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xl/customProperty34.bin" ContentType="application/vnd.openxmlformats-officedocument.spreadsheetml.customProperty"/>
  <Override PartName="/xl/customProperty3.bin" ContentType="application/vnd.openxmlformats-officedocument.spreadsheetml.customProperty"/>
  <Override PartName="/xl/customProperty33.bin" ContentType="application/vnd.openxmlformats-officedocument.spreadsheetml.customProperty"/>
  <Override PartName="/xl/customProperty35.bin" ContentType="application/vnd.openxmlformats-officedocument.spreadsheetml.customProperty"/>
  <Override PartName="/xl/customProperty32.bin" ContentType="application/vnd.openxmlformats-officedocument.spreadsheetml.customProperty"/>
  <Override PartName="/xl/customProperty31.bin" ContentType="application/vnd.openxmlformats-officedocument.spreadsheetml.customProperty"/>
  <Override PartName="/xl/calcChain.xml" ContentType="application/vnd.openxmlformats-officedocument.spreadsheetml.calcChain+xml"/>
  <Override PartName="/xl/customProperty1.bin" ContentType="application/vnd.openxmlformats-officedocument.spreadsheetml.customProperty"/>
  <Override PartName="/xl/customProperty2.bin" ContentType="application/vnd.openxmlformats-officedocument.spreadsheetml.customProperty"/>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xl/customProperty36.bin" ContentType="application/vnd.openxmlformats-officedocument.spreadsheetml.customProperty"/>
  <Override PartName="/xl/customProperty30.bin" ContentType="application/vnd.openxmlformats-officedocument.spreadsheetml.customProperty"/>
  <Override PartName="/xl/customProperty12.bin" ContentType="application/vnd.openxmlformats-officedocument.spreadsheetml.customProperty"/>
  <Override PartName="/xl/customProperty11.bin" ContentType="application/vnd.openxmlformats-officedocument.spreadsheetml.customProperty"/>
  <Override PartName="/xl/customProperty13.bin" ContentType="application/vnd.openxmlformats-officedocument.spreadsheetml.customProperty"/>
  <Override PartName="/xl/customProperty15.bin" ContentType="application/vnd.openxmlformats-officedocument.spreadsheetml.customProperty"/>
  <Override PartName="/xl/customProperty14.bin" ContentType="application/vnd.openxmlformats-officedocument.spreadsheetml.customProperty"/>
  <Override PartName="/xl/customProperty10.bin" ContentType="application/vnd.openxmlformats-officedocument.spreadsheetml.customProperty"/>
  <Override PartName="/xl/customProperty9.bin" ContentType="application/vnd.openxmlformats-officedocument.spreadsheetml.customProperty"/>
  <Override PartName="/xl/customProperty5.bin" ContentType="application/vnd.openxmlformats-officedocument.spreadsheetml.customProperty"/>
  <Override PartName="/xl/customProperty4.bin" ContentType="application/vnd.openxmlformats-officedocument.spreadsheetml.customProperty"/>
  <Override PartName="/xl/customProperty6.bin" ContentType="application/vnd.openxmlformats-officedocument.spreadsheetml.customProperty"/>
  <Override PartName="/xl/customProperty8.bin" ContentType="application/vnd.openxmlformats-officedocument.spreadsheetml.customProperty"/>
  <Override PartName="/xl/customProperty7.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25.bin" ContentType="application/vnd.openxmlformats-officedocument.spreadsheetml.customProperty"/>
  <Override PartName="/xl/customProperty24.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9.bin" ContentType="application/vnd.openxmlformats-officedocument.spreadsheetml.customProperty"/>
  <Override PartName="/xl/customProperty28.bin" ContentType="application/vnd.openxmlformats-officedocument.spreadsheetml.customProperty"/>
  <Override PartName="/xl/customProperty23.bin" ContentType="application/vnd.openxmlformats-officedocument.spreadsheetml.customProperty"/>
  <Override PartName="/xl/customProperty19.bin" ContentType="application/vnd.openxmlformats-officedocument.spreadsheetml.customProperty"/>
  <Override PartName="/xl/customProperty18.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Tariffs\1. Open Advices\2024-XX Electric Schedule 142 - Decoupling (UE-24XXXX) (Eff. XX-XX-24)\Workpapers\"/>
    </mc:Choice>
  </mc:AlternateContent>
  <bookViews>
    <workbookView xWindow="-120" yWindow="-120" windowWidth="29040" windowHeight="15840"/>
  </bookViews>
  <sheets>
    <sheet name="Sch 142 Tariff Rates" sheetId="181" r:id="rId1"/>
    <sheet name="Rate Details" sheetId="106" r:id="rId2"/>
    <sheet name="Rate Impacts--&gt;" sheetId="180" r:id="rId3"/>
    <sheet name="Rate Impacts" sheetId="182" r:id="rId4"/>
    <sheet name="Calculations--&gt;" sheetId="183" r:id="rId5"/>
    <sheet name="Delivery Rate Change Calc" sheetId="109" r:id="rId6"/>
    <sheet name="Delivery Rate Change Calc 26&amp;31" sheetId="104" r:id="rId7"/>
    <sheet name="FPC Rate Change Calc" sheetId="110" r:id="rId8"/>
    <sheet name="3% Rate Test" sheetId="107" r:id="rId9"/>
    <sheet name="3% Rate Test 26&amp;31" sheetId="149" r:id="rId10"/>
    <sheet name="Balances--&gt;" sheetId="82" r:id="rId11"/>
    <sheet name="Delivery Deferral Balance" sheetId="31" r:id="rId12"/>
    <sheet name="FPC Deferral Balance" sheetId="88" r:id="rId13"/>
    <sheet name="Historic Account Balances" sheetId="97" r:id="rId14"/>
    <sheet name="Amort Estimate" sheetId="162" r:id="rId15"/>
    <sheet name="Work Papers--&gt;" sheetId="167" r:id="rId16"/>
    <sheet name="Schedule 7" sheetId="168" r:id="rId17"/>
    <sheet name="Schedule 8&amp;24" sheetId="169" r:id="rId18"/>
    <sheet name="Schedule 7A,11,25,29,35,43" sheetId="170" r:id="rId19"/>
    <sheet name="Schedule SC" sheetId="171" r:id="rId20"/>
    <sheet name="Schedule 12&amp;26" sheetId="172" r:id="rId21"/>
    <sheet name="Schedule 10&amp;31" sheetId="173" r:id="rId22"/>
    <sheet name="FPC Sch 7" sheetId="174" r:id="rId23"/>
    <sheet name="FPC Sch 8&amp;24" sheetId="175" r:id="rId24"/>
    <sheet name="FPC Sch 7A,11,25,29,35,43" sheetId="176" r:id="rId25"/>
    <sheet name="FPC Sch SC" sheetId="177" r:id="rId26"/>
    <sheet name="FPC Sch 12&amp;26" sheetId="178" r:id="rId27"/>
    <sheet name="FPC Sch 10&amp;31" sheetId="179" r:id="rId28"/>
    <sheet name="F2023 Forecast" sheetId="89" r:id="rId29"/>
    <sheet name="2023 Weather Adj" sheetId="86" r:id="rId30"/>
    <sheet name="2019 GRC Conversion Factor" sheetId="30" r:id="rId31"/>
    <sheet name="2022 GRC Conversion Factor" sheetId="148" r:id="rId32"/>
    <sheet name="Transfer to Amort -&gt;" sheetId="112" r:id="rId33"/>
    <sheet name="Elec Transfer to Amort (DEL)" sheetId="165" r:id="rId34"/>
    <sheet name="Elec Transfer to Amort (FPC)" sheetId="166" r:id="rId35"/>
  </sheets>
  <definedNames>
    <definedName name="_____________________six6" localSheetId="9" hidden="1">{#N/A,#N/A,FALSE,"CRPT";#N/A,#N/A,FALSE,"TREND";#N/A,#N/A,FALSE,"%Curve"}</definedName>
    <definedName name="_____________________six6" localSheetId="14" hidden="1">{#N/A,#N/A,FALSE,"CRPT";#N/A,#N/A,FALSE,"TREND";#N/A,#N/A,FALSE,"%Curve"}</definedName>
    <definedName name="_____________________six6" hidden="1">{#N/A,#N/A,FALSE,"CRPT";#N/A,#N/A,FALSE,"TREND";#N/A,#N/A,FALSE,"%Curve"}</definedName>
    <definedName name="____________________six6" localSheetId="9" hidden="1">{#N/A,#N/A,FALSE,"CRPT";#N/A,#N/A,FALSE,"TREND";#N/A,#N/A,FALSE,"%Curve"}</definedName>
    <definedName name="____________________six6" localSheetId="14" hidden="1">{#N/A,#N/A,FALSE,"CRPT";#N/A,#N/A,FALSE,"TREND";#N/A,#N/A,FALSE,"%Curve"}</definedName>
    <definedName name="____________________six6" hidden="1">{#N/A,#N/A,FALSE,"CRPT";#N/A,#N/A,FALSE,"TREND";#N/A,#N/A,FALSE,"%Curve"}</definedName>
    <definedName name="____________________www1" localSheetId="9" hidden="1">{#N/A,#N/A,FALSE,"schA"}</definedName>
    <definedName name="____________________www1" localSheetId="14" hidden="1">{#N/A,#N/A,FALSE,"schA"}</definedName>
    <definedName name="____________________www1" hidden="1">{#N/A,#N/A,FALSE,"schA"}</definedName>
    <definedName name="__________________six6" localSheetId="9" hidden="1">{#N/A,#N/A,FALSE,"CRPT";#N/A,#N/A,FALSE,"TREND";#N/A,#N/A,FALSE,"%Curve"}</definedName>
    <definedName name="__________________six6" localSheetId="14" hidden="1">{#N/A,#N/A,FALSE,"CRPT";#N/A,#N/A,FALSE,"TREND";#N/A,#N/A,FALSE,"%Curve"}</definedName>
    <definedName name="__________________six6" localSheetId="3" hidden="1">{#N/A,#N/A,FALSE,"CRPT";#N/A,#N/A,FALSE,"TREND";#N/A,#N/A,FALSE,"%Curve"}</definedName>
    <definedName name="__________________six6" hidden="1">{#N/A,#N/A,FALSE,"CRPT";#N/A,#N/A,FALSE,"TREND";#N/A,#N/A,FALSE,"%Curve"}</definedName>
    <definedName name="__________________www1" localSheetId="9" hidden="1">{#N/A,#N/A,FALSE,"schA"}</definedName>
    <definedName name="__________________www1" localSheetId="14" hidden="1">{#N/A,#N/A,FALSE,"schA"}</definedName>
    <definedName name="__________________www1" localSheetId="3" hidden="1">{#N/A,#N/A,FALSE,"schA"}</definedName>
    <definedName name="__________________www1" hidden="1">{#N/A,#N/A,FALSE,"schA"}</definedName>
    <definedName name="_________________six6" localSheetId="9" hidden="1">{#N/A,#N/A,FALSE,"CRPT";#N/A,#N/A,FALSE,"TREND";#N/A,#N/A,FALSE,"%Curve"}</definedName>
    <definedName name="_________________six6" localSheetId="14" hidden="1">{#N/A,#N/A,FALSE,"CRPT";#N/A,#N/A,FALSE,"TREND";#N/A,#N/A,FALSE,"%Curve"}</definedName>
    <definedName name="_________________six6" localSheetId="3" hidden="1">{#N/A,#N/A,FALSE,"CRPT";#N/A,#N/A,FALSE,"TREND";#N/A,#N/A,FALSE,"%Curve"}</definedName>
    <definedName name="_________________six6" hidden="1">{#N/A,#N/A,FALSE,"CRPT";#N/A,#N/A,FALSE,"TREND";#N/A,#N/A,FALSE,"%Curve"}</definedName>
    <definedName name="_________________www1" localSheetId="9" hidden="1">{#N/A,#N/A,FALSE,"schA"}</definedName>
    <definedName name="_________________www1" localSheetId="14" hidden="1">{#N/A,#N/A,FALSE,"schA"}</definedName>
    <definedName name="_________________www1" localSheetId="3" hidden="1">{#N/A,#N/A,FALSE,"schA"}</definedName>
    <definedName name="_________________www1" hidden="1">{#N/A,#N/A,FALSE,"schA"}</definedName>
    <definedName name="________________six6" localSheetId="9" hidden="1">{#N/A,#N/A,FALSE,"CRPT";#N/A,#N/A,FALSE,"TREND";#N/A,#N/A,FALSE,"%Curve"}</definedName>
    <definedName name="________________six6" localSheetId="14" hidden="1">{#N/A,#N/A,FALSE,"CRPT";#N/A,#N/A,FALSE,"TREND";#N/A,#N/A,FALSE,"%Curve"}</definedName>
    <definedName name="________________six6" localSheetId="3" hidden="1">{#N/A,#N/A,FALSE,"CRPT";#N/A,#N/A,FALSE,"TREND";#N/A,#N/A,FALSE,"%Curve"}</definedName>
    <definedName name="________________six6" hidden="1">{#N/A,#N/A,FALSE,"CRPT";#N/A,#N/A,FALSE,"TREND";#N/A,#N/A,FALSE,"%Curve"}</definedName>
    <definedName name="________________www1" localSheetId="9" hidden="1">{#N/A,#N/A,FALSE,"schA"}</definedName>
    <definedName name="________________www1" localSheetId="14" hidden="1">{#N/A,#N/A,FALSE,"schA"}</definedName>
    <definedName name="________________www1" localSheetId="3" hidden="1">{#N/A,#N/A,FALSE,"schA"}</definedName>
    <definedName name="________________www1" hidden="1">{#N/A,#N/A,FALSE,"schA"}</definedName>
    <definedName name="_______________six6" localSheetId="9" hidden="1">{#N/A,#N/A,FALSE,"CRPT";#N/A,#N/A,FALSE,"TREND";#N/A,#N/A,FALSE,"%Curve"}</definedName>
    <definedName name="_______________six6" localSheetId="14" hidden="1">{#N/A,#N/A,FALSE,"CRPT";#N/A,#N/A,FALSE,"TREND";#N/A,#N/A,FALSE,"%Curve"}</definedName>
    <definedName name="_______________six6" localSheetId="3" hidden="1">{#N/A,#N/A,FALSE,"CRPT";#N/A,#N/A,FALSE,"TREND";#N/A,#N/A,FALSE,"%Curve"}</definedName>
    <definedName name="_______________six6" hidden="1">{#N/A,#N/A,FALSE,"CRPT";#N/A,#N/A,FALSE,"TREND";#N/A,#N/A,FALSE,"%Curve"}</definedName>
    <definedName name="_______________www1" localSheetId="9" hidden="1">{#N/A,#N/A,FALSE,"schA"}</definedName>
    <definedName name="_______________www1" localSheetId="14" hidden="1">{#N/A,#N/A,FALSE,"schA"}</definedName>
    <definedName name="_______________www1" localSheetId="3" hidden="1">{#N/A,#N/A,FALSE,"schA"}</definedName>
    <definedName name="_______________www1" hidden="1">{#N/A,#N/A,FALSE,"schA"}</definedName>
    <definedName name="______________six6" localSheetId="9" hidden="1">{#N/A,#N/A,FALSE,"CRPT";#N/A,#N/A,FALSE,"TREND";#N/A,#N/A,FALSE,"%Curve"}</definedName>
    <definedName name="______________six6" localSheetId="14" hidden="1">{#N/A,#N/A,FALSE,"CRPT";#N/A,#N/A,FALSE,"TREND";#N/A,#N/A,FALSE,"%Curve"}</definedName>
    <definedName name="______________six6" localSheetId="3" hidden="1">{#N/A,#N/A,FALSE,"CRPT";#N/A,#N/A,FALSE,"TREND";#N/A,#N/A,FALSE,"%Curve"}</definedName>
    <definedName name="______________six6" hidden="1">{#N/A,#N/A,FALSE,"CRPT";#N/A,#N/A,FALSE,"TREND";#N/A,#N/A,FALSE,"%Curve"}</definedName>
    <definedName name="______________www1" localSheetId="9" hidden="1">{#N/A,#N/A,FALSE,"schA"}</definedName>
    <definedName name="______________www1" localSheetId="14" hidden="1">{#N/A,#N/A,FALSE,"schA"}</definedName>
    <definedName name="______________www1" localSheetId="3" hidden="1">{#N/A,#N/A,FALSE,"schA"}</definedName>
    <definedName name="______________www1" hidden="1">{#N/A,#N/A,FALSE,"schA"}</definedName>
    <definedName name="_____________six6" localSheetId="9" hidden="1">{#N/A,#N/A,FALSE,"CRPT";#N/A,#N/A,FALSE,"TREND";#N/A,#N/A,FALSE,"%Curve"}</definedName>
    <definedName name="_____________six6" localSheetId="14" hidden="1">{#N/A,#N/A,FALSE,"CRPT";#N/A,#N/A,FALSE,"TREND";#N/A,#N/A,FALSE,"%Curve"}</definedName>
    <definedName name="_____________six6" localSheetId="3" hidden="1">{#N/A,#N/A,FALSE,"CRPT";#N/A,#N/A,FALSE,"TREND";#N/A,#N/A,FALSE,"%Curve"}</definedName>
    <definedName name="_____________six6" hidden="1">{#N/A,#N/A,FALSE,"CRPT";#N/A,#N/A,FALSE,"TREND";#N/A,#N/A,FALSE,"%Curve"}</definedName>
    <definedName name="_____________www1" localSheetId="9" hidden="1">{#N/A,#N/A,FALSE,"schA"}</definedName>
    <definedName name="_____________www1" localSheetId="14" hidden="1">{#N/A,#N/A,FALSE,"schA"}</definedName>
    <definedName name="_____________www1" localSheetId="3" hidden="1">{#N/A,#N/A,FALSE,"schA"}</definedName>
    <definedName name="_____________www1" hidden="1">{#N/A,#N/A,FALSE,"schA"}</definedName>
    <definedName name="____________six6" localSheetId="9" hidden="1">{#N/A,#N/A,FALSE,"CRPT";#N/A,#N/A,FALSE,"TREND";#N/A,#N/A,FALSE,"%Curve"}</definedName>
    <definedName name="____________six6" localSheetId="14" hidden="1">{#N/A,#N/A,FALSE,"CRPT";#N/A,#N/A,FALSE,"TREND";#N/A,#N/A,FALSE,"%Curve"}</definedName>
    <definedName name="____________six6" localSheetId="3" hidden="1">{#N/A,#N/A,FALSE,"CRPT";#N/A,#N/A,FALSE,"TREND";#N/A,#N/A,FALSE,"%Curve"}</definedName>
    <definedName name="____________six6" hidden="1">{#N/A,#N/A,FALSE,"CRPT";#N/A,#N/A,FALSE,"TREND";#N/A,#N/A,FALSE,"%Curve"}</definedName>
    <definedName name="____________www1" localSheetId="9" hidden="1">{#N/A,#N/A,FALSE,"schA"}</definedName>
    <definedName name="____________www1" localSheetId="14" hidden="1">{#N/A,#N/A,FALSE,"schA"}</definedName>
    <definedName name="____________www1" localSheetId="3" hidden="1">{#N/A,#N/A,FALSE,"schA"}</definedName>
    <definedName name="____________www1" hidden="1">{#N/A,#N/A,FALSE,"schA"}</definedName>
    <definedName name="___________six6" localSheetId="9" hidden="1">{#N/A,#N/A,FALSE,"CRPT";#N/A,#N/A,FALSE,"TREND";#N/A,#N/A,FALSE,"%Curve"}</definedName>
    <definedName name="___________six6" localSheetId="14" hidden="1">{#N/A,#N/A,FALSE,"CRPT";#N/A,#N/A,FALSE,"TREND";#N/A,#N/A,FALSE,"%Curve"}</definedName>
    <definedName name="___________six6" localSheetId="3" hidden="1">{#N/A,#N/A,FALSE,"CRPT";#N/A,#N/A,FALSE,"TREND";#N/A,#N/A,FALSE,"%Curve"}</definedName>
    <definedName name="___________six6" hidden="1">{#N/A,#N/A,FALSE,"CRPT";#N/A,#N/A,FALSE,"TREND";#N/A,#N/A,FALSE,"%Curve"}</definedName>
    <definedName name="___________www1" localSheetId="9" hidden="1">{#N/A,#N/A,FALSE,"schA"}</definedName>
    <definedName name="___________www1" localSheetId="14" hidden="1">{#N/A,#N/A,FALSE,"schA"}</definedName>
    <definedName name="___________www1" localSheetId="3" hidden="1">{#N/A,#N/A,FALSE,"schA"}</definedName>
    <definedName name="___________www1" hidden="1">{#N/A,#N/A,FALSE,"schA"}</definedName>
    <definedName name="__________six6" localSheetId="9" hidden="1">{#N/A,#N/A,FALSE,"CRPT";#N/A,#N/A,FALSE,"TREND";#N/A,#N/A,FALSE,"%Curve"}</definedName>
    <definedName name="__________six6" localSheetId="14" hidden="1">{#N/A,#N/A,FALSE,"CRPT";#N/A,#N/A,FALSE,"TREND";#N/A,#N/A,FALSE,"%Curve"}</definedName>
    <definedName name="__________six6" localSheetId="3" hidden="1">{#N/A,#N/A,FALSE,"CRPT";#N/A,#N/A,FALSE,"TREND";#N/A,#N/A,FALSE,"%Curve"}</definedName>
    <definedName name="__________six6" hidden="1">{#N/A,#N/A,FALSE,"CRPT";#N/A,#N/A,FALSE,"TREND";#N/A,#N/A,FALSE,"%Curve"}</definedName>
    <definedName name="__________www1" localSheetId="9" hidden="1">{#N/A,#N/A,FALSE,"schA"}</definedName>
    <definedName name="__________www1" localSheetId="14" hidden="1">{#N/A,#N/A,FALSE,"schA"}</definedName>
    <definedName name="__________www1" localSheetId="3" hidden="1">{#N/A,#N/A,FALSE,"schA"}</definedName>
    <definedName name="__________www1" hidden="1">{#N/A,#N/A,FALSE,"schA"}</definedName>
    <definedName name="_________six6" localSheetId="9" hidden="1">{#N/A,#N/A,FALSE,"CRPT";#N/A,#N/A,FALSE,"TREND";#N/A,#N/A,FALSE,"%Curve"}</definedName>
    <definedName name="_________six6" localSheetId="14" hidden="1">{#N/A,#N/A,FALSE,"CRPT";#N/A,#N/A,FALSE,"TREND";#N/A,#N/A,FALSE,"%Curve"}</definedName>
    <definedName name="_________six6" localSheetId="3" hidden="1">{#N/A,#N/A,FALSE,"CRPT";#N/A,#N/A,FALSE,"TREND";#N/A,#N/A,FALSE,"%Curve"}</definedName>
    <definedName name="_________six6" hidden="1">{#N/A,#N/A,FALSE,"CRPT";#N/A,#N/A,FALSE,"TREND";#N/A,#N/A,FALSE,"%Curve"}</definedName>
    <definedName name="_________www1" localSheetId="9" hidden="1">{#N/A,#N/A,FALSE,"schA"}</definedName>
    <definedName name="_________www1" localSheetId="14" hidden="1">{#N/A,#N/A,FALSE,"schA"}</definedName>
    <definedName name="_________www1" localSheetId="3" hidden="1">{#N/A,#N/A,FALSE,"schA"}</definedName>
    <definedName name="_________www1" hidden="1">{#N/A,#N/A,FALSE,"schA"}</definedName>
    <definedName name="________six6" localSheetId="9" hidden="1">{#N/A,#N/A,FALSE,"CRPT";#N/A,#N/A,FALSE,"TREND";#N/A,#N/A,FALSE,"%Curve"}</definedName>
    <definedName name="________six6" localSheetId="14" hidden="1">{#N/A,#N/A,FALSE,"CRPT";#N/A,#N/A,FALSE,"TREND";#N/A,#N/A,FALSE,"%Curve"}</definedName>
    <definedName name="________six6" localSheetId="3" hidden="1">{#N/A,#N/A,FALSE,"CRPT";#N/A,#N/A,FALSE,"TREND";#N/A,#N/A,FALSE,"%Curve"}</definedName>
    <definedName name="________six6" hidden="1">{#N/A,#N/A,FALSE,"CRPT";#N/A,#N/A,FALSE,"TREND";#N/A,#N/A,FALSE,"%Curve"}</definedName>
    <definedName name="________www1" localSheetId="9" hidden="1">{#N/A,#N/A,FALSE,"schA"}</definedName>
    <definedName name="________www1" localSheetId="14" hidden="1">{#N/A,#N/A,FALSE,"schA"}</definedName>
    <definedName name="________www1" localSheetId="3" hidden="1">{#N/A,#N/A,FALSE,"schA"}</definedName>
    <definedName name="________www1" hidden="1">{#N/A,#N/A,FALSE,"schA"}</definedName>
    <definedName name="_______ex1" localSheetId="9" hidden="1">{#N/A,#N/A,FALSE,"Summ";#N/A,#N/A,FALSE,"General"}</definedName>
    <definedName name="_______ex1" localSheetId="14" hidden="1">{#N/A,#N/A,FALSE,"Summ";#N/A,#N/A,FALSE,"General"}</definedName>
    <definedName name="_______ex1" hidden="1">{#N/A,#N/A,FALSE,"Summ";#N/A,#N/A,FALSE,"General"}</definedName>
    <definedName name="_______new1" localSheetId="9" hidden="1">{#N/A,#N/A,FALSE,"Summ";#N/A,#N/A,FALSE,"General"}</definedName>
    <definedName name="_______new1" localSheetId="14" hidden="1">{#N/A,#N/A,FALSE,"Summ";#N/A,#N/A,FALSE,"General"}</definedName>
    <definedName name="_______new1" hidden="1">{#N/A,#N/A,FALSE,"Summ";#N/A,#N/A,FALSE,"General"}</definedName>
    <definedName name="_______six6" localSheetId="9" hidden="1">{#N/A,#N/A,FALSE,"CRPT";#N/A,#N/A,FALSE,"TREND";#N/A,#N/A,FALSE,"%Curve"}</definedName>
    <definedName name="_______six6" localSheetId="14" hidden="1">{#N/A,#N/A,FALSE,"CRPT";#N/A,#N/A,FALSE,"TREND";#N/A,#N/A,FALSE,"%Curve"}</definedName>
    <definedName name="_______six6" localSheetId="3" hidden="1">{#N/A,#N/A,FALSE,"CRPT";#N/A,#N/A,FALSE,"TREND";#N/A,#N/A,FALSE,"%Curve"}</definedName>
    <definedName name="_______six6" hidden="1">{#N/A,#N/A,FALSE,"CRPT";#N/A,#N/A,FALSE,"TREND";#N/A,#N/A,FALSE,"%Curve"}</definedName>
    <definedName name="_______www1" localSheetId="9" hidden="1">{#N/A,#N/A,FALSE,"schA"}</definedName>
    <definedName name="_______www1" localSheetId="14" hidden="1">{#N/A,#N/A,FALSE,"schA"}</definedName>
    <definedName name="_______www1" localSheetId="3" hidden="1">{#N/A,#N/A,FALSE,"schA"}</definedName>
    <definedName name="_______www1" hidden="1">{#N/A,#N/A,FALSE,"schA"}</definedName>
    <definedName name="______ex1" localSheetId="9" hidden="1">{#N/A,#N/A,FALSE,"Summ";#N/A,#N/A,FALSE,"General"}</definedName>
    <definedName name="______ex1" localSheetId="14" hidden="1">{#N/A,#N/A,FALSE,"Summ";#N/A,#N/A,FALSE,"General"}</definedName>
    <definedName name="______ex1" hidden="1">{#N/A,#N/A,FALSE,"Summ";#N/A,#N/A,FALSE,"General"}</definedName>
    <definedName name="______new1" localSheetId="9" hidden="1">{#N/A,#N/A,FALSE,"Summ";#N/A,#N/A,FALSE,"General"}</definedName>
    <definedName name="______new1" localSheetId="14" hidden="1">{#N/A,#N/A,FALSE,"Summ";#N/A,#N/A,FALSE,"General"}</definedName>
    <definedName name="______new1" hidden="1">{#N/A,#N/A,FALSE,"Summ";#N/A,#N/A,FALSE,"General"}</definedName>
    <definedName name="______six6" localSheetId="9" hidden="1">{#N/A,#N/A,FALSE,"CRPT";#N/A,#N/A,FALSE,"TREND";#N/A,#N/A,FALSE,"%Curve"}</definedName>
    <definedName name="______six6" localSheetId="14" hidden="1">{#N/A,#N/A,FALSE,"CRPT";#N/A,#N/A,FALSE,"TREND";#N/A,#N/A,FALSE,"%Curve"}</definedName>
    <definedName name="______six6" localSheetId="3" hidden="1">{#N/A,#N/A,FALSE,"CRPT";#N/A,#N/A,FALSE,"TREND";#N/A,#N/A,FALSE,"%Curve"}</definedName>
    <definedName name="______six6" hidden="1">{#N/A,#N/A,FALSE,"CRPT";#N/A,#N/A,FALSE,"TREND";#N/A,#N/A,FALSE,"%Curve"}</definedName>
    <definedName name="______www1" localSheetId="9" hidden="1">{#N/A,#N/A,FALSE,"schA"}</definedName>
    <definedName name="______www1" localSheetId="14" hidden="1">{#N/A,#N/A,FALSE,"schA"}</definedName>
    <definedName name="______www1" localSheetId="3" hidden="1">{#N/A,#N/A,FALSE,"schA"}</definedName>
    <definedName name="______www1" hidden="1">{#N/A,#N/A,FALSE,"schA"}</definedName>
    <definedName name="_____ex1" localSheetId="9" hidden="1">{#N/A,#N/A,FALSE,"Summ";#N/A,#N/A,FALSE,"General"}</definedName>
    <definedName name="_____ex1" localSheetId="14" hidden="1">{#N/A,#N/A,FALSE,"Summ";#N/A,#N/A,FALSE,"General"}</definedName>
    <definedName name="_____ex1" hidden="1">{#N/A,#N/A,FALSE,"Summ";#N/A,#N/A,FALSE,"General"}</definedName>
    <definedName name="_____new1" localSheetId="9" hidden="1">{#N/A,#N/A,FALSE,"Summ";#N/A,#N/A,FALSE,"General"}</definedName>
    <definedName name="_____new1" localSheetId="14" hidden="1">{#N/A,#N/A,FALSE,"Summ";#N/A,#N/A,FALSE,"General"}</definedName>
    <definedName name="_____new1" hidden="1">{#N/A,#N/A,FALSE,"Summ";#N/A,#N/A,FALSE,"General"}</definedName>
    <definedName name="_____six6" localSheetId="9" hidden="1">{#N/A,#N/A,FALSE,"CRPT";#N/A,#N/A,FALSE,"TREND";#N/A,#N/A,FALSE,"%Curve"}</definedName>
    <definedName name="_____six6" localSheetId="14" hidden="1">{#N/A,#N/A,FALSE,"CRPT";#N/A,#N/A,FALSE,"TREND";#N/A,#N/A,FALSE,"%Curve"}</definedName>
    <definedName name="_____six6" localSheetId="3" hidden="1">{#N/A,#N/A,FALSE,"CRPT";#N/A,#N/A,FALSE,"TREND";#N/A,#N/A,FALSE,"%Curve"}</definedName>
    <definedName name="_____six6" hidden="1">{#N/A,#N/A,FALSE,"CRPT";#N/A,#N/A,FALSE,"TREND";#N/A,#N/A,FALSE,"%Curve"}</definedName>
    <definedName name="_____www1" localSheetId="9" hidden="1">{#N/A,#N/A,FALSE,"schA"}</definedName>
    <definedName name="_____www1" localSheetId="14" hidden="1">{#N/A,#N/A,FALSE,"schA"}</definedName>
    <definedName name="_____www1" localSheetId="3" hidden="1">{#N/A,#N/A,FALSE,"schA"}</definedName>
    <definedName name="_____www1" hidden="1">{#N/A,#N/A,FALSE,"schA"}</definedName>
    <definedName name="____ex1" localSheetId="9" hidden="1">{#N/A,#N/A,FALSE,"Summ";#N/A,#N/A,FALSE,"General"}</definedName>
    <definedName name="____ex1" localSheetId="14" hidden="1">{#N/A,#N/A,FALSE,"Summ";#N/A,#N/A,FALSE,"General"}</definedName>
    <definedName name="____ex1" hidden="1">{#N/A,#N/A,FALSE,"Summ";#N/A,#N/A,FALSE,"General"}</definedName>
    <definedName name="____new1" localSheetId="9" hidden="1">{#N/A,#N/A,FALSE,"Summ";#N/A,#N/A,FALSE,"General"}</definedName>
    <definedName name="____new1" localSheetId="14" hidden="1">{#N/A,#N/A,FALSE,"Summ";#N/A,#N/A,FALSE,"General"}</definedName>
    <definedName name="____new1" hidden="1">{#N/A,#N/A,FALSE,"Summ";#N/A,#N/A,FALSE,"General"}</definedName>
    <definedName name="____six6" localSheetId="9" hidden="1">{#N/A,#N/A,FALSE,"CRPT";#N/A,#N/A,FALSE,"TREND";#N/A,#N/A,FALSE,"%Curve"}</definedName>
    <definedName name="____six6" localSheetId="14" hidden="1">{#N/A,#N/A,FALSE,"CRPT";#N/A,#N/A,FALSE,"TREND";#N/A,#N/A,FALSE,"%Curve"}</definedName>
    <definedName name="____six6" localSheetId="3" hidden="1">{#N/A,#N/A,FALSE,"CRPT";#N/A,#N/A,FALSE,"TREND";#N/A,#N/A,FALSE,"%Curve"}</definedName>
    <definedName name="____six6" hidden="1">{#N/A,#N/A,FALSE,"CRPT";#N/A,#N/A,FALSE,"TREND";#N/A,#N/A,FALSE,"%Curve"}</definedName>
    <definedName name="____www1" localSheetId="9" hidden="1">{#N/A,#N/A,FALSE,"schA"}</definedName>
    <definedName name="____www1" localSheetId="14" hidden="1">{#N/A,#N/A,FALSE,"schA"}</definedName>
    <definedName name="____www1" localSheetId="3" hidden="1">{#N/A,#N/A,FALSE,"schA"}</definedName>
    <definedName name="____www1" hidden="1">{#N/A,#N/A,FALSE,"schA"}</definedName>
    <definedName name="___ex1" localSheetId="9" hidden="1">{#N/A,#N/A,FALSE,"Summ";#N/A,#N/A,FALSE,"General"}</definedName>
    <definedName name="___ex1" localSheetId="14" hidden="1">{#N/A,#N/A,FALSE,"Summ";#N/A,#N/A,FALSE,"General"}</definedName>
    <definedName name="___ex1" hidden="1">{#N/A,#N/A,FALSE,"Summ";#N/A,#N/A,FALSE,"General"}</definedName>
    <definedName name="___new1" localSheetId="9" hidden="1">{#N/A,#N/A,FALSE,"Summ";#N/A,#N/A,FALSE,"General"}</definedName>
    <definedName name="___new1" localSheetId="14" hidden="1">{#N/A,#N/A,FALSE,"Summ";#N/A,#N/A,FALSE,"General"}</definedName>
    <definedName name="___new1" hidden="1">{#N/A,#N/A,FALSE,"Summ";#N/A,#N/A,FALSE,"General"}</definedName>
    <definedName name="___six6" localSheetId="9" hidden="1">{#N/A,#N/A,FALSE,"CRPT";#N/A,#N/A,FALSE,"TREND";#N/A,#N/A,FALSE,"%Curve"}</definedName>
    <definedName name="___six6" localSheetId="14" hidden="1">{#N/A,#N/A,FALSE,"CRPT";#N/A,#N/A,FALSE,"TREND";#N/A,#N/A,FALSE,"%Curve"}</definedName>
    <definedName name="___six6" localSheetId="3" hidden="1">{#N/A,#N/A,FALSE,"CRPT";#N/A,#N/A,FALSE,"TREND";#N/A,#N/A,FALSE,"%Curve"}</definedName>
    <definedName name="___six6" hidden="1">{#N/A,#N/A,FALSE,"CRPT";#N/A,#N/A,FALSE,"TREND";#N/A,#N/A,FALSE,"%Curve"}</definedName>
    <definedName name="___www1" localSheetId="9" hidden="1">{#N/A,#N/A,FALSE,"schA"}</definedName>
    <definedName name="___www1" localSheetId="14" hidden="1">{#N/A,#N/A,FALSE,"schA"}</definedName>
    <definedName name="___www1" localSheetId="3" hidden="1">{#N/A,#N/A,FALSE,"schA"}</definedName>
    <definedName name="___www1" hidden="1">{#N/A,#N/A,FALSE,"schA"}</definedName>
    <definedName name="__123Graph_A" localSheetId="3" hidden="1">#REF!</definedName>
    <definedName name="__123Graph_A" hidden="1">#REF!</definedName>
    <definedName name="__123Graph_ABUDG6_DSCRPR" hidden="1">#REF!</definedName>
    <definedName name="__123Graph_ABUDG6_ESCRPR1" hidden="1">#REF!</definedName>
    <definedName name="__123Graph_B" localSheetId="3" hidden="1">#REF!</definedName>
    <definedName name="__123Graph_B" hidden="1">#REF!</definedName>
    <definedName name="__123Graph_BBUDG6_DSCRPR" hidden="1">#REF!</definedName>
    <definedName name="__123Graph_BBUDG6_ESCRPR1" hidden="1">#REF!</definedName>
    <definedName name="__123Graph_D" localSheetId="4" hidden="1">#REF!</definedName>
    <definedName name="__123Graph_D" localSheetId="3" hidden="1">#REF!</definedName>
    <definedName name="__123Graph_D" localSheetId="2" hidden="1">#REF!</definedName>
    <definedName name="__123Graph_D" localSheetId="15" hidden="1">#REF!</definedName>
    <definedName name="__123Graph_D" hidden="1">#REF!</definedName>
    <definedName name="__123Graph_ECURRENT" localSheetId="4" hidden="1">#REF!</definedName>
    <definedName name="__123Graph_ECURRENT" localSheetId="3" hidden="1">#REF!</definedName>
    <definedName name="__123Graph_ECURRENT" localSheetId="2" hidden="1">#REF!</definedName>
    <definedName name="__123Graph_ECURRENT" localSheetId="15" hidden="1">#REF!</definedName>
    <definedName name="__123Graph_ECURRENT" hidden="1">#REF!</definedName>
    <definedName name="__123Graph_X" hidden="1">#REF!</definedName>
    <definedName name="__123Graph_XBUDG6_DSCRPR" hidden="1">#REF!</definedName>
    <definedName name="__123Graph_XBUDG6_ESCRPR1" hidden="1">#REF!</definedName>
    <definedName name="__ex1" localSheetId="9" hidden="1">{#N/A,#N/A,FALSE,"Summ";#N/A,#N/A,FALSE,"General"}</definedName>
    <definedName name="__ex1" localSheetId="14" hidden="1">{#N/A,#N/A,FALSE,"Summ";#N/A,#N/A,FALSE,"General"}</definedName>
    <definedName name="__ex1" hidden="1">{#N/A,#N/A,FALSE,"Summ";#N/A,#N/A,FALSE,"General"}</definedName>
    <definedName name="__new1" localSheetId="9" hidden="1">{#N/A,#N/A,FALSE,"Summ";#N/A,#N/A,FALSE,"General"}</definedName>
    <definedName name="__new1" localSheetId="14" hidden="1">{#N/A,#N/A,FALSE,"Summ";#N/A,#N/A,FALSE,"General"}</definedName>
    <definedName name="__new1" hidden="1">{#N/A,#N/A,FALSE,"Summ";#N/A,#N/A,FALSE,"General"}</definedName>
    <definedName name="__six6" localSheetId="9" hidden="1">{#N/A,#N/A,FALSE,"CRPT";#N/A,#N/A,FALSE,"TREND";#N/A,#N/A,FALSE,"%Curve"}</definedName>
    <definedName name="__six6" localSheetId="14" hidden="1">{#N/A,#N/A,FALSE,"CRPT";#N/A,#N/A,FALSE,"TREND";#N/A,#N/A,FALSE,"%Curve"}</definedName>
    <definedName name="__six6" localSheetId="3" hidden="1">{#N/A,#N/A,FALSE,"CRPT";#N/A,#N/A,FALSE,"TREND";#N/A,#N/A,FALSE,"%Curve"}</definedName>
    <definedName name="__six6" hidden="1">{#N/A,#N/A,FALSE,"CRPT";#N/A,#N/A,FALSE,"TREND";#N/A,#N/A,FALSE,"%Curve"}</definedName>
    <definedName name="__www1" localSheetId="9" hidden="1">{#N/A,#N/A,FALSE,"schA"}</definedName>
    <definedName name="__www1" localSheetId="14" hidden="1">{#N/A,#N/A,FALSE,"schA"}</definedName>
    <definedName name="__www1" localSheetId="3" hidden="1">{#N/A,#N/A,FALSE,"schA"}</definedName>
    <definedName name="__www1" hidden="1">{#N/A,#N/A,FALSE,"schA"}</definedName>
    <definedName name="_1__123Graph_ABUDG6_D_ESCRPR" hidden="1">#REF!</definedName>
    <definedName name="_2__123Graph_ABUDG6_Dtons_inv" localSheetId="4" hidden="1">#REF!</definedName>
    <definedName name="_2__123Graph_ABUDG6_Dtons_inv" localSheetId="2" hidden="1">#REF!</definedName>
    <definedName name="_2__123Graph_ABUDG6_Dtons_inv" localSheetId="15" hidden="1">#REF!</definedName>
    <definedName name="_2__123Graph_ABUDG6_Dtons_inv" hidden="1">#REF!</definedName>
    <definedName name="_3__123Graph_ABUDG6_Dtons_inv" localSheetId="4" hidden="1">#REF!</definedName>
    <definedName name="_3__123Graph_ABUDG6_Dtons_inv" localSheetId="3" hidden="1">#REF!</definedName>
    <definedName name="_3__123Graph_ABUDG6_Dtons_inv" localSheetId="2" hidden="1">#REF!</definedName>
    <definedName name="_3__123Graph_ABUDG6_Dtons_inv" localSheetId="15" hidden="1">#REF!</definedName>
    <definedName name="_3__123Graph_ABUDG6_Dtons_inv" hidden="1">#REF!</definedName>
    <definedName name="_3__123Graph_BBUDG6_D_ESCRPR" hidden="1">#REF!</definedName>
    <definedName name="_4__123Graph_ABUDG6_Dtons_inv" localSheetId="4" hidden="1">#REF!</definedName>
    <definedName name="_4__123Graph_ABUDG6_Dtons_inv" localSheetId="3" hidden="1">#REF!</definedName>
    <definedName name="_4__123Graph_ABUDG6_Dtons_inv" localSheetId="2" hidden="1">#REF!</definedName>
    <definedName name="_4__123Graph_ABUDG6_Dtons_inv" localSheetId="15" hidden="1">#REF!</definedName>
    <definedName name="_4__123Graph_ABUDG6_Dtons_inv" hidden="1">#REF!</definedName>
    <definedName name="_4__123Graph_BBUDG6_Dtons_inv" hidden="1">#REF!</definedName>
    <definedName name="_5__123Graph_CBUDG6_D_ESCRPR" hidden="1">#REF!</definedName>
    <definedName name="_6__123Graph_CBUDG6_D_ESCRPR" localSheetId="4" hidden="1">#REF!</definedName>
    <definedName name="_6__123Graph_CBUDG6_D_ESCRPR" localSheetId="3" hidden="1">#REF!</definedName>
    <definedName name="_6__123Graph_CBUDG6_D_ESCRPR" localSheetId="2" hidden="1">#REF!</definedName>
    <definedName name="_6__123Graph_CBUDG6_D_ESCRPR" localSheetId="15" hidden="1">#REF!</definedName>
    <definedName name="_6__123Graph_CBUDG6_D_ESCRPR" hidden="1">#REF!</definedName>
    <definedName name="_6__123Graph_DBUDG6_D_ESCRPR" hidden="1">#REF!</definedName>
    <definedName name="_7__123Graph_CBUDG6_D_ESCRPR" localSheetId="4" hidden="1">#REF!</definedName>
    <definedName name="_7__123Graph_CBUDG6_D_ESCRPR" localSheetId="3" hidden="1">#REF!</definedName>
    <definedName name="_7__123Graph_CBUDG6_D_ESCRPR" localSheetId="2" hidden="1">#REF!</definedName>
    <definedName name="_7__123Graph_CBUDG6_D_ESCRPR" localSheetId="15" hidden="1">#REF!</definedName>
    <definedName name="_7__123Graph_CBUDG6_D_ESCRPR" hidden="1">#REF!</definedName>
    <definedName name="_7__123Graph_DBUDG6_D_ESCRPR" localSheetId="4" hidden="1">#REF!</definedName>
    <definedName name="_7__123Graph_DBUDG6_D_ESCRPR" localSheetId="3" hidden="1">#REF!</definedName>
    <definedName name="_7__123Graph_DBUDG6_D_ESCRPR" localSheetId="2" hidden="1">#REF!</definedName>
    <definedName name="_7__123Graph_DBUDG6_D_ESCRPR" localSheetId="15" hidden="1">#REF!</definedName>
    <definedName name="_7__123Graph_DBUDG6_D_ESCRPR" hidden="1">#REF!</definedName>
    <definedName name="_7__123Graph_XBUDG6_D_ESCRPR" hidden="1">#REF!</definedName>
    <definedName name="_8__123Graph_DBUDG6_D_ESCRPR" localSheetId="4" hidden="1">#REF!</definedName>
    <definedName name="_8__123Graph_DBUDG6_D_ESCRPR" localSheetId="3" hidden="1">#REF!</definedName>
    <definedName name="_8__123Graph_DBUDG6_D_ESCRPR" localSheetId="2" hidden="1">#REF!</definedName>
    <definedName name="_8__123Graph_DBUDG6_D_ESCRPR" localSheetId="15" hidden="1">#REF!</definedName>
    <definedName name="_8__123Graph_DBUDG6_D_ESCRPR" hidden="1">#REF!</definedName>
    <definedName name="_8__123Graph_XBUDG6_Dtons_inv" hidden="1">#REF!</definedName>
    <definedName name="_ex1" localSheetId="9" hidden="1">{#N/A,#N/A,FALSE,"Summ";#N/A,#N/A,FALSE,"General"}</definedName>
    <definedName name="_ex1" localSheetId="14" hidden="1">{#N/A,#N/A,FALSE,"Summ";#N/A,#N/A,FALSE,"General"}</definedName>
    <definedName name="_ex1" localSheetId="3" hidden="1">{#N/A,#N/A,FALSE,"Summ";#N/A,#N/A,FALSE,"General"}</definedName>
    <definedName name="_ex1" hidden="1">{#N/A,#N/A,FALSE,"Summ";#N/A,#N/A,FALSE,"General"}</definedName>
    <definedName name="_Fill" localSheetId="4" hidden="1">#REF!</definedName>
    <definedName name="_Fill" localSheetId="3" hidden="1">#REF!</definedName>
    <definedName name="_Fill" localSheetId="2" hidden="1">#REF!</definedName>
    <definedName name="_Fill" localSheetId="15" hidden="1">#REF!</definedName>
    <definedName name="_Fill" hidden="1">#REF!</definedName>
    <definedName name="_Key1" localSheetId="4" hidden="1">#REF!</definedName>
    <definedName name="_Key1" localSheetId="3" hidden="1">#REF!</definedName>
    <definedName name="_Key1" localSheetId="2" hidden="1">#REF!</definedName>
    <definedName name="_Key1" localSheetId="15" hidden="1">#REF!</definedName>
    <definedName name="_Key1" hidden="1">#REF!</definedName>
    <definedName name="_Key2" localSheetId="4" hidden="1">#REF!</definedName>
    <definedName name="_Key2" localSheetId="3" hidden="1">#REF!</definedName>
    <definedName name="_Key2" localSheetId="2" hidden="1">#REF!</definedName>
    <definedName name="_Key2" localSheetId="15" hidden="1">#REF!</definedName>
    <definedName name="_Key2" hidden="1">#REF!</definedName>
    <definedName name="_new1" localSheetId="9" hidden="1">{#N/A,#N/A,FALSE,"Summ";#N/A,#N/A,FALSE,"General"}</definedName>
    <definedName name="_new1" localSheetId="14" hidden="1">{#N/A,#N/A,FALSE,"Summ";#N/A,#N/A,FALSE,"General"}</definedName>
    <definedName name="_new1" localSheetId="3" hidden="1">{#N/A,#N/A,FALSE,"Summ";#N/A,#N/A,FALSE,"General"}</definedName>
    <definedName name="_new1" hidden="1">{#N/A,#N/A,FALSE,"Summ";#N/A,#N/A,FALSE,"General"}</definedName>
    <definedName name="_Parse_In" localSheetId="4" hidden="1">#REF!</definedName>
    <definedName name="_Parse_In" localSheetId="3" hidden="1">#REF!</definedName>
    <definedName name="_Parse_In" localSheetId="2" hidden="1">#REF!</definedName>
    <definedName name="_Parse_In" localSheetId="15" hidden="1">#REF!</definedName>
    <definedName name="_Parse_In" hidden="1">#REF!</definedName>
    <definedName name="_six6" localSheetId="9" hidden="1">{#N/A,#N/A,FALSE,"CRPT";#N/A,#N/A,FALSE,"TREND";#N/A,#N/A,FALSE,"%Curve"}</definedName>
    <definedName name="_six6" localSheetId="14" hidden="1">{#N/A,#N/A,FALSE,"CRPT";#N/A,#N/A,FALSE,"TREND";#N/A,#N/A,FALSE,"%Curve"}</definedName>
    <definedName name="_six6" localSheetId="3" hidden="1">{#N/A,#N/A,FALSE,"CRPT";#N/A,#N/A,FALSE,"TREND";#N/A,#N/A,FALSE,"%Curve"}</definedName>
    <definedName name="_six6" hidden="1">{#N/A,#N/A,FALSE,"CRPT";#N/A,#N/A,FALSE,"TREND";#N/A,#N/A,FALSE,"%Curve"}</definedName>
    <definedName name="_Sort" localSheetId="4" hidden="1">#REF!</definedName>
    <definedName name="_Sort" localSheetId="3" hidden="1">#REF!</definedName>
    <definedName name="_Sort" localSheetId="2" hidden="1">#REF!</definedName>
    <definedName name="_Sort" localSheetId="15" hidden="1">#REF!</definedName>
    <definedName name="_Sort" hidden="1">#REF!</definedName>
    <definedName name="_www1" localSheetId="9" hidden="1">{#N/A,#N/A,FALSE,"schA"}</definedName>
    <definedName name="_www1" localSheetId="14" hidden="1">{#N/A,#N/A,FALSE,"schA"}</definedName>
    <definedName name="_www1" localSheetId="3" hidden="1">{#N/A,#N/A,FALSE,"schA"}</definedName>
    <definedName name="_www1" hidden="1">{#N/A,#N/A,FALSE,"schA"}</definedName>
    <definedName name="a" localSheetId="9" hidden="1">{#N/A,#N/A,FALSE,"Coversheet";#N/A,#N/A,FALSE,"QA"}</definedName>
    <definedName name="a" localSheetId="14" hidden="1">{#N/A,#N/A,FALSE,"Coversheet";#N/A,#N/A,FALSE,"QA"}</definedName>
    <definedName name="a" localSheetId="3" hidden="1">{#N/A,#N/A,FALSE,"Coversheet";#N/A,#N/A,FALSE,"QA"}</definedName>
    <definedName name="a" hidden="1">{#N/A,#N/A,FALSE,"Coversheet";#N/A,#N/A,FALSE,"QA"}</definedName>
    <definedName name="aaa" localSheetId="9"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 localSheetId="14"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AAAAAAAAAAA" localSheetId="9" hidden="1">{#N/A,#N/A,FALSE,"Coversheet";#N/A,#N/A,FALSE,"QA"}</definedName>
    <definedName name="AAAAAAAAAAAAAA" localSheetId="14" hidden="1">{#N/A,#N/A,FALSE,"Coversheet";#N/A,#N/A,FALSE,"QA"}</definedName>
    <definedName name="AAAAAAAAAAAAAA" localSheetId="3" hidden="1">{#N/A,#N/A,FALSE,"Coversheet";#N/A,#N/A,FALSE,"QA"}</definedName>
    <definedName name="AAAAAAAAAAAAAA" hidden="1">{#N/A,#N/A,FALSE,"Coversheet";#N/A,#N/A,FALSE,"QA"}</definedName>
    <definedName name="b" localSheetId="9" hidden="1">{#N/A,#N/A,FALSE,"Coversheet";#N/A,#N/A,FALSE,"QA"}</definedName>
    <definedName name="b" localSheetId="14" hidden="1">{#N/A,#N/A,FALSE,"Coversheet";#N/A,#N/A,FALSE,"QA"}</definedName>
    <definedName name="b" localSheetId="3" hidden="1">{#N/A,#N/A,FALSE,"Coversheet";#N/A,#N/A,FALSE,"QA"}</definedName>
    <definedName name="b" hidden="1">{#N/A,#N/A,FALSE,"Coversheet";#N/A,#N/A,FALSE,"QA"}</definedName>
    <definedName name="BEm" localSheetId="4" hidden="1">#REF!</definedName>
    <definedName name="BEm" localSheetId="3" hidden="1">#REF!</definedName>
    <definedName name="BEm" localSheetId="2" hidden="1">#REF!</definedName>
    <definedName name="BEm" localSheetId="15" hidden="1">#REF!</definedName>
    <definedName name="BEm" hidden="1">#REF!</definedName>
    <definedName name="BEx0017DGUEDPCFJUPUZOOLJCS2B" localSheetId="4" hidden="1">#REF!</definedName>
    <definedName name="BEx0017DGUEDPCFJUPUZOOLJCS2B" localSheetId="3" hidden="1">#REF!</definedName>
    <definedName name="BEx0017DGUEDPCFJUPUZOOLJCS2B" localSheetId="2" hidden="1">#REF!</definedName>
    <definedName name="BEx0017DGUEDPCFJUPUZOOLJCS2B" localSheetId="15" hidden="1">#REF!</definedName>
    <definedName name="BEx0017DGUEDPCFJUPUZOOLJCS2B" hidden="1">#REF!</definedName>
    <definedName name="BEx001CNWHJ5RULCSFM36ZCGJ1UH" localSheetId="4" hidden="1">#REF!</definedName>
    <definedName name="BEx001CNWHJ5RULCSFM36ZCGJ1UH" localSheetId="3" hidden="1">#REF!</definedName>
    <definedName name="BEx001CNWHJ5RULCSFM36ZCGJ1UH" localSheetId="2" hidden="1">#REF!</definedName>
    <definedName name="BEx001CNWHJ5RULCSFM36ZCGJ1UH" localSheetId="15" hidden="1">#REF!</definedName>
    <definedName name="BEx001CNWHJ5RULCSFM36ZCGJ1UH" hidden="1">#REF!</definedName>
    <definedName name="BEx004791UAJIJSN57OT7YBLNP82" localSheetId="4" hidden="1">#REF!</definedName>
    <definedName name="BEx004791UAJIJSN57OT7YBLNP82" localSheetId="2" hidden="1">#REF!</definedName>
    <definedName name="BEx004791UAJIJSN57OT7YBLNP82" localSheetId="15" hidden="1">#REF!</definedName>
    <definedName name="BEx004791UAJIJSN57OT7YBLNP82" hidden="1">#REF!</definedName>
    <definedName name="BEx008P2NVFDLBHL7IZ5WTMVOQ1F" localSheetId="4" hidden="1">#REF!</definedName>
    <definedName name="BEx008P2NVFDLBHL7IZ5WTMVOQ1F" localSheetId="2" hidden="1">#REF!</definedName>
    <definedName name="BEx008P2NVFDLBHL7IZ5WTMVOQ1F" localSheetId="15" hidden="1">#REF!</definedName>
    <definedName name="BEx008P2NVFDLBHL7IZ5WTMVOQ1F" hidden="1">#REF!</definedName>
    <definedName name="BEx009G00IN0JUIAQ4WE9NHTMQE2" localSheetId="4" hidden="1">#REF!</definedName>
    <definedName name="BEx009G00IN0JUIAQ4WE9NHTMQE2" localSheetId="2" hidden="1">#REF!</definedName>
    <definedName name="BEx009G00IN0JUIAQ4WE9NHTMQE2" localSheetId="15" hidden="1">#REF!</definedName>
    <definedName name="BEx009G00IN0JUIAQ4WE9NHTMQE2" hidden="1">#REF!</definedName>
    <definedName name="BEx00DXTY2JDVGWQKV8H7FG4SV30" localSheetId="4" hidden="1">#REF!</definedName>
    <definedName name="BEx00DXTY2JDVGWQKV8H7FG4SV30" localSheetId="2" hidden="1">#REF!</definedName>
    <definedName name="BEx00DXTY2JDVGWQKV8H7FG4SV30" localSheetId="15" hidden="1">#REF!</definedName>
    <definedName name="BEx00DXTY2JDVGWQKV8H7FG4SV30" hidden="1">#REF!</definedName>
    <definedName name="BEx00GHLTYRH5N2S6P78YW1CD30N" localSheetId="4" hidden="1">#REF!</definedName>
    <definedName name="BEx00GHLTYRH5N2S6P78YW1CD30N" localSheetId="2" hidden="1">#REF!</definedName>
    <definedName name="BEx00GHLTYRH5N2S6P78YW1CD30N" localSheetId="15" hidden="1">#REF!</definedName>
    <definedName name="BEx00GHLTYRH5N2S6P78YW1CD30N" hidden="1">#REF!</definedName>
    <definedName name="BEx00JC31DY11L45SEU4B10BIN6W" localSheetId="4" hidden="1">#REF!</definedName>
    <definedName name="BEx00JC31DY11L45SEU4B10BIN6W" localSheetId="2" hidden="1">#REF!</definedName>
    <definedName name="BEx00JC31DY11L45SEU4B10BIN6W" localSheetId="15" hidden="1">#REF!</definedName>
    <definedName name="BEx00JC31DY11L45SEU4B10BIN6W" hidden="1">#REF!</definedName>
    <definedName name="BEx00KZHZBHP3TDV1YMX4B19B95O" localSheetId="4" hidden="1">#REF!</definedName>
    <definedName name="BEx00KZHZBHP3TDV1YMX4B19B95O" localSheetId="2" hidden="1">#REF!</definedName>
    <definedName name="BEx00KZHZBHP3TDV1YMX4B19B95O" localSheetId="15" hidden="1">#REF!</definedName>
    <definedName name="BEx00KZHZBHP3TDV1YMX4B19B95O" hidden="1">#REF!</definedName>
    <definedName name="BEx00P11V7HA4MS6XYY3P4BPVXML" localSheetId="4" hidden="1">#REF!</definedName>
    <definedName name="BEx00P11V7HA4MS6XYY3P4BPVXML" localSheetId="2" hidden="1">#REF!</definedName>
    <definedName name="BEx00P11V7HA4MS6XYY3P4BPVXML" localSheetId="15" hidden="1">#REF!</definedName>
    <definedName name="BEx00P11V7HA4MS6XYY3P4BPVXML" hidden="1">#REF!</definedName>
    <definedName name="BEx00PBV7V99V7M3LDYUTF31MUFJ" localSheetId="4" hidden="1">#REF!</definedName>
    <definedName name="BEx00PBV7V99V7M3LDYUTF31MUFJ" localSheetId="2" hidden="1">#REF!</definedName>
    <definedName name="BEx00PBV7V99V7M3LDYUTF31MUFJ" localSheetId="15" hidden="1">#REF!</definedName>
    <definedName name="BEx00PBV7V99V7M3LDYUTF31MUFJ" hidden="1">#REF!</definedName>
    <definedName name="BEx00SMIQJ55EVB7T24CORX0JWQO" localSheetId="4" hidden="1">#REF!</definedName>
    <definedName name="BEx00SMIQJ55EVB7T24CORX0JWQO" localSheetId="2" hidden="1">#REF!</definedName>
    <definedName name="BEx00SMIQJ55EVB7T24CORX0JWQO" localSheetId="15" hidden="1">#REF!</definedName>
    <definedName name="BEx00SMIQJ55EVB7T24CORX0JWQO" hidden="1">#REF!</definedName>
    <definedName name="BEx010V7DB7O7Z9NHSX27HZK4H76" localSheetId="4" hidden="1">#REF!</definedName>
    <definedName name="BEx010V7DB7O7Z9NHSX27HZK4H76" localSheetId="2" hidden="1">#REF!</definedName>
    <definedName name="BEx010V7DB7O7Z9NHSX27HZK4H76" localSheetId="15" hidden="1">#REF!</definedName>
    <definedName name="BEx010V7DB7O7Z9NHSX27HZK4H76" hidden="1">#REF!</definedName>
    <definedName name="BEx012IKS6YVHG9KTG2FAKRSMYLU" localSheetId="4" hidden="1">#REF!</definedName>
    <definedName name="BEx012IKS6YVHG9KTG2FAKRSMYLU" localSheetId="2" hidden="1">#REF!</definedName>
    <definedName name="BEx012IKS6YVHG9KTG2FAKRSMYLU" localSheetId="15" hidden="1">#REF!</definedName>
    <definedName name="BEx012IKS6YVHG9KTG2FAKRSMYLU" hidden="1">#REF!</definedName>
    <definedName name="BEx01HY6E3GJ66ABU5ABN26V6Q13" localSheetId="4" hidden="1">#REF!</definedName>
    <definedName name="BEx01HY6E3GJ66ABU5ABN26V6Q13" localSheetId="2" hidden="1">#REF!</definedName>
    <definedName name="BEx01HY6E3GJ66ABU5ABN26V6Q13" localSheetId="15" hidden="1">#REF!</definedName>
    <definedName name="BEx01HY6E3GJ66ABU5ABN26V6Q13" hidden="1">#REF!</definedName>
    <definedName name="BEx01PW5YQKEGAR8JDDI5OARYXDF" localSheetId="4" hidden="1">#REF!</definedName>
    <definedName name="BEx01PW5YQKEGAR8JDDI5OARYXDF" localSheetId="2" hidden="1">#REF!</definedName>
    <definedName name="BEx01PW5YQKEGAR8JDDI5OARYXDF" localSheetId="15" hidden="1">#REF!</definedName>
    <definedName name="BEx01PW5YQKEGAR8JDDI5OARYXDF" hidden="1">#REF!</definedName>
    <definedName name="BEx01QCB2ERCAYYOFDP3OQRWUU60" localSheetId="4" hidden="1">#REF!</definedName>
    <definedName name="BEx01QCB2ERCAYYOFDP3OQRWUU60" localSheetId="2" hidden="1">#REF!</definedName>
    <definedName name="BEx01QCB2ERCAYYOFDP3OQRWUU60" localSheetId="15" hidden="1">#REF!</definedName>
    <definedName name="BEx01QCB2ERCAYYOFDP3OQRWUU60" hidden="1">#REF!</definedName>
    <definedName name="BEx01U37NQSMTGJRU8EGTJORBJ6H" localSheetId="4" hidden="1">#REF!</definedName>
    <definedName name="BEx01U37NQSMTGJRU8EGTJORBJ6H" localSheetId="2" hidden="1">#REF!</definedName>
    <definedName name="BEx01U37NQSMTGJRU8EGTJORBJ6H" localSheetId="15" hidden="1">#REF!</definedName>
    <definedName name="BEx01U37NQSMTGJRU8EGTJORBJ6H" hidden="1">#REF!</definedName>
    <definedName name="BEx01XJ94SHJ1YQ7ORPW0RQGKI2H" localSheetId="4" hidden="1">#REF!</definedName>
    <definedName name="BEx01XJ94SHJ1YQ7ORPW0RQGKI2H" localSheetId="2" hidden="1">#REF!</definedName>
    <definedName name="BEx01XJ94SHJ1YQ7ORPW0RQGKI2H" localSheetId="15" hidden="1">#REF!</definedName>
    <definedName name="BEx01XJ94SHJ1YQ7ORPW0RQGKI2H" hidden="1">#REF!</definedName>
    <definedName name="BEx028BOZCS2MQO9MODVS6F7NCA3" localSheetId="4" hidden="1">#REF!</definedName>
    <definedName name="BEx028BOZCS2MQO9MODVS6F7NCA3" localSheetId="2" hidden="1">#REF!</definedName>
    <definedName name="BEx028BOZCS2MQO9MODVS6F7NCA3" localSheetId="15" hidden="1">#REF!</definedName>
    <definedName name="BEx028BOZCS2MQO9MODVS6F7NCA3" hidden="1">#REF!</definedName>
    <definedName name="BEx02DPUYNH76938V8GVORY8LRY1" localSheetId="4" hidden="1">#REF!</definedName>
    <definedName name="BEx02DPUYNH76938V8GVORY8LRY1" localSheetId="2" hidden="1">#REF!</definedName>
    <definedName name="BEx02DPUYNH76938V8GVORY8LRY1" localSheetId="15" hidden="1">#REF!</definedName>
    <definedName name="BEx02DPUYNH76938V8GVORY8LRY1" hidden="1">#REF!</definedName>
    <definedName name="BEx02PEP6DY4K1JGB0HHS3B6QOGZ" localSheetId="4" hidden="1">#REF!</definedName>
    <definedName name="BEx02PEP6DY4K1JGB0HHS3B6QOGZ" localSheetId="2" hidden="1">#REF!</definedName>
    <definedName name="BEx02PEP6DY4K1JGB0HHS3B6QOGZ" localSheetId="15" hidden="1">#REF!</definedName>
    <definedName name="BEx02PEP6DY4K1JGB0HHS3B6QOGZ" hidden="1">#REF!</definedName>
    <definedName name="BEx02Q08R9G839Q4RFGG9026C7PX" localSheetId="4" hidden="1">#REF!</definedName>
    <definedName name="BEx02Q08R9G839Q4RFGG9026C7PX" localSheetId="2" hidden="1">#REF!</definedName>
    <definedName name="BEx02Q08R9G839Q4RFGG9026C7PX" localSheetId="15" hidden="1">#REF!</definedName>
    <definedName name="BEx02Q08R9G839Q4RFGG9026C7PX" hidden="1">#REF!</definedName>
    <definedName name="BEx02SEL3Z1QWGAHXDPUA9WLTTPS" localSheetId="4" hidden="1">#REF!</definedName>
    <definedName name="BEx02SEL3Z1QWGAHXDPUA9WLTTPS" localSheetId="2" hidden="1">#REF!</definedName>
    <definedName name="BEx02SEL3Z1QWGAHXDPUA9WLTTPS" localSheetId="15" hidden="1">#REF!</definedName>
    <definedName name="BEx02SEL3Z1QWGAHXDPUA9WLTTPS" hidden="1">#REF!</definedName>
    <definedName name="BEx02Y3KJZH5BGDM9QEZ1PVVI114" localSheetId="4" hidden="1">#REF!</definedName>
    <definedName name="BEx02Y3KJZH5BGDM9QEZ1PVVI114" localSheetId="2" hidden="1">#REF!</definedName>
    <definedName name="BEx02Y3KJZH5BGDM9QEZ1PVVI114" localSheetId="15" hidden="1">#REF!</definedName>
    <definedName name="BEx02Y3KJZH5BGDM9QEZ1PVVI114" hidden="1">#REF!</definedName>
    <definedName name="BEx0313GRLLASDTVPW5DHTXHE74M" localSheetId="4" hidden="1">#REF!</definedName>
    <definedName name="BEx0313GRLLASDTVPW5DHTXHE74M" localSheetId="2" hidden="1">#REF!</definedName>
    <definedName name="BEx0313GRLLASDTVPW5DHTXHE74M" localSheetId="15" hidden="1">#REF!</definedName>
    <definedName name="BEx0313GRLLASDTVPW5DHTXHE74M" hidden="1">#REF!</definedName>
    <definedName name="BEx1F0SOZ3H5XUHXD7O01TCR8T6J" localSheetId="4" hidden="1">#REF!</definedName>
    <definedName name="BEx1F0SOZ3H5XUHXD7O01TCR8T6J" localSheetId="2" hidden="1">#REF!</definedName>
    <definedName name="BEx1F0SOZ3H5XUHXD7O01TCR8T6J" localSheetId="15" hidden="1">#REF!</definedName>
    <definedName name="BEx1F0SOZ3H5XUHXD7O01TCR8T6J" hidden="1">#REF!</definedName>
    <definedName name="BEx1F9HL824UCNCVZ2U62J4KZCX8" localSheetId="4" hidden="1">#REF!</definedName>
    <definedName name="BEx1F9HL824UCNCVZ2U62J4KZCX8" localSheetId="2" hidden="1">#REF!</definedName>
    <definedName name="BEx1F9HL824UCNCVZ2U62J4KZCX8" localSheetId="15" hidden="1">#REF!</definedName>
    <definedName name="BEx1F9HL824UCNCVZ2U62J4KZCX8" hidden="1">#REF!</definedName>
    <definedName name="BEx1FEVSJKTI1Q1Z874QZVFSJSVA" localSheetId="4" hidden="1">#REF!</definedName>
    <definedName name="BEx1FEVSJKTI1Q1Z874QZVFSJSVA" localSheetId="2" hidden="1">#REF!</definedName>
    <definedName name="BEx1FEVSJKTI1Q1Z874QZVFSJSVA" localSheetId="15" hidden="1">#REF!</definedName>
    <definedName name="BEx1FEVSJKTI1Q1Z874QZVFSJSVA" hidden="1">#REF!</definedName>
    <definedName name="BEx1FGDRUHHLI1GBHELT4PK0LY4V" localSheetId="4" hidden="1">#REF!</definedName>
    <definedName name="BEx1FGDRUHHLI1GBHELT4PK0LY4V" localSheetId="2" hidden="1">#REF!</definedName>
    <definedName name="BEx1FGDRUHHLI1GBHELT4PK0LY4V" localSheetId="15" hidden="1">#REF!</definedName>
    <definedName name="BEx1FGDRUHHLI1GBHELT4PK0LY4V" hidden="1">#REF!</definedName>
    <definedName name="BEx1FJZ7GKO99IYTP6GGGF7EUL3Z" localSheetId="4" hidden="1">#REF!</definedName>
    <definedName name="BEx1FJZ7GKO99IYTP6GGGF7EUL3Z" localSheetId="2" hidden="1">#REF!</definedName>
    <definedName name="BEx1FJZ7GKO99IYTP6GGGF7EUL3Z" localSheetId="15" hidden="1">#REF!</definedName>
    <definedName name="BEx1FJZ7GKO99IYTP6GGGF7EUL3Z" hidden="1">#REF!</definedName>
    <definedName name="BEx1FPDH0YKYQXDHUTFIQLIF34J8" localSheetId="4" hidden="1">#REF!</definedName>
    <definedName name="BEx1FPDH0YKYQXDHUTFIQLIF34J8" localSheetId="2" hidden="1">#REF!</definedName>
    <definedName name="BEx1FPDH0YKYQXDHUTFIQLIF34J8" localSheetId="15" hidden="1">#REF!</definedName>
    <definedName name="BEx1FPDH0YKYQXDHUTFIQLIF34J8" hidden="1">#REF!</definedName>
    <definedName name="BEx1FQ9SZAGL2HEKRB046EOQDWOX" localSheetId="4" hidden="1">#REF!</definedName>
    <definedName name="BEx1FQ9SZAGL2HEKRB046EOQDWOX" localSheetId="2" hidden="1">#REF!</definedName>
    <definedName name="BEx1FQ9SZAGL2HEKRB046EOQDWOX" localSheetId="15" hidden="1">#REF!</definedName>
    <definedName name="BEx1FQ9SZAGL2HEKRB046EOQDWOX" hidden="1">#REF!</definedName>
    <definedName name="BEx1FZV2CM77TBH1R6YYV9P06KA2" localSheetId="4" hidden="1">#REF!</definedName>
    <definedName name="BEx1FZV2CM77TBH1R6YYV9P06KA2" localSheetId="2" hidden="1">#REF!</definedName>
    <definedName name="BEx1FZV2CM77TBH1R6YYV9P06KA2" localSheetId="15" hidden="1">#REF!</definedName>
    <definedName name="BEx1FZV2CM77TBH1R6YYV9P06KA2" hidden="1">#REF!</definedName>
    <definedName name="BEx1G59AY8195JTUM6P18VXUFJ3E" localSheetId="4" hidden="1">#REF!</definedName>
    <definedName name="BEx1G59AY8195JTUM6P18VXUFJ3E" localSheetId="2" hidden="1">#REF!</definedName>
    <definedName name="BEx1G59AY8195JTUM6P18VXUFJ3E" localSheetId="15" hidden="1">#REF!</definedName>
    <definedName name="BEx1G59AY8195JTUM6P18VXUFJ3E" hidden="1">#REF!</definedName>
    <definedName name="BEx1GKUDMCV60BOZT0SENCT0MD8L" localSheetId="4" hidden="1">#REF!</definedName>
    <definedName name="BEx1GKUDMCV60BOZT0SENCT0MD8L" localSheetId="2" hidden="1">#REF!</definedName>
    <definedName name="BEx1GKUDMCV60BOZT0SENCT0MD8L" localSheetId="15" hidden="1">#REF!</definedName>
    <definedName name="BEx1GKUDMCV60BOZT0SENCT0MD8L" hidden="1">#REF!</definedName>
    <definedName name="BEx1GUVQ5L0JCX3E4SROI4WBYVTO" localSheetId="4" hidden="1">#REF!</definedName>
    <definedName name="BEx1GUVQ5L0JCX3E4SROI4WBYVTO" localSheetId="2" hidden="1">#REF!</definedName>
    <definedName name="BEx1GUVQ5L0JCX3E4SROI4WBYVTO" localSheetId="15" hidden="1">#REF!</definedName>
    <definedName name="BEx1GUVQ5L0JCX3E4SROI4WBYVTO" hidden="1">#REF!</definedName>
    <definedName name="BEx1GVMRHFXUP6XYYY9NR12PV5TF" localSheetId="4" hidden="1">#REF!</definedName>
    <definedName name="BEx1GVMRHFXUP6XYYY9NR12PV5TF" localSheetId="2" hidden="1">#REF!</definedName>
    <definedName name="BEx1GVMRHFXUP6XYYY9NR12PV5TF" localSheetId="15" hidden="1">#REF!</definedName>
    <definedName name="BEx1GVMRHFXUP6XYYY9NR12PV5TF" hidden="1">#REF!</definedName>
    <definedName name="BEx1H6KIT7BHUH6MDDWC935V9N47" localSheetId="4" hidden="1">#REF!</definedName>
    <definedName name="BEx1H6KIT7BHUH6MDDWC935V9N47" localSheetId="2" hidden="1">#REF!</definedName>
    <definedName name="BEx1H6KIT7BHUH6MDDWC935V9N47" localSheetId="15" hidden="1">#REF!</definedName>
    <definedName name="BEx1H6KIT7BHUH6MDDWC935V9N47" hidden="1">#REF!</definedName>
    <definedName name="BEx1HA60AI3STEJQZAQ0RA3Q3AZV" localSheetId="4" hidden="1">#REF!</definedName>
    <definedName name="BEx1HA60AI3STEJQZAQ0RA3Q3AZV" localSheetId="2" hidden="1">#REF!</definedName>
    <definedName name="BEx1HA60AI3STEJQZAQ0RA3Q3AZV" localSheetId="15" hidden="1">#REF!</definedName>
    <definedName name="BEx1HA60AI3STEJQZAQ0RA3Q3AZV" hidden="1">#REF!</definedName>
    <definedName name="BEx1HB2DBVO5N6V2WX7BEHUFYTFU" localSheetId="4" hidden="1">#REF!</definedName>
    <definedName name="BEx1HB2DBVO5N6V2WX7BEHUFYTFU" localSheetId="2" hidden="1">#REF!</definedName>
    <definedName name="BEx1HB2DBVO5N6V2WX7BEHUFYTFU" localSheetId="15" hidden="1">#REF!</definedName>
    <definedName name="BEx1HB2DBVO5N6V2WX7BEHUFYTFU" hidden="1">#REF!</definedName>
    <definedName name="BEx1HDGOOJ3SKHYMWUZJ1P0RQZ9N" localSheetId="4" hidden="1">#REF!</definedName>
    <definedName name="BEx1HDGOOJ3SKHYMWUZJ1P0RQZ9N" localSheetId="2" hidden="1">#REF!</definedName>
    <definedName name="BEx1HDGOOJ3SKHYMWUZJ1P0RQZ9N" localSheetId="15" hidden="1">#REF!</definedName>
    <definedName name="BEx1HDGOOJ3SKHYMWUZJ1P0RQZ9N" hidden="1">#REF!</definedName>
    <definedName name="BEx1HDM5ZXSJG6JQEMSFV52PZ10V" localSheetId="4" hidden="1">#REF!</definedName>
    <definedName name="BEx1HDM5ZXSJG6JQEMSFV52PZ10V" localSheetId="2" hidden="1">#REF!</definedName>
    <definedName name="BEx1HDM5ZXSJG6JQEMSFV52PZ10V" localSheetId="15" hidden="1">#REF!</definedName>
    <definedName name="BEx1HDM5ZXSJG6JQEMSFV52PZ10V" hidden="1">#REF!</definedName>
    <definedName name="BEx1HETBBZVN5F43LKOFMC4QB0CR" localSheetId="4" hidden="1">#REF!</definedName>
    <definedName name="BEx1HETBBZVN5F43LKOFMC4QB0CR" localSheetId="2" hidden="1">#REF!</definedName>
    <definedName name="BEx1HETBBZVN5F43LKOFMC4QB0CR" localSheetId="15" hidden="1">#REF!</definedName>
    <definedName name="BEx1HETBBZVN5F43LKOFMC4QB0CR" hidden="1">#REF!</definedName>
    <definedName name="BEx1HGWNWPLNXICOTP90TKQVVE4E" localSheetId="4" hidden="1">#REF!</definedName>
    <definedName name="BEx1HGWNWPLNXICOTP90TKQVVE4E" localSheetId="2" hidden="1">#REF!</definedName>
    <definedName name="BEx1HGWNWPLNXICOTP90TKQVVE4E" localSheetId="15" hidden="1">#REF!</definedName>
    <definedName name="BEx1HGWNWPLNXICOTP90TKQVVE4E" hidden="1">#REF!</definedName>
    <definedName name="BEx1HIPLJZABY0EMUOTZN0EQMDPU" localSheetId="4" hidden="1">#REF!</definedName>
    <definedName name="BEx1HIPLJZABY0EMUOTZN0EQMDPU" localSheetId="2" hidden="1">#REF!</definedName>
    <definedName name="BEx1HIPLJZABY0EMUOTZN0EQMDPU" localSheetId="15" hidden="1">#REF!</definedName>
    <definedName name="BEx1HIPLJZABY0EMUOTZN0EQMDPU" hidden="1">#REF!</definedName>
    <definedName name="BEx1HO94JIRX219MPWMB5E5XZ04X" localSheetId="4" hidden="1">#REF!</definedName>
    <definedName name="BEx1HO94JIRX219MPWMB5E5XZ04X" localSheetId="2" hidden="1">#REF!</definedName>
    <definedName name="BEx1HO94JIRX219MPWMB5E5XZ04X" localSheetId="15" hidden="1">#REF!</definedName>
    <definedName name="BEx1HO94JIRX219MPWMB5E5XZ04X" hidden="1">#REF!</definedName>
    <definedName name="BEx1HQNF6KHM21E3XLW0NMSSEI9S" localSheetId="4" hidden="1">#REF!</definedName>
    <definedName name="BEx1HQNF6KHM21E3XLW0NMSSEI9S" localSheetId="2" hidden="1">#REF!</definedName>
    <definedName name="BEx1HQNF6KHM21E3XLW0NMSSEI9S" localSheetId="15" hidden="1">#REF!</definedName>
    <definedName name="BEx1HQNF6KHM21E3XLW0NMSSEI9S" hidden="1">#REF!</definedName>
    <definedName name="BEx1HSLNWIW4S97ZBYY7I7M5YVH4" localSheetId="4" hidden="1">#REF!</definedName>
    <definedName name="BEx1HSLNWIW4S97ZBYY7I7M5YVH4" localSheetId="2" hidden="1">#REF!</definedName>
    <definedName name="BEx1HSLNWIW4S97ZBYY7I7M5YVH4" localSheetId="15" hidden="1">#REF!</definedName>
    <definedName name="BEx1HSLNWIW4S97ZBYY7I7M5YVH4" hidden="1">#REF!</definedName>
    <definedName name="BEx1HZCBBWLB2BTNOXP319ZDEVOJ" localSheetId="4" hidden="1">#REF!</definedName>
    <definedName name="BEx1HZCBBWLB2BTNOXP319ZDEVOJ" localSheetId="2" hidden="1">#REF!</definedName>
    <definedName name="BEx1HZCBBWLB2BTNOXP319ZDEVOJ" localSheetId="15" hidden="1">#REF!</definedName>
    <definedName name="BEx1HZCBBWLB2BTNOXP319ZDEVOJ" hidden="1">#REF!</definedName>
    <definedName name="BEx1I4QKTILCKZUSOJCVZN7SNHL5" localSheetId="4" hidden="1">#REF!</definedName>
    <definedName name="BEx1I4QKTILCKZUSOJCVZN7SNHL5" localSheetId="2" hidden="1">#REF!</definedName>
    <definedName name="BEx1I4QKTILCKZUSOJCVZN7SNHL5" localSheetId="15" hidden="1">#REF!</definedName>
    <definedName name="BEx1I4QKTILCKZUSOJCVZN7SNHL5" hidden="1">#REF!</definedName>
    <definedName name="BEx1IE0ZP7RIFM9FI24S9I6AAJ14" localSheetId="4" hidden="1">#REF!</definedName>
    <definedName name="BEx1IE0ZP7RIFM9FI24S9I6AAJ14" localSheetId="2" hidden="1">#REF!</definedName>
    <definedName name="BEx1IE0ZP7RIFM9FI24S9I6AAJ14" localSheetId="15" hidden="1">#REF!</definedName>
    <definedName name="BEx1IE0ZP7RIFM9FI24S9I6AAJ14" hidden="1">#REF!</definedName>
    <definedName name="BEx1IGQ5B697MNDOE06MVSR0H58E" localSheetId="4" hidden="1">#REF!</definedName>
    <definedName name="BEx1IGQ5B697MNDOE06MVSR0H58E" localSheetId="2" hidden="1">#REF!</definedName>
    <definedName name="BEx1IGQ5B697MNDOE06MVSR0H58E" localSheetId="15" hidden="1">#REF!</definedName>
    <definedName name="BEx1IGQ5B697MNDOE06MVSR0H58E" hidden="1">#REF!</definedName>
    <definedName name="BEx1IKRPW8MLB9Y485M1TL2IT9SH" localSheetId="4" hidden="1">#REF!</definedName>
    <definedName name="BEx1IKRPW8MLB9Y485M1TL2IT9SH" localSheetId="2" hidden="1">#REF!</definedName>
    <definedName name="BEx1IKRPW8MLB9Y485M1TL2IT9SH" localSheetId="15" hidden="1">#REF!</definedName>
    <definedName name="BEx1IKRPW8MLB9Y485M1TL2IT9SH" hidden="1">#REF!</definedName>
    <definedName name="BEx1IPKCFCT3TL9MSO1LSYJ2VJ2X" localSheetId="4" hidden="1">#REF!</definedName>
    <definedName name="BEx1IPKCFCT3TL9MSO1LSYJ2VJ2X" localSheetId="2" hidden="1">#REF!</definedName>
    <definedName name="BEx1IPKCFCT3TL9MSO1LSYJ2VJ2X" localSheetId="15" hidden="1">#REF!</definedName>
    <definedName name="BEx1IPKCFCT3TL9MSO1LSYJ2VJ2X" hidden="1">#REF!</definedName>
    <definedName name="BEx1IW5PQTTMD62XZ287XF2O3FBQ" localSheetId="4" hidden="1">#REF!</definedName>
    <definedName name="BEx1IW5PQTTMD62XZ287XF2O3FBQ" localSheetId="2" hidden="1">#REF!</definedName>
    <definedName name="BEx1IW5PQTTMD62XZ287XF2O3FBQ" localSheetId="15" hidden="1">#REF!</definedName>
    <definedName name="BEx1IW5PQTTMD62XZ287XF2O3FBQ" hidden="1">#REF!</definedName>
    <definedName name="BEx1J0CSSHDJGBJUHVOEMCF2P4DL" localSheetId="4" hidden="1">#REF!</definedName>
    <definedName name="BEx1J0CSSHDJGBJUHVOEMCF2P4DL" localSheetId="2" hidden="1">#REF!</definedName>
    <definedName name="BEx1J0CSSHDJGBJUHVOEMCF2P4DL" localSheetId="15" hidden="1">#REF!</definedName>
    <definedName name="BEx1J0CSSHDJGBJUHVOEMCF2P4DL" hidden="1">#REF!</definedName>
    <definedName name="BEx1J0NL6D3ILC18B48AL0VNEN9A" localSheetId="4" hidden="1">#REF!</definedName>
    <definedName name="BEx1J0NL6D3ILC18B48AL0VNEN9A" localSheetId="2" hidden="1">#REF!</definedName>
    <definedName name="BEx1J0NL6D3ILC18B48AL0VNEN9A" localSheetId="15" hidden="1">#REF!</definedName>
    <definedName name="BEx1J0NL6D3ILC18B48AL0VNEN9A" hidden="1">#REF!</definedName>
    <definedName name="BEx1J7E8VCGLPYU82QXVUG5N3ZAI" localSheetId="4" hidden="1">#REF!</definedName>
    <definedName name="BEx1J7E8VCGLPYU82QXVUG5N3ZAI" localSheetId="2" hidden="1">#REF!</definedName>
    <definedName name="BEx1J7E8VCGLPYU82QXVUG5N3ZAI" localSheetId="15" hidden="1">#REF!</definedName>
    <definedName name="BEx1J7E8VCGLPYU82QXVUG5N3ZAI" hidden="1">#REF!</definedName>
    <definedName name="BEx1JGE2YQWH8S25USOY08XVGO0D" localSheetId="4" hidden="1">#REF!</definedName>
    <definedName name="BEx1JGE2YQWH8S25USOY08XVGO0D" localSheetId="2" hidden="1">#REF!</definedName>
    <definedName name="BEx1JGE2YQWH8S25USOY08XVGO0D" localSheetId="15" hidden="1">#REF!</definedName>
    <definedName name="BEx1JGE2YQWH8S25USOY08XVGO0D" hidden="1">#REF!</definedName>
    <definedName name="BEx1JJJC9T1W7HY4V7HP1S1W4JO1" localSheetId="4" hidden="1">#REF!</definedName>
    <definedName name="BEx1JJJC9T1W7HY4V7HP1S1W4JO1" localSheetId="2" hidden="1">#REF!</definedName>
    <definedName name="BEx1JJJC9T1W7HY4V7HP1S1W4JO1" localSheetId="15" hidden="1">#REF!</definedName>
    <definedName name="BEx1JJJC9T1W7HY4V7HP1S1W4JO1" hidden="1">#REF!</definedName>
    <definedName name="BEx1JKKZSJ7DI4PTFVI9VVFMB1X2" localSheetId="4" hidden="1">#REF!</definedName>
    <definedName name="BEx1JKKZSJ7DI4PTFVI9VVFMB1X2" localSheetId="2" hidden="1">#REF!</definedName>
    <definedName name="BEx1JKKZSJ7DI4PTFVI9VVFMB1X2" localSheetId="15" hidden="1">#REF!</definedName>
    <definedName name="BEx1JKKZSJ7DI4PTFVI9VVFMB1X2" hidden="1">#REF!</definedName>
    <definedName name="BEx1JUBQFRVMASSFK4B3V0AD7YP9" localSheetId="4" hidden="1">#REF!</definedName>
    <definedName name="BEx1JUBQFRVMASSFK4B3V0AD7YP9" localSheetId="2" hidden="1">#REF!</definedName>
    <definedName name="BEx1JUBQFRVMASSFK4B3V0AD7YP9" localSheetId="15" hidden="1">#REF!</definedName>
    <definedName name="BEx1JUBQFRVMASSFK4B3V0AD7YP9" hidden="1">#REF!</definedName>
    <definedName name="BEx1JVTOATZGRJFXGXPJJLC4DOBE" localSheetId="4" hidden="1">#REF!</definedName>
    <definedName name="BEx1JVTOATZGRJFXGXPJJLC4DOBE" localSheetId="2" hidden="1">#REF!</definedName>
    <definedName name="BEx1JVTOATZGRJFXGXPJJLC4DOBE" localSheetId="15" hidden="1">#REF!</definedName>
    <definedName name="BEx1JVTOATZGRJFXGXPJJLC4DOBE" hidden="1">#REF!</definedName>
    <definedName name="BEx1JXBM5W4YRWNQ0P95QQS6JWD6" localSheetId="4" hidden="1">#REF!</definedName>
    <definedName name="BEx1JXBM5W4YRWNQ0P95QQS6JWD6" localSheetId="2" hidden="1">#REF!</definedName>
    <definedName name="BEx1JXBM5W4YRWNQ0P95QQS6JWD6" localSheetId="15" hidden="1">#REF!</definedName>
    <definedName name="BEx1JXBM5W4YRWNQ0P95QQS6JWD6" hidden="1">#REF!</definedName>
    <definedName name="BEx1KGY9QEHZ9QSARMQUTQKRK4UX" localSheetId="4" hidden="1">#REF!</definedName>
    <definedName name="BEx1KGY9QEHZ9QSARMQUTQKRK4UX" localSheetId="2" hidden="1">#REF!</definedName>
    <definedName name="BEx1KGY9QEHZ9QSARMQUTQKRK4UX" localSheetId="15" hidden="1">#REF!</definedName>
    <definedName name="BEx1KGY9QEHZ9QSARMQUTQKRK4UX" hidden="1">#REF!</definedName>
    <definedName name="BEx1KIWH5MOLR00SBECT39NS3AJ1" localSheetId="4" hidden="1">#REF!</definedName>
    <definedName name="BEx1KIWH5MOLR00SBECT39NS3AJ1" localSheetId="2" hidden="1">#REF!</definedName>
    <definedName name="BEx1KIWH5MOLR00SBECT39NS3AJ1" localSheetId="15" hidden="1">#REF!</definedName>
    <definedName name="BEx1KIWH5MOLR00SBECT39NS3AJ1" hidden="1">#REF!</definedName>
    <definedName name="BEx1KKP1ELIF2UII2FWVGL7M1X7J" localSheetId="4" hidden="1">#REF!</definedName>
    <definedName name="BEx1KKP1ELIF2UII2FWVGL7M1X7J" localSheetId="2" hidden="1">#REF!</definedName>
    <definedName name="BEx1KKP1ELIF2UII2FWVGL7M1X7J" localSheetId="15" hidden="1">#REF!</definedName>
    <definedName name="BEx1KKP1ELIF2UII2FWVGL7M1X7J" hidden="1">#REF!</definedName>
    <definedName name="BEx1KQJKIAPZKE9YDYH5HKXX52FM" localSheetId="4" hidden="1">#REF!</definedName>
    <definedName name="BEx1KQJKIAPZKE9YDYH5HKXX52FM" localSheetId="2" hidden="1">#REF!</definedName>
    <definedName name="BEx1KQJKIAPZKE9YDYH5HKXX52FM" localSheetId="15" hidden="1">#REF!</definedName>
    <definedName name="BEx1KQJKIAPZKE9YDYH5HKXX52FM" hidden="1">#REF!</definedName>
    <definedName name="BEx1KUVWMB0QCWA3RBE4CADFVRIS" localSheetId="4" hidden="1">#REF!</definedName>
    <definedName name="BEx1KUVWMB0QCWA3RBE4CADFVRIS" localSheetId="2" hidden="1">#REF!</definedName>
    <definedName name="BEx1KUVWMB0QCWA3RBE4CADFVRIS" localSheetId="15" hidden="1">#REF!</definedName>
    <definedName name="BEx1KUVWMB0QCWA3RBE4CADFVRIS" hidden="1">#REF!</definedName>
    <definedName name="BEx1L0AAH7PV8PPQQDBP5AI4TLYP" localSheetId="4" hidden="1">#REF!</definedName>
    <definedName name="BEx1L0AAH7PV8PPQQDBP5AI4TLYP" localSheetId="2" hidden="1">#REF!</definedName>
    <definedName name="BEx1L0AAH7PV8PPQQDBP5AI4TLYP" localSheetId="15" hidden="1">#REF!</definedName>
    <definedName name="BEx1L0AAH7PV8PPQQDBP5AI4TLYP" hidden="1">#REF!</definedName>
    <definedName name="BEx1L2OG1SDFK2TPXELJ77YP4NI2" localSheetId="4" hidden="1">#REF!</definedName>
    <definedName name="BEx1L2OG1SDFK2TPXELJ77YP4NI2" localSheetId="2" hidden="1">#REF!</definedName>
    <definedName name="BEx1L2OG1SDFK2TPXELJ77YP4NI2" localSheetId="15" hidden="1">#REF!</definedName>
    <definedName name="BEx1L2OG1SDFK2TPXELJ77YP4NI2" hidden="1">#REF!</definedName>
    <definedName name="BEx1L6Q60MWRDJB4L20LK0XPA0Z2" localSheetId="4" hidden="1">#REF!</definedName>
    <definedName name="BEx1L6Q60MWRDJB4L20LK0XPA0Z2" localSheetId="2" hidden="1">#REF!</definedName>
    <definedName name="BEx1L6Q60MWRDJB4L20LK0XPA0Z2" localSheetId="15" hidden="1">#REF!</definedName>
    <definedName name="BEx1L6Q60MWRDJB4L20LK0XPA0Z2" hidden="1">#REF!</definedName>
    <definedName name="BEx1L7BSEFOLQDNZWMLUNBRO08T4" localSheetId="4" hidden="1">#REF!</definedName>
    <definedName name="BEx1L7BSEFOLQDNZWMLUNBRO08T4" localSheetId="2" hidden="1">#REF!</definedName>
    <definedName name="BEx1L7BSEFOLQDNZWMLUNBRO08T4" localSheetId="15" hidden="1">#REF!</definedName>
    <definedName name="BEx1L7BSEFOLQDNZWMLUNBRO08T4" hidden="1">#REF!</definedName>
    <definedName name="BEx1LD63FP2Z4BR9TKSHOZW9KKZ5" localSheetId="4" hidden="1">#REF!</definedName>
    <definedName name="BEx1LD63FP2Z4BR9TKSHOZW9KKZ5" localSheetId="2" hidden="1">#REF!</definedName>
    <definedName name="BEx1LD63FP2Z4BR9TKSHOZW9KKZ5" localSheetId="15" hidden="1">#REF!</definedName>
    <definedName name="BEx1LD63FP2Z4BR9TKSHOZW9KKZ5" hidden="1">#REF!</definedName>
    <definedName name="BEx1LDMB9RW982DUILM2WPT5VWQ3" localSheetId="4" hidden="1">#REF!</definedName>
    <definedName name="BEx1LDMB9RW982DUILM2WPT5VWQ3" localSheetId="2" hidden="1">#REF!</definedName>
    <definedName name="BEx1LDMB9RW982DUILM2WPT5VWQ3" localSheetId="15" hidden="1">#REF!</definedName>
    <definedName name="BEx1LDMB9RW982DUILM2WPT5VWQ3" hidden="1">#REF!</definedName>
    <definedName name="BEx1LFF2UQ13XL4X1I2WBD73NZ21" localSheetId="4" hidden="1">#REF!</definedName>
    <definedName name="BEx1LFF2UQ13XL4X1I2WBD73NZ21" localSheetId="2" hidden="1">#REF!</definedName>
    <definedName name="BEx1LFF2UQ13XL4X1I2WBD73NZ21" localSheetId="15" hidden="1">#REF!</definedName>
    <definedName name="BEx1LFF2UQ13XL4X1I2WBD73NZ21" hidden="1">#REF!</definedName>
    <definedName name="BEx1LKTB33LO23ACTADIVRY7ZNFC" localSheetId="4" hidden="1">#REF!</definedName>
    <definedName name="BEx1LKTB33LO23ACTADIVRY7ZNFC" localSheetId="2" hidden="1">#REF!</definedName>
    <definedName name="BEx1LKTB33LO23ACTADIVRY7ZNFC" localSheetId="15" hidden="1">#REF!</definedName>
    <definedName name="BEx1LKTB33LO23ACTADIVRY7ZNFC" hidden="1">#REF!</definedName>
    <definedName name="BEx1LQNKVZAXGSEPDAM8AWU2FHHJ" localSheetId="4" hidden="1">#REF!</definedName>
    <definedName name="BEx1LQNKVZAXGSEPDAM8AWU2FHHJ" localSheetId="2" hidden="1">#REF!</definedName>
    <definedName name="BEx1LQNKVZAXGSEPDAM8AWU2FHHJ" localSheetId="15" hidden="1">#REF!</definedName>
    <definedName name="BEx1LQNKVZAXGSEPDAM8AWU2FHHJ" hidden="1">#REF!</definedName>
    <definedName name="BEx1LRPGDQCOEMW8YT80J1XCDCIV" localSheetId="4" hidden="1">#REF!</definedName>
    <definedName name="BEx1LRPGDQCOEMW8YT80J1XCDCIV" localSheetId="2" hidden="1">#REF!</definedName>
    <definedName name="BEx1LRPGDQCOEMW8YT80J1XCDCIV" localSheetId="15" hidden="1">#REF!</definedName>
    <definedName name="BEx1LRPGDQCOEMW8YT80J1XCDCIV" hidden="1">#REF!</definedName>
    <definedName name="BEx1LRUSJW4JG54X07QWD9R27WV9" localSheetId="4" hidden="1">#REF!</definedName>
    <definedName name="BEx1LRUSJW4JG54X07QWD9R27WV9" localSheetId="2" hidden="1">#REF!</definedName>
    <definedName name="BEx1LRUSJW4JG54X07QWD9R27WV9" localSheetId="15" hidden="1">#REF!</definedName>
    <definedName name="BEx1LRUSJW4JG54X07QWD9R27WV9" hidden="1">#REF!</definedName>
    <definedName name="BEx1M1WBK5T0LP1AK2JYV6W87ID6" localSheetId="4" hidden="1">#REF!</definedName>
    <definedName name="BEx1M1WBK5T0LP1AK2JYV6W87ID6" localSheetId="2" hidden="1">#REF!</definedName>
    <definedName name="BEx1M1WBK5T0LP1AK2JYV6W87ID6" localSheetId="15" hidden="1">#REF!</definedName>
    <definedName name="BEx1M1WBK5T0LP1AK2JYV6W87ID6" hidden="1">#REF!</definedName>
    <definedName name="BEx1M51HHDYGIT8PON7U8ICL2S95" localSheetId="4" hidden="1">#REF!</definedName>
    <definedName name="BEx1M51HHDYGIT8PON7U8ICL2S95" localSheetId="2" hidden="1">#REF!</definedName>
    <definedName name="BEx1M51HHDYGIT8PON7U8ICL2S95" localSheetId="15" hidden="1">#REF!</definedName>
    <definedName name="BEx1M51HHDYGIT8PON7U8ICL2S95" hidden="1">#REF!</definedName>
    <definedName name="BEx1MP4FWKV0QYXE13PX9JSNA270" localSheetId="4" hidden="1">#REF!</definedName>
    <definedName name="BEx1MP4FWKV0QYXE13PX9JSNA270" localSheetId="2" hidden="1">#REF!</definedName>
    <definedName name="BEx1MP4FWKV0QYXE13PX9JSNA270" localSheetId="15" hidden="1">#REF!</definedName>
    <definedName name="BEx1MP4FWKV0QYXE13PX9JSNA270" hidden="1">#REF!</definedName>
    <definedName name="BEx1MSV791FSS4CZQKG04NHT3F79" localSheetId="4" hidden="1">#REF!</definedName>
    <definedName name="BEx1MSV791FSS4CZQKG04NHT3F79" localSheetId="2" hidden="1">#REF!</definedName>
    <definedName name="BEx1MSV791FSS4CZQKG04NHT3F79" localSheetId="15" hidden="1">#REF!</definedName>
    <definedName name="BEx1MSV791FSS4CZQKG04NHT3F79" hidden="1">#REF!</definedName>
    <definedName name="BEx1MTRKKVCHOZ0YGID6HZ49LJTO" localSheetId="4" hidden="1">#REF!</definedName>
    <definedName name="BEx1MTRKKVCHOZ0YGID6HZ49LJTO" localSheetId="2" hidden="1">#REF!</definedName>
    <definedName name="BEx1MTRKKVCHOZ0YGID6HZ49LJTO" localSheetId="15" hidden="1">#REF!</definedName>
    <definedName name="BEx1MTRKKVCHOZ0YGID6HZ49LJTO" hidden="1">#REF!</definedName>
    <definedName name="BEx1N3CUJ3UX61X38ZAJVPEN4KMC" localSheetId="4" hidden="1">#REF!</definedName>
    <definedName name="BEx1N3CUJ3UX61X38ZAJVPEN4KMC" localSheetId="2" hidden="1">#REF!</definedName>
    <definedName name="BEx1N3CUJ3UX61X38ZAJVPEN4KMC" localSheetId="15" hidden="1">#REF!</definedName>
    <definedName name="BEx1N3CUJ3UX61X38ZAJVPEN4KMC" hidden="1">#REF!</definedName>
    <definedName name="BEx1N5R5IJ3CG6CL344F5KWPINEO" localSheetId="4" hidden="1">#REF!</definedName>
    <definedName name="BEx1N5R5IJ3CG6CL344F5KWPINEO" localSheetId="2" hidden="1">#REF!</definedName>
    <definedName name="BEx1N5R5IJ3CG6CL344F5KWPINEO" localSheetId="15" hidden="1">#REF!</definedName>
    <definedName name="BEx1N5R5IJ3CG6CL344F5KWPINEO" hidden="1">#REF!</definedName>
    <definedName name="BEx1NFCFVPBS7XURQ8Y0BZEGPBVP" localSheetId="4" hidden="1">#REF!</definedName>
    <definedName name="BEx1NFCFVPBS7XURQ8Y0BZEGPBVP" localSheetId="2" hidden="1">#REF!</definedName>
    <definedName name="BEx1NFCFVPBS7XURQ8Y0BZEGPBVP" localSheetId="15" hidden="1">#REF!</definedName>
    <definedName name="BEx1NFCFVPBS7XURQ8Y0BZEGPBVP" hidden="1">#REF!</definedName>
    <definedName name="BEx1NM34KQTO1LDNSAFD1L82UZFG" localSheetId="4" hidden="1">#REF!</definedName>
    <definedName name="BEx1NM34KQTO1LDNSAFD1L82UZFG" localSheetId="2" hidden="1">#REF!</definedName>
    <definedName name="BEx1NM34KQTO1LDNSAFD1L82UZFG" localSheetId="15" hidden="1">#REF!</definedName>
    <definedName name="BEx1NM34KQTO1LDNSAFD1L82UZFG" hidden="1">#REF!</definedName>
    <definedName name="BEx1NO6TXZVOGCUWCCRTXRXWW0XL" localSheetId="4" hidden="1">#REF!</definedName>
    <definedName name="BEx1NO6TXZVOGCUWCCRTXRXWW0XL" localSheetId="2" hidden="1">#REF!</definedName>
    <definedName name="BEx1NO6TXZVOGCUWCCRTXRXWW0XL" localSheetId="15" hidden="1">#REF!</definedName>
    <definedName name="BEx1NO6TXZVOGCUWCCRTXRXWW0XL" hidden="1">#REF!</definedName>
    <definedName name="BEx1NS8EU5P9FQV3S0WRTXI5L361" localSheetId="4" hidden="1">#REF!</definedName>
    <definedName name="BEx1NS8EU5P9FQV3S0WRTXI5L361" localSheetId="2" hidden="1">#REF!</definedName>
    <definedName name="BEx1NS8EU5P9FQV3S0WRTXI5L361" localSheetId="15" hidden="1">#REF!</definedName>
    <definedName name="BEx1NS8EU5P9FQV3S0WRTXI5L361" hidden="1">#REF!</definedName>
    <definedName name="BEx1NUBX5VUYZFKQH69FN6BTLWCR" localSheetId="4" hidden="1">#REF!</definedName>
    <definedName name="BEx1NUBX5VUYZFKQH69FN6BTLWCR" localSheetId="2" hidden="1">#REF!</definedName>
    <definedName name="BEx1NUBX5VUYZFKQH69FN6BTLWCR" localSheetId="15" hidden="1">#REF!</definedName>
    <definedName name="BEx1NUBX5VUYZFKQH69FN6BTLWCR" hidden="1">#REF!</definedName>
    <definedName name="BEx1NZ4K1L8UON80Y2A4RASKWGNP" localSheetId="4" hidden="1">#REF!</definedName>
    <definedName name="BEx1NZ4K1L8UON80Y2A4RASKWGNP" localSheetId="2" hidden="1">#REF!</definedName>
    <definedName name="BEx1NZ4K1L8UON80Y2A4RASKWGNP" localSheetId="15" hidden="1">#REF!</definedName>
    <definedName name="BEx1NZ4K1L8UON80Y2A4RASKWGNP" hidden="1">#REF!</definedName>
    <definedName name="BEx1O24FB2CPATAGE3T7L1NBQQO1" localSheetId="4" hidden="1">#REF!</definedName>
    <definedName name="BEx1O24FB2CPATAGE3T7L1NBQQO1" localSheetId="2" hidden="1">#REF!</definedName>
    <definedName name="BEx1O24FB2CPATAGE3T7L1NBQQO1" localSheetId="15" hidden="1">#REF!</definedName>
    <definedName name="BEx1O24FB2CPATAGE3T7L1NBQQO1" hidden="1">#REF!</definedName>
    <definedName name="BEx1OLAZ915OGYWP0QP1QQWDLCRX" localSheetId="4" hidden="1">#REF!</definedName>
    <definedName name="BEx1OLAZ915OGYWP0QP1QQWDLCRX" localSheetId="2" hidden="1">#REF!</definedName>
    <definedName name="BEx1OLAZ915OGYWP0QP1QQWDLCRX" localSheetId="15" hidden="1">#REF!</definedName>
    <definedName name="BEx1OLAZ915OGYWP0QP1QQWDLCRX" hidden="1">#REF!</definedName>
    <definedName name="BEx1OO5ER042IS6IC4TLDI75JNVH" localSheetId="4" hidden="1">#REF!</definedName>
    <definedName name="BEx1OO5ER042IS6IC4TLDI75JNVH" localSheetId="2" hidden="1">#REF!</definedName>
    <definedName name="BEx1OO5ER042IS6IC4TLDI75JNVH" localSheetId="15" hidden="1">#REF!</definedName>
    <definedName name="BEx1OO5ER042IS6IC4TLDI75JNVH" hidden="1">#REF!</definedName>
    <definedName name="BEx1OTE54CBSUT8FWKRALEDCUWN4" localSheetId="4" hidden="1">#REF!</definedName>
    <definedName name="BEx1OTE54CBSUT8FWKRALEDCUWN4" localSheetId="2" hidden="1">#REF!</definedName>
    <definedName name="BEx1OTE54CBSUT8FWKRALEDCUWN4" localSheetId="15" hidden="1">#REF!</definedName>
    <definedName name="BEx1OTE54CBSUT8FWKRALEDCUWN4" hidden="1">#REF!</definedName>
    <definedName name="BEx1OVSMPADTX95QUOX34KZQ8EDY" localSheetId="4" hidden="1">#REF!</definedName>
    <definedName name="BEx1OVSMPADTX95QUOX34KZQ8EDY" localSheetId="2" hidden="1">#REF!</definedName>
    <definedName name="BEx1OVSMPADTX95QUOX34KZQ8EDY" localSheetId="15" hidden="1">#REF!</definedName>
    <definedName name="BEx1OVSMPADTX95QUOX34KZQ8EDY" hidden="1">#REF!</definedName>
    <definedName name="BEx1OWJJ0DP4628GCVVRQ9X0DRHQ" localSheetId="4" hidden="1">#REF!</definedName>
    <definedName name="BEx1OWJJ0DP4628GCVVRQ9X0DRHQ" localSheetId="2" hidden="1">#REF!</definedName>
    <definedName name="BEx1OWJJ0DP4628GCVVRQ9X0DRHQ" localSheetId="15" hidden="1">#REF!</definedName>
    <definedName name="BEx1OWJJ0DP4628GCVVRQ9X0DRHQ" hidden="1">#REF!</definedName>
    <definedName name="BEx1OX544IO9FQJI7YYQGZCEHB3O" localSheetId="4" hidden="1">#REF!</definedName>
    <definedName name="BEx1OX544IO9FQJI7YYQGZCEHB3O" localSheetId="2" hidden="1">#REF!</definedName>
    <definedName name="BEx1OX544IO9FQJI7YYQGZCEHB3O" localSheetId="15" hidden="1">#REF!</definedName>
    <definedName name="BEx1OX544IO9FQJI7YYQGZCEHB3O" hidden="1">#REF!</definedName>
    <definedName name="BEx1OY6SVEUT2EQ26P7EKEND342G" localSheetId="4" hidden="1">#REF!</definedName>
    <definedName name="BEx1OY6SVEUT2EQ26P7EKEND342G" localSheetId="2" hidden="1">#REF!</definedName>
    <definedName name="BEx1OY6SVEUT2EQ26P7EKEND342G" localSheetId="15" hidden="1">#REF!</definedName>
    <definedName name="BEx1OY6SVEUT2EQ26P7EKEND342G" hidden="1">#REF!</definedName>
    <definedName name="BEx1OYN1LPIPI12O9G6F7QAOS9T4" localSheetId="4" hidden="1">#REF!</definedName>
    <definedName name="BEx1OYN1LPIPI12O9G6F7QAOS9T4" localSheetId="2" hidden="1">#REF!</definedName>
    <definedName name="BEx1OYN1LPIPI12O9G6F7QAOS9T4" localSheetId="15" hidden="1">#REF!</definedName>
    <definedName name="BEx1OYN1LPIPI12O9G6F7QAOS9T4" hidden="1">#REF!</definedName>
    <definedName name="BEx1P1HHKJA799O3YZXQAX6KFH58" localSheetId="4" hidden="1">#REF!</definedName>
    <definedName name="BEx1P1HHKJA799O3YZXQAX6KFH58" localSheetId="2" hidden="1">#REF!</definedName>
    <definedName name="BEx1P1HHKJA799O3YZXQAX6KFH58" localSheetId="15" hidden="1">#REF!</definedName>
    <definedName name="BEx1P1HHKJA799O3YZXQAX6KFH58" hidden="1">#REF!</definedName>
    <definedName name="BEx1P34W467WGPOXPK292QFJIPHJ" localSheetId="4" hidden="1">#REF!</definedName>
    <definedName name="BEx1P34W467WGPOXPK292QFJIPHJ" localSheetId="2" hidden="1">#REF!</definedName>
    <definedName name="BEx1P34W467WGPOXPK292QFJIPHJ" localSheetId="15" hidden="1">#REF!</definedName>
    <definedName name="BEx1P34W467WGPOXPK292QFJIPHJ" hidden="1">#REF!</definedName>
    <definedName name="BEx1P76FRYAB1BWA5RJS4KOB3G9I" localSheetId="4" hidden="1">#REF!</definedName>
    <definedName name="BEx1P76FRYAB1BWA5RJS4KOB3G9I" localSheetId="2" hidden="1">#REF!</definedName>
    <definedName name="BEx1P76FRYAB1BWA5RJS4KOB3G9I" localSheetId="15" hidden="1">#REF!</definedName>
    <definedName name="BEx1P76FRYAB1BWA5RJS4KOB3G9I" hidden="1">#REF!</definedName>
    <definedName name="BEx1P7S1J4TKGVJ43C2Q2R3M9WRB" localSheetId="4" hidden="1">#REF!</definedName>
    <definedName name="BEx1P7S1J4TKGVJ43C2Q2R3M9WRB" localSheetId="2" hidden="1">#REF!</definedName>
    <definedName name="BEx1P7S1J4TKGVJ43C2Q2R3M9WRB" localSheetId="15" hidden="1">#REF!</definedName>
    <definedName name="BEx1P7S1J4TKGVJ43C2Q2R3M9WRB" hidden="1">#REF!</definedName>
    <definedName name="BEx1P8OF6WY3IH8SO71KQOU83V3Y" localSheetId="4" hidden="1">#REF!</definedName>
    <definedName name="BEx1P8OF6WY3IH8SO71KQOU83V3Y" localSheetId="2" hidden="1">#REF!</definedName>
    <definedName name="BEx1P8OF6WY3IH8SO71KQOU83V3Y" localSheetId="15" hidden="1">#REF!</definedName>
    <definedName name="BEx1P8OF6WY3IH8SO71KQOU83V3Y" hidden="1">#REF!</definedName>
    <definedName name="BEx1PA11BLPVZM8RC5BL46WX8YB5" localSheetId="4" hidden="1">#REF!</definedName>
    <definedName name="BEx1PA11BLPVZM8RC5BL46WX8YB5" localSheetId="2" hidden="1">#REF!</definedName>
    <definedName name="BEx1PA11BLPVZM8RC5BL46WX8YB5" localSheetId="15" hidden="1">#REF!</definedName>
    <definedName name="BEx1PA11BLPVZM8RC5BL46WX8YB5" hidden="1">#REF!</definedName>
    <definedName name="BEx1PAMMMZTO2BTR6YLZ9ASMPS4N" localSheetId="4" hidden="1">#REF!</definedName>
    <definedName name="BEx1PAMMMZTO2BTR6YLZ9ASMPS4N" localSheetId="2" hidden="1">#REF!</definedName>
    <definedName name="BEx1PAMMMZTO2BTR6YLZ9ASMPS4N" localSheetId="15" hidden="1">#REF!</definedName>
    <definedName name="BEx1PAMMMZTO2BTR6YLZ9ASMPS4N" hidden="1">#REF!</definedName>
    <definedName name="BEx1PBZ4BEFIPGMQXT9T8S4PZ2IM" localSheetId="4" hidden="1">#REF!</definedName>
    <definedName name="BEx1PBZ4BEFIPGMQXT9T8S4PZ2IM" localSheetId="2" hidden="1">#REF!</definedName>
    <definedName name="BEx1PBZ4BEFIPGMQXT9T8S4PZ2IM" localSheetId="15" hidden="1">#REF!</definedName>
    <definedName name="BEx1PBZ4BEFIPGMQXT9T8S4PZ2IM" hidden="1">#REF!</definedName>
    <definedName name="BEx1PJMAAUI73DAR3XUON2UMXTBS" localSheetId="4" hidden="1">#REF!</definedName>
    <definedName name="BEx1PJMAAUI73DAR3XUON2UMXTBS" localSheetId="2" hidden="1">#REF!</definedName>
    <definedName name="BEx1PJMAAUI73DAR3XUON2UMXTBS" localSheetId="15" hidden="1">#REF!</definedName>
    <definedName name="BEx1PJMAAUI73DAR3XUON2UMXTBS" hidden="1">#REF!</definedName>
    <definedName name="BEx1PLF2CFSXBZPVI6CJ534EIJDN" localSheetId="4" hidden="1">#REF!</definedName>
    <definedName name="BEx1PLF2CFSXBZPVI6CJ534EIJDN" localSheetId="2" hidden="1">#REF!</definedName>
    <definedName name="BEx1PLF2CFSXBZPVI6CJ534EIJDN" localSheetId="15" hidden="1">#REF!</definedName>
    <definedName name="BEx1PLF2CFSXBZPVI6CJ534EIJDN" hidden="1">#REF!</definedName>
    <definedName name="BEx1PMWZB2DO6EM9BKLUICZJ65HD" localSheetId="4" hidden="1">#REF!</definedName>
    <definedName name="BEx1PMWZB2DO6EM9BKLUICZJ65HD" localSheetId="2" hidden="1">#REF!</definedName>
    <definedName name="BEx1PMWZB2DO6EM9BKLUICZJ65HD" localSheetId="15" hidden="1">#REF!</definedName>
    <definedName name="BEx1PMWZB2DO6EM9BKLUICZJ65HD" hidden="1">#REF!</definedName>
    <definedName name="BEx1PU3X6U0EVLY9569KVBPAH7XU" localSheetId="4" hidden="1">#REF!</definedName>
    <definedName name="BEx1PU3X6U0EVLY9569KVBPAH7XU" localSheetId="2" hidden="1">#REF!</definedName>
    <definedName name="BEx1PU3X6U0EVLY9569KVBPAH7XU" localSheetId="15" hidden="1">#REF!</definedName>
    <definedName name="BEx1PU3X6U0EVLY9569KVBPAH7XU" hidden="1">#REF!</definedName>
    <definedName name="BEx1Q9OV5AOW28OUGRFCD3ZFVWC3" localSheetId="4" hidden="1">#REF!</definedName>
    <definedName name="BEx1Q9OV5AOW28OUGRFCD3ZFVWC3" localSheetId="2" hidden="1">#REF!</definedName>
    <definedName name="BEx1Q9OV5AOW28OUGRFCD3ZFVWC3" localSheetId="15" hidden="1">#REF!</definedName>
    <definedName name="BEx1Q9OV5AOW28OUGRFCD3ZFVWC3" hidden="1">#REF!</definedName>
    <definedName name="BEx1QA54J2A4I7IBQR19BTY28ZMR" localSheetId="4" hidden="1">#REF!</definedName>
    <definedName name="BEx1QA54J2A4I7IBQR19BTY28ZMR" localSheetId="2" hidden="1">#REF!</definedName>
    <definedName name="BEx1QA54J2A4I7IBQR19BTY28ZMR" localSheetId="15" hidden="1">#REF!</definedName>
    <definedName name="BEx1QA54J2A4I7IBQR19BTY28ZMR" hidden="1">#REF!</definedName>
    <definedName name="BEx1QD50TNYYZ6YO943BWHPB9UD9" localSheetId="4" hidden="1">#REF!</definedName>
    <definedName name="BEx1QD50TNYYZ6YO943BWHPB9UD9" localSheetId="2" hidden="1">#REF!</definedName>
    <definedName name="BEx1QD50TNYYZ6YO943BWHPB9UD9" localSheetId="15" hidden="1">#REF!</definedName>
    <definedName name="BEx1QD50TNYYZ6YO943BWHPB9UD9" hidden="1">#REF!</definedName>
    <definedName name="BEx1QMQAHG3KQUK59DVM68SWKZIZ" localSheetId="4" hidden="1">#REF!</definedName>
    <definedName name="BEx1QMQAHG3KQUK59DVM68SWKZIZ" localSheetId="2" hidden="1">#REF!</definedName>
    <definedName name="BEx1QMQAHG3KQUK59DVM68SWKZIZ" localSheetId="15" hidden="1">#REF!</definedName>
    <definedName name="BEx1QMQAHG3KQUK59DVM68SWKZIZ" hidden="1">#REF!</definedName>
    <definedName name="BEx1R9YFKJCMSEST8OVCAO5E47FO" localSheetId="4" hidden="1">#REF!</definedName>
    <definedName name="BEx1R9YFKJCMSEST8OVCAO5E47FO" localSheetId="2" hidden="1">#REF!</definedName>
    <definedName name="BEx1R9YFKJCMSEST8OVCAO5E47FO" localSheetId="15" hidden="1">#REF!</definedName>
    <definedName name="BEx1R9YFKJCMSEST8OVCAO5E47FO" hidden="1">#REF!</definedName>
    <definedName name="BEx1RBGC06B3T52OIC0EQ1KGVP1I" localSheetId="4" hidden="1">#REF!</definedName>
    <definedName name="BEx1RBGC06B3T52OIC0EQ1KGVP1I" localSheetId="2" hidden="1">#REF!</definedName>
    <definedName name="BEx1RBGC06B3T52OIC0EQ1KGVP1I" localSheetId="15" hidden="1">#REF!</definedName>
    <definedName name="BEx1RBGC06B3T52OIC0EQ1KGVP1I" hidden="1">#REF!</definedName>
    <definedName name="BEx1RRC7X4NI1CU4EO5XYE2GVARJ" localSheetId="4" hidden="1">#REF!</definedName>
    <definedName name="BEx1RRC7X4NI1CU4EO5XYE2GVARJ" localSheetId="2" hidden="1">#REF!</definedName>
    <definedName name="BEx1RRC7X4NI1CU4EO5XYE2GVARJ" localSheetId="15" hidden="1">#REF!</definedName>
    <definedName name="BEx1RRC7X4NI1CU4EO5XYE2GVARJ" hidden="1">#REF!</definedName>
    <definedName name="BEx1RZA1NCGT832L7EMR7GMF588W" localSheetId="4" hidden="1">#REF!</definedName>
    <definedName name="BEx1RZA1NCGT832L7EMR7GMF588W" localSheetId="2" hidden="1">#REF!</definedName>
    <definedName name="BEx1RZA1NCGT832L7EMR7GMF588W" localSheetId="15" hidden="1">#REF!</definedName>
    <definedName name="BEx1RZA1NCGT832L7EMR7GMF588W" hidden="1">#REF!</definedName>
    <definedName name="BEx1S0XGIPUSZQUCSGWSK10GKW7Y" localSheetId="4" hidden="1">#REF!</definedName>
    <definedName name="BEx1S0XGIPUSZQUCSGWSK10GKW7Y" localSheetId="2" hidden="1">#REF!</definedName>
    <definedName name="BEx1S0XGIPUSZQUCSGWSK10GKW7Y" localSheetId="15" hidden="1">#REF!</definedName>
    <definedName name="BEx1S0XGIPUSZQUCSGWSK10GKW7Y" hidden="1">#REF!</definedName>
    <definedName name="BEx1S5VFNKIXHTTCWSV60UC50EZ8" localSheetId="4" hidden="1">#REF!</definedName>
    <definedName name="BEx1S5VFNKIXHTTCWSV60UC50EZ8" localSheetId="2" hidden="1">#REF!</definedName>
    <definedName name="BEx1S5VFNKIXHTTCWSV60UC50EZ8" localSheetId="15" hidden="1">#REF!</definedName>
    <definedName name="BEx1S5VFNKIXHTTCWSV60UC50EZ8" hidden="1">#REF!</definedName>
    <definedName name="BEx1SK3U02H0RGKEYXW7ZMCEOF3V" localSheetId="4" hidden="1">#REF!</definedName>
    <definedName name="BEx1SK3U02H0RGKEYXW7ZMCEOF3V" localSheetId="2" hidden="1">#REF!</definedName>
    <definedName name="BEx1SK3U02H0RGKEYXW7ZMCEOF3V" localSheetId="15" hidden="1">#REF!</definedName>
    <definedName name="BEx1SK3U02H0RGKEYXW7ZMCEOF3V" hidden="1">#REF!</definedName>
    <definedName name="BEx1SSNEZINBJT29QVS62VS1THT4" localSheetId="4" hidden="1">#REF!</definedName>
    <definedName name="BEx1SSNEZINBJT29QVS62VS1THT4" localSheetId="2" hidden="1">#REF!</definedName>
    <definedName name="BEx1SSNEZINBJT29QVS62VS1THT4" localSheetId="15" hidden="1">#REF!</definedName>
    <definedName name="BEx1SSNEZINBJT29QVS62VS1THT4" hidden="1">#REF!</definedName>
    <definedName name="BEx1SVNCHNANBJIDIQVB8AFK4HAN" localSheetId="4" hidden="1">#REF!</definedName>
    <definedName name="BEx1SVNCHNANBJIDIQVB8AFK4HAN" localSheetId="2" hidden="1">#REF!</definedName>
    <definedName name="BEx1SVNCHNANBJIDIQVB8AFK4HAN" localSheetId="15" hidden="1">#REF!</definedName>
    <definedName name="BEx1SVNCHNANBJIDIQVB8AFK4HAN" hidden="1">#REF!</definedName>
    <definedName name="BEx1SY74DYVEPAQ9TGGGXKJA025O" localSheetId="4" hidden="1">#REF!</definedName>
    <definedName name="BEx1SY74DYVEPAQ9TGGGXKJA025O" localSheetId="2" hidden="1">#REF!</definedName>
    <definedName name="BEx1SY74DYVEPAQ9TGGGXKJA025O" localSheetId="15" hidden="1">#REF!</definedName>
    <definedName name="BEx1SY74DYVEPAQ9TGGGXKJA025O" hidden="1">#REF!</definedName>
    <definedName name="BEx1TJ0WLS9O7KNSGIPWTYHDYI1D" localSheetId="4" hidden="1">#REF!</definedName>
    <definedName name="BEx1TJ0WLS9O7KNSGIPWTYHDYI1D" localSheetId="2" hidden="1">#REF!</definedName>
    <definedName name="BEx1TJ0WLS9O7KNSGIPWTYHDYI1D" localSheetId="15" hidden="1">#REF!</definedName>
    <definedName name="BEx1TJ0WLS9O7KNSGIPWTYHDYI1D" hidden="1">#REF!</definedName>
    <definedName name="BEx1TUPQAYGAI13ZC7FU1FJXFAPM" localSheetId="4" hidden="1">#REF!</definedName>
    <definedName name="BEx1TUPQAYGAI13ZC7FU1FJXFAPM" localSheetId="2" hidden="1">#REF!</definedName>
    <definedName name="BEx1TUPQAYGAI13ZC7FU1FJXFAPM" localSheetId="15" hidden="1">#REF!</definedName>
    <definedName name="BEx1TUPQAYGAI13ZC7FU1FJXFAPM" hidden="1">#REF!</definedName>
    <definedName name="BEx1TY0F9W7EOF31FZXITWEYBSRT" localSheetId="4" hidden="1">#REF!</definedName>
    <definedName name="BEx1TY0F9W7EOF31FZXITWEYBSRT" localSheetId="2" hidden="1">#REF!</definedName>
    <definedName name="BEx1TY0F9W7EOF31FZXITWEYBSRT" localSheetId="15" hidden="1">#REF!</definedName>
    <definedName name="BEx1TY0F9W7EOF31FZXITWEYBSRT" hidden="1">#REF!</definedName>
    <definedName name="BEx1U7WFO8OZKB1EBF4H386JW91L" localSheetId="4" hidden="1">#REF!</definedName>
    <definedName name="BEx1U7WFO8OZKB1EBF4H386JW91L" localSheetId="2" hidden="1">#REF!</definedName>
    <definedName name="BEx1U7WFO8OZKB1EBF4H386JW91L" localSheetId="15" hidden="1">#REF!</definedName>
    <definedName name="BEx1U7WFO8OZKB1EBF4H386JW91L" hidden="1">#REF!</definedName>
    <definedName name="BEx1U87938YR9N6HYI24KVBKLOS3" localSheetId="4" hidden="1">#REF!</definedName>
    <definedName name="BEx1U87938YR9N6HYI24KVBKLOS3" localSheetId="2" hidden="1">#REF!</definedName>
    <definedName name="BEx1U87938YR9N6HYI24KVBKLOS3" localSheetId="15" hidden="1">#REF!</definedName>
    <definedName name="BEx1U87938YR9N6HYI24KVBKLOS3" hidden="1">#REF!</definedName>
    <definedName name="BEx1U9P6VQWSVRICLZR9DYRMN61U" localSheetId="4" hidden="1">#REF!</definedName>
    <definedName name="BEx1U9P6VQWSVRICLZR9DYRMN61U" localSheetId="2" hidden="1">#REF!</definedName>
    <definedName name="BEx1U9P6VQWSVRICLZR9DYRMN61U" localSheetId="15" hidden="1">#REF!</definedName>
    <definedName name="BEx1U9P6VQWSVRICLZR9DYRMN61U" hidden="1">#REF!</definedName>
    <definedName name="BEx1UESH4KDWHYESQU2IE55RS3LI" localSheetId="4" hidden="1">#REF!</definedName>
    <definedName name="BEx1UESH4KDWHYESQU2IE55RS3LI" localSheetId="2" hidden="1">#REF!</definedName>
    <definedName name="BEx1UESH4KDWHYESQU2IE55RS3LI" localSheetId="15" hidden="1">#REF!</definedName>
    <definedName name="BEx1UESH4KDWHYESQU2IE55RS3LI" hidden="1">#REF!</definedName>
    <definedName name="BEx1UI8N9KTCPSOJ7RDW0T8UEBNP" localSheetId="4" hidden="1">#REF!</definedName>
    <definedName name="BEx1UI8N9KTCPSOJ7RDW0T8UEBNP" localSheetId="2" hidden="1">#REF!</definedName>
    <definedName name="BEx1UI8N9KTCPSOJ7RDW0T8UEBNP" localSheetId="15" hidden="1">#REF!</definedName>
    <definedName name="BEx1UI8N9KTCPSOJ7RDW0T8UEBNP" hidden="1">#REF!</definedName>
    <definedName name="BEx1UML0HHJFHA5TBOYQ24I3RV1W" localSheetId="4" hidden="1">#REF!</definedName>
    <definedName name="BEx1UML0HHJFHA5TBOYQ24I3RV1W" localSheetId="2" hidden="1">#REF!</definedName>
    <definedName name="BEx1UML0HHJFHA5TBOYQ24I3RV1W" localSheetId="15" hidden="1">#REF!</definedName>
    <definedName name="BEx1UML0HHJFHA5TBOYQ24I3RV1W" hidden="1">#REF!</definedName>
    <definedName name="BEx1UO8ENOJNYCNX5Z95TBIJ3MKP" localSheetId="4" hidden="1">#REF!</definedName>
    <definedName name="BEx1UO8ENOJNYCNX5Z95TBIJ3MKP" localSheetId="2" hidden="1">#REF!</definedName>
    <definedName name="BEx1UO8ENOJNYCNX5Z95TBIJ3MKP" localSheetId="15" hidden="1">#REF!</definedName>
    <definedName name="BEx1UO8ENOJNYCNX5Z95TBIJ3MKP" hidden="1">#REF!</definedName>
    <definedName name="BEx1UUDIQPZ23XQ79GUL0RAWRSCK" localSheetId="4" hidden="1">#REF!</definedName>
    <definedName name="BEx1UUDIQPZ23XQ79GUL0RAWRSCK" localSheetId="2" hidden="1">#REF!</definedName>
    <definedName name="BEx1UUDIQPZ23XQ79GUL0RAWRSCK" localSheetId="15" hidden="1">#REF!</definedName>
    <definedName name="BEx1UUDIQPZ23XQ79GUL0RAWRSCK" hidden="1">#REF!</definedName>
    <definedName name="BEx1V67SEV778NVW68J8W5SND1J7" localSheetId="4" hidden="1">#REF!</definedName>
    <definedName name="BEx1V67SEV778NVW68J8W5SND1J7" localSheetId="2" hidden="1">#REF!</definedName>
    <definedName name="BEx1V67SEV778NVW68J8W5SND1J7" localSheetId="15" hidden="1">#REF!</definedName>
    <definedName name="BEx1V67SEV778NVW68J8W5SND1J7" hidden="1">#REF!</definedName>
    <definedName name="BEx1VIY9SQLRESD11CC4PHYT0XSG" localSheetId="4" hidden="1">#REF!</definedName>
    <definedName name="BEx1VIY9SQLRESD11CC4PHYT0XSG" localSheetId="2" hidden="1">#REF!</definedName>
    <definedName name="BEx1VIY9SQLRESD11CC4PHYT0XSG" localSheetId="15" hidden="1">#REF!</definedName>
    <definedName name="BEx1VIY9SQLRESD11CC4PHYT0XSG" hidden="1">#REF!</definedName>
    <definedName name="BEx1W3170EJU6QEJR4F8E2ULUU2U" localSheetId="4" hidden="1">#REF!</definedName>
    <definedName name="BEx1W3170EJU6QEJR4F8E2ULUU2U" localSheetId="2" hidden="1">#REF!</definedName>
    <definedName name="BEx1W3170EJU6QEJR4F8E2ULUU2U" localSheetId="15" hidden="1">#REF!</definedName>
    <definedName name="BEx1W3170EJU6QEJR4F8E2ULUU2U" hidden="1">#REF!</definedName>
    <definedName name="BEx1WC67EH10SC38QWX3WEA5KH3A" localSheetId="4" hidden="1">#REF!</definedName>
    <definedName name="BEx1WC67EH10SC38QWX3WEA5KH3A" localSheetId="2" hidden="1">#REF!</definedName>
    <definedName name="BEx1WC67EH10SC38QWX3WEA5KH3A" localSheetId="15" hidden="1">#REF!</definedName>
    <definedName name="BEx1WC67EH10SC38QWX3WEA5KH3A" hidden="1">#REF!</definedName>
    <definedName name="BEx1WDTMC6W73PJPTY0JYLKOA883" localSheetId="4" hidden="1">#REF!</definedName>
    <definedName name="BEx1WDTMC6W73PJPTY0JYLKOA883" localSheetId="2" hidden="1">#REF!</definedName>
    <definedName name="BEx1WDTMC6W73PJPTY0JYLKOA883" localSheetId="15" hidden="1">#REF!</definedName>
    <definedName name="BEx1WDTMC6W73PJPTY0JYLKOA883" hidden="1">#REF!</definedName>
    <definedName name="BEx1WGYTKZZIPM1577W5FEYKFH3V" localSheetId="4" hidden="1">#REF!</definedName>
    <definedName name="BEx1WGYTKZZIPM1577W5FEYKFH3V" localSheetId="2" hidden="1">#REF!</definedName>
    <definedName name="BEx1WGYTKZZIPM1577W5FEYKFH3V" localSheetId="15" hidden="1">#REF!</definedName>
    <definedName name="BEx1WGYTKZZIPM1577W5FEYKFH3V" hidden="1">#REF!</definedName>
    <definedName name="BEx1WHPURIV3D3PTJJ359H1OP7ZV" localSheetId="4" hidden="1">#REF!</definedName>
    <definedName name="BEx1WHPURIV3D3PTJJ359H1OP7ZV" localSheetId="2" hidden="1">#REF!</definedName>
    <definedName name="BEx1WHPURIV3D3PTJJ359H1OP7ZV" localSheetId="15" hidden="1">#REF!</definedName>
    <definedName name="BEx1WHPURIV3D3PTJJ359H1OP7ZV" hidden="1">#REF!</definedName>
    <definedName name="BEx1WLBBR45RLDQX9FCLJWUUQX5R" localSheetId="4" hidden="1">#REF!</definedName>
    <definedName name="BEx1WLBBR45RLDQX9FCLJWUUQX5R" localSheetId="2" hidden="1">#REF!</definedName>
    <definedName name="BEx1WLBBR45RLDQX9FCLJWUUQX5R" localSheetId="15" hidden="1">#REF!</definedName>
    <definedName name="BEx1WLBBR45RLDQX9FCLJWUUQX5R" hidden="1">#REF!</definedName>
    <definedName name="BEx1WLWY2CR1WRD694JJSWSDFAIR" localSheetId="4" hidden="1">#REF!</definedName>
    <definedName name="BEx1WLWY2CR1WRD694JJSWSDFAIR" localSheetId="2" hidden="1">#REF!</definedName>
    <definedName name="BEx1WLWY2CR1WRD694JJSWSDFAIR" localSheetId="15" hidden="1">#REF!</definedName>
    <definedName name="BEx1WLWY2CR1WRD694JJSWSDFAIR" hidden="1">#REF!</definedName>
    <definedName name="BEx1WMD1LWPWRIK6GGAJRJAHJM8I" localSheetId="4" hidden="1">#REF!</definedName>
    <definedName name="BEx1WMD1LWPWRIK6GGAJRJAHJM8I" localSheetId="2" hidden="1">#REF!</definedName>
    <definedName name="BEx1WMD1LWPWRIK6GGAJRJAHJM8I" localSheetId="15" hidden="1">#REF!</definedName>
    <definedName name="BEx1WMD1LWPWRIK6GGAJRJAHJM8I" hidden="1">#REF!</definedName>
    <definedName name="BEx1WR0D41MR174LBF3P9E3K0J51" localSheetId="4" hidden="1">#REF!</definedName>
    <definedName name="BEx1WR0D41MR174LBF3P9E3K0J51" localSheetId="2" hidden="1">#REF!</definedName>
    <definedName name="BEx1WR0D41MR174LBF3P9E3K0J51" localSheetId="15" hidden="1">#REF!</definedName>
    <definedName name="BEx1WR0D41MR174LBF3P9E3K0J51" hidden="1">#REF!</definedName>
    <definedName name="BEx1WT3VU2F7OSUQZHBIV4KTTFJ4" localSheetId="4" hidden="1">#REF!</definedName>
    <definedName name="BEx1WT3VU2F7OSUQZHBIV4KTTFJ4" localSheetId="2" hidden="1">#REF!</definedName>
    <definedName name="BEx1WT3VU2F7OSUQZHBIV4KTTFJ4" localSheetId="15" hidden="1">#REF!</definedName>
    <definedName name="BEx1WT3VU2F7OSUQZHBIV4KTTFJ4" hidden="1">#REF!</definedName>
    <definedName name="BEx1WUB1FAS5PHU33TJ60SUHR618" localSheetId="4" hidden="1">#REF!</definedName>
    <definedName name="BEx1WUB1FAS5PHU33TJ60SUHR618" localSheetId="2" hidden="1">#REF!</definedName>
    <definedName name="BEx1WUB1FAS5PHU33TJ60SUHR618" localSheetId="15" hidden="1">#REF!</definedName>
    <definedName name="BEx1WUB1FAS5PHU33TJ60SUHR618" hidden="1">#REF!</definedName>
    <definedName name="BEx1WX04G0INSPPG9NTNR3DYR6PZ" localSheetId="4" hidden="1">#REF!</definedName>
    <definedName name="BEx1WX04G0INSPPG9NTNR3DYR6PZ" localSheetId="2" hidden="1">#REF!</definedName>
    <definedName name="BEx1WX04G0INSPPG9NTNR3DYR6PZ" localSheetId="15" hidden="1">#REF!</definedName>
    <definedName name="BEx1WX04G0INSPPG9NTNR3DYR6PZ" hidden="1">#REF!</definedName>
    <definedName name="BEx1X3LHU9DPG01VWX2IF65TRATF" localSheetId="4" hidden="1">#REF!</definedName>
    <definedName name="BEx1X3LHU9DPG01VWX2IF65TRATF" localSheetId="2" hidden="1">#REF!</definedName>
    <definedName name="BEx1X3LHU9DPG01VWX2IF65TRATF" localSheetId="15" hidden="1">#REF!</definedName>
    <definedName name="BEx1X3LHU9DPG01VWX2IF65TRATF" hidden="1">#REF!</definedName>
    <definedName name="BEx1XFL3ISYW3FU1DQ3US0DYA8NQ" localSheetId="4" hidden="1">#REF!</definedName>
    <definedName name="BEx1XFL3ISYW3FU1DQ3US0DYA8NQ" localSheetId="2" hidden="1">#REF!</definedName>
    <definedName name="BEx1XFL3ISYW3FU1DQ3US0DYA8NQ" localSheetId="15" hidden="1">#REF!</definedName>
    <definedName name="BEx1XFL3ISYW3FU1DQ3US0DYA8NQ" hidden="1">#REF!</definedName>
    <definedName name="BEx1XK8AAMO0AH0Z1OUKW30CA7EQ" localSheetId="4" hidden="1">#REF!</definedName>
    <definedName name="BEx1XK8AAMO0AH0Z1OUKW30CA7EQ" localSheetId="2" hidden="1">#REF!</definedName>
    <definedName name="BEx1XK8AAMO0AH0Z1OUKW30CA7EQ" localSheetId="15" hidden="1">#REF!</definedName>
    <definedName name="BEx1XK8AAMO0AH0Z1OUKW30CA7EQ" hidden="1">#REF!</definedName>
    <definedName name="BEx1XL4MZ7C80495GHQRWOBS16PQ" localSheetId="4" hidden="1">#REF!</definedName>
    <definedName name="BEx1XL4MZ7C80495GHQRWOBS16PQ" localSheetId="2" hidden="1">#REF!</definedName>
    <definedName name="BEx1XL4MZ7C80495GHQRWOBS16PQ" localSheetId="15" hidden="1">#REF!</definedName>
    <definedName name="BEx1XL4MZ7C80495GHQRWOBS16PQ" hidden="1">#REF!</definedName>
    <definedName name="BEx1Y2IGS2K95E1M51PEF9KJZ0KB" localSheetId="4" hidden="1">#REF!</definedName>
    <definedName name="BEx1Y2IGS2K95E1M51PEF9KJZ0KB" localSheetId="2" hidden="1">#REF!</definedName>
    <definedName name="BEx1Y2IGS2K95E1M51PEF9KJZ0KB" localSheetId="15" hidden="1">#REF!</definedName>
    <definedName name="BEx1Y2IGS2K95E1M51PEF9KJZ0KB" hidden="1">#REF!</definedName>
    <definedName name="BEx1Y3PKK83X2FN9SAALFHOWKMRQ" localSheetId="4" hidden="1">#REF!</definedName>
    <definedName name="BEx1Y3PKK83X2FN9SAALFHOWKMRQ" localSheetId="2" hidden="1">#REF!</definedName>
    <definedName name="BEx1Y3PKK83X2FN9SAALFHOWKMRQ" localSheetId="15" hidden="1">#REF!</definedName>
    <definedName name="BEx1Y3PKK83X2FN9SAALFHOWKMRQ" hidden="1">#REF!</definedName>
    <definedName name="BEx1YL3DJ7Y4AZ01ERCOGW0FJ26T" localSheetId="4" hidden="1">#REF!</definedName>
    <definedName name="BEx1YL3DJ7Y4AZ01ERCOGW0FJ26T" localSheetId="2" hidden="1">#REF!</definedName>
    <definedName name="BEx1YL3DJ7Y4AZ01ERCOGW0FJ26T" localSheetId="15" hidden="1">#REF!</definedName>
    <definedName name="BEx1YL3DJ7Y4AZ01ERCOGW0FJ26T" hidden="1">#REF!</definedName>
    <definedName name="BEx1Z2RYHSVD1H37817SN93VMURZ" localSheetId="4" hidden="1">#REF!</definedName>
    <definedName name="BEx1Z2RYHSVD1H37817SN93VMURZ" localSheetId="2" hidden="1">#REF!</definedName>
    <definedName name="BEx1Z2RYHSVD1H37817SN93VMURZ" localSheetId="15" hidden="1">#REF!</definedName>
    <definedName name="BEx1Z2RYHSVD1H37817SN93VMURZ" hidden="1">#REF!</definedName>
    <definedName name="BEx3AMAKWI6458B67VKZO56MCNJW" localSheetId="4" hidden="1">#REF!</definedName>
    <definedName name="BEx3AMAKWI6458B67VKZO56MCNJW" localSheetId="2" hidden="1">#REF!</definedName>
    <definedName name="BEx3AMAKWI6458B67VKZO56MCNJW" localSheetId="15" hidden="1">#REF!</definedName>
    <definedName name="BEx3AMAKWI6458B67VKZO56MCNJW" hidden="1">#REF!</definedName>
    <definedName name="BEx3AOOVM42G82TNF53W0EKXLUSI" localSheetId="4" hidden="1">#REF!</definedName>
    <definedName name="BEx3AOOVM42G82TNF53W0EKXLUSI" localSheetId="2" hidden="1">#REF!</definedName>
    <definedName name="BEx3AOOVM42G82TNF53W0EKXLUSI" localSheetId="15" hidden="1">#REF!</definedName>
    <definedName name="BEx3AOOVM42G82TNF53W0EKXLUSI" hidden="1">#REF!</definedName>
    <definedName name="BEx3AZH9W4SUFCAHNDOQ728R9V4L" localSheetId="4" hidden="1">#REF!</definedName>
    <definedName name="BEx3AZH9W4SUFCAHNDOQ728R9V4L" localSheetId="2" hidden="1">#REF!</definedName>
    <definedName name="BEx3AZH9W4SUFCAHNDOQ728R9V4L" localSheetId="15" hidden="1">#REF!</definedName>
    <definedName name="BEx3AZH9W4SUFCAHNDOQ728R9V4L" hidden="1">#REF!</definedName>
    <definedName name="BEx3BNR9ES4KY7Q1DK83KC5NDGL8" localSheetId="4" hidden="1">#REF!</definedName>
    <definedName name="BEx3BNR9ES4KY7Q1DK83KC5NDGL8" localSheetId="2" hidden="1">#REF!</definedName>
    <definedName name="BEx3BNR9ES4KY7Q1DK83KC5NDGL8" localSheetId="15" hidden="1">#REF!</definedName>
    <definedName name="BEx3BNR9ES4KY7Q1DK83KC5NDGL8" hidden="1">#REF!</definedName>
    <definedName name="BEx3BQR5VZXNQ4H949ORM8ESU3B3" localSheetId="4" hidden="1">#REF!</definedName>
    <definedName name="BEx3BQR5VZXNQ4H949ORM8ESU3B3" localSheetId="2" hidden="1">#REF!</definedName>
    <definedName name="BEx3BQR5VZXNQ4H949ORM8ESU3B3" localSheetId="15" hidden="1">#REF!</definedName>
    <definedName name="BEx3BQR5VZXNQ4H949ORM8ESU3B3" hidden="1">#REF!</definedName>
    <definedName name="BEx3BTLL3ASJN134DLEQTQM70VZM" localSheetId="4" hidden="1">#REF!</definedName>
    <definedName name="BEx3BTLL3ASJN134DLEQTQM70VZM" localSheetId="2" hidden="1">#REF!</definedName>
    <definedName name="BEx3BTLL3ASJN134DLEQTQM70VZM" localSheetId="15" hidden="1">#REF!</definedName>
    <definedName name="BEx3BTLL3ASJN134DLEQTQM70VZM" hidden="1">#REF!</definedName>
    <definedName name="BEx3BW5CTV0DJU5AQS3ZQFK2VLF3" localSheetId="4" hidden="1">#REF!</definedName>
    <definedName name="BEx3BW5CTV0DJU5AQS3ZQFK2VLF3" localSheetId="2" hidden="1">#REF!</definedName>
    <definedName name="BEx3BW5CTV0DJU5AQS3ZQFK2VLF3" localSheetId="15" hidden="1">#REF!</definedName>
    <definedName name="BEx3BW5CTV0DJU5AQS3ZQFK2VLF3" hidden="1">#REF!</definedName>
    <definedName name="BEx3BYP0FG369M7G3JEFLMMXAKTS" localSheetId="4" hidden="1">#REF!</definedName>
    <definedName name="BEx3BYP0FG369M7G3JEFLMMXAKTS" localSheetId="2" hidden="1">#REF!</definedName>
    <definedName name="BEx3BYP0FG369M7G3JEFLMMXAKTS" localSheetId="15" hidden="1">#REF!</definedName>
    <definedName name="BEx3BYP0FG369M7G3JEFLMMXAKTS" hidden="1">#REF!</definedName>
    <definedName name="BEx3C2QR0WUD19QSVO8EMIPNQJKH" localSheetId="4" hidden="1">#REF!</definedName>
    <definedName name="BEx3C2QR0WUD19QSVO8EMIPNQJKH" localSheetId="2" hidden="1">#REF!</definedName>
    <definedName name="BEx3C2QR0WUD19QSVO8EMIPNQJKH" localSheetId="15" hidden="1">#REF!</definedName>
    <definedName name="BEx3C2QR0WUD19QSVO8EMIPNQJKH" hidden="1">#REF!</definedName>
    <definedName name="BEx3CKFCCPZZ6ROLAT5C1DZNIC1U" localSheetId="4" hidden="1">#REF!</definedName>
    <definedName name="BEx3CKFCCPZZ6ROLAT5C1DZNIC1U" localSheetId="2" hidden="1">#REF!</definedName>
    <definedName name="BEx3CKFCCPZZ6ROLAT5C1DZNIC1U" localSheetId="15" hidden="1">#REF!</definedName>
    <definedName name="BEx3CKFCCPZZ6ROLAT5C1DZNIC1U" hidden="1">#REF!</definedName>
    <definedName name="BEx3CO0SVO4WLH0DO43DCHYDTH1P" localSheetId="4" hidden="1">#REF!</definedName>
    <definedName name="BEx3CO0SVO4WLH0DO43DCHYDTH1P" localSheetId="2" hidden="1">#REF!</definedName>
    <definedName name="BEx3CO0SVO4WLH0DO43DCHYDTH1P" localSheetId="15" hidden="1">#REF!</definedName>
    <definedName name="BEx3CO0SVO4WLH0DO43DCHYDTH1P" hidden="1">#REF!</definedName>
    <definedName name="BEx3CPDAEBC12450MVHX6S78ILBS" localSheetId="4" hidden="1">#REF!</definedName>
    <definedName name="BEx3CPDAEBC12450MVHX6S78ILBS" localSheetId="2" hidden="1">#REF!</definedName>
    <definedName name="BEx3CPDAEBC12450MVHX6S78ILBS" localSheetId="15" hidden="1">#REF!</definedName>
    <definedName name="BEx3CPDAEBC12450MVHX6S78ILBS" hidden="1">#REF!</definedName>
    <definedName name="BEx3CQ9OQ7E1YH93NADGWWEH0HD5" localSheetId="4" hidden="1">#REF!</definedName>
    <definedName name="BEx3CQ9OQ7E1YH93NADGWWEH0HD5" localSheetId="2" hidden="1">#REF!</definedName>
    <definedName name="BEx3CQ9OQ7E1YH93NADGWWEH0HD5" localSheetId="15" hidden="1">#REF!</definedName>
    <definedName name="BEx3CQ9OQ7E1YH93NADGWWEH0HD5" hidden="1">#REF!</definedName>
    <definedName name="BEx3D9G6QTSPF9UYI4X0XY0VE896" localSheetId="4" hidden="1">#REF!</definedName>
    <definedName name="BEx3D9G6QTSPF9UYI4X0XY0VE896" localSheetId="2" hidden="1">#REF!</definedName>
    <definedName name="BEx3D9G6QTSPF9UYI4X0XY0VE896" localSheetId="15" hidden="1">#REF!</definedName>
    <definedName name="BEx3D9G6QTSPF9UYI4X0XY0VE896" hidden="1">#REF!</definedName>
    <definedName name="BEx3DCQU9PBRXIMLO62KS5RLH447" localSheetId="4" hidden="1">#REF!</definedName>
    <definedName name="BEx3DCQU9PBRXIMLO62KS5RLH447" localSheetId="2" hidden="1">#REF!</definedName>
    <definedName name="BEx3DCQU9PBRXIMLO62KS5RLH447" localSheetId="15" hidden="1">#REF!</definedName>
    <definedName name="BEx3DCQU9PBRXIMLO62KS5RLH447" hidden="1">#REF!</definedName>
    <definedName name="BEx3DQ8EH7C7L4XQAOL3NRRVRRT3" localSheetId="4" hidden="1">#REF!</definedName>
    <definedName name="BEx3DQ8EH7C7L4XQAOL3NRRVRRT3" localSheetId="2" hidden="1">#REF!</definedName>
    <definedName name="BEx3DQ8EH7C7L4XQAOL3NRRVRRT3" localSheetId="15" hidden="1">#REF!</definedName>
    <definedName name="BEx3DQ8EH7C7L4XQAOL3NRRVRRT3" hidden="1">#REF!</definedName>
    <definedName name="BEx3EF99FD6QNNCNOKDEE67JHTUJ" localSheetId="4" hidden="1">#REF!</definedName>
    <definedName name="BEx3EF99FD6QNNCNOKDEE67JHTUJ" localSheetId="2" hidden="1">#REF!</definedName>
    <definedName name="BEx3EF99FD6QNNCNOKDEE67JHTUJ" localSheetId="15" hidden="1">#REF!</definedName>
    <definedName name="BEx3EF99FD6QNNCNOKDEE67JHTUJ" hidden="1">#REF!</definedName>
    <definedName name="BEx3EGLXG4AU8GXIFP26DZ61E6EP" localSheetId="4" hidden="1">#REF!</definedName>
    <definedName name="BEx3EGLXG4AU8GXIFP26DZ61E6EP" localSheetId="2" hidden="1">#REF!</definedName>
    <definedName name="BEx3EGLXG4AU8GXIFP26DZ61E6EP" localSheetId="15" hidden="1">#REF!</definedName>
    <definedName name="BEx3EGLXG4AU8GXIFP26DZ61E6EP" hidden="1">#REF!</definedName>
    <definedName name="BEx3EHCSERZ2O2OAG8Y95UPG2IY9" localSheetId="4" hidden="1">#REF!</definedName>
    <definedName name="BEx3EHCSERZ2O2OAG8Y95UPG2IY9" localSheetId="2" hidden="1">#REF!</definedName>
    <definedName name="BEx3EHCSERZ2O2OAG8Y95UPG2IY9" localSheetId="15" hidden="1">#REF!</definedName>
    <definedName name="BEx3EHCSERZ2O2OAG8Y95UPG2IY9" hidden="1">#REF!</definedName>
    <definedName name="BEx3EJR3TCJDYS7ZXNDS5N9KTGIK" localSheetId="4" hidden="1">#REF!</definedName>
    <definedName name="BEx3EJR3TCJDYS7ZXNDS5N9KTGIK" localSheetId="2" hidden="1">#REF!</definedName>
    <definedName name="BEx3EJR3TCJDYS7ZXNDS5N9KTGIK" localSheetId="15" hidden="1">#REF!</definedName>
    <definedName name="BEx3EJR3TCJDYS7ZXNDS5N9KTGIK" hidden="1">#REF!</definedName>
    <definedName name="BEx3ELJTTBS6P05CNISMGOJOA60V" localSheetId="4" hidden="1">#REF!</definedName>
    <definedName name="BEx3ELJTTBS6P05CNISMGOJOA60V" localSheetId="2" hidden="1">#REF!</definedName>
    <definedName name="BEx3ELJTTBS6P05CNISMGOJOA60V" localSheetId="15" hidden="1">#REF!</definedName>
    <definedName name="BEx3ELJTTBS6P05CNISMGOJOA60V" hidden="1">#REF!</definedName>
    <definedName name="BEx3EQSLJBDDJRHNX19PBFCKNY2I" localSheetId="4" hidden="1">#REF!</definedName>
    <definedName name="BEx3EQSLJBDDJRHNX19PBFCKNY2I" localSheetId="2" hidden="1">#REF!</definedName>
    <definedName name="BEx3EQSLJBDDJRHNX19PBFCKNY2I" localSheetId="15" hidden="1">#REF!</definedName>
    <definedName name="BEx3EQSLJBDDJRHNX19PBFCKNY2I" hidden="1">#REF!</definedName>
    <definedName name="BEx3EUUAX947Q5N6MY6W0KSNY78Y" localSheetId="4" hidden="1">#REF!</definedName>
    <definedName name="BEx3EUUAX947Q5N6MY6W0KSNY78Y" localSheetId="2" hidden="1">#REF!</definedName>
    <definedName name="BEx3EUUAX947Q5N6MY6W0KSNY78Y" localSheetId="15" hidden="1">#REF!</definedName>
    <definedName name="BEx3EUUAX947Q5N6MY6W0KSNY78Y" hidden="1">#REF!</definedName>
    <definedName name="BEx3F3OJYKFH63TY4TBS69H5CI8M" localSheetId="4" hidden="1">#REF!</definedName>
    <definedName name="BEx3F3OJYKFH63TY4TBS69H5CI8M" localSheetId="2" hidden="1">#REF!</definedName>
    <definedName name="BEx3F3OJYKFH63TY4TBS69H5CI8M" localSheetId="15" hidden="1">#REF!</definedName>
    <definedName name="BEx3F3OJYKFH63TY4TBS69H5CI8M" hidden="1">#REF!</definedName>
    <definedName name="BEx3FHMD1P5XBCH23ZKIFO6ZTCNB" localSheetId="4" hidden="1">#REF!</definedName>
    <definedName name="BEx3FHMD1P5XBCH23ZKIFO6ZTCNB" localSheetId="2" hidden="1">#REF!</definedName>
    <definedName name="BEx3FHMD1P5XBCH23ZKIFO6ZTCNB" localSheetId="15" hidden="1">#REF!</definedName>
    <definedName name="BEx3FHMD1P5XBCH23ZKIFO6ZTCNB" hidden="1">#REF!</definedName>
    <definedName name="BEx3FI2G3YYIACQHXNXEA15M8ZK5" localSheetId="4" hidden="1">#REF!</definedName>
    <definedName name="BEx3FI2G3YYIACQHXNXEA15M8ZK5" localSheetId="2" hidden="1">#REF!</definedName>
    <definedName name="BEx3FI2G3YYIACQHXNXEA15M8ZK5" localSheetId="15" hidden="1">#REF!</definedName>
    <definedName name="BEx3FI2G3YYIACQHXNXEA15M8ZK5" hidden="1">#REF!</definedName>
    <definedName name="BEx3FJ9MHSLDK8W91GO85FX1GX57" localSheetId="4" hidden="1">#REF!</definedName>
    <definedName name="BEx3FJ9MHSLDK8W91GO85FX1GX57" localSheetId="2" hidden="1">#REF!</definedName>
    <definedName name="BEx3FJ9MHSLDK8W91GO85FX1GX57" localSheetId="15" hidden="1">#REF!</definedName>
    <definedName name="BEx3FJ9MHSLDK8W91GO85FX1GX57" hidden="1">#REF!</definedName>
    <definedName name="BEx3FR251HFU7A33PU01SJUENL2B" localSheetId="4" hidden="1">#REF!</definedName>
    <definedName name="BEx3FR251HFU7A33PU01SJUENL2B" localSheetId="2" hidden="1">#REF!</definedName>
    <definedName name="BEx3FR251HFU7A33PU01SJUENL2B" localSheetId="15" hidden="1">#REF!</definedName>
    <definedName name="BEx3FR251HFU7A33PU01SJUENL2B" hidden="1">#REF!</definedName>
    <definedName name="BEx3FX7EJL47JSLSWP3EOC265WAE" localSheetId="4" hidden="1">#REF!</definedName>
    <definedName name="BEx3FX7EJL47JSLSWP3EOC265WAE" localSheetId="2" hidden="1">#REF!</definedName>
    <definedName name="BEx3FX7EJL47JSLSWP3EOC265WAE" localSheetId="15" hidden="1">#REF!</definedName>
    <definedName name="BEx3FX7EJL47JSLSWP3EOC265WAE" hidden="1">#REF!</definedName>
    <definedName name="BEx3G201R8NLJ6FIHO2QS0SW9QVV" localSheetId="4" hidden="1">#REF!</definedName>
    <definedName name="BEx3G201R8NLJ6FIHO2QS0SW9QVV" localSheetId="2" hidden="1">#REF!</definedName>
    <definedName name="BEx3G201R8NLJ6FIHO2QS0SW9QVV" localSheetId="15" hidden="1">#REF!</definedName>
    <definedName name="BEx3G201R8NLJ6FIHO2QS0SW9QVV" hidden="1">#REF!</definedName>
    <definedName name="BEx3G2LL2II66XY5YCDPG4JE13A3" localSheetId="4" hidden="1">#REF!</definedName>
    <definedName name="BEx3G2LL2II66XY5YCDPG4JE13A3" localSheetId="2" hidden="1">#REF!</definedName>
    <definedName name="BEx3G2LL2II66XY5YCDPG4JE13A3" localSheetId="15" hidden="1">#REF!</definedName>
    <definedName name="BEx3G2LL2II66XY5YCDPG4JE13A3" hidden="1">#REF!</definedName>
    <definedName name="BEx3G2WA0DTYY9D8AGHHOBTPE2B2" localSheetId="4" hidden="1">#REF!</definedName>
    <definedName name="BEx3G2WA0DTYY9D8AGHHOBTPE2B2" localSheetId="2" hidden="1">#REF!</definedName>
    <definedName name="BEx3G2WA0DTYY9D8AGHHOBTPE2B2" localSheetId="15" hidden="1">#REF!</definedName>
    <definedName name="BEx3G2WA0DTYY9D8AGHHOBTPE2B2" hidden="1">#REF!</definedName>
    <definedName name="BEx3GCXR6IAS0B6WJ03GJVH7CO52" localSheetId="4" hidden="1">#REF!</definedName>
    <definedName name="BEx3GCXR6IAS0B6WJ03GJVH7CO52" localSheetId="2" hidden="1">#REF!</definedName>
    <definedName name="BEx3GCXR6IAS0B6WJ03GJVH7CO52" localSheetId="15" hidden="1">#REF!</definedName>
    <definedName name="BEx3GCXR6IAS0B6WJ03GJVH7CO52" hidden="1">#REF!</definedName>
    <definedName name="BEx3GEVV18SEQDI1JGY7EN6D1GT1" localSheetId="4" hidden="1">#REF!</definedName>
    <definedName name="BEx3GEVV18SEQDI1JGY7EN6D1GT1" localSheetId="2" hidden="1">#REF!</definedName>
    <definedName name="BEx3GEVV18SEQDI1JGY7EN6D1GT1" localSheetId="15" hidden="1">#REF!</definedName>
    <definedName name="BEx3GEVV18SEQDI1JGY7EN6D1GT1" hidden="1">#REF!</definedName>
    <definedName name="BEx3GKFH64MKQX61S7DYTZ15JCPY" localSheetId="4" hidden="1">#REF!</definedName>
    <definedName name="BEx3GKFH64MKQX61S7DYTZ15JCPY" localSheetId="2" hidden="1">#REF!</definedName>
    <definedName name="BEx3GKFH64MKQX61S7DYTZ15JCPY" localSheetId="15" hidden="1">#REF!</definedName>
    <definedName name="BEx3GKFH64MKQX61S7DYTZ15JCPY" hidden="1">#REF!</definedName>
    <definedName name="BEx3GMJ1Y6UU02DLRL0QXCEKDA6C" localSheetId="4" hidden="1">#REF!</definedName>
    <definedName name="BEx3GMJ1Y6UU02DLRL0QXCEKDA6C" localSheetId="2" hidden="1">#REF!</definedName>
    <definedName name="BEx3GMJ1Y6UU02DLRL0QXCEKDA6C" localSheetId="15" hidden="1">#REF!</definedName>
    <definedName name="BEx3GMJ1Y6UU02DLRL0QXCEKDA6C" hidden="1">#REF!</definedName>
    <definedName name="BEx3GN4LY0135CBDIN1TU2UEODGF" localSheetId="4" hidden="1">#REF!</definedName>
    <definedName name="BEx3GN4LY0135CBDIN1TU2UEODGF" localSheetId="2" hidden="1">#REF!</definedName>
    <definedName name="BEx3GN4LY0135CBDIN1TU2UEODGF" localSheetId="15" hidden="1">#REF!</definedName>
    <definedName name="BEx3GN4LY0135CBDIN1TU2UEODGF" hidden="1">#REF!</definedName>
    <definedName name="BEx3GPDH2AH4QKT4OOSN563XUHBD" localSheetId="4" hidden="1">#REF!</definedName>
    <definedName name="BEx3GPDH2AH4QKT4OOSN563XUHBD" localSheetId="2" hidden="1">#REF!</definedName>
    <definedName name="BEx3GPDH2AH4QKT4OOSN563XUHBD" localSheetId="15" hidden="1">#REF!</definedName>
    <definedName name="BEx3GPDH2AH4QKT4OOSN563XUHBD" hidden="1">#REF!</definedName>
    <definedName name="BEx3GRGZOH1A62SHC133FKNN9K23" localSheetId="4" hidden="1">#REF!</definedName>
    <definedName name="BEx3GRGZOH1A62SHC133FKNN9K23" localSheetId="2" hidden="1">#REF!</definedName>
    <definedName name="BEx3GRGZOH1A62SHC133FKNN9K23" localSheetId="15" hidden="1">#REF!</definedName>
    <definedName name="BEx3GRGZOH1A62SHC133FKNN9K23" hidden="1">#REF!</definedName>
    <definedName name="BEx3GS2LABKJSRV8GPZLJZVX7NMJ" localSheetId="4" hidden="1">#REF!</definedName>
    <definedName name="BEx3GS2LABKJSRV8GPZLJZVX7NMJ" localSheetId="2" hidden="1">#REF!</definedName>
    <definedName name="BEx3GS2LABKJSRV8GPZLJZVX7NMJ" localSheetId="15" hidden="1">#REF!</definedName>
    <definedName name="BEx3GS2LABKJSRV8GPZLJZVX7NMJ" hidden="1">#REF!</definedName>
    <definedName name="BEx3H05W7OEBR6W6YJKGD6W5M3I1" localSheetId="4" hidden="1">#REF!</definedName>
    <definedName name="BEx3H05W7OEBR6W6YJKGD6W5M3I1" localSheetId="2" hidden="1">#REF!</definedName>
    <definedName name="BEx3H05W7OEBR6W6YJKGD6W5M3I1" localSheetId="15" hidden="1">#REF!</definedName>
    <definedName name="BEx3H05W7OEBR6W6YJKGD6W5M3I1" hidden="1">#REF!</definedName>
    <definedName name="BEx3H244GCME7ZDNAXG6ZSJ64ZRE" localSheetId="4" hidden="1">#REF!</definedName>
    <definedName name="BEx3H244GCME7ZDNAXG6ZSJ64ZRE" localSheetId="2" hidden="1">#REF!</definedName>
    <definedName name="BEx3H244GCME7ZDNAXG6ZSJ64ZRE" localSheetId="15" hidden="1">#REF!</definedName>
    <definedName name="BEx3H244GCME7ZDNAXG6ZSJ64ZRE" hidden="1">#REF!</definedName>
    <definedName name="BEx3H5UX2GZFZZT657YR76RHW5I6" localSheetId="4" hidden="1">#REF!</definedName>
    <definedName name="BEx3H5UX2GZFZZT657YR76RHW5I6" localSheetId="2" hidden="1">#REF!</definedName>
    <definedName name="BEx3H5UX2GZFZZT657YR76RHW5I6" localSheetId="15" hidden="1">#REF!</definedName>
    <definedName name="BEx3H5UX2GZFZZT657YR76RHW5I6" hidden="1">#REF!</definedName>
    <definedName name="BEx3HACPKDZVUOS9WBDCCFJB46DK" localSheetId="4" hidden="1">#REF!</definedName>
    <definedName name="BEx3HACPKDZVUOS9WBDCCFJB46DK" localSheetId="2" hidden="1">#REF!</definedName>
    <definedName name="BEx3HACPKDZVUOS9WBDCCFJB46DK" localSheetId="15" hidden="1">#REF!</definedName>
    <definedName name="BEx3HACPKDZVUOS9WBDCCFJB46DK" hidden="1">#REF!</definedName>
    <definedName name="BEx3HMSEFOP6DBM4R97XA6B7NFG6" localSheetId="4" hidden="1">#REF!</definedName>
    <definedName name="BEx3HMSEFOP6DBM4R97XA6B7NFG6" localSheetId="2" hidden="1">#REF!</definedName>
    <definedName name="BEx3HMSEFOP6DBM4R97XA6B7NFG6" localSheetId="15" hidden="1">#REF!</definedName>
    <definedName name="BEx3HMSEFOP6DBM4R97XA6B7NFG6" hidden="1">#REF!</definedName>
    <definedName name="BEx3HWJ5SQSD2CVCQNR183X44FR8" localSheetId="4" hidden="1">#REF!</definedName>
    <definedName name="BEx3HWJ5SQSD2CVCQNR183X44FR8" localSheetId="2" hidden="1">#REF!</definedName>
    <definedName name="BEx3HWJ5SQSD2CVCQNR183X44FR8" localSheetId="15" hidden="1">#REF!</definedName>
    <definedName name="BEx3HWJ5SQSD2CVCQNR183X44FR8" hidden="1">#REF!</definedName>
    <definedName name="BEx3I09YVXO0G4X7KGSA4WGORM35" localSheetId="4" hidden="1">#REF!</definedName>
    <definedName name="BEx3I09YVXO0G4X7KGSA4WGORM35" localSheetId="2" hidden="1">#REF!</definedName>
    <definedName name="BEx3I09YVXO0G4X7KGSA4WGORM35" localSheetId="15" hidden="1">#REF!</definedName>
    <definedName name="BEx3I09YVXO0G4X7KGSA4WGORM35" hidden="1">#REF!</definedName>
    <definedName name="BEx3I3KN8WAL54AYYACGCUM43J9W" localSheetId="4" hidden="1">#REF!</definedName>
    <definedName name="BEx3I3KN8WAL54AYYACGCUM43J9W" localSheetId="2" hidden="1">#REF!</definedName>
    <definedName name="BEx3I3KN8WAL54AYYACGCUM43J9W" localSheetId="15" hidden="1">#REF!</definedName>
    <definedName name="BEx3I3KN8WAL54AYYACGCUM43J9W" hidden="1">#REF!</definedName>
    <definedName name="BEx3ICF1GY8HQEBIU9S43PDJ90BX" localSheetId="4" hidden="1">#REF!</definedName>
    <definedName name="BEx3ICF1GY8HQEBIU9S43PDJ90BX" localSheetId="2" hidden="1">#REF!</definedName>
    <definedName name="BEx3ICF1GY8HQEBIU9S43PDJ90BX" localSheetId="15" hidden="1">#REF!</definedName>
    <definedName name="BEx3ICF1GY8HQEBIU9S43PDJ90BX" hidden="1">#REF!</definedName>
    <definedName name="BEx3IYAH2DEBFWO8F94H4MXE3RLY" localSheetId="4" hidden="1">#REF!</definedName>
    <definedName name="BEx3IYAH2DEBFWO8F94H4MXE3RLY" localSheetId="2" hidden="1">#REF!</definedName>
    <definedName name="BEx3IYAH2DEBFWO8F94H4MXE3RLY" localSheetId="15" hidden="1">#REF!</definedName>
    <definedName name="BEx3IYAH2DEBFWO8F94H4MXE3RLY" hidden="1">#REF!</definedName>
    <definedName name="BEx3IZSG3932LSWHR5YV78IVRPCK" localSheetId="4" hidden="1">#REF!</definedName>
    <definedName name="BEx3IZSG3932LSWHR5YV78IVRPCK" localSheetId="2" hidden="1">#REF!</definedName>
    <definedName name="BEx3IZSG3932LSWHR5YV78IVRPCK" localSheetId="15" hidden="1">#REF!</definedName>
    <definedName name="BEx3IZSG3932LSWHR5YV78IVRPCK" hidden="1">#REF!</definedName>
    <definedName name="BEx3IZXXSYEW50379N2EAFWO8DZV" localSheetId="4" hidden="1">#REF!</definedName>
    <definedName name="BEx3IZXXSYEW50379N2EAFWO8DZV" localSheetId="2" hidden="1">#REF!</definedName>
    <definedName name="BEx3IZXXSYEW50379N2EAFWO8DZV" localSheetId="15" hidden="1">#REF!</definedName>
    <definedName name="BEx3IZXXSYEW50379N2EAFWO8DZV" hidden="1">#REF!</definedName>
    <definedName name="BEx3J1VZVGTKT4ATPO9O5JCSFTTR" localSheetId="4" hidden="1">#REF!</definedName>
    <definedName name="BEx3J1VZVGTKT4ATPO9O5JCSFTTR" localSheetId="2" hidden="1">#REF!</definedName>
    <definedName name="BEx3J1VZVGTKT4ATPO9O5JCSFTTR" localSheetId="15" hidden="1">#REF!</definedName>
    <definedName name="BEx3J1VZVGTKT4ATPO9O5JCSFTTR" hidden="1">#REF!</definedName>
    <definedName name="BEx3JC2TY7JNAAC3L7QHVPQXLGQ8" localSheetId="4" hidden="1">#REF!</definedName>
    <definedName name="BEx3JC2TY7JNAAC3L7QHVPQXLGQ8" localSheetId="2" hidden="1">#REF!</definedName>
    <definedName name="BEx3JC2TY7JNAAC3L7QHVPQXLGQ8" localSheetId="15" hidden="1">#REF!</definedName>
    <definedName name="BEx3JC2TY7JNAAC3L7QHVPQXLGQ8" hidden="1">#REF!</definedName>
    <definedName name="BEx3JMF5D7ODCJ7THAJTC1GFSG95" localSheetId="4" hidden="1">#REF!</definedName>
    <definedName name="BEx3JMF5D7ODCJ7THAJTC1GFSG95" localSheetId="2" hidden="1">#REF!</definedName>
    <definedName name="BEx3JMF5D7ODCJ7THAJTC1GFSG95" localSheetId="15" hidden="1">#REF!</definedName>
    <definedName name="BEx3JMF5D7ODCJ7THAJTC1GFSG95" hidden="1">#REF!</definedName>
    <definedName name="BEx3JX23SYDIGOGM4Y0CQFBW8ZBV" localSheetId="4" hidden="1">#REF!</definedName>
    <definedName name="BEx3JX23SYDIGOGM4Y0CQFBW8ZBV" localSheetId="2" hidden="1">#REF!</definedName>
    <definedName name="BEx3JX23SYDIGOGM4Y0CQFBW8ZBV" localSheetId="15" hidden="1">#REF!</definedName>
    <definedName name="BEx3JX23SYDIGOGM4Y0CQFBW8ZBV" hidden="1">#REF!</definedName>
    <definedName name="BEx3JXCXCVBZJGV5VEG9MJEI01AL" localSheetId="4" hidden="1">#REF!</definedName>
    <definedName name="BEx3JXCXCVBZJGV5VEG9MJEI01AL" localSheetId="2" hidden="1">#REF!</definedName>
    <definedName name="BEx3JXCXCVBZJGV5VEG9MJEI01AL" localSheetId="15" hidden="1">#REF!</definedName>
    <definedName name="BEx3JXCXCVBZJGV5VEG9MJEI01AL" hidden="1">#REF!</definedName>
    <definedName name="BEx3JYK2N7X59TPJSKYZ77ENY8SS" localSheetId="4" hidden="1">#REF!</definedName>
    <definedName name="BEx3JYK2N7X59TPJSKYZ77ENY8SS" localSheetId="2" hidden="1">#REF!</definedName>
    <definedName name="BEx3JYK2N7X59TPJSKYZ77ENY8SS" localSheetId="15" hidden="1">#REF!</definedName>
    <definedName name="BEx3JYK2N7X59TPJSKYZ77ENY8SS" hidden="1">#REF!</definedName>
    <definedName name="BEx3K13PSDK50JLCLD0GX8L4TWAH" localSheetId="4" hidden="1">#REF!</definedName>
    <definedName name="BEx3K13PSDK50JLCLD0GX8L4TWAH" localSheetId="2" hidden="1">#REF!</definedName>
    <definedName name="BEx3K13PSDK50JLCLD0GX8L4TWAH" localSheetId="15" hidden="1">#REF!</definedName>
    <definedName name="BEx3K13PSDK50JLCLD0GX8L4TWAH" hidden="1">#REF!</definedName>
    <definedName name="BEx3K4EII7GU1CG0BN7UL15M6J8Z" localSheetId="4" hidden="1">#REF!</definedName>
    <definedName name="BEx3K4EII7GU1CG0BN7UL15M6J8Z" localSheetId="2" hidden="1">#REF!</definedName>
    <definedName name="BEx3K4EII7GU1CG0BN7UL15M6J8Z" localSheetId="15" hidden="1">#REF!</definedName>
    <definedName name="BEx3K4EII7GU1CG0BN7UL15M6J8Z" hidden="1">#REF!</definedName>
    <definedName name="BEx3K4ZXQUQ2KYZF74B84SO48XMW" localSheetId="4" hidden="1">#REF!</definedName>
    <definedName name="BEx3K4ZXQUQ2KYZF74B84SO48XMW" localSheetId="2" hidden="1">#REF!</definedName>
    <definedName name="BEx3K4ZXQUQ2KYZF74B84SO48XMW" localSheetId="15" hidden="1">#REF!</definedName>
    <definedName name="BEx3K4ZXQUQ2KYZF74B84SO48XMW" hidden="1">#REF!</definedName>
    <definedName name="BEx3KEFXUCVNVPH7KSEGAZYX13B5" localSheetId="4" hidden="1">#REF!</definedName>
    <definedName name="BEx3KEFXUCVNVPH7KSEGAZYX13B5" localSheetId="2" hidden="1">#REF!</definedName>
    <definedName name="BEx3KEFXUCVNVPH7KSEGAZYX13B5" localSheetId="15" hidden="1">#REF!</definedName>
    <definedName name="BEx3KEFXUCVNVPH7KSEGAZYX13B5" hidden="1">#REF!</definedName>
    <definedName name="BEx3KFXUAF6YXAA47B7Q6X9B3VGB" localSheetId="4" hidden="1">#REF!</definedName>
    <definedName name="BEx3KFXUAF6YXAA47B7Q6X9B3VGB" localSheetId="2" hidden="1">#REF!</definedName>
    <definedName name="BEx3KFXUAF6YXAA47B7Q6X9B3VGB" localSheetId="15" hidden="1">#REF!</definedName>
    <definedName name="BEx3KFXUAF6YXAA47B7Q6X9B3VGB" hidden="1">#REF!</definedName>
    <definedName name="BEx3KIXQYOGMPK4WJJAVBRX4NR28" localSheetId="4" hidden="1">#REF!</definedName>
    <definedName name="BEx3KIXQYOGMPK4WJJAVBRX4NR28" localSheetId="2" hidden="1">#REF!</definedName>
    <definedName name="BEx3KIXQYOGMPK4WJJAVBRX4NR28" localSheetId="15" hidden="1">#REF!</definedName>
    <definedName name="BEx3KIXQYOGMPK4WJJAVBRX4NR28" hidden="1">#REF!</definedName>
    <definedName name="BEx3KJOMVOSFZVJUL3GKCNP6DQDS" localSheetId="4" hidden="1">#REF!</definedName>
    <definedName name="BEx3KJOMVOSFZVJUL3GKCNP6DQDS" localSheetId="2" hidden="1">#REF!</definedName>
    <definedName name="BEx3KJOMVOSFZVJUL3GKCNP6DQDS" localSheetId="15" hidden="1">#REF!</definedName>
    <definedName name="BEx3KJOMVOSFZVJUL3GKCNP6DQDS" hidden="1">#REF!</definedName>
    <definedName name="BEx3KP2VRBMORK0QEAZUYCXL3DHJ" localSheetId="4" hidden="1">#REF!</definedName>
    <definedName name="BEx3KP2VRBMORK0QEAZUYCXL3DHJ" localSheetId="2" hidden="1">#REF!</definedName>
    <definedName name="BEx3KP2VRBMORK0QEAZUYCXL3DHJ" localSheetId="15" hidden="1">#REF!</definedName>
    <definedName name="BEx3KP2VRBMORK0QEAZUYCXL3DHJ" hidden="1">#REF!</definedName>
    <definedName name="BEx3L4IN3LI4C26SITKTGAH27CDU" localSheetId="4" hidden="1">#REF!</definedName>
    <definedName name="BEx3L4IN3LI4C26SITKTGAH27CDU" localSheetId="2" hidden="1">#REF!</definedName>
    <definedName name="BEx3L4IN3LI4C26SITKTGAH27CDU" localSheetId="15" hidden="1">#REF!</definedName>
    <definedName name="BEx3L4IN3LI4C26SITKTGAH27CDU" hidden="1">#REF!</definedName>
    <definedName name="BEx3L4YQ0J7ZU0M5QM6YIPCEYC9K" localSheetId="4" hidden="1">#REF!</definedName>
    <definedName name="BEx3L4YQ0J7ZU0M5QM6YIPCEYC9K" localSheetId="2" hidden="1">#REF!</definedName>
    <definedName name="BEx3L4YQ0J7ZU0M5QM6YIPCEYC9K" localSheetId="15" hidden="1">#REF!</definedName>
    <definedName name="BEx3L4YQ0J7ZU0M5QM6YIPCEYC9K" hidden="1">#REF!</definedName>
    <definedName name="BEx3L60DJOR7NQN42G7YSAODP1EX" localSheetId="4" hidden="1">#REF!</definedName>
    <definedName name="BEx3L60DJOR7NQN42G7YSAODP1EX" localSheetId="2" hidden="1">#REF!</definedName>
    <definedName name="BEx3L60DJOR7NQN42G7YSAODP1EX" localSheetId="15" hidden="1">#REF!</definedName>
    <definedName name="BEx3L60DJOR7NQN42G7YSAODP1EX" hidden="1">#REF!</definedName>
    <definedName name="BEx3L7D0PI38HWZ7VADU16C9E33D" localSheetId="4" hidden="1">#REF!</definedName>
    <definedName name="BEx3L7D0PI38HWZ7VADU16C9E33D" localSheetId="2" hidden="1">#REF!</definedName>
    <definedName name="BEx3L7D0PI38HWZ7VADU16C9E33D" localSheetId="15" hidden="1">#REF!</definedName>
    <definedName name="BEx3L7D0PI38HWZ7VADU16C9E33D" hidden="1">#REF!</definedName>
    <definedName name="BEx3LANPY1HT49TAH98H4B9RC1D4" localSheetId="4" hidden="1">#REF!</definedName>
    <definedName name="BEx3LANPY1HT49TAH98H4B9RC1D4" localSheetId="2" hidden="1">#REF!</definedName>
    <definedName name="BEx3LANPY1HT49TAH98H4B9RC1D4" localSheetId="15" hidden="1">#REF!</definedName>
    <definedName name="BEx3LANPY1HT49TAH98H4B9RC1D4" hidden="1">#REF!</definedName>
    <definedName name="BEx3LM1PR4Y7KINKMTMKR984GX8Q" localSheetId="4" hidden="1">#REF!</definedName>
    <definedName name="BEx3LM1PR4Y7KINKMTMKR984GX8Q" localSheetId="2" hidden="1">#REF!</definedName>
    <definedName name="BEx3LM1PR4Y7KINKMTMKR984GX8Q" localSheetId="15" hidden="1">#REF!</definedName>
    <definedName name="BEx3LM1PR4Y7KINKMTMKR984GX8Q" hidden="1">#REF!</definedName>
    <definedName name="BEx3LM1PWWC9WH0R5TX5K06V559U" localSheetId="4" hidden="1">#REF!</definedName>
    <definedName name="BEx3LM1PWWC9WH0R5TX5K06V559U" localSheetId="2" hidden="1">#REF!</definedName>
    <definedName name="BEx3LM1PWWC9WH0R5TX5K06V559U" localSheetId="15" hidden="1">#REF!</definedName>
    <definedName name="BEx3LM1PWWC9WH0R5TX5K06V559U" hidden="1">#REF!</definedName>
    <definedName name="BEx3LPCEZ1C0XEKNCM3YT09JWCUO" localSheetId="4" hidden="1">#REF!</definedName>
    <definedName name="BEx3LPCEZ1C0XEKNCM3YT09JWCUO" localSheetId="2" hidden="1">#REF!</definedName>
    <definedName name="BEx3LPCEZ1C0XEKNCM3YT09JWCUO" localSheetId="15" hidden="1">#REF!</definedName>
    <definedName name="BEx3LPCEZ1C0XEKNCM3YT09JWCUO" hidden="1">#REF!</definedName>
    <definedName name="BEx3LSXW33WR1ECIMRYUPFBJXGGH" localSheetId="4" hidden="1">#REF!</definedName>
    <definedName name="BEx3LSXW33WR1ECIMRYUPFBJXGGH" localSheetId="2" hidden="1">#REF!</definedName>
    <definedName name="BEx3LSXW33WR1ECIMRYUPFBJXGGH" localSheetId="15" hidden="1">#REF!</definedName>
    <definedName name="BEx3LSXW33WR1ECIMRYUPFBJXGGH" hidden="1">#REF!</definedName>
    <definedName name="BEx3M1MR1K1NQD03H74BFWOK4MWQ" localSheetId="4" hidden="1">#REF!</definedName>
    <definedName name="BEx3M1MR1K1NQD03H74BFWOK4MWQ" localSheetId="2" hidden="1">#REF!</definedName>
    <definedName name="BEx3M1MR1K1NQD03H74BFWOK4MWQ" localSheetId="15" hidden="1">#REF!</definedName>
    <definedName name="BEx3M1MR1K1NQD03H74BFWOK4MWQ" hidden="1">#REF!</definedName>
    <definedName name="BEx3M4H77MYUKOOD31H9F80NMVK8" localSheetId="4" hidden="1">#REF!</definedName>
    <definedName name="BEx3M4H77MYUKOOD31H9F80NMVK8" localSheetId="2" hidden="1">#REF!</definedName>
    <definedName name="BEx3M4H77MYUKOOD31H9F80NMVK8" localSheetId="15" hidden="1">#REF!</definedName>
    <definedName name="BEx3M4H77MYUKOOD31H9F80NMVK8" hidden="1">#REF!</definedName>
    <definedName name="BEx3M9VFX329PZWYC4DMZ6P3W9R2" localSheetId="4" hidden="1">#REF!</definedName>
    <definedName name="BEx3M9VFX329PZWYC4DMZ6P3W9R2" localSheetId="2" hidden="1">#REF!</definedName>
    <definedName name="BEx3M9VFX329PZWYC4DMZ6P3W9R2" localSheetId="15" hidden="1">#REF!</definedName>
    <definedName name="BEx3M9VFX329PZWYC4DMZ6P3W9R2" hidden="1">#REF!</definedName>
    <definedName name="BEx3MCQ0VEBV0CZXDS505L38EQ8N" localSheetId="4" hidden="1">#REF!</definedName>
    <definedName name="BEx3MCQ0VEBV0CZXDS505L38EQ8N" localSheetId="2" hidden="1">#REF!</definedName>
    <definedName name="BEx3MCQ0VEBV0CZXDS505L38EQ8N" localSheetId="15" hidden="1">#REF!</definedName>
    <definedName name="BEx3MCQ0VEBV0CZXDS505L38EQ8N" hidden="1">#REF!</definedName>
    <definedName name="BEx3MEYV5LQY0BAL7V3CFAFVOM3T" localSheetId="4" hidden="1">#REF!</definedName>
    <definedName name="BEx3MEYV5LQY0BAL7V3CFAFVOM3T" localSheetId="2" hidden="1">#REF!</definedName>
    <definedName name="BEx3MEYV5LQY0BAL7V3CFAFVOM3T" localSheetId="15" hidden="1">#REF!</definedName>
    <definedName name="BEx3MEYV5LQY0BAL7V3CFAFVOM3T" hidden="1">#REF!</definedName>
    <definedName name="BEx3MF9LX8G8DXGARRYNTDH542WG" localSheetId="4" hidden="1">#REF!</definedName>
    <definedName name="BEx3MF9LX8G8DXGARRYNTDH542WG" localSheetId="2" hidden="1">#REF!</definedName>
    <definedName name="BEx3MF9LX8G8DXGARRYNTDH542WG" localSheetId="15" hidden="1">#REF!</definedName>
    <definedName name="BEx3MF9LX8G8DXGARRYNTDH542WG" hidden="1">#REF!</definedName>
    <definedName name="BEx3MREOFWJQEYMCMBL7ZE06NBN6" localSheetId="4" hidden="1">#REF!</definedName>
    <definedName name="BEx3MREOFWJQEYMCMBL7ZE06NBN6" localSheetId="2" hidden="1">#REF!</definedName>
    <definedName name="BEx3MREOFWJQEYMCMBL7ZE06NBN6" localSheetId="15" hidden="1">#REF!</definedName>
    <definedName name="BEx3MREOFWJQEYMCMBL7ZE06NBN6" hidden="1">#REF!</definedName>
    <definedName name="BEx3MSGD8I6KBFD4XFWYGH3DKUK3" localSheetId="4" hidden="1">#REF!</definedName>
    <definedName name="BEx3MSGD8I6KBFD4XFWYGH3DKUK3" localSheetId="2" hidden="1">#REF!</definedName>
    <definedName name="BEx3MSGD8I6KBFD4XFWYGH3DKUK3" localSheetId="15" hidden="1">#REF!</definedName>
    <definedName name="BEx3MSGD8I6KBFD4XFWYGH3DKUK3" hidden="1">#REF!</definedName>
    <definedName name="BEx3NDQFYEWZAUGWFMGT2R7E7RBT" localSheetId="4" hidden="1">#REF!</definedName>
    <definedName name="BEx3NDQFYEWZAUGWFMGT2R7E7RBT" localSheetId="2" hidden="1">#REF!</definedName>
    <definedName name="BEx3NDQFYEWZAUGWFMGT2R7E7RBT" localSheetId="15" hidden="1">#REF!</definedName>
    <definedName name="BEx3NDQFYEWZAUGWFMGT2R7E7RBT" hidden="1">#REF!</definedName>
    <definedName name="BEx3NGQBX2HEDKOCDX0TX1TGBB3P" localSheetId="4" hidden="1">#REF!</definedName>
    <definedName name="BEx3NGQBX2HEDKOCDX0TX1TGBB3P" localSheetId="2" hidden="1">#REF!</definedName>
    <definedName name="BEx3NGQBX2HEDKOCDX0TX1TGBB3P" localSheetId="15" hidden="1">#REF!</definedName>
    <definedName name="BEx3NGQBX2HEDKOCDX0TX1TGBB3P" hidden="1">#REF!</definedName>
    <definedName name="BEx3NLIZ7PHF2XE59ECZ3MD04ZG1" localSheetId="4" hidden="1">#REF!</definedName>
    <definedName name="BEx3NLIZ7PHF2XE59ECZ3MD04ZG1" localSheetId="2" hidden="1">#REF!</definedName>
    <definedName name="BEx3NLIZ7PHF2XE59ECZ3MD04ZG1" localSheetId="15" hidden="1">#REF!</definedName>
    <definedName name="BEx3NLIZ7PHF2XE59ECZ3MD04ZG1" hidden="1">#REF!</definedName>
    <definedName name="BEx3NMQ4BVC94728AUM7CCX7UHTU" localSheetId="4" hidden="1">#REF!</definedName>
    <definedName name="BEx3NMQ4BVC94728AUM7CCX7UHTU" localSheetId="2" hidden="1">#REF!</definedName>
    <definedName name="BEx3NMQ4BVC94728AUM7CCX7UHTU" localSheetId="15" hidden="1">#REF!</definedName>
    <definedName name="BEx3NMQ4BVC94728AUM7CCX7UHTU" hidden="1">#REF!</definedName>
    <definedName name="BEx3NR2I4OUFP3Z2QZEDU2PIFIDI" localSheetId="4" hidden="1">#REF!</definedName>
    <definedName name="BEx3NR2I4OUFP3Z2QZEDU2PIFIDI" localSheetId="2" hidden="1">#REF!</definedName>
    <definedName name="BEx3NR2I4OUFP3Z2QZEDU2PIFIDI" localSheetId="15" hidden="1">#REF!</definedName>
    <definedName name="BEx3NR2I4OUFP3Z2QZEDU2PIFIDI" hidden="1">#REF!</definedName>
    <definedName name="BEx3O19B8FTTAPVT5DZXQGQXWFR8" localSheetId="4" hidden="1">#REF!</definedName>
    <definedName name="BEx3O19B8FTTAPVT5DZXQGQXWFR8" localSheetId="2" hidden="1">#REF!</definedName>
    <definedName name="BEx3O19B8FTTAPVT5DZXQGQXWFR8" localSheetId="15" hidden="1">#REF!</definedName>
    <definedName name="BEx3O19B8FTTAPVT5DZXQGQXWFR8" hidden="1">#REF!</definedName>
    <definedName name="BEx3O85IKWARA6NCJOLRBRJFMEWW" localSheetId="4" hidden="1">#REF!</definedName>
    <definedName name="BEx3O85IKWARA6NCJOLRBRJFMEWW" localSheetId="3" hidden="1">#REF!</definedName>
    <definedName name="BEx3O85IKWARA6NCJOLRBRJFMEWW" localSheetId="2" hidden="1">#REF!</definedName>
    <definedName name="BEx3O85IKWARA6NCJOLRBRJFMEWW" localSheetId="15" hidden="1">#REF!</definedName>
    <definedName name="BEx3O85IKWARA6NCJOLRBRJFMEWW" hidden="1">#REF!</definedName>
    <definedName name="BEx3OJZSCGFRW7SVGBFI0X9DNVMM" localSheetId="4" hidden="1">#REF!</definedName>
    <definedName name="BEx3OJZSCGFRW7SVGBFI0X9DNVMM" localSheetId="3" hidden="1">#REF!</definedName>
    <definedName name="BEx3OJZSCGFRW7SVGBFI0X9DNVMM" localSheetId="2" hidden="1">#REF!</definedName>
    <definedName name="BEx3OJZSCGFRW7SVGBFI0X9DNVMM" localSheetId="15" hidden="1">#REF!</definedName>
    <definedName name="BEx3OJZSCGFRW7SVGBFI0X9DNVMM" hidden="1">#REF!</definedName>
    <definedName name="BEx3ORSBUXAF21MKEY90YJV9AY9A" localSheetId="4" hidden="1">#REF!</definedName>
    <definedName name="BEx3ORSBUXAF21MKEY90YJV9AY9A" localSheetId="3" hidden="1">#REF!</definedName>
    <definedName name="BEx3ORSBUXAF21MKEY90YJV9AY9A" localSheetId="2" hidden="1">#REF!</definedName>
    <definedName name="BEx3ORSBUXAF21MKEY90YJV9AY9A" localSheetId="15" hidden="1">#REF!</definedName>
    <definedName name="BEx3ORSBUXAF21MKEY90YJV9AY9A" hidden="1">#REF!</definedName>
    <definedName name="BEx3OUS0N576NJN078Y1BWUWQK6B" localSheetId="4" hidden="1">#REF!</definedName>
    <definedName name="BEx3OUS0N576NJN078Y1BWUWQK6B" localSheetId="3" hidden="1">#REF!</definedName>
    <definedName name="BEx3OUS0N576NJN078Y1BWUWQK6B" localSheetId="2" hidden="1">#REF!</definedName>
    <definedName name="BEx3OUS0N576NJN078Y1BWUWQK6B" localSheetId="15" hidden="1">#REF!</definedName>
    <definedName name="BEx3OUS0N576NJN078Y1BWUWQK6B" hidden="1">#REF!</definedName>
    <definedName name="BEx3OV8BH6PYNZT7C246LOAU9SVX" localSheetId="4" hidden="1">#REF!</definedName>
    <definedName name="BEx3OV8BH6PYNZT7C246LOAU9SVX" localSheetId="2" hidden="1">#REF!</definedName>
    <definedName name="BEx3OV8BH6PYNZT7C246LOAU9SVX" localSheetId="15" hidden="1">#REF!</definedName>
    <definedName name="BEx3OV8BH6PYNZT7C246LOAU9SVX" hidden="1">#REF!</definedName>
    <definedName name="BEx3OXRYJZUEY6E72UJU0PHLMYAR" localSheetId="4" hidden="1">#REF!</definedName>
    <definedName name="BEx3OXRYJZUEY6E72UJU0PHLMYAR" localSheetId="2" hidden="1">#REF!</definedName>
    <definedName name="BEx3OXRYJZUEY6E72UJU0PHLMYAR" localSheetId="15" hidden="1">#REF!</definedName>
    <definedName name="BEx3OXRYJZUEY6E72UJU0PHLMYAR" hidden="1">#REF!</definedName>
    <definedName name="BEx3P3RP5PYI4BJVYGNU1V7KT5EH" localSheetId="4" hidden="1">#REF!</definedName>
    <definedName name="BEx3P3RP5PYI4BJVYGNU1V7KT5EH" localSheetId="2" hidden="1">#REF!</definedName>
    <definedName name="BEx3P3RP5PYI4BJVYGNU1V7KT5EH" localSheetId="15" hidden="1">#REF!</definedName>
    <definedName name="BEx3P3RP5PYI4BJVYGNU1V7KT5EH" hidden="1">#REF!</definedName>
    <definedName name="BEx3P59TTRSGQY888P5C1O7M2PQT" localSheetId="4" hidden="1">#REF!</definedName>
    <definedName name="BEx3P59TTRSGQY888P5C1O7M2PQT" localSheetId="2" hidden="1">#REF!</definedName>
    <definedName name="BEx3P59TTRSGQY888P5C1O7M2PQT" localSheetId="15" hidden="1">#REF!</definedName>
    <definedName name="BEx3P59TTRSGQY888P5C1O7M2PQT" hidden="1">#REF!</definedName>
    <definedName name="BEx3PDNRRNKD5GOUBUQFXAHIXLD9" localSheetId="4" hidden="1">#REF!</definedName>
    <definedName name="BEx3PDNRRNKD5GOUBUQFXAHIXLD9" localSheetId="2" hidden="1">#REF!</definedName>
    <definedName name="BEx3PDNRRNKD5GOUBUQFXAHIXLD9" localSheetId="15" hidden="1">#REF!</definedName>
    <definedName name="BEx3PDNRRNKD5GOUBUQFXAHIXLD9" hidden="1">#REF!</definedName>
    <definedName name="BEx3PDT8GNPWLLN02IH1XPV90XYK" localSheetId="4" hidden="1">#REF!</definedName>
    <definedName name="BEx3PDT8GNPWLLN02IH1XPV90XYK" localSheetId="2" hidden="1">#REF!</definedName>
    <definedName name="BEx3PDT8GNPWLLN02IH1XPV90XYK" localSheetId="15" hidden="1">#REF!</definedName>
    <definedName name="BEx3PDT8GNPWLLN02IH1XPV90XYK" hidden="1">#REF!</definedName>
    <definedName name="BEx3PKEMDW8KZEP11IL927C5O7I2" localSheetId="4" hidden="1">#REF!</definedName>
    <definedName name="BEx3PKEMDW8KZEP11IL927C5O7I2" localSheetId="2" hidden="1">#REF!</definedName>
    <definedName name="BEx3PKEMDW8KZEP11IL927C5O7I2" localSheetId="15" hidden="1">#REF!</definedName>
    <definedName name="BEx3PKEMDW8KZEP11IL927C5O7I2" hidden="1">#REF!</definedName>
    <definedName name="BEx3PKJZ1Z7L9S6KV8KXVS6B2FX4" localSheetId="4" hidden="1">#REF!</definedName>
    <definedName name="BEx3PKJZ1Z7L9S6KV8KXVS6B2FX4" localSheetId="2" hidden="1">#REF!</definedName>
    <definedName name="BEx3PKJZ1Z7L9S6KV8KXVS6B2FX4" localSheetId="15" hidden="1">#REF!</definedName>
    <definedName name="BEx3PKJZ1Z7L9S6KV8KXVS6B2FX4" hidden="1">#REF!</definedName>
    <definedName name="BEx3PMNG53Z5HY138H99QOMTX8W3" localSheetId="4" hidden="1">#REF!</definedName>
    <definedName name="BEx3PMNG53Z5HY138H99QOMTX8W3" localSheetId="2" hidden="1">#REF!</definedName>
    <definedName name="BEx3PMNG53Z5HY138H99QOMTX8W3" localSheetId="15" hidden="1">#REF!</definedName>
    <definedName name="BEx3PMNG53Z5HY138H99QOMTX8W3" hidden="1">#REF!</definedName>
    <definedName name="BEx3PP1RRSFZ8UC0JC9R91W6LNKW" localSheetId="4" hidden="1">#REF!</definedName>
    <definedName name="BEx3PP1RRSFZ8UC0JC9R91W6LNKW" localSheetId="2" hidden="1">#REF!</definedName>
    <definedName name="BEx3PP1RRSFZ8UC0JC9R91W6LNKW" localSheetId="15" hidden="1">#REF!</definedName>
    <definedName name="BEx3PP1RRSFZ8UC0JC9R91W6LNKW" hidden="1">#REF!</definedName>
    <definedName name="BEx3PRQW017D7T1X732WDV7L1KP8" localSheetId="4" hidden="1">#REF!</definedName>
    <definedName name="BEx3PRQW017D7T1X732WDV7L1KP8" localSheetId="2" hidden="1">#REF!</definedName>
    <definedName name="BEx3PRQW017D7T1X732WDV7L1KP8" localSheetId="15" hidden="1">#REF!</definedName>
    <definedName name="BEx3PRQW017D7T1X732WDV7L1KP8" hidden="1">#REF!</definedName>
    <definedName name="BEx3PVXYZC8WB9ZJE7OCKUXZ46EA" localSheetId="4" hidden="1">#REF!</definedName>
    <definedName name="BEx3PVXYZC8WB9ZJE7OCKUXZ46EA" localSheetId="2" hidden="1">#REF!</definedName>
    <definedName name="BEx3PVXYZC8WB9ZJE7OCKUXZ46EA" localSheetId="15" hidden="1">#REF!</definedName>
    <definedName name="BEx3PVXYZC8WB9ZJE7OCKUXZ46EA" hidden="1">#REF!</definedName>
    <definedName name="BEx3Q0VWPU5EQECK7MQ47TYJ3SWW" localSheetId="4" hidden="1">#REF!</definedName>
    <definedName name="BEx3Q0VWPU5EQECK7MQ47TYJ3SWW" localSheetId="2" hidden="1">#REF!</definedName>
    <definedName name="BEx3Q0VWPU5EQECK7MQ47TYJ3SWW" localSheetId="15" hidden="1">#REF!</definedName>
    <definedName name="BEx3Q0VWPU5EQECK7MQ47TYJ3SWW" hidden="1">#REF!</definedName>
    <definedName name="BEx3Q7BZ9PUXK2RLIOFSIS9AHU1B" localSheetId="4" hidden="1">#REF!</definedName>
    <definedName name="BEx3Q7BZ9PUXK2RLIOFSIS9AHU1B" localSheetId="2" hidden="1">#REF!</definedName>
    <definedName name="BEx3Q7BZ9PUXK2RLIOFSIS9AHU1B" localSheetId="15" hidden="1">#REF!</definedName>
    <definedName name="BEx3Q7BZ9PUXK2RLIOFSIS9AHU1B" hidden="1">#REF!</definedName>
    <definedName name="BEx3Q8J42S9VU6EAN2Y28MR6DF88" localSheetId="4" hidden="1">#REF!</definedName>
    <definedName name="BEx3Q8J42S9VU6EAN2Y28MR6DF88" localSheetId="2" hidden="1">#REF!</definedName>
    <definedName name="BEx3Q8J42S9VU6EAN2Y28MR6DF88" localSheetId="15" hidden="1">#REF!</definedName>
    <definedName name="BEx3Q8J42S9VU6EAN2Y28MR6DF88" hidden="1">#REF!</definedName>
    <definedName name="BEx3QCFD2TBUF95ZN83Q7JPV97FK" localSheetId="4" hidden="1">#REF!</definedName>
    <definedName name="BEx3QCFD2TBUF95ZN83Q7JPV97FK" localSheetId="2" hidden="1">#REF!</definedName>
    <definedName name="BEx3QCFD2TBUF95ZN83Q7JPV97FK" localSheetId="15" hidden="1">#REF!</definedName>
    <definedName name="BEx3QCFD2TBUF95ZN83Q7JPV97FK" hidden="1">#REF!</definedName>
    <definedName name="BEx3QEDFOYFY5NBTININ5W4RLD4Q" localSheetId="4" hidden="1">#REF!</definedName>
    <definedName name="BEx3QEDFOYFY5NBTININ5W4RLD4Q" localSheetId="2" hidden="1">#REF!</definedName>
    <definedName name="BEx3QEDFOYFY5NBTININ5W4RLD4Q" localSheetId="15" hidden="1">#REF!</definedName>
    <definedName name="BEx3QEDFOYFY5NBTININ5W4RLD4Q" hidden="1">#REF!</definedName>
    <definedName name="BEx3QIKJ3U962US1Q564NZDLU8LD" localSheetId="4" hidden="1">#REF!</definedName>
    <definedName name="BEx3QIKJ3U962US1Q564NZDLU8LD" localSheetId="2" hidden="1">#REF!</definedName>
    <definedName name="BEx3QIKJ3U962US1Q564NZDLU8LD" localSheetId="15" hidden="1">#REF!</definedName>
    <definedName name="BEx3QIKJ3U962US1Q564NZDLU8LD" hidden="1">#REF!</definedName>
    <definedName name="BEx3QLF3RHHBNUFLUWEROBZDF1U4" localSheetId="4" hidden="1">#REF!</definedName>
    <definedName name="BEx3QLF3RHHBNUFLUWEROBZDF1U4" localSheetId="2" hidden="1">#REF!</definedName>
    <definedName name="BEx3QLF3RHHBNUFLUWEROBZDF1U4" localSheetId="15" hidden="1">#REF!</definedName>
    <definedName name="BEx3QLF3RHHBNUFLUWEROBZDF1U4" hidden="1">#REF!</definedName>
    <definedName name="BEx3QR9D45DHW50VQ7Y3Q1AXPOB9" localSheetId="4" hidden="1">#REF!</definedName>
    <definedName name="BEx3QR9D45DHW50VQ7Y3Q1AXPOB9" localSheetId="2" hidden="1">#REF!</definedName>
    <definedName name="BEx3QR9D45DHW50VQ7Y3Q1AXPOB9" localSheetId="15" hidden="1">#REF!</definedName>
    <definedName name="BEx3QR9D45DHW50VQ7Y3Q1AXPOB9" hidden="1">#REF!</definedName>
    <definedName name="BEx3QSWT2S5KWG6U2V9711IYDQBM" localSheetId="4" hidden="1">#REF!</definedName>
    <definedName name="BEx3QSWT2S5KWG6U2V9711IYDQBM" localSheetId="2" hidden="1">#REF!</definedName>
    <definedName name="BEx3QSWT2S5KWG6U2V9711IYDQBM" localSheetId="15" hidden="1">#REF!</definedName>
    <definedName name="BEx3QSWT2S5KWG6U2V9711IYDQBM" hidden="1">#REF!</definedName>
    <definedName name="BEx3QVGG7Q2X4HZHJAM35A8T3VR7" localSheetId="4" hidden="1">#REF!</definedName>
    <definedName name="BEx3QVGG7Q2X4HZHJAM35A8T3VR7" localSheetId="2" hidden="1">#REF!</definedName>
    <definedName name="BEx3QVGG7Q2X4HZHJAM35A8T3VR7" localSheetId="15" hidden="1">#REF!</definedName>
    <definedName name="BEx3QVGG7Q2X4HZHJAM35A8T3VR7" hidden="1">#REF!</definedName>
    <definedName name="BEx3R0JUB9YN8PHPPQTAMIT1IHWK" localSheetId="4" hidden="1">#REF!</definedName>
    <definedName name="BEx3R0JUB9YN8PHPPQTAMIT1IHWK" localSheetId="2" hidden="1">#REF!</definedName>
    <definedName name="BEx3R0JUB9YN8PHPPQTAMIT1IHWK" localSheetId="15" hidden="1">#REF!</definedName>
    <definedName name="BEx3R0JUB9YN8PHPPQTAMIT1IHWK" hidden="1">#REF!</definedName>
    <definedName name="BEx3R81NFRO7M81VHVKOBFT0QBIL" localSheetId="4" hidden="1">#REF!</definedName>
    <definedName name="BEx3R81NFRO7M81VHVKOBFT0QBIL" localSheetId="2" hidden="1">#REF!</definedName>
    <definedName name="BEx3R81NFRO7M81VHVKOBFT0QBIL" localSheetId="15" hidden="1">#REF!</definedName>
    <definedName name="BEx3R81NFRO7M81VHVKOBFT0QBIL" hidden="1">#REF!</definedName>
    <definedName name="BEx3RHC2ZD5UFS6QD4OPFCNNMWH1" localSheetId="4" hidden="1">#REF!</definedName>
    <definedName name="BEx3RHC2ZD5UFS6QD4OPFCNNMWH1" localSheetId="2" hidden="1">#REF!</definedName>
    <definedName name="BEx3RHC2ZD5UFS6QD4OPFCNNMWH1" localSheetId="15" hidden="1">#REF!</definedName>
    <definedName name="BEx3RHC2ZD5UFS6QD4OPFCNNMWH1" hidden="1">#REF!</definedName>
    <definedName name="BEx3RQ10QIWBAPHALAA91BUUCM2X" localSheetId="4" hidden="1">#REF!</definedName>
    <definedName name="BEx3RQ10QIWBAPHALAA91BUUCM2X" localSheetId="2" hidden="1">#REF!</definedName>
    <definedName name="BEx3RQ10QIWBAPHALAA91BUUCM2X" localSheetId="15" hidden="1">#REF!</definedName>
    <definedName name="BEx3RQ10QIWBAPHALAA91BUUCM2X" hidden="1">#REF!</definedName>
    <definedName name="BEx3RV4E1WT43SZBUN09RTB8EK1O" localSheetId="4" hidden="1">#REF!</definedName>
    <definedName name="BEx3RV4E1WT43SZBUN09RTB8EK1O" localSheetId="2" hidden="1">#REF!</definedName>
    <definedName name="BEx3RV4E1WT43SZBUN09RTB8EK1O" localSheetId="15" hidden="1">#REF!</definedName>
    <definedName name="BEx3RV4E1WT43SZBUN09RTB8EK1O" hidden="1">#REF!</definedName>
    <definedName name="BEx3RXYU0QLFXSFTM5EB20GD03W5" localSheetId="4" hidden="1">#REF!</definedName>
    <definedName name="BEx3RXYU0QLFXSFTM5EB20GD03W5" localSheetId="2" hidden="1">#REF!</definedName>
    <definedName name="BEx3RXYU0QLFXSFTM5EB20GD03W5" localSheetId="15" hidden="1">#REF!</definedName>
    <definedName name="BEx3RXYU0QLFXSFTM5EB20GD03W5" hidden="1">#REF!</definedName>
    <definedName name="BEx3RYKLC3QQO3XTUN7BEW2AQL98" localSheetId="4" hidden="1">#REF!</definedName>
    <definedName name="BEx3RYKLC3QQO3XTUN7BEW2AQL98" localSheetId="2" hidden="1">#REF!</definedName>
    <definedName name="BEx3RYKLC3QQO3XTUN7BEW2AQL98" localSheetId="15" hidden="1">#REF!</definedName>
    <definedName name="BEx3RYKLC3QQO3XTUN7BEW2AQL98" hidden="1">#REF!</definedName>
    <definedName name="BEx3S37QNFSKW3DGRH5YVVEZLJI7" localSheetId="4" hidden="1">#REF!</definedName>
    <definedName name="BEx3S37QNFSKW3DGRH5YVVEZLJI7" localSheetId="2" hidden="1">#REF!</definedName>
    <definedName name="BEx3S37QNFSKW3DGRH5YVVEZLJI7" localSheetId="15" hidden="1">#REF!</definedName>
    <definedName name="BEx3S37QNFSKW3DGRH5YVVEZLJI7" hidden="1">#REF!</definedName>
    <definedName name="BEx3SICJ45BYT6FHBER86PJT25FC" localSheetId="4" hidden="1">#REF!</definedName>
    <definedName name="BEx3SICJ45BYT6FHBER86PJT25FC" localSheetId="2" hidden="1">#REF!</definedName>
    <definedName name="BEx3SICJ45BYT6FHBER86PJT25FC" localSheetId="15" hidden="1">#REF!</definedName>
    <definedName name="BEx3SICJ45BYT6FHBER86PJT25FC" hidden="1">#REF!</definedName>
    <definedName name="BEx3SMUCMJVGQ2H4EHQI5ZFHEF0P" localSheetId="4" hidden="1">#REF!</definedName>
    <definedName name="BEx3SMUCMJVGQ2H4EHQI5ZFHEF0P" localSheetId="2" hidden="1">#REF!</definedName>
    <definedName name="BEx3SMUCMJVGQ2H4EHQI5ZFHEF0P" localSheetId="15" hidden="1">#REF!</definedName>
    <definedName name="BEx3SMUCMJVGQ2H4EHQI5ZFHEF0P" hidden="1">#REF!</definedName>
    <definedName name="BEx3SN56F03CPDRDA7LZ763V0N4I" localSheetId="4" hidden="1">#REF!</definedName>
    <definedName name="BEx3SN56F03CPDRDA7LZ763V0N4I" localSheetId="2" hidden="1">#REF!</definedName>
    <definedName name="BEx3SN56F03CPDRDA7LZ763V0N4I" localSheetId="15" hidden="1">#REF!</definedName>
    <definedName name="BEx3SN56F03CPDRDA7LZ763V0N4I" hidden="1">#REF!</definedName>
    <definedName name="BEx3SPE6N1ORXPRCDL3JPZD73Z9F" localSheetId="4" hidden="1">#REF!</definedName>
    <definedName name="BEx3SPE6N1ORXPRCDL3JPZD73Z9F" localSheetId="2" hidden="1">#REF!</definedName>
    <definedName name="BEx3SPE6N1ORXPRCDL3JPZD73Z9F" localSheetId="15" hidden="1">#REF!</definedName>
    <definedName name="BEx3SPE6N1ORXPRCDL3JPZD73Z9F" hidden="1">#REF!</definedName>
    <definedName name="BEx3T29ZTULQE0OMSMWUMZDU9ZZ0" localSheetId="4" hidden="1">#REF!</definedName>
    <definedName name="BEx3T29ZTULQE0OMSMWUMZDU9ZZ0" localSheetId="2" hidden="1">#REF!</definedName>
    <definedName name="BEx3T29ZTULQE0OMSMWUMZDU9ZZ0" localSheetId="15" hidden="1">#REF!</definedName>
    <definedName name="BEx3T29ZTULQE0OMSMWUMZDU9ZZ0" hidden="1">#REF!</definedName>
    <definedName name="BEx3T6MJ1QDJ929WMUDVZ0O3UW0Y" localSheetId="4" hidden="1">#REF!</definedName>
    <definedName name="BEx3T6MJ1QDJ929WMUDVZ0O3UW0Y" localSheetId="2" hidden="1">#REF!</definedName>
    <definedName name="BEx3T6MJ1QDJ929WMUDVZ0O3UW0Y" localSheetId="15" hidden="1">#REF!</definedName>
    <definedName name="BEx3T6MJ1QDJ929WMUDVZ0O3UW0Y" hidden="1">#REF!</definedName>
    <definedName name="BEx3TD7WH1NN1OH0MRS4T8ENRU32" localSheetId="4" hidden="1">#REF!</definedName>
    <definedName name="BEx3TD7WH1NN1OH0MRS4T8ENRU32" localSheetId="2" hidden="1">#REF!</definedName>
    <definedName name="BEx3TD7WH1NN1OH0MRS4T8ENRU32" localSheetId="15" hidden="1">#REF!</definedName>
    <definedName name="BEx3TD7WH1NN1OH0MRS4T8ENRU32" hidden="1">#REF!</definedName>
    <definedName name="BEx3TPCSI16OAB2L9M9IULQMQ9J9" localSheetId="4" hidden="1">#REF!</definedName>
    <definedName name="BEx3TPCSI16OAB2L9M9IULQMQ9J9" localSheetId="2" hidden="1">#REF!</definedName>
    <definedName name="BEx3TPCSI16OAB2L9M9IULQMQ9J9" localSheetId="15" hidden="1">#REF!</definedName>
    <definedName name="BEx3TPCSI16OAB2L9M9IULQMQ9J9" hidden="1">#REF!</definedName>
    <definedName name="BEx3TQ3SFJB2WTCV0OXDE56FB46K" localSheetId="4" hidden="1">#REF!</definedName>
    <definedName name="BEx3TQ3SFJB2WTCV0OXDE56FB46K" localSheetId="2" hidden="1">#REF!</definedName>
    <definedName name="BEx3TQ3SFJB2WTCV0OXDE56FB46K" localSheetId="15" hidden="1">#REF!</definedName>
    <definedName name="BEx3TQ3SFJB2WTCV0OXDE56FB46K" hidden="1">#REF!</definedName>
    <definedName name="BEx3TX59M3456DDBXWFJ8X2TU37A" localSheetId="4" hidden="1">#REF!</definedName>
    <definedName name="BEx3TX59M3456DDBXWFJ8X2TU37A" localSheetId="2" hidden="1">#REF!</definedName>
    <definedName name="BEx3TX59M3456DDBXWFJ8X2TU37A" localSheetId="15" hidden="1">#REF!</definedName>
    <definedName name="BEx3TX59M3456DDBXWFJ8X2TU37A" hidden="1">#REF!</definedName>
    <definedName name="BEx3U2UBY80GPGSTYFGI6F8TPKCV" localSheetId="4" hidden="1">#REF!</definedName>
    <definedName name="BEx3U2UBY80GPGSTYFGI6F8TPKCV" localSheetId="2" hidden="1">#REF!</definedName>
    <definedName name="BEx3U2UBY80GPGSTYFGI6F8TPKCV" localSheetId="15" hidden="1">#REF!</definedName>
    <definedName name="BEx3U2UBY80GPGSTYFGI6F8TPKCV" hidden="1">#REF!</definedName>
    <definedName name="BEx3U64YUOZ419BAJS2W78UMATAW" localSheetId="4" hidden="1">#REF!</definedName>
    <definedName name="BEx3U64YUOZ419BAJS2W78UMATAW" localSheetId="2" hidden="1">#REF!</definedName>
    <definedName name="BEx3U64YUOZ419BAJS2W78UMATAW" localSheetId="15" hidden="1">#REF!</definedName>
    <definedName name="BEx3U64YUOZ419BAJS2W78UMATAW" hidden="1">#REF!</definedName>
    <definedName name="BEx3U94WCEA5DKMWBEX1GU0LKYG2" localSheetId="4" hidden="1">#REF!</definedName>
    <definedName name="BEx3U94WCEA5DKMWBEX1GU0LKYG2" localSheetId="2" hidden="1">#REF!</definedName>
    <definedName name="BEx3U94WCEA5DKMWBEX1GU0LKYG2" localSheetId="15" hidden="1">#REF!</definedName>
    <definedName name="BEx3U94WCEA5DKMWBEX1GU0LKYG2" hidden="1">#REF!</definedName>
    <definedName name="BEx3U9VZ8SQVYS6ZA038J7AP7ZGW" localSheetId="4" hidden="1">#REF!</definedName>
    <definedName name="BEx3U9VZ8SQVYS6ZA038J7AP7ZGW" localSheetId="2" hidden="1">#REF!</definedName>
    <definedName name="BEx3U9VZ8SQVYS6ZA038J7AP7ZGW" localSheetId="15" hidden="1">#REF!</definedName>
    <definedName name="BEx3U9VZ8SQVYS6ZA038J7AP7ZGW" hidden="1">#REF!</definedName>
    <definedName name="BEx3UIQ5WRJBGNTFCCLOR4N7B1OQ" localSheetId="4" hidden="1">#REF!</definedName>
    <definedName name="BEx3UIQ5WRJBGNTFCCLOR4N7B1OQ" localSheetId="2" hidden="1">#REF!</definedName>
    <definedName name="BEx3UIQ5WRJBGNTFCCLOR4N7B1OQ" localSheetId="15" hidden="1">#REF!</definedName>
    <definedName name="BEx3UIQ5WRJBGNTFCCLOR4N7B1OQ" hidden="1">#REF!</definedName>
    <definedName name="BEx3UJMIX2NUSSWGMSI25A5DM4CH" localSheetId="4" hidden="1">#REF!</definedName>
    <definedName name="BEx3UJMIX2NUSSWGMSI25A5DM4CH" localSheetId="2" hidden="1">#REF!</definedName>
    <definedName name="BEx3UJMIX2NUSSWGMSI25A5DM4CH" localSheetId="15" hidden="1">#REF!</definedName>
    <definedName name="BEx3UJMIX2NUSSWGMSI25A5DM4CH" hidden="1">#REF!</definedName>
    <definedName name="BEx3UKIX0UULWP3BZA8VT2SQ8WI7" localSheetId="4" hidden="1">#REF!</definedName>
    <definedName name="BEx3UKIX0UULWP3BZA8VT2SQ8WI7" localSheetId="2" hidden="1">#REF!</definedName>
    <definedName name="BEx3UKIX0UULWP3BZA8VT2SQ8WI7" localSheetId="15" hidden="1">#REF!</definedName>
    <definedName name="BEx3UKIX0UULWP3BZA8VT2SQ8WI7" hidden="1">#REF!</definedName>
    <definedName name="BEx3UKOCOQG7S1YQ436S997K1KWV" localSheetId="4" hidden="1">#REF!</definedName>
    <definedName name="BEx3UKOCOQG7S1YQ436S997K1KWV" localSheetId="2" hidden="1">#REF!</definedName>
    <definedName name="BEx3UKOCOQG7S1YQ436S997K1KWV" localSheetId="15" hidden="1">#REF!</definedName>
    <definedName name="BEx3UKOCOQG7S1YQ436S997K1KWV" hidden="1">#REF!</definedName>
    <definedName name="BEx3UNISOEXF3OFHT2BUA6P9RBIJ" localSheetId="4" hidden="1">#REF!</definedName>
    <definedName name="BEx3UNISOEXF3OFHT2BUA6P9RBIJ" localSheetId="2" hidden="1">#REF!</definedName>
    <definedName name="BEx3UNISOEXF3OFHT2BUA6P9RBIJ" localSheetId="15" hidden="1">#REF!</definedName>
    <definedName name="BEx3UNISOEXF3OFHT2BUA6P9RBIJ" hidden="1">#REF!</definedName>
    <definedName name="BEx3UYM19VIXLA0EU7LB9NHA77PB" localSheetId="4" hidden="1">#REF!</definedName>
    <definedName name="BEx3UYM19VIXLA0EU7LB9NHA77PB" localSheetId="2" hidden="1">#REF!</definedName>
    <definedName name="BEx3UYM19VIXLA0EU7LB9NHA77PB" localSheetId="15" hidden="1">#REF!</definedName>
    <definedName name="BEx3UYM19VIXLA0EU7LB9NHA77PB" hidden="1">#REF!</definedName>
    <definedName name="BEx3VML7CG70HPISMVYIUEN3711Q" localSheetId="4" hidden="1">#REF!</definedName>
    <definedName name="BEx3VML7CG70HPISMVYIUEN3711Q" localSheetId="2" hidden="1">#REF!</definedName>
    <definedName name="BEx3VML7CG70HPISMVYIUEN3711Q" localSheetId="15" hidden="1">#REF!</definedName>
    <definedName name="BEx3VML7CG70HPISMVYIUEN3711Q" hidden="1">#REF!</definedName>
    <definedName name="BEx56ZID5H04P9AIYLP1OASFGV56" localSheetId="4" hidden="1">#REF!</definedName>
    <definedName name="BEx56ZID5H04P9AIYLP1OASFGV56" localSheetId="2" hidden="1">#REF!</definedName>
    <definedName name="BEx56ZID5H04P9AIYLP1OASFGV56" localSheetId="15" hidden="1">#REF!</definedName>
    <definedName name="BEx56ZID5H04P9AIYLP1OASFGV56" hidden="1">#REF!</definedName>
    <definedName name="BEx57ROM8UIFKV5C1BOZWSQQLESO" localSheetId="4" hidden="1">#REF!</definedName>
    <definedName name="BEx57ROM8UIFKV5C1BOZWSQQLESO" localSheetId="2" hidden="1">#REF!</definedName>
    <definedName name="BEx57ROM8UIFKV5C1BOZWSQQLESO" localSheetId="15" hidden="1">#REF!</definedName>
    <definedName name="BEx57ROM8UIFKV5C1BOZWSQQLESO" hidden="1">#REF!</definedName>
    <definedName name="BEx587EYSS57E3PI8DT973HLJM9E" localSheetId="4" hidden="1">#REF!</definedName>
    <definedName name="BEx587EYSS57E3PI8DT973HLJM9E" localSheetId="2" hidden="1">#REF!</definedName>
    <definedName name="BEx587EYSS57E3PI8DT973HLJM9E" localSheetId="15" hidden="1">#REF!</definedName>
    <definedName name="BEx587EYSS57E3PI8DT973HLJM9E" hidden="1">#REF!</definedName>
    <definedName name="BEx587KFQ3VKCOCY1SA5F24PQGUI" localSheetId="4" hidden="1">#REF!</definedName>
    <definedName name="BEx587KFQ3VKCOCY1SA5F24PQGUI" localSheetId="2" hidden="1">#REF!</definedName>
    <definedName name="BEx587KFQ3VKCOCY1SA5F24PQGUI" localSheetId="15" hidden="1">#REF!</definedName>
    <definedName name="BEx587KFQ3VKCOCY1SA5F24PQGUI" hidden="1">#REF!</definedName>
    <definedName name="BEx58O780PQ05NF0Z1SKKRB3N099" localSheetId="4" hidden="1">#REF!</definedName>
    <definedName name="BEx58O780PQ05NF0Z1SKKRB3N099" localSheetId="2" hidden="1">#REF!</definedName>
    <definedName name="BEx58O780PQ05NF0Z1SKKRB3N099" localSheetId="15" hidden="1">#REF!</definedName>
    <definedName name="BEx58O780PQ05NF0Z1SKKRB3N099" hidden="1">#REF!</definedName>
    <definedName name="BEx58W57CTL8HFK3U7ZRFYZR6MXE" localSheetId="4" hidden="1">#REF!</definedName>
    <definedName name="BEx58W57CTL8HFK3U7ZRFYZR6MXE" localSheetId="2" hidden="1">#REF!</definedName>
    <definedName name="BEx58W57CTL8HFK3U7ZRFYZR6MXE" localSheetId="15" hidden="1">#REF!</definedName>
    <definedName name="BEx58W57CTL8HFK3U7ZRFYZR6MXE" hidden="1">#REF!</definedName>
    <definedName name="BEx58XHO7ZULLF2EUD7YIS0MGQJ5" localSheetId="4" hidden="1">#REF!</definedName>
    <definedName name="BEx58XHO7ZULLF2EUD7YIS0MGQJ5" localSheetId="2" hidden="1">#REF!</definedName>
    <definedName name="BEx58XHO7ZULLF2EUD7YIS0MGQJ5" localSheetId="15" hidden="1">#REF!</definedName>
    <definedName name="BEx58XHO7ZULLF2EUD7YIS0MGQJ5" hidden="1">#REF!</definedName>
    <definedName name="BEx58ZAFNTMGBNDH52VUYXLRJO7P" localSheetId="4" hidden="1">#REF!</definedName>
    <definedName name="BEx58ZAFNTMGBNDH52VUYXLRJO7P" localSheetId="2" hidden="1">#REF!</definedName>
    <definedName name="BEx58ZAFNTMGBNDH52VUYXLRJO7P" localSheetId="15" hidden="1">#REF!</definedName>
    <definedName name="BEx58ZAFNTMGBNDH52VUYXLRJO7P" hidden="1">#REF!</definedName>
    <definedName name="BEx58ZW0HAIGIPEX9CVA1PQQTR6X" localSheetId="4" hidden="1">#REF!</definedName>
    <definedName name="BEx58ZW0HAIGIPEX9CVA1PQQTR6X" localSheetId="2" hidden="1">#REF!</definedName>
    <definedName name="BEx58ZW0HAIGIPEX9CVA1PQQTR6X" localSheetId="15" hidden="1">#REF!</definedName>
    <definedName name="BEx58ZW0HAIGIPEX9CVA1PQQTR6X" hidden="1">#REF!</definedName>
    <definedName name="BEx593SAFVYKW7V61D9COEZJXDA7" localSheetId="4" hidden="1">#REF!</definedName>
    <definedName name="BEx593SAFVYKW7V61D9COEZJXDA7" localSheetId="2" hidden="1">#REF!</definedName>
    <definedName name="BEx593SAFVYKW7V61D9COEZJXDA7" localSheetId="15" hidden="1">#REF!</definedName>
    <definedName name="BEx593SAFVYKW7V61D9COEZJXDA7" hidden="1">#REF!</definedName>
    <definedName name="BEx59BA1KH3RG6K1LHL7YS2VB79N" localSheetId="4" hidden="1">#REF!</definedName>
    <definedName name="BEx59BA1KH3RG6K1LHL7YS2VB79N" localSheetId="2" hidden="1">#REF!</definedName>
    <definedName name="BEx59BA1KH3RG6K1LHL7YS2VB79N" localSheetId="15" hidden="1">#REF!</definedName>
    <definedName name="BEx59BA1KH3RG6K1LHL7YS2VB79N" hidden="1">#REF!</definedName>
    <definedName name="BEx59DDIU0AMFOY94NSP1ULST8JD" localSheetId="4" hidden="1">#REF!</definedName>
    <definedName name="BEx59DDIU0AMFOY94NSP1ULST8JD" localSheetId="2" hidden="1">#REF!</definedName>
    <definedName name="BEx59DDIU0AMFOY94NSP1ULST8JD" localSheetId="15" hidden="1">#REF!</definedName>
    <definedName name="BEx59DDIU0AMFOY94NSP1ULST8JD" hidden="1">#REF!</definedName>
    <definedName name="BEx59E9WABJP2TN71QAIKK79HPK9" localSheetId="4" hidden="1">#REF!</definedName>
    <definedName name="BEx59E9WABJP2TN71QAIKK79HPK9" localSheetId="2" hidden="1">#REF!</definedName>
    <definedName name="BEx59E9WABJP2TN71QAIKK79HPK9" localSheetId="15" hidden="1">#REF!</definedName>
    <definedName name="BEx59E9WABJP2TN71QAIKK79HPK9" hidden="1">#REF!</definedName>
    <definedName name="BEx59F0T17A80RNLNSZNFX8NAO8Y" localSheetId="4" hidden="1">#REF!</definedName>
    <definedName name="BEx59F0T17A80RNLNSZNFX8NAO8Y" localSheetId="2" hidden="1">#REF!</definedName>
    <definedName name="BEx59F0T17A80RNLNSZNFX8NAO8Y" localSheetId="15" hidden="1">#REF!</definedName>
    <definedName name="BEx59F0T17A80RNLNSZNFX8NAO8Y" hidden="1">#REF!</definedName>
    <definedName name="BEx59P7MAPNU129ZTC5H3EH892G1" localSheetId="4" hidden="1">#REF!</definedName>
    <definedName name="BEx59P7MAPNU129ZTC5H3EH892G1" localSheetId="2" hidden="1">#REF!</definedName>
    <definedName name="BEx59P7MAPNU129ZTC5H3EH892G1" localSheetId="15" hidden="1">#REF!</definedName>
    <definedName name="BEx59P7MAPNU129ZTC5H3EH892G1" hidden="1">#REF!</definedName>
    <definedName name="BEx5A11WZRQSIE089QE119AOX9ZG" localSheetId="4" hidden="1">#REF!</definedName>
    <definedName name="BEx5A11WZRQSIE089QE119AOX9ZG" localSheetId="2" hidden="1">#REF!</definedName>
    <definedName name="BEx5A11WZRQSIE089QE119AOX9ZG" localSheetId="15" hidden="1">#REF!</definedName>
    <definedName name="BEx5A11WZRQSIE089QE119AOX9ZG" hidden="1">#REF!</definedName>
    <definedName name="BEx5A7CIGCOTHJKHGUBDZG91JGPZ" localSheetId="4" hidden="1">#REF!</definedName>
    <definedName name="BEx5A7CIGCOTHJKHGUBDZG91JGPZ" localSheetId="2" hidden="1">#REF!</definedName>
    <definedName name="BEx5A7CIGCOTHJKHGUBDZG91JGPZ" localSheetId="15" hidden="1">#REF!</definedName>
    <definedName name="BEx5A7CIGCOTHJKHGUBDZG91JGPZ" hidden="1">#REF!</definedName>
    <definedName name="BEx5A8UFLT2SWVSG5COFA9B8P376" localSheetId="4" hidden="1">#REF!</definedName>
    <definedName name="BEx5A8UFLT2SWVSG5COFA9B8P376" localSheetId="2" hidden="1">#REF!</definedName>
    <definedName name="BEx5A8UFLT2SWVSG5COFA9B8P376" localSheetId="15" hidden="1">#REF!</definedName>
    <definedName name="BEx5A8UFLT2SWVSG5COFA9B8P376" hidden="1">#REF!</definedName>
    <definedName name="BEx5ABUBK8WJV1WILGYU9A7CO0KI" localSheetId="4" hidden="1">#REF!</definedName>
    <definedName name="BEx5ABUBK8WJV1WILGYU9A7CO0KI" localSheetId="2" hidden="1">#REF!</definedName>
    <definedName name="BEx5ABUBK8WJV1WILGYU9A7CO0KI" localSheetId="15" hidden="1">#REF!</definedName>
    <definedName name="BEx5ABUBK8WJV1WILGYU9A7CO0KI" hidden="1">#REF!</definedName>
    <definedName name="BEx5AFFTN3IXIBHDKM0FYC4OFL1S" localSheetId="4" hidden="1">#REF!</definedName>
    <definedName name="BEx5AFFTN3IXIBHDKM0FYC4OFL1S" localSheetId="2" hidden="1">#REF!</definedName>
    <definedName name="BEx5AFFTN3IXIBHDKM0FYC4OFL1S" localSheetId="15" hidden="1">#REF!</definedName>
    <definedName name="BEx5AFFTN3IXIBHDKM0FYC4OFL1S" hidden="1">#REF!</definedName>
    <definedName name="BEx5AOFIO8KVRHIZ1RII337AA8ML" localSheetId="4" hidden="1">#REF!</definedName>
    <definedName name="BEx5AOFIO8KVRHIZ1RII337AA8ML" localSheetId="2" hidden="1">#REF!</definedName>
    <definedName name="BEx5AOFIO8KVRHIZ1RII337AA8ML" localSheetId="15" hidden="1">#REF!</definedName>
    <definedName name="BEx5AOFIO8KVRHIZ1RII337AA8ML" hidden="1">#REF!</definedName>
    <definedName name="BEx5APRZ66L5BWHFE8E4YYNEDTI4" localSheetId="4" hidden="1">#REF!</definedName>
    <definedName name="BEx5APRZ66L5BWHFE8E4YYNEDTI4" localSheetId="2" hidden="1">#REF!</definedName>
    <definedName name="BEx5APRZ66L5BWHFE8E4YYNEDTI4" localSheetId="15" hidden="1">#REF!</definedName>
    <definedName name="BEx5APRZ66L5BWHFE8E4YYNEDTI4" hidden="1">#REF!</definedName>
    <definedName name="BEx5AQJ1Z64KY10P8ZF1JKJUFEGN" localSheetId="4" hidden="1">#REF!</definedName>
    <definedName name="BEx5AQJ1Z64KY10P8ZF1JKJUFEGN" localSheetId="2" hidden="1">#REF!</definedName>
    <definedName name="BEx5AQJ1Z64KY10P8ZF1JKJUFEGN" localSheetId="15" hidden="1">#REF!</definedName>
    <definedName name="BEx5AQJ1Z64KY10P8ZF1JKJUFEGN" hidden="1">#REF!</definedName>
    <definedName name="BEx5AY62R0TL82VHXE37SCZCINQC" localSheetId="4" hidden="1">#REF!</definedName>
    <definedName name="BEx5AY62R0TL82VHXE37SCZCINQC" localSheetId="2" hidden="1">#REF!</definedName>
    <definedName name="BEx5AY62R0TL82VHXE37SCZCINQC" localSheetId="15" hidden="1">#REF!</definedName>
    <definedName name="BEx5AY62R0TL82VHXE37SCZCINQC" hidden="1">#REF!</definedName>
    <definedName name="BEx5B0PV1FCOUSHWQTY94AO0B8P0" localSheetId="4" hidden="1">#REF!</definedName>
    <definedName name="BEx5B0PV1FCOUSHWQTY94AO0B8P0" localSheetId="2" hidden="1">#REF!</definedName>
    <definedName name="BEx5B0PV1FCOUSHWQTY94AO0B8P0" localSheetId="15" hidden="1">#REF!</definedName>
    <definedName name="BEx5B0PV1FCOUSHWQTY94AO0B8P0" hidden="1">#REF!</definedName>
    <definedName name="BEx5B4RHHX0J1BF2FZKEA0SPP29O" localSheetId="4" hidden="1">#REF!</definedName>
    <definedName name="BEx5B4RHHX0J1BF2FZKEA0SPP29O" localSheetId="2" hidden="1">#REF!</definedName>
    <definedName name="BEx5B4RHHX0J1BF2FZKEA0SPP29O" localSheetId="15" hidden="1">#REF!</definedName>
    <definedName name="BEx5B4RHHX0J1BF2FZKEA0SPP29O" hidden="1">#REF!</definedName>
    <definedName name="BEx5B5YMSWP0OVI5CIQRP5V18D0C" localSheetId="4" hidden="1">#REF!</definedName>
    <definedName name="BEx5B5YMSWP0OVI5CIQRP5V18D0C" localSheetId="2" hidden="1">#REF!</definedName>
    <definedName name="BEx5B5YMSWP0OVI5CIQRP5V18D0C" localSheetId="15" hidden="1">#REF!</definedName>
    <definedName name="BEx5B5YMSWP0OVI5CIQRP5V18D0C" hidden="1">#REF!</definedName>
    <definedName name="BEx5B825RW35M5H0UB2IZGGRS4ER" localSheetId="4" hidden="1">#REF!</definedName>
    <definedName name="BEx5B825RW35M5H0UB2IZGGRS4ER" localSheetId="2" hidden="1">#REF!</definedName>
    <definedName name="BEx5B825RW35M5H0UB2IZGGRS4ER" localSheetId="15" hidden="1">#REF!</definedName>
    <definedName name="BEx5B825RW35M5H0UB2IZGGRS4ER" hidden="1">#REF!</definedName>
    <definedName name="BEx5BAWPMY0TL684WDXX6KKJLRCN" localSheetId="4" hidden="1">#REF!</definedName>
    <definedName name="BEx5BAWPMY0TL684WDXX6KKJLRCN" localSheetId="2" hidden="1">#REF!</definedName>
    <definedName name="BEx5BAWPMY0TL684WDXX6KKJLRCN" localSheetId="15" hidden="1">#REF!</definedName>
    <definedName name="BEx5BAWPMY0TL684WDXX6KKJLRCN" hidden="1">#REF!</definedName>
    <definedName name="BEx5BBCUOWR6J9MZS2ML5XB0X7MW" localSheetId="4" hidden="1">#REF!</definedName>
    <definedName name="BEx5BBCUOWR6J9MZS2ML5XB0X7MW" localSheetId="2" hidden="1">#REF!</definedName>
    <definedName name="BEx5BBCUOWR6J9MZS2ML5XB0X7MW" localSheetId="15" hidden="1">#REF!</definedName>
    <definedName name="BEx5BBCUOWR6J9MZS2ML5XB0X7MW" hidden="1">#REF!</definedName>
    <definedName name="BEx5BBI61U4Y65GD0ARMTALPP7SJ" localSheetId="4" hidden="1">#REF!</definedName>
    <definedName name="BEx5BBI61U4Y65GD0ARMTALPP7SJ" localSheetId="2" hidden="1">#REF!</definedName>
    <definedName name="BEx5BBI61U4Y65GD0ARMTALPP7SJ" localSheetId="15" hidden="1">#REF!</definedName>
    <definedName name="BEx5BBI61U4Y65GD0ARMTALPP7SJ" hidden="1">#REF!</definedName>
    <definedName name="BEx5BDR56MEV4IHY6CIH2SVNG1UB" localSheetId="4" hidden="1">#REF!</definedName>
    <definedName name="BEx5BDR56MEV4IHY6CIH2SVNG1UB" localSheetId="2" hidden="1">#REF!</definedName>
    <definedName name="BEx5BDR56MEV4IHY6CIH2SVNG1UB" localSheetId="15" hidden="1">#REF!</definedName>
    <definedName name="BEx5BDR56MEV4IHY6CIH2SVNG1UB" hidden="1">#REF!</definedName>
    <definedName name="BEx5BESZC5H329SKHGJOHZFILYJJ" localSheetId="4" hidden="1">#REF!</definedName>
    <definedName name="BEx5BESZC5H329SKHGJOHZFILYJJ" localSheetId="2" hidden="1">#REF!</definedName>
    <definedName name="BEx5BESZC5H329SKHGJOHZFILYJJ" localSheetId="15" hidden="1">#REF!</definedName>
    <definedName name="BEx5BESZC5H329SKHGJOHZFILYJJ" hidden="1">#REF!</definedName>
    <definedName name="BEx5BHSQ42B50IU1TEQFUXFX9XQD" localSheetId="4" hidden="1">#REF!</definedName>
    <definedName name="BEx5BHSQ42B50IU1TEQFUXFX9XQD" localSheetId="2" hidden="1">#REF!</definedName>
    <definedName name="BEx5BHSQ42B50IU1TEQFUXFX9XQD" localSheetId="15" hidden="1">#REF!</definedName>
    <definedName name="BEx5BHSQ42B50IU1TEQFUXFX9XQD" hidden="1">#REF!</definedName>
    <definedName name="BEx5BKSM4UN4C1DM3EYKM79MRC5K" localSheetId="4" hidden="1">#REF!</definedName>
    <definedName name="BEx5BKSM4UN4C1DM3EYKM79MRC5K" localSheetId="2" hidden="1">#REF!</definedName>
    <definedName name="BEx5BKSM4UN4C1DM3EYKM79MRC5K" localSheetId="15" hidden="1">#REF!</definedName>
    <definedName name="BEx5BKSM4UN4C1DM3EYKM79MRC5K" hidden="1">#REF!</definedName>
    <definedName name="BEx5BNN8NPH9KVOBARB9CDD9WLB6" localSheetId="4" hidden="1">#REF!</definedName>
    <definedName name="BEx5BNN8NPH9KVOBARB9CDD9WLB6" localSheetId="2" hidden="1">#REF!</definedName>
    <definedName name="BEx5BNN8NPH9KVOBARB9CDD9WLB6" localSheetId="15" hidden="1">#REF!</definedName>
    <definedName name="BEx5BNN8NPH9KVOBARB9CDD9WLB6" hidden="1">#REF!</definedName>
    <definedName name="BEx5BPLEZ8XY6S89R7AZQSKLT4HK" localSheetId="4" hidden="1">#REF!</definedName>
    <definedName name="BEx5BPLEZ8XY6S89R7AZQSKLT4HK" localSheetId="2" hidden="1">#REF!</definedName>
    <definedName name="BEx5BPLEZ8XY6S89R7AZQSKLT4HK" localSheetId="15" hidden="1">#REF!</definedName>
    <definedName name="BEx5BPLEZ8XY6S89R7AZQSKLT4HK" hidden="1">#REF!</definedName>
    <definedName name="BEx5BYFMZ80TDDN2EZO8CF39AIAC" localSheetId="4" hidden="1">#REF!</definedName>
    <definedName name="BEx5BYFMZ80TDDN2EZO8CF39AIAC" localSheetId="2" hidden="1">#REF!</definedName>
    <definedName name="BEx5BYFMZ80TDDN2EZO8CF39AIAC" localSheetId="15" hidden="1">#REF!</definedName>
    <definedName name="BEx5BYFMZ80TDDN2EZO8CF39AIAC" hidden="1">#REF!</definedName>
    <definedName name="BEx5C2BWFW6SHZBFDEISKGXHZCQW" localSheetId="4" hidden="1">#REF!</definedName>
    <definedName name="BEx5C2BWFW6SHZBFDEISKGXHZCQW" localSheetId="2" hidden="1">#REF!</definedName>
    <definedName name="BEx5C2BWFW6SHZBFDEISKGXHZCQW" localSheetId="15" hidden="1">#REF!</definedName>
    <definedName name="BEx5C2BWFW6SHZBFDEISKGXHZCQW" hidden="1">#REF!</definedName>
    <definedName name="BEx5C44NK782B81CBGQUDS6Z8MV9" localSheetId="4" hidden="1">#REF!</definedName>
    <definedName name="BEx5C44NK782B81CBGQUDS6Z8MV9" localSheetId="2" hidden="1">#REF!</definedName>
    <definedName name="BEx5C44NK782B81CBGQUDS6Z8MV9" localSheetId="15" hidden="1">#REF!</definedName>
    <definedName name="BEx5C44NK782B81CBGQUDS6Z8MV9" hidden="1">#REF!</definedName>
    <definedName name="BEx5C49ZFH8TO9ZU55729C3F7XG7" localSheetId="4" hidden="1">#REF!</definedName>
    <definedName name="BEx5C49ZFH8TO9ZU55729C3F7XG7" localSheetId="2" hidden="1">#REF!</definedName>
    <definedName name="BEx5C49ZFH8TO9ZU55729C3F7XG7" localSheetId="15" hidden="1">#REF!</definedName>
    <definedName name="BEx5C49ZFH8TO9ZU55729C3F7XG7" hidden="1">#REF!</definedName>
    <definedName name="BEx5C8GZQK13G60ZM70P63I5OS0L" localSheetId="4" hidden="1">#REF!</definedName>
    <definedName name="BEx5C8GZQK13G60ZM70P63I5OS0L" localSheetId="2" hidden="1">#REF!</definedName>
    <definedName name="BEx5C8GZQK13G60ZM70P63I5OS0L" localSheetId="15" hidden="1">#REF!</definedName>
    <definedName name="BEx5C8GZQK13G60ZM70P63I5OS0L" hidden="1">#REF!</definedName>
    <definedName name="BEx5CAPTVN2NBT3UOMA1UFAL1C2R" localSheetId="4" hidden="1">#REF!</definedName>
    <definedName name="BEx5CAPTVN2NBT3UOMA1UFAL1C2R" localSheetId="2" hidden="1">#REF!</definedName>
    <definedName name="BEx5CAPTVN2NBT3UOMA1UFAL1C2R" localSheetId="15" hidden="1">#REF!</definedName>
    <definedName name="BEx5CAPTVN2NBT3UOMA1UFAL1C2R" hidden="1">#REF!</definedName>
    <definedName name="BEx5CEM3SYF9XP0ZZVE0GEPCLV3F" localSheetId="4" hidden="1">#REF!</definedName>
    <definedName name="BEx5CEM3SYF9XP0ZZVE0GEPCLV3F" localSheetId="2" hidden="1">#REF!</definedName>
    <definedName name="BEx5CEM3SYF9XP0ZZVE0GEPCLV3F" localSheetId="15" hidden="1">#REF!</definedName>
    <definedName name="BEx5CEM3SYF9XP0ZZVE0GEPCLV3F" hidden="1">#REF!</definedName>
    <definedName name="BEx5CFYQ0F1Z6P8SCVJ0I3UPVFE4" localSheetId="4" hidden="1">#REF!</definedName>
    <definedName name="BEx5CFYQ0F1Z6P8SCVJ0I3UPVFE4" localSheetId="2" hidden="1">#REF!</definedName>
    <definedName name="BEx5CFYQ0F1Z6P8SCVJ0I3UPVFE4" localSheetId="15" hidden="1">#REF!</definedName>
    <definedName name="BEx5CFYQ0F1Z6P8SCVJ0I3UPVFE4" hidden="1">#REF!</definedName>
    <definedName name="BEx5CPEKNSJORIPFQC2E1LTRYY8L" localSheetId="4" hidden="1">#REF!</definedName>
    <definedName name="BEx5CPEKNSJORIPFQC2E1LTRYY8L" localSheetId="2" hidden="1">#REF!</definedName>
    <definedName name="BEx5CPEKNSJORIPFQC2E1LTRYY8L" localSheetId="15" hidden="1">#REF!</definedName>
    <definedName name="BEx5CPEKNSJORIPFQC2E1LTRYY8L" hidden="1">#REF!</definedName>
    <definedName name="BEx5CSUOL05D8PAM2TRDA9VRJT1O" localSheetId="4" hidden="1">#REF!</definedName>
    <definedName name="BEx5CSUOL05D8PAM2TRDA9VRJT1O" localSheetId="2" hidden="1">#REF!</definedName>
    <definedName name="BEx5CSUOL05D8PAM2TRDA9VRJT1O" localSheetId="15" hidden="1">#REF!</definedName>
    <definedName name="BEx5CSUOL05D8PAM2TRDA9VRJT1O" hidden="1">#REF!</definedName>
    <definedName name="BEx5CUNFOO4YDFJ22HCMI2QKIGKM" localSheetId="4" hidden="1">#REF!</definedName>
    <definedName name="BEx5CUNFOO4YDFJ22HCMI2QKIGKM" localSheetId="2" hidden="1">#REF!</definedName>
    <definedName name="BEx5CUNFOO4YDFJ22HCMI2QKIGKM" localSheetId="15" hidden="1">#REF!</definedName>
    <definedName name="BEx5CUNFOO4YDFJ22HCMI2QKIGKM" hidden="1">#REF!</definedName>
    <definedName name="BEx5D01O3G6BXWXT7MZEVS1F4TE9" localSheetId="4" hidden="1">#REF!</definedName>
    <definedName name="BEx5D01O3G6BXWXT7MZEVS1F4TE9" localSheetId="2" hidden="1">#REF!</definedName>
    <definedName name="BEx5D01O3G6BXWXT7MZEVS1F4TE9" localSheetId="15" hidden="1">#REF!</definedName>
    <definedName name="BEx5D01O3G6BXWXT7MZEVS1F4TE9" hidden="1">#REF!</definedName>
    <definedName name="BEx5D3HO5XE85AN0NGALZ4K4GE8J" localSheetId="4" hidden="1">#REF!</definedName>
    <definedName name="BEx5D3HO5XE85AN0NGALZ4K4GE8J" localSheetId="2" hidden="1">#REF!</definedName>
    <definedName name="BEx5D3HO5XE85AN0NGALZ4K4GE8J" localSheetId="15" hidden="1">#REF!</definedName>
    <definedName name="BEx5D3HO5XE85AN0NGALZ4K4GE8J" hidden="1">#REF!</definedName>
    <definedName name="BEx5D8L47OF0WHBPFWXGZINZWUBZ" localSheetId="4" hidden="1">#REF!</definedName>
    <definedName name="BEx5D8L47OF0WHBPFWXGZINZWUBZ" localSheetId="2" hidden="1">#REF!</definedName>
    <definedName name="BEx5D8L47OF0WHBPFWXGZINZWUBZ" localSheetId="15" hidden="1">#REF!</definedName>
    <definedName name="BEx5D8L47OF0WHBPFWXGZINZWUBZ" hidden="1">#REF!</definedName>
    <definedName name="BEx5DAJAHQ2SKUPCKSCR3PYML67L" localSheetId="4" hidden="1">#REF!</definedName>
    <definedName name="BEx5DAJAHQ2SKUPCKSCR3PYML67L" localSheetId="2" hidden="1">#REF!</definedName>
    <definedName name="BEx5DAJAHQ2SKUPCKSCR3PYML67L" localSheetId="15" hidden="1">#REF!</definedName>
    <definedName name="BEx5DAJAHQ2SKUPCKSCR3PYML67L" hidden="1">#REF!</definedName>
    <definedName name="BEx5DC18JM1KJCV44PF18E0LNRKA" localSheetId="4" hidden="1">#REF!</definedName>
    <definedName name="BEx5DC18JM1KJCV44PF18E0LNRKA" localSheetId="2" hidden="1">#REF!</definedName>
    <definedName name="BEx5DC18JM1KJCV44PF18E0LNRKA" localSheetId="15" hidden="1">#REF!</definedName>
    <definedName name="BEx5DC18JM1KJCV44PF18E0LNRKA" hidden="1">#REF!</definedName>
    <definedName name="BEx5DFH8EU3RCPUOTFY8S9G8SBCG" localSheetId="4" hidden="1">#REF!</definedName>
    <definedName name="BEx5DFH8EU3RCPUOTFY8S9G8SBCG" localSheetId="2" hidden="1">#REF!</definedName>
    <definedName name="BEx5DFH8EU3RCPUOTFY8S9G8SBCG" localSheetId="15" hidden="1">#REF!</definedName>
    <definedName name="BEx5DFH8EU3RCPUOTFY8S9G8SBCG" hidden="1">#REF!</definedName>
    <definedName name="BEx5DJIZBTNS011R9IIG2OQ2L6ZX" localSheetId="4" hidden="1">#REF!</definedName>
    <definedName name="BEx5DJIZBTNS011R9IIG2OQ2L6ZX" localSheetId="2" hidden="1">#REF!</definedName>
    <definedName name="BEx5DJIZBTNS011R9IIG2OQ2L6ZX" localSheetId="15" hidden="1">#REF!</definedName>
    <definedName name="BEx5DJIZBTNS011R9IIG2OQ2L6ZX" hidden="1">#REF!</definedName>
    <definedName name="BEx5DS2EKWFPC2UWI1W1QESX9QP5" localSheetId="4" hidden="1">#REF!</definedName>
    <definedName name="BEx5DS2EKWFPC2UWI1W1QESX9QP5" localSheetId="2" hidden="1">#REF!</definedName>
    <definedName name="BEx5DS2EKWFPC2UWI1W1QESX9QP5" localSheetId="15" hidden="1">#REF!</definedName>
    <definedName name="BEx5DS2EKWFPC2UWI1W1QESX9QP5" hidden="1">#REF!</definedName>
    <definedName name="BEx5E123OLO9WQUOIRIDJ967KAGK" localSheetId="4" hidden="1">#REF!</definedName>
    <definedName name="BEx5E123OLO9WQUOIRIDJ967KAGK" localSheetId="2" hidden="1">#REF!</definedName>
    <definedName name="BEx5E123OLO9WQUOIRIDJ967KAGK" localSheetId="15" hidden="1">#REF!</definedName>
    <definedName name="BEx5E123OLO9WQUOIRIDJ967KAGK" hidden="1">#REF!</definedName>
    <definedName name="BEx5E2UU5NES6W779W2OZTZOB4O7" localSheetId="4" hidden="1">#REF!</definedName>
    <definedName name="BEx5E2UU5NES6W779W2OZTZOB4O7" localSheetId="2" hidden="1">#REF!</definedName>
    <definedName name="BEx5E2UU5NES6W779W2OZTZOB4O7" localSheetId="15" hidden="1">#REF!</definedName>
    <definedName name="BEx5E2UU5NES6W779W2OZTZOB4O7" hidden="1">#REF!</definedName>
    <definedName name="BEx5ELFT92WAQN3NW8COIMQHUL91" localSheetId="4" hidden="1">#REF!</definedName>
    <definedName name="BEx5ELFT92WAQN3NW8COIMQHUL91" localSheetId="2" hidden="1">#REF!</definedName>
    <definedName name="BEx5ELFT92WAQN3NW8COIMQHUL91" localSheetId="15" hidden="1">#REF!</definedName>
    <definedName name="BEx5ELFT92WAQN3NW8COIMQHUL91" hidden="1">#REF!</definedName>
    <definedName name="BEx5ELQL9B0VR6UT18KP11DHOTFX" localSheetId="4" hidden="1">#REF!</definedName>
    <definedName name="BEx5ELQL9B0VR6UT18KP11DHOTFX" localSheetId="2" hidden="1">#REF!</definedName>
    <definedName name="BEx5ELQL9B0VR6UT18KP11DHOTFX" localSheetId="15" hidden="1">#REF!</definedName>
    <definedName name="BEx5ELQL9B0VR6UT18KP11DHOTFX" hidden="1">#REF!</definedName>
    <definedName name="BEx5ER4TJTFPN7IB1MNEB1ZFR5M6" localSheetId="4" hidden="1">#REF!</definedName>
    <definedName name="BEx5ER4TJTFPN7IB1MNEB1ZFR5M6" localSheetId="2" hidden="1">#REF!</definedName>
    <definedName name="BEx5ER4TJTFPN7IB1MNEB1ZFR5M6" localSheetId="15" hidden="1">#REF!</definedName>
    <definedName name="BEx5ER4TJTFPN7IB1MNEB1ZFR5M6" hidden="1">#REF!</definedName>
    <definedName name="BEx5EYXB2LDMI4FLC3QFAOXC0FZ3" localSheetId="4" hidden="1">#REF!</definedName>
    <definedName name="BEx5EYXB2LDMI4FLC3QFAOXC0FZ3" localSheetId="2" hidden="1">#REF!</definedName>
    <definedName name="BEx5EYXB2LDMI4FLC3QFAOXC0FZ3" localSheetId="15" hidden="1">#REF!</definedName>
    <definedName name="BEx5EYXB2LDMI4FLC3QFAOXC0FZ3" hidden="1">#REF!</definedName>
    <definedName name="BEx5F6V72QTCK7O39Y59R0EVM6CW" localSheetId="4" hidden="1">#REF!</definedName>
    <definedName name="BEx5F6V72QTCK7O39Y59R0EVM6CW" localSheetId="2" hidden="1">#REF!</definedName>
    <definedName name="BEx5F6V72QTCK7O39Y59R0EVM6CW" localSheetId="15" hidden="1">#REF!</definedName>
    <definedName name="BEx5F6V72QTCK7O39Y59R0EVM6CW" hidden="1">#REF!</definedName>
    <definedName name="BEx5FGLQVACD5F5YZG4DGSCHCGO2" localSheetId="4" hidden="1">#REF!</definedName>
    <definedName name="BEx5FGLQVACD5F5YZG4DGSCHCGO2" localSheetId="2" hidden="1">#REF!</definedName>
    <definedName name="BEx5FGLQVACD5F5YZG4DGSCHCGO2" localSheetId="15" hidden="1">#REF!</definedName>
    <definedName name="BEx5FGLQVACD5F5YZG4DGSCHCGO2" hidden="1">#REF!</definedName>
    <definedName name="BEx5FHCTE8VTJEF7IK189AVLNYSY" localSheetId="4" hidden="1">#REF!</definedName>
    <definedName name="BEx5FHCTE8VTJEF7IK189AVLNYSY" localSheetId="2" hidden="1">#REF!</definedName>
    <definedName name="BEx5FHCTE8VTJEF7IK189AVLNYSY" localSheetId="15" hidden="1">#REF!</definedName>
    <definedName name="BEx5FHCTE8VTJEF7IK189AVLNYSY" hidden="1">#REF!</definedName>
    <definedName name="BEx5FLJWHLW3BTZILDPN5NMA449V" localSheetId="4" hidden="1">#REF!</definedName>
    <definedName name="BEx5FLJWHLW3BTZILDPN5NMA449V" localSheetId="2" hidden="1">#REF!</definedName>
    <definedName name="BEx5FLJWHLW3BTZILDPN5NMA449V" localSheetId="15" hidden="1">#REF!</definedName>
    <definedName name="BEx5FLJWHLW3BTZILDPN5NMA449V" hidden="1">#REF!</definedName>
    <definedName name="BEx5FNI2O10YN2SI1NO4X5GP3GTF" localSheetId="4" hidden="1">#REF!</definedName>
    <definedName name="BEx5FNI2O10YN2SI1NO4X5GP3GTF" localSheetId="2" hidden="1">#REF!</definedName>
    <definedName name="BEx5FNI2O10YN2SI1NO4X5GP3GTF" localSheetId="15" hidden="1">#REF!</definedName>
    <definedName name="BEx5FNI2O10YN2SI1NO4X5GP3GTF" hidden="1">#REF!</definedName>
    <definedName name="BEx5FO8YRFSZCG3L608EHIHIHFY4" localSheetId="4" hidden="1">#REF!</definedName>
    <definedName name="BEx5FO8YRFSZCG3L608EHIHIHFY4" localSheetId="2" hidden="1">#REF!</definedName>
    <definedName name="BEx5FO8YRFSZCG3L608EHIHIHFY4" localSheetId="15" hidden="1">#REF!</definedName>
    <definedName name="BEx5FO8YRFSZCG3L608EHIHIHFY4" hidden="1">#REF!</definedName>
    <definedName name="BEx5FQNA6V4CNYSH013K45RI4BCV" localSheetId="4" hidden="1">#REF!</definedName>
    <definedName name="BEx5FQNA6V4CNYSH013K45RI4BCV" localSheetId="2" hidden="1">#REF!</definedName>
    <definedName name="BEx5FQNA6V4CNYSH013K45RI4BCV" localSheetId="15" hidden="1">#REF!</definedName>
    <definedName name="BEx5FQNA6V4CNYSH013K45RI4BCV" hidden="1">#REF!</definedName>
    <definedName name="BEx5FVQPPEU32CPNV9RRQ9MNLLVE" localSheetId="4" hidden="1">#REF!</definedName>
    <definedName name="BEx5FVQPPEU32CPNV9RRQ9MNLLVE" localSheetId="2" hidden="1">#REF!</definedName>
    <definedName name="BEx5FVQPPEU32CPNV9RRQ9MNLLVE" localSheetId="15" hidden="1">#REF!</definedName>
    <definedName name="BEx5FVQPPEU32CPNV9RRQ9MNLLVE" hidden="1">#REF!</definedName>
    <definedName name="BEx5G08KGMG5X2AQKDGPFYG5GH94" localSheetId="4" hidden="1">#REF!</definedName>
    <definedName name="BEx5G08KGMG5X2AQKDGPFYG5GH94" localSheetId="2" hidden="1">#REF!</definedName>
    <definedName name="BEx5G08KGMG5X2AQKDGPFYG5GH94" localSheetId="15" hidden="1">#REF!</definedName>
    <definedName name="BEx5G08KGMG5X2AQKDGPFYG5GH94" hidden="1">#REF!</definedName>
    <definedName name="BEx5G1A8TFN4C4QII35U9DKYNIS8" localSheetId="4" hidden="1">#REF!</definedName>
    <definedName name="BEx5G1A8TFN4C4QII35U9DKYNIS8" localSheetId="2" hidden="1">#REF!</definedName>
    <definedName name="BEx5G1A8TFN4C4QII35U9DKYNIS8" localSheetId="15" hidden="1">#REF!</definedName>
    <definedName name="BEx5G1A8TFN4C4QII35U9DKYNIS8" hidden="1">#REF!</definedName>
    <definedName name="BEx5G1L0QO91KEPDMV1D8OT4BT73" localSheetId="4" hidden="1">#REF!</definedName>
    <definedName name="BEx5G1L0QO91KEPDMV1D8OT4BT73" localSheetId="2" hidden="1">#REF!</definedName>
    <definedName name="BEx5G1L0QO91KEPDMV1D8OT4BT73" localSheetId="15" hidden="1">#REF!</definedName>
    <definedName name="BEx5G1L0QO91KEPDMV1D8OT4BT73" hidden="1">#REF!</definedName>
    <definedName name="BEx5G1QHX69GFUYHUZA5X74MTDMR" localSheetId="4" hidden="1">#REF!</definedName>
    <definedName name="BEx5G1QHX69GFUYHUZA5X74MTDMR" localSheetId="2" hidden="1">#REF!</definedName>
    <definedName name="BEx5G1QHX69GFUYHUZA5X74MTDMR" localSheetId="15" hidden="1">#REF!</definedName>
    <definedName name="BEx5G1QHX69GFUYHUZA5X74MTDMR" hidden="1">#REF!</definedName>
    <definedName name="BEx5G5S2C9JRD28ZQMMQLCBHWOHB" localSheetId="4" hidden="1">#REF!</definedName>
    <definedName name="BEx5G5S2C9JRD28ZQMMQLCBHWOHB" localSheetId="2" hidden="1">#REF!</definedName>
    <definedName name="BEx5G5S2C9JRD28ZQMMQLCBHWOHB" localSheetId="15" hidden="1">#REF!</definedName>
    <definedName name="BEx5G5S2C9JRD28ZQMMQLCBHWOHB" hidden="1">#REF!</definedName>
    <definedName name="BEx5G7KU3EGZQSYN2YNML8EW8NDC" localSheetId="4" hidden="1">#REF!</definedName>
    <definedName name="BEx5G7KU3EGZQSYN2YNML8EW8NDC" localSheetId="2" hidden="1">#REF!</definedName>
    <definedName name="BEx5G7KU3EGZQSYN2YNML8EW8NDC" localSheetId="15" hidden="1">#REF!</definedName>
    <definedName name="BEx5G7KU3EGZQSYN2YNML8EW8NDC" hidden="1">#REF!</definedName>
    <definedName name="BEx5G86DZL1VYUX6KWODAP3WFAWP" localSheetId="4" hidden="1">#REF!</definedName>
    <definedName name="BEx5G86DZL1VYUX6KWODAP3WFAWP" localSheetId="2" hidden="1">#REF!</definedName>
    <definedName name="BEx5G86DZL1VYUX6KWODAP3WFAWP" localSheetId="15" hidden="1">#REF!</definedName>
    <definedName name="BEx5G86DZL1VYUX6KWODAP3WFAWP" hidden="1">#REF!</definedName>
    <definedName name="BEx5G8BV2GIOCM3C7IUFK8L04A6M" localSheetId="4" hidden="1">#REF!</definedName>
    <definedName name="BEx5G8BV2GIOCM3C7IUFK8L04A6M" localSheetId="2" hidden="1">#REF!</definedName>
    <definedName name="BEx5G8BV2GIOCM3C7IUFK8L04A6M" localSheetId="15" hidden="1">#REF!</definedName>
    <definedName name="BEx5G8BV2GIOCM3C7IUFK8L04A6M" hidden="1">#REF!</definedName>
    <definedName name="BEx5GID9MVBUPFFT9M8K8B5MO9NV" localSheetId="4" hidden="1">#REF!</definedName>
    <definedName name="BEx5GID9MVBUPFFT9M8K8B5MO9NV" localSheetId="2" hidden="1">#REF!</definedName>
    <definedName name="BEx5GID9MVBUPFFT9M8K8B5MO9NV" localSheetId="15" hidden="1">#REF!</definedName>
    <definedName name="BEx5GID9MVBUPFFT9M8K8B5MO9NV" hidden="1">#REF!</definedName>
    <definedName name="BEx5GN0EWA9SCQDPQ7NTUQH82QVK" localSheetId="4" hidden="1">#REF!</definedName>
    <definedName name="BEx5GN0EWA9SCQDPQ7NTUQH82QVK" localSheetId="2" hidden="1">#REF!</definedName>
    <definedName name="BEx5GN0EWA9SCQDPQ7NTUQH82QVK" localSheetId="15" hidden="1">#REF!</definedName>
    <definedName name="BEx5GN0EWA9SCQDPQ7NTUQH82QVK" hidden="1">#REF!</definedName>
    <definedName name="BEx5GNBCU4WZ74I0UXFL9ZG2XSGJ" localSheetId="4" hidden="1">#REF!</definedName>
    <definedName name="BEx5GNBCU4WZ74I0UXFL9ZG2XSGJ" localSheetId="2" hidden="1">#REF!</definedName>
    <definedName name="BEx5GNBCU4WZ74I0UXFL9ZG2XSGJ" localSheetId="15" hidden="1">#REF!</definedName>
    <definedName name="BEx5GNBCU4WZ74I0UXFL9ZG2XSGJ" hidden="1">#REF!</definedName>
    <definedName name="BEx5GUCTYC7QCWGWU5BTO7Y7HDZX" localSheetId="4" hidden="1">#REF!</definedName>
    <definedName name="BEx5GUCTYC7QCWGWU5BTO7Y7HDZX" localSheetId="2" hidden="1">#REF!</definedName>
    <definedName name="BEx5GUCTYC7QCWGWU5BTO7Y7HDZX" localSheetId="15" hidden="1">#REF!</definedName>
    <definedName name="BEx5GUCTYC7QCWGWU5BTO7Y7HDZX" hidden="1">#REF!</definedName>
    <definedName name="BEx5GYUPJULJQ624TEESYFG1NFOH" localSheetId="4" hidden="1">#REF!</definedName>
    <definedName name="BEx5GYUPJULJQ624TEESYFG1NFOH" localSheetId="2" hidden="1">#REF!</definedName>
    <definedName name="BEx5GYUPJULJQ624TEESYFG1NFOH" localSheetId="15" hidden="1">#REF!</definedName>
    <definedName name="BEx5GYUPJULJQ624TEESYFG1NFOH" hidden="1">#REF!</definedName>
    <definedName name="BEx5H0NEE0AIN5E2UHJ9J9ISU9N1" localSheetId="4" hidden="1">#REF!</definedName>
    <definedName name="BEx5H0NEE0AIN5E2UHJ9J9ISU9N1" localSheetId="2" hidden="1">#REF!</definedName>
    <definedName name="BEx5H0NEE0AIN5E2UHJ9J9ISU9N1" localSheetId="15" hidden="1">#REF!</definedName>
    <definedName name="BEx5H0NEE0AIN5E2UHJ9J9ISU9N1" hidden="1">#REF!</definedName>
    <definedName name="BEx5H1UJSEUQM2K8QHQXO5THVHSO" localSheetId="4" hidden="1">#REF!</definedName>
    <definedName name="BEx5H1UJSEUQM2K8QHQXO5THVHSO" localSheetId="2" hidden="1">#REF!</definedName>
    <definedName name="BEx5H1UJSEUQM2K8QHQXO5THVHSO" localSheetId="15" hidden="1">#REF!</definedName>
    <definedName name="BEx5H1UJSEUQM2K8QHQXO5THVHSO" hidden="1">#REF!</definedName>
    <definedName name="BEx5HAOT9XWUF7XIFRZZS8B9F5TZ" localSheetId="4" hidden="1">#REF!</definedName>
    <definedName name="BEx5HAOT9XWUF7XIFRZZS8B9F5TZ" localSheetId="2" hidden="1">#REF!</definedName>
    <definedName name="BEx5HAOT9XWUF7XIFRZZS8B9F5TZ" localSheetId="15" hidden="1">#REF!</definedName>
    <definedName name="BEx5HAOT9XWUF7XIFRZZS8B9F5TZ" hidden="1">#REF!</definedName>
    <definedName name="BEx5HB534CO7TBSALKMD27WHMAQJ" localSheetId="4" hidden="1">#REF!</definedName>
    <definedName name="BEx5HB534CO7TBSALKMD27WHMAQJ" localSheetId="2" hidden="1">#REF!</definedName>
    <definedName name="BEx5HB534CO7TBSALKMD27WHMAQJ" localSheetId="15" hidden="1">#REF!</definedName>
    <definedName name="BEx5HB534CO7TBSALKMD27WHMAQJ" hidden="1">#REF!</definedName>
    <definedName name="BEx5HE4XRF9BUY04MENWY9CHHN5H" localSheetId="4" hidden="1">#REF!</definedName>
    <definedName name="BEx5HE4XRF9BUY04MENWY9CHHN5H" localSheetId="2" hidden="1">#REF!</definedName>
    <definedName name="BEx5HE4XRF9BUY04MENWY9CHHN5H" localSheetId="15" hidden="1">#REF!</definedName>
    <definedName name="BEx5HE4XRF9BUY04MENWY9CHHN5H" hidden="1">#REF!</definedName>
    <definedName name="BEx5HFHMABAT0H9KKS754X4T304E" localSheetId="4" hidden="1">#REF!</definedName>
    <definedName name="BEx5HFHMABAT0H9KKS754X4T304E" localSheetId="2" hidden="1">#REF!</definedName>
    <definedName name="BEx5HFHMABAT0H9KKS754X4T304E" localSheetId="15" hidden="1">#REF!</definedName>
    <definedName name="BEx5HFHMABAT0H9KKS754X4T304E" hidden="1">#REF!</definedName>
    <definedName name="BEx5HGDZ7MX1S3KNXLRL9WU565V4" localSheetId="4" hidden="1">#REF!</definedName>
    <definedName name="BEx5HGDZ7MX1S3KNXLRL9WU565V4" localSheetId="2" hidden="1">#REF!</definedName>
    <definedName name="BEx5HGDZ7MX1S3KNXLRL9WU565V4" localSheetId="15" hidden="1">#REF!</definedName>
    <definedName name="BEx5HGDZ7MX1S3KNXLRL9WU565V4" hidden="1">#REF!</definedName>
    <definedName name="BEx5HJZ9FAVNZSSBTAYRPZDYM9NU" localSheetId="4" hidden="1">#REF!</definedName>
    <definedName name="BEx5HJZ9FAVNZSSBTAYRPZDYM9NU" localSheetId="2" hidden="1">#REF!</definedName>
    <definedName name="BEx5HJZ9FAVNZSSBTAYRPZDYM9NU" localSheetId="15" hidden="1">#REF!</definedName>
    <definedName name="BEx5HJZ9FAVNZSSBTAYRPZDYM9NU" hidden="1">#REF!</definedName>
    <definedName name="BEx5HZ9JMKHNLFWLVUB1WP5B39BL" localSheetId="4" hidden="1">#REF!</definedName>
    <definedName name="BEx5HZ9JMKHNLFWLVUB1WP5B39BL" localSheetId="2" hidden="1">#REF!</definedName>
    <definedName name="BEx5HZ9JMKHNLFWLVUB1WP5B39BL" localSheetId="15" hidden="1">#REF!</definedName>
    <definedName name="BEx5HZ9JMKHNLFWLVUB1WP5B39BL" hidden="1">#REF!</definedName>
    <definedName name="BEx5I17QJ0PQ1OG1IMH69HMQWNEA" localSheetId="4" hidden="1">#REF!</definedName>
    <definedName name="BEx5I17QJ0PQ1OG1IMH69HMQWNEA" localSheetId="2" hidden="1">#REF!</definedName>
    <definedName name="BEx5I17QJ0PQ1OG1IMH69HMQWNEA" localSheetId="15" hidden="1">#REF!</definedName>
    <definedName name="BEx5I17QJ0PQ1OG1IMH69HMQWNEA" hidden="1">#REF!</definedName>
    <definedName name="BEx5I244LQHZTF3XI66J8705R9XX" localSheetId="4" hidden="1">#REF!</definedName>
    <definedName name="BEx5I244LQHZTF3XI66J8705R9XX" localSheetId="2" hidden="1">#REF!</definedName>
    <definedName name="BEx5I244LQHZTF3XI66J8705R9XX" localSheetId="15" hidden="1">#REF!</definedName>
    <definedName name="BEx5I244LQHZTF3XI66J8705R9XX" hidden="1">#REF!</definedName>
    <definedName name="BEx5I8PBP4LIXDGID5BP0THLO0AQ" localSheetId="4" hidden="1">#REF!</definedName>
    <definedName name="BEx5I8PBP4LIXDGID5BP0THLO0AQ" localSheetId="2" hidden="1">#REF!</definedName>
    <definedName name="BEx5I8PBP4LIXDGID5BP0THLO0AQ" localSheetId="15" hidden="1">#REF!</definedName>
    <definedName name="BEx5I8PBP4LIXDGID5BP0THLO0AQ" hidden="1">#REF!</definedName>
    <definedName name="BEx5I8USVUB3JP4S9OXGMZVMOQXR" localSheetId="4" hidden="1">#REF!</definedName>
    <definedName name="BEx5I8USVUB3JP4S9OXGMZVMOQXR" localSheetId="2" hidden="1">#REF!</definedName>
    <definedName name="BEx5I8USVUB3JP4S9OXGMZVMOQXR" localSheetId="15" hidden="1">#REF!</definedName>
    <definedName name="BEx5I8USVUB3JP4S9OXGMZVMOQXR" hidden="1">#REF!</definedName>
    <definedName name="BEx5I9GDQSYIAL65UQNDMNFQCS9Y" localSheetId="4" hidden="1">#REF!</definedName>
    <definedName name="BEx5I9GDQSYIAL65UQNDMNFQCS9Y" localSheetId="2" hidden="1">#REF!</definedName>
    <definedName name="BEx5I9GDQSYIAL65UQNDMNFQCS9Y" localSheetId="15" hidden="1">#REF!</definedName>
    <definedName name="BEx5I9GDQSYIAL65UQNDMNFQCS9Y" hidden="1">#REF!</definedName>
    <definedName name="BEx5IBUPG9AWNW5PK7JGRGEJ4OLM" localSheetId="4" hidden="1">#REF!</definedName>
    <definedName name="BEx5IBUPG9AWNW5PK7JGRGEJ4OLM" localSheetId="2" hidden="1">#REF!</definedName>
    <definedName name="BEx5IBUPG9AWNW5PK7JGRGEJ4OLM" localSheetId="15" hidden="1">#REF!</definedName>
    <definedName name="BEx5IBUPG9AWNW5PK7JGRGEJ4OLM" hidden="1">#REF!</definedName>
    <definedName name="BEx5IC06RVN8BSAEPREVKHKLCJ2L" localSheetId="4" hidden="1">#REF!</definedName>
    <definedName name="BEx5IC06RVN8BSAEPREVKHKLCJ2L" localSheetId="2" hidden="1">#REF!</definedName>
    <definedName name="BEx5IC06RVN8BSAEPREVKHKLCJ2L" localSheetId="15" hidden="1">#REF!</definedName>
    <definedName name="BEx5IC06RVN8BSAEPREVKHKLCJ2L" hidden="1">#REF!</definedName>
    <definedName name="BEx5IGY4M04BPXSQF2J4GQYXF85O" localSheetId="4" hidden="1">#REF!</definedName>
    <definedName name="BEx5IGY4M04BPXSQF2J4GQYXF85O" localSheetId="2" hidden="1">#REF!</definedName>
    <definedName name="BEx5IGY4M04BPXSQF2J4GQYXF85O" localSheetId="15" hidden="1">#REF!</definedName>
    <definedName name="BEx5IGY4M04BPXSQF2J4GQYXF85O" hidden="1">#REF!</definedName>
    <definedName name="BEx5IWTZDCLZ5CCDG108STY04SAJ" localSheetId="4" hidden="1">#REF!</definedName>
    <definedName name="BEx5IWTZDCLZ5CCDG108STY04SAJ" localSheetId="2" hidden="1">#REF!</definedName>
    <definedName name="BEx5IWTZDCLZ5CCDG108STY04SAJ" localSheetId="15" hidden="1">#REF!</definedName>
    <definedName name="BEx5IWTZDCLZ5CCDG108STY04SAJ" hidden="1">#REF!</definedName>
    <definedName name="BEx5J0FFP1KS4NGY20AEJI8VREEA" localSheetId="4" hidden="1">#REF!</definedName>
    <definedName name="BEx5J0FFP1KS4NGY20AEJI8VREEA" localSheetId="2" hidden="1">#REF!</definedName>
    <definedName name="BEx5J0FFP1KS4NGY20AEJI8VREEA" localSheetId="15" hidden="1">#REF!</definedName>
    <definedName name="BEx5J0FFP1KS4NGY20AEJI8VREEA" hidden="1">#REF!</definedName>
    <definedName name="BEx5J1XE5FVWL6IJV6CWKPN24UBK" localSheetId="4" hidden="1">#REF!</definedName>
    <definedName name="BEx5J1XE5FVWL6IJV6CWKPN24UBK" localSheetId="2" hidden="1">#REF!</definedName>
    <definedName name="BEx5J1XE5FVWL6IJV6CWKPN24UBK" localSheetId="15" hidden="1">#REF!</definedName>
    <definedName name="BEx5J1XE5FVWL6IJV6CWKPN24UBK" hidden="1">#REF!</definedName>
    <definedName name="BEx5JF3ZXLDIS8VNKDCY7ZI7H1CI" localSheetId="4" hidden="1">#REF!</definedName>
    <definedName name="BEx5JF3ZXLDIS8VNKDCY7ZI7H1CI" localSheetId="2" hidden="1">#REF!</definedName>
    <definedName name="BEx5JF3ZXLDIS8VNKDCY7ZI7H1CI" localSheetId="15" hidden="1">#REF!</definedName>
    <definedName name="BEx5JF3ZXLDIS8VNKDCY7ZI7H1CI" hidden="1">#REF!</definedName>
    <definedName name="BEx5JHCZJ8G6OOOW6EF3GABXKH6F" localSheetId="4" hidden="1">#REF!</definedName>
    <definedName name="BEx5JHCZJ8G6OOOW6EF3GABXKH6F" localSheetId="2" hidden="1">#REF!</definedName>
    <definedName name="BEx5JHCZJ8G6OOOW6EF3GABXKH6F" localSheetId="15" hidden="1">#REF!</definedName>
    <definedName name="BEx5JHCZJ8G6OOOW6EF3GABXKH6F" hidden="1">#REF!</definedName>
    <definedName name="BEx5JJB6W446THXQCRUKD3I7RKLP" localSheetId="4" hidden="1">#REF!</definedName>
    <definedName name="BEx5JJB6W446THXQCRUKD3I7RKLP" localSheetId="2" hidden="1">#REF!</definedName>
    <definedName name="BEx5JJB6W446THXQCRUKD3I7RKLP" localSheetId="15" hidden="1">#REF!</definedName>
    <definedName name="BEx5JJB6W446THXQCRUKD3I7RKLP" hidden="1">#REF!</definedName>
    <definedName name="BEx5JNCT8Z7XSSPD5EMNAJELCU2V" localSheetId="4" hidden="1">#REF!</definedName>
    <definedName name="BEx5JNCT8Z7XSSPD5EMNAJELCU2V" localSheetId="2" hidden="1">#REF!</definedName>
    <definedName name="BEx5JNCT8Z7XSSPD5EMNAJELCU2V" localSheetId="15" hidden="1">#REF!</definedName>
    <definedName name="BEx5JNCT8Z7XSSPD5EMNAJELCU2V" hidden="1">#REF!</definedName>
    <definedName name="BEx5JQCNT9Y4RM306CHC8IPY3HBZ" localSheetId="4" hidden="1">#REF!</definedName>
    <definedName name="BEx5JQCNT9Y4RM306CHC8IPY3HBZ" localSheetId="2" hidden="1">#REF!</definedName>
    <definedName name="BEx5JQCNT9Y4RM306CHC8IPY3HBZ" localSheetId="15" hidden="1">#REF!</definedName>
    <definedName name="BEx5JQCNT9Y4RM306CHC8IPY3HBZ" hidden="1">#REF!</definedName>
    <definedName name="BEx5K08PYKE6JOKBYIB006TX619P" localSheetId="4" hidden="1">#REF!</definedName>
    <definedName name="BEx5K08PYKE6JOKBYIB006TX619P" localSheetId="2" hidden="1">#REF!</definedName>
    <definedName name="BEx5K08PYKE6JOKBYIB006TX619P" localSheetId="15" hidden="1">#REF!</definedName>
    <definedName name="BEx5K08PYKE6JOKBYIB006TX619P" hidden="1">#REF!</definedName>
    <definedName name="BEx5K4W2S2K7M9V2M304KW93LK8Q" localSheetId="4" hidden="1">#REF!</definedName>
    <definedName name="BEx5K4W2S2K7M9V2M304KW93LK8Q" localSheetId="2" hidden="1">#REF!</definedName>
    <definedName name="BEx5K4W2S2K7M9V2M304KW93LK8Q" localSheetId="15" hidden="1">#REF!</definedName>
    <definedName name="BEx5K4W2S2K7M9V2M304KW93LK8Q" hidden="1">#REF!</definedName>
    <definedName name="BEx5K51DSERT1TR7B4A29R41W4NX" localSheetId="4" hidden="1">#REF!</definedName>
    <definedName name="BEx5K51DSERT1TR7B4A29R41W4NX" localSheetId="2" hidden="1">#REF!</definedName>
    <definedName name="BEx5K51DSERT1TR7B4A29R41W4NX" localSheetId="15" hidden="1">#REF!</definedName>
    <definedName name="BEx5K51DSERT1TR7B4A29R41W4NX" hidden="1">#REF!</definedName>
    <definedName name="BEx5KBBZ8KCEQK36ARG4ERYOFD4G" localSheetId="4" hidden="1">#REF!</definedName>
    <definedName name="BEx5KBBZ8KCEQK36ARG4ERYOFD4G" localSheetId="2" hidden="1">#REF!</definedName>
    <definedName name="BEx5KBBZ8KCEQK36ARG4ERYOFD4G" localSheetId="15" hidden="1">#REF!</definedName>
    <definedName name="BEx5KBBZ8KCEQK36ARG4ERYOFD4G" hidden="1">#REF!</definedName>
    <definedName name="BEx5KCOET0DYMY4VILOLGVBX7E3C" localSheetId="4" hidden="1">#REF!</definedName>
    <definedName name="BEx5KCOET0DYMY4VILOLGVBX7E3C" localSheetId="2" hidden="1">#REF!</definedName>
    <definedName name="BEx5KCOET0DYMY4VILOLGVBX7E3C" localSheetId="15" hidden="1">#REF!</definedName>
    <definedName name="BEx5KCOET0DYMY4VILOLGVBX7E3C" hidden="1">#REF!</definedName>
    <definedName name="BEx5KYER580I4T7WTLMUN7NLNP5K" localSheetId="4" hidden="1">#REF!</definedName>
    <definedName name="BEx5KYER580I4T7WTLMUN7NLNP5K" localSheetId="2" hidden="1">#REF!</definedName>
    <definedName name="BEx5KYER580I4T7WTLMUN7NLNP5K" localSheetId="15" hidden="1">#REF!</definedName>
    <definedName name="BEx5KYER580I4T7WTLMUN7NLNP5K" hidden="1">#REF!</definedName>
    <definedName name="BEx5LHLB3M6K4ZKY2F42QBZT30ZH" localSheetId="4" hidden="1">#REF!</definedName>
    <definedName name="BEx5LHLB3M6K4ZKY2F42QBZT30ZH" localSheetId="2" hidden="1">#REF!</definedName>
    <definedName name="BEx5LHLB3M6K4ZKY2F42QBZT30ZH" localSheetId="15" hidden="1">#REF!</definedName>
    <definedName name="BEx5LHLB3M6K4ZKY2F42QBZT30ZH" hidden="1">#REF!</definedName>
    <definedName name="BEx5LKQJG40DO2JR1ZF6KD3PON9K" localSheetId="4" hidden="1">#REF!</definedName>
    <definedName name="BEx5LKQJG40DO2JR1ZF6KD3PON9K" localSheetId="2" hidden="1">#REF!</definedName>
    <definedName name="BEx5LKQJG40DO2JR1ZF6KD3PON9K" localSheetId="15" hidden="1">#REF!</definedName>
    <definedName name="BEx5LKQJG40DO2JR1ZF6KD3PON9K" hidden="1">#REF!</definedName>
    <definedName name="BEx5LQA84QRPGAR4FLC7MCT3H9EN" localSheetId="4" hidden="1">#REF!</definedName>
    <definedName name="BEx5LQA84QRPGAR4FLC7MCT3H9EN" localSheetId="2" hidden="1">#REF!</definedName>
    <definedName name="BEx5LQA84QRPGAR4FLC7MCT3H9EN" localSheetId="15" hidden="1">#REF!</definedName>
    <definedName name="BEx5LQA84QRPGAR4FLC7MCT3H9EN" hidden="1">#REF!</definedName>
    <definedName name="BEx5LRMNU3HXIE1BUMDHRU31F7JJ" localSheetId="4" hidden="1">#REF!</definedName>
    <definedName name="BEx5LRMNU3HXIE1BUMDHRU31F7JJ" localSheetId="2" hidden="1">#REF!</definedName>
    <definedName name="BEx5LRMNU3HXIE1BUMDHRU31F7JJ" localSheetId="15" hidden="1">#REF!</definedName>
    <definedName name="BEx5LRMNU3HXIE1BUMDHRU31F7JJ" hidden="1">#REF!</definedName>
    <definedName name="BEx5LSJ1LPUAX3ENSPECWPG4J7D1" localSheetId="4" hidden="1">#REF!</definedName>
    <definedName name="BEx5LSJ1LPUAX3ENSPECWPG4J7D1" localSheetId="2" hidden="1">#REF!</definedName>
    <definedName name="BEx5LSJ1LPUAX3ENSPECWPG4J7D1" localSheetId="15" hidden="1">#REF!</definedName>
    <definedName name="BEx5LSJ1LPUAX3ENSPECWPG4J7D1" hidden="1">#REF!</definedName>
    <definedName name="BEx5LTKQ8RQWJE4BC88OP928893U" localSheetId="4" hidden="1">#REF!</definedName>
    <definedName name="BEx5LTKQ8RQWJE4BC88OP928893U" localSheetId="2" hidden="1">#REF!</definedName>
    <definedName name="BEx5LTKQ8RQWJE4BC88OP928893U" localSheetId="15" hidden="1">#REF!</definedName>
    <definedName name="BEx5LTKQ8RQWJE4BC88OP928893U" hidden="1">#REF!</definedName>
    <definedName name="BEx5M4D4KHXU4JXKDEHZZNRG7NRA" localSheetId="4" hidden="1">#REF!</definedName>
    <definedName name="BEx5M4D4KHXU4JXKDEHZZNRG7NRA" localSheetId="2" hidden="1">#REF!</definedName>
    <definedName name="BEx5M4D4KHXU4JXKDEHZZNRG7NRA" localSheetId="15" hidden="1">#REF!</definedName>
    <definedName name="BEx5M4D4KHXU4JXKDEHZZNRG7NRA" hidden="1">#REF!</definedName>
    <definedName name="BEx5MB9BR71LZDG7XXQ2EO58JC5F" localSheetId="4" hidden="1">#REF!</definedName>
    <definedName name="BEx5MB9BR71LZDG7XXQ2EO58JC5F" localSheetId="2" hidden="1">#REF!</definedName>
    <definedName name="BEx5MB9BR71LZDG7XXQ2EO58JC5F" localSheetId="15" hidden="1">#REF!</definedName>
    <definedName name="BEx5MB9BR71LZDG7XXQ2EO58JC5F" hidden="1">#REF!</definedName>
    <definedName name="BEx5MHEF05EVRV5DPTG4KMPWZSUS" localSheetId="4" hidden="1">#REF!</definedName>
    <definedName name="BEx5MHEF05EVRV5DPTG4KMPWZSUS" localSheetId="2" hidden="1">#REF!</definedName>
    <definedName name="BEx5MHEF05EVRV5DPTG4KMPWZSUS" localSheetId="15" hidden="1">#REF!</definedName>
    <definedName name="BEx5MHEF05EVRV5DPTG4KMPWZSUS" hidden="1">#REF!</definedName>
    <definedName name="BEx5MLQZM68YQSKARVWTTPINFQ2C" localSheetId="4" hidden="1">#REF!</definedName>
    <definedName name="BEx5MLQZM68YQSKARVWTTPINFQ2C" localSheetId="3" hidden="1">#REF!</definedName>
    <definedName name="BEx5MLQZM68YQSKARVWTTPINFQ2C" localSheetId="2" hidden="1">#REF!</definedName>
    <definedName name="BEx5MLQZM68YQSKARVWTTPINFQ2C" localSheetId="15" hidden="1">#REF!</definedName>
    <definedName name="BEx5MLQZM68YQSKARVWTTPINFQ2C" hidden="1">#REF!</definedName>
    <definedName name="BEx5MMCJMU7FOOWUCW9EA13B7V5F" localSheetId="4" hidden="1">#REF!</definedName>
    <definedName name="BEx5MMCJMU7FOOWUCW9EA13B7V5F" localSheetId="3" hidden="1">#REF!</definedName>
    <definedName name="BEx5MMCJMU7FOOWUCW9EA13B7V5F" localSheetId="2" hidden="1">#REF!</definedName>
    <definedName name="BEx5MMCJMU7FOOWUCW9EA13B7V5F" localSheetId="15" hidden="1">#REF!</definedName>
    <definedName name="BEx5MMCJMU7FOOWUCW9EA13B7V5F" hidden="1">#REF!</definedName>
    <definedName name="BEx5MVXTKNBXHNWTL43C670E4KXC" localSheetId="4" hidden="1">#REF!</definedName>
    <definedName name="BEx5MVXTKNBXHNWTL43C670E4KXC" localSheetId="3" hidden="1">#REF!</definedName>
    <definedName name="BEx5MVXTKNBXHNWTL43C670E4KXC" localSheetId="2" hidden="1">#REF!</definedName>
    <definedName name="BEx5MVXTKNBXHNWTL43C670E4KXC" localSheetId="15" hidden="1">#REF!</definedName>
    <definedName name="BEx5MVXTKNBXHNWTL43C670E4KXC" hidden="1">#REF!</definedName>
    <definedName name="BEx5MWZGZ3VRB5418C2RNF9H17BQ" localSheetId="4" hidden="1">#REF!</definedName>
    <definedName name="BEx5MWZGZ3VRB5418C2RNF9H17BQ" localSheetId="3" hidden="1">#REF!</definedName>
    <definedName name="BEx5MWZGZ3VRB5418C2RNF9H17BQ" localSheetId="2" hidden="1">#REF!</definedName>
    <definedName name="BEx5MWZGZ3VRB5418C2RNF9H17BQ" localSheetId="15" hidden="1">#REF!</definedName>
    <definedName name="BEx5MWZGZ3VRB5418C2RNF9H17BQ" hidden="1">#REF!</definedName>
    <definedName name="BEx5MX4YD2QV39W04QH9C6AOA0FB" localSheetId="4" hidden="1">#REF!</definedName>
    <definedName name="BEx5MX4YD2QV39W04QH9C6AOA0FB" localSheetId="2" hidden="1">#REF!</definedName>
    <definedName name="BEx5MX4YD2QV39W04QH9C6AOA0FB" localSheetId="15" hidden="1">#REF!</definedName>
    <definedName name="BEx5MX4YD2QV39W04QH9C6AOA0FB" hidden="1">#REF!</definedName>
    <definedName name="BEx5N3A8LULD7YBJH5J83X27PZSW" localSheetId="4" hidden="1">#REF!</definedName>
    <definedName name="BEx5N3A8LULD7YBJH5J83X27PZSW" localSheetId="2" hidden="1">#REF!</definedName>
    <definedName name="BEx5N3A8LULD7YBJH5J83X27PZSW" localSheetId="15" hidden="1">#REF!</definedName>
    <definedName name="BEx5N3A8LULD7YBJH5J83X27PZSW" hidden="1">#REF!</definedName>
    <definedName name="BEx5N4XI4PWB1W9PMZ4O5R0HWTYD" localSheetId="4" hidden="1">#REF!</definedName>
    <definedName name="BEx5N4XI4PWB1W9PMZ4O5R0HWTYD" localSheetId="2" hidden="1">#REF!</definedName>
    <definedName name="BEx5N4XI4PWB1W9PMZ4O5R0HWTYD" localSheetId="15" hidden="1">#REF!</definedName>
    <definedName name="BEx5N4XI4PWB1W9PMZ4O5R0HWTYD" hidden="1">#REF!</definedName>
    <definedName name="BEx5N8DH1SY888WI2GZ2D6E9XCXB" localSheetId="4" hidden="1">#REF!</definedName>
    <definedName name="BEx5N8DH1SY888WI2GZ2D6E9XCXB" localSheetId="2" hidden="1">#REF!</definedName>
    <definedName name="BEx5N8DH1SY888WI2GZ2D6E9XCXB" localSheetId="15" hidden="1">#REF!</definedName>
    <definedName name="BEx5N8DH1SY888WI2GZ2D6E9XCXB" hidden="1">#REF!</definedName>
    <definedName name="BEx5NA68N6FJFX9UJXK4M14U487F" localSheetId="4" hidden="1">#REF!</definedName>
    <definedName name="BEx5NA68N6FJFX9UJXK4M14U487F" localSheetId="2" hidden="1">#REF!</definedName>
    <definedName name="BEx5NA68N6FJFX9UJXK4M14U487F" localSheetId="15" hidden="1">#REF!</definedName>
    <definedName name="BEx5NA68N6FJFX9UJXK4M14U487F" hidden="1">#REF!</definedName>
    <definedName name="BEx5NIKBG2GDJOYGE3WCXKU7YY51" localSheetId="4" hidden="1">#REF!</definedName>
    <definedName name="BEx5NIKBG2GDJOYGE3WCXKU7YY51" localSheetId="2" hidden="1">#REF!</definedName>
    <definedName name="BEx5NIKBG2GDJOYGE3WCXKU7YY51" localSheetId="15" hidden="1">#REF!</definedName>
    <definedName name="BEx5NIKBG2GDJOYGE3WCXKU7YY51" hidden="1">#REF!</definedName>
    <definedName name="BEx5NV06L5J5IMKGOMGKGJ4PBZCD" localSheetId="4" hidden="1">#REF!</definedName>
    <definedName name="BEx5NV06L5J5IMKGOMGKGJ4PBZCD" localSheetId="2" hidden="1">#REF!</definedName>
    <definedName name="BEx5NV06L5J5IMKGOMGKGJ4PBZCD" localSheetId="15" hidden="1">#REF!</definedName>
    <definedName name="BEx5NV06L5J5IMKGOMGKGJ4PBZCD" hidden="1">#REF!</definedName>
    <definedName name="BEx5NW1V6AB25NEEX9VPHRXWJDSS" localSheetId="4" hidden="1">#REF!</definedName>
    <definedName name="BEx5NW1V6AB25NEEX9VPHRXWJDSS" localSheetId="2" hidden="1">#REF!</definedName>
    <definedName name="BEx5NW1V6AB25NEEX9VPHRXWJDSS" localSheetId="15" hidden="1">#REF!</definedName>
    <definedName name="BEx5NW1V6AB25NEEX9VPHRXWJDSS" hidden="1">#REF!</definedName>
    <definedName name="BEx5NWSXWACAUHWVZAI57DGZ8OCQ" localSheetId="4" hidden="1">#REF!</definedName>
    <definedName name="BEx5NWSXWACAUHWVZAI57DGZ8OCQ" localSheetId="2" hidden="1">#REF!</definedName>
    <definedName name="BEx5NWSXWACAUHWVZAI57DGZ8OCQ" localSheetId="15" hidden="1">#REF!</definedName>
    <definedName name="BEx5NWSXWACAUHWVZAI57DGZ8OCQ" hidden="1">#REF!</definedName>
    <definedName name="BEx5NZSSQ6PY99ZX2D7Q9IGOR34W" localSheetId="4" hidden="1">#REF!</definedName>
    <definedName name="BEx5NZSSQ6PY99ZX2D7Q9IGOR34W" localSheetId="2" hidden="1">#REF!</definedName>
    <definedName name="BEx5NZSSQ6PY99ZX2D7Q9IGOR34W" localSheetId="15" hidden="1">#REF!</definedName>
    <definedName name="BEx5NZSSQ6PY99ZX2D7Q9IGOR34W" hidden="1">#REF!</definedName>
    <definedName name="BEx5O2N9HTGG4OJHR62PKFMNZTTW" localSheetId="4" hidden="1">#REF!</definedName>
    <definedName name="BEx5O2N9HTGG4OJHR62PKFMNZTTW" localSheetId="2" hidden="1">#REF!</definedName>
    <definedName name="BEx5O2N9HTGG4OJHR62PKFMNZTTW" localSheetId="15" hidden="1">#REF!</definedName>
    <definedName name="BEx5O2N9HTGG4OJHR62PKFMNZTTW" hidden="1">#REF!</definedName>
    <definedName name="BEx5O3ZUQ2OARA1CDOZ3NC4UE5AA" localSheetId="4" hidden="1">#REF!</definedName>
    <definedName name="BEx5O3ZUQ2OARA1CDOZ3NC4UE5AA" localSheetId="2" hidden="1">#REF!</definedName>
    <definedName name="BEx5O3ZUQ2OARA1CDOZ3NC4UE5AA" localSheetId="15" hidden="1">#REF!</definedName>
    <definedName name="BEx5O3ZUQ2OARA1CDOZ3NC4UE5AA" hidden="1">#REF!</definedName>
    <definedName name="BEx5OAFS0NJ2CB86A02E1JYHMLQ1" localSheetId="4" hidden="1">#REF!</definedName>
    <definedName name="BEx5OAFS0NJ2CB86A02E1JYHMLQ1" localSheetId="2" hidden="1">#REF!</definedName>
    <definedName name="BEx5OAFS0NJ2CB86A02E1JYHMLQ1" localSheetId="15" hidden="1">#REF!</definedName>
    <definedName name="BEx5OAFS0NJ2CB86A02E1JYHMLQ1" hidden="1">#REF!</definedName>
    <definedName name="BEx5OG4RPU8W1ETWDWM234NYYYEN" localSheetId="4" hidden="1">#REF!</definedName>
    <definedName name="BEx5OG4RPU8W1ETWDWM234NYYYEN" localSheetId="2" hidden="1">#REF!</definedName>
    <definedName name="BEx5OG4RPU8W1ETWDWM234NYYYEN" localSheetId="15" hidden="1">#REF!</definedName>
    <definedName name="BEx5OG4RPU8W1ETWDWM234NYYYEN" hidden="1">#REF!</definedName>
    <definedName name="BEx5OP9Y43F99O2IT69MKCCXGL61" localSheetId="4" hidden="1">#REF!</definedName>
    <definedName name="BEx5OP9Y43F99O2IT69MKCCXGL61" localSheetId="2" hidden="1">#REF!</definedName>
    <definedName name="BEx5OP9Y43F99O2IT69MKCCXGL61" localSheetId="15" hidden="1">#REF!</definedName>
    <definedName name="BEx5OP9Y43F99O2IT69MKCCXGL61" hidden="1">#REF!</definedName>
    <definedName name="BEx5P9Y9RDXNUAJ6CZ2LHMM8IM7T" localSheetId="4" hidden="1">#REF!</definedName>
    <definedName name="BEx5P9Y9RDXNUAJ6CZ2LHMM8IM7T" localSheetId="2" hidden="1">#REF!</definedName>
    <definedName name="BEx5P9Y9RDXNUAJ6CZ2LHMM8IM7T" localSheetId="15" hidden="1">#REF!</definedName>
    <definedName name="BEx5P9Y9RDXNUAJ6CZ2LHMM8IM7T" hidden="1">#REF!</definedName>
    <definedName name="BEx5PHWB2C0D5QLP3BZIP3UO7DIZ" localSheetId="4" hidden="1">#REF!</definedName>
    <definedName name="BEx5PHWB2C0D5QLP3BZIP3UO7DIZ" localSheetId="2" hidden="1">#REF!</definedName>
    <definedName name="BEx5PHWB2C0D5QLP3BZIP3UO7DIZ" localSheetId="15" hidden="1">#REF!</definedName>
    <definedName name="BEx5PHWB2C0D5QLP3BZIP3UO7DIZ" hidden="1">#REF!</definedName>
    <definedName name="BEx5PJP02W68K2E46L5C5YBSNU6T" localSheetId="4" hidden="1">#REF!</definedName>
    <definedName name="BEx5PJP02W68K2E46L5C5YBSNU6T" localSheetId="2" hidden="1">#REF!</definedName>
    <definedName name="BEx5PJP02W68K2E46L5C5YBSNU6T" localSheetId="15" hidden="1">#REF!</definedName>
    <definedName name="BEx5PJP02W68K2E46L5C5YBSNU6T" hidden="1">#REF!</definedName>
    <definedName name="BEx5PLCA8DOMAU315YCS5275L2HS" localSheetId="4" hidden="1">#REF!</definedName>
    <definedName name="BEx5PLCA8DOMAU315YCS5275L2HS" localSheetId="2" hidden="1">#REF!</definedName>
    <definedName name="BEx5PLCA8DOMAU315YCS5275L2HS" localSheetId="15" hidden="1">#REF!</definedName>
    <definedName name="BEx5PLCA8DOMAU315YCS5275L2HS" hidden="1">#REF!</definedName>
    <definedName name="BEx5PRXMZ5M65Z732WNNGV564C2J" localSheetId="4" hidden="1">#REF!</definedName>
    <definedName name="BEx5PRXMZ5M65Z732WNNGV564C2J" localSheetId="2" hidden="1">#REF!</definedName>
    <definedName name="BEx5PRXMZ5M65Z732WNNGV564C2J" localSheetId="15" hidden="1">#REF!</definedName>
    <definedName name="BEx5PRXMZ5M65Z732WNNGV564C2J" hidden="1">#REF!</definedName>
    <definedName name="BEx5Q29Y91E64DPE0YY53A6YHF3Y" localSheetId="4" hidden="1">#REF!</definedName>
    <definedName name="BEx5Q29Y91E64DPE0YY53A6YHF3Y" localSheetId="2" hidden="1">#REF!</definedName>
    <definedName name="BEx5Q29Y91E64DPE0YY53A6YHF3Y" localSheetId="15" hidden="1">#REF!</definedName>
    <definedName name="BEx5Q29Y91E64DPE0YY53A6YHF3Y" hidden="1">#REF!</definedName>
    <definedName name="BEx5QPSW4IPLH50WSR87HRER05RF" localSheetId="4" hidden="1">#REF!</definedName>
    <definedName name="BEx5QPSW4IPLH50WSR87HRER05RF" localSheetId="2" hidden="1">#REF!</definedName>
    <definedName name="BEx5QPSW4IPLH50WSR87HRER05RF" localSheetId="15" hidden="1">#REF!</definedName>
    <definedName name="BEx5QPSW4IPLH50WSR87HRER05RF" hidden="1">#REF!</definedName>
    <definedName name="BEx73V0EP8EMNRC3EZJJKKVKWQVB" localSheetId="4" hidden="1">#REF!</definedName>
    <definedName name="BEx73V0EP8EMNRC3EZJJKKVKWQVB" localSheetId="2" hidden="1">#REF!</definedName>
    <definedName name="BEx73V0EP8EMNRC3EZJJKKVKWQVB" localSheetId="15" hidden="1">#REF!</definedName>
    <definedName name="BEx73V0EP8EMNRC3EZJJKKVKWQVB" hidden="1">#REF!</definedName>
    <definedName name="BEx741WJHIJVXUX131SBXTVW8D71" localSheetId="4" hidden="1">#REF!</definedName>
    <definedName name="BEx741WJHIJVXUX131SBXTVW8D71" localSheetId="2" hidden="1">#REF!</definedName>
    <definedName name="BEx741WJHIJVXUX131SBXTVW8D71" localSheetId="15" hidden="1">#REF!</definedName>
    <definedName name="BEx741WJHIJVXUX131SBXTVW8D71" hidden="1">#REF!</definedName>
    <definedName name="BEx74Q6H3O7133AWQXWC21MI2UFT" localSheetId="4" hidden="1">#REF!</definedName>
    <definedName name="BEx74Q6H3O7133AWQXWC21MI2UFT" localSheetId="2" hidden="1">#REF!</definedName>
    <definedName name="BEx74Q6H3O7133AWQXWC21MI2UFT" localSheetId="15" hidden="1">#REF!</definedName>
    <definedName name="BEx74Q6H3O7133AWQXWC21MI2UFT" hidden="1">#REF!</definedName>
    <definedName name="BEx74R2VQ8BSMKPX25262AU3VZF7" localSheetId="4" hidden="1">#REF!</definedName>
    <definedName name="BEx74R2VQ8BSMKPX25262AU3VZF7" localSheetId="2" hidden="1">#REF!</definedName>
    <definedName name="BEx74R2VQ8BSMKPX25262AU3VZF7" localSheetId="15" hidden="1">#REF!</definedName>
    <definedName name="BEx74R2VQ8BSMKPX25262AU3VZF7" hidden="1">#REF!</definedName>
    <definedName name="BEx74W6BJ8ENO3J25WNM5H5APKA3" localSheetId="4" hidden="1">#REF!</definedName>
    <definedName name="BEx74W6BJ8ENO3J25WNM5H5APKA3" localSheetId="2" hidden="1">#REF!</definedName>
    <definedName name="BEx74W6BJ8ENO3J25WNM5H5APKA3" localSheetId="15" hidden="1">#REF!</definedName>
    <definedName name="BEx74W6BJ8ENO3J25WNM5H5APKA3" hidden="1">#REF!</definedName>
    <definedName name="BEx74YKLW1FKLWC3DJ2ELZBZBY1M" localSheetId="4" hidden="1">#REF!</definedName>
    <definedName name="BEx74YKLW1FKLWC3DJ2ELZBZBY1M" localSheetId="2" hidden="1">#REF!</definedName>
    <definedName name="BEx74YKLW1FKLWC3DJ2ELZBZBY1M" localSheetId="15" hidden="1">#REF!</definedName>
    <definedName name="BEx74YKLW1FKLWC3DJ2ELZBZBY1M" hidden="1">#REF!</definedName>
    <definedName name="BEx755GRRD9BL27YHLH5QWIYLWB7" localSheetId="4" hidden="1">#REF!</definedName>
    <definedName name="BEx755GRRD9BL27YHLH5QWIYLWB7" localSheetId="2" hidden="1">#REF!</definedName>
    <definedName name="BEx755GRRD9BL27YHLH5QWIYLWB7" localSheetId="15" hidden="1">#REF!</definedName>
    <definedName name="BEx755GRRD9BL27YHLH5QWIYLWB7" hidden="1">#REF!</definedName>
    <definedName name="BEx759D1D5SXS5ELLZVBI0SXYUNF" localSheetId="4" hidden="1">#REF!</definedName>
    <definedName name="BEx759D1D5SXS5ELLZVBI0SXYUNF" localSheetId="2" hidden="1">#REF!</definedName>
    <definedName name="BEx759D1D5SXS5ELLZVBI0SXYUNF" localSheetId="15" hidden="1">#REF!</definedName>
    <definedName name="BEx759D1D5SXS5ELLZVBI0SXYUNF" hidden="1">#REF!</definedName>
    <definedName name="BEx75DPEQTX055IZ2L8UVLJOT1DD" localSheetId="4" hidden="1">#REF!</definedName>
    <definedName name="BEx75DPEQTX055IZ2L8UVLJOT1DD" localSheetId="2" hidden="1">#REF!</definedName>
    <definedName name="BEx75DPEQTX055IZ2L8UVLJOT1DD" localSheetId="15" hidden="1">#REF!</definedName>
    <definedName name="BEx75DPEQTX055IZ2L8UVLJOT1DD" hidden="1">#REF!</definedName>
    <definedName name="BEx75GJZSZHUDN6OOAGQYFUDA2LP" localSheetId="4" hidden="1">#REF!</definedName>
    <definedName name="BEx75GJZSZHUDN6OOAGQYFUDA2LP" localSheetId="2" hidden="1">#REF!</definedName>
    <definedName name="BEx75GJZSZHUDN6OOAGQYFUDA2LP" localSheetId="15" hidden="1">#REF!</definedName>
    <definedName name="BEx75GJZSZHUDN6OOAGQYFUDA2LP" hidden="1">#REF!</definedName>
    <definedName name="BEx75HGCCV5K4UCJWYV8EV9AG5YT" localSheetId="4" hidden="1">#REF!</definedName>
    <definedName name="BEx75HGCCV5K4UCJWYV8EV9AG5YT" localSheetId="2" hidden="1">#REF!</definedName>
    <definedName name="BEx75HGCCV5K4UCJWYV8EV9AG5YT" localSheetId="15" hidden="1">#REF!</definedName>
    <definedName name="BEx75HGCCV5K4UCJWYV8EV9AG5YT" hidden="1">#REF!</definedName>
    <definedName name="BEx75PZT8TY5P13U978NVBUXKHT4" localSheetId="4" hidden="1">#REF!</definedName>
    <definedName name="BEx75PZT8TY5P13U978NVBUXKHT4" localSheetId="2" hidden="1">#REF!</definedName>
    <definedName name="BEx75PZT8TY5P13U978NVBUXKHT4" localSheetId="15" hidden="1">#REF!</definedName>
    <definedName name="BEx75PZT8TY5P13U978NVBUXKHT4" hidden="1">#REF!</definedName>
    <definedName name="BEx75T55F7GML8V1DMWL26WRT006" localSheetId="4" hidden="1">#REF!</definedName>
    <definedName name="BEx75T55F7GML8V1DMWL26WRT006" localSheetId="2" hidden="1">#REF!</definedName>
    <definedName name="BEx75T55F7GML8V1DMWL26WRT006" localSheetId="15" hidden="1">#REF!</definedName>
    <definedName name="BEx75T55F7GML8V1DMWL26WRT006" hidden="1">#REF!</definedName>
    <definedName name="BEx75VJGR07JY6UUWURQ4PJ29UKC" localSheetId="4" hidden="1">#REF!</definedName>
    <definedName name="BEx75VJGR07JY6UUWURQ4PJ29UKC" localSheetId="2" hidden="1">#REF!</definedName>
    <definedName name="BEx75VJGR07JY6UUWURQ4PJ29UKC" localSheetId="15" hidden="1">#REF!</definedName>
    <definedName name="BEx75VJGR07JY6UUWURQ4PJ29UKC" hidden="1">#REF!</definedName>
    <definedName name="BEx7696AZUPB1PK30JJQUWUELQPJ" localSheetId="4" hidden="1">#REF!</definedName>
    <definedName name="BEx7696AZUPB1PK30JJQUWUELQPJ" localSheetId="2" hidden="1">#REF!</definedName>
    <definedName name="BEx7696AZUPB1PK30JJQUWUELQPJ" localSheetId="15" hidden="1">#REF!</definedName>
    <definedName name="BEx7696AZUPB1PK30JJQUWUELQPJ" hidden="1">#REF!</definedName>
    <definedName name="BEx76PNR8S4T4VUQS0KU58SEX0VN" localSheetId="4" hidden="1">#REF!</definedName>
    <definedName name="BEx76PNR8S4T4VUQS0KU58SEX0VN" localSheetId="2" hidden="1">#REF!</definedName>
    <definedName name="BEx76PNR8S4T4VUQS0KU58SEX0VN" localSheetId="15" hidden="1">#REF!</definedName>
    <definedName name="BEx76PNR8S4T4VUQS0KU58SEX0VN" hidden="1">#REF!</definedName>
    <definedName name="BEx76YY7ODSIKDD9VDF9TLTDM18I" localSheetId="4" hidden="1">#REF!</definedName>
    <definedName name="BEx76YY7ODSIKDD9VDF9TLTDM18I" localSheetId="2" hidden="1">#REF!</definedName>
    <definedName name="BEx76YY7ODSIKDD9VDF9TLTDM18I" localSheetId="15" hidden="1">#REF!</definedName>
    <definedName name="BEx76YY7ODSIKDD9VDF9TLTDM18I" hidden="1">#REF!</definedName>
    <definedName name="BEx7705E86I9B7DTKMMJMAFSYMUL" localSheetId="4" hidden="1">#REF!</definedName>
    <definedName name="BEx7705E86I9B7DTKMMJMAFSYMUL" localSheetId="2" hidden="1">#REF!</definedName>
    <definedName name="BEx7705E86I9B7DTKMMJMAFSYMUL" localSheetId="15" hidden="1">#REF!</definedName>
    <definedName name="BEx7705E86I9B7DTKMMJMAFSYMUL" hidden="1">#REF!</definedName>
    <definedName name="BEx7741OUGLA0WJQLQRUJSL4DE00" localSheetId="4" hidden="1">#REF!</definedName>
    <definedName name="BEx7741OUGLA0WJQLQRUJSL4DE00" localSheetId="2" hidden="1">#REF!</definedName>
    <definedName name="BEx7741OUGLA0WJQLQRUJSL4DE00" localSheetId="15" hidden="1">#REF!</definedName>
    <definedName name="BEx7741OUGLA0WJQLQRUJSL4DE00" hidden="1">#REF!</definedName>
    <definedName name="BEx774N83DXLJZ54Q42PWIJZ2DN1" localSheetId="4" hidden="1">#REF!</definedName>
    <definedName name="BEx774N83DXLJZ54Q42PWIJZ2DN1" localSheetId="2" hidden="1">#REF!</definedName>
    <definedName name="BEx774N83DXLJZ54Q42PWIJZ2DN1" localSheetId="15" hidden="1">#REF!</definedName>
    <definedName name="BEx774N83DXLJZ54Q42PWIJZ2DN1" hidden="1">#REF!</definedName>
    <definedName name="BEx779QNIY3061ZV9BR462WKEGRW" localSheetId="4" hidden="1">#REF!</definedName>
    <definedName name="BEx779QNIY3061ZV9BR462WKEGRW" localSheetId="2" hidden="1">#REF!</definedName>
    <definedName name="BEx779QNIY3061ZV9BR462WKEGRW" localSheetId="15" hidden="1">#REF!</definedName>
    <definedName name="BEx779QNIY3061ZV9BR462WKEGRW" hidden="1">#REF!</definedName>
    <definedName name="BEx77G19QU9A95CNHE6QMVSQR2T3" localSheetId="4" hidden="1">#REF!</definedName>
    <definedName name="BEx77G19QU9A95CNHE6QMVSQR2T3" localSheetId="2" hidden="1">#REF!</definedName>
    <definedName name="BEx77G19QU9A95CNHE6QMVSQR2T3" localSheetId="15" hidden="1">#REF!</definedName>
    <definedName name="BEx77G19QU9A95CNHE6QMVSQR2T3" hidden="1">#REF!</definedName>
    <definedName name="BEx77P0S3GVMS7BJUL9OWUGJ1B02" localSheetId="4" hidden="1">#REF!</definedName>
    <definedName name="BEx77P0S3GVMS7BJUL9OWUGJ1B02" localSheetId="2" hidden="1">#REF!</definedName>
    <definedName name="BEx77P0S3GVMS7BJUL9OWUGJ1B02" localSheetId="15" hidden="1">#REF!</definedName>
    <definedName name="BEx77P0S3GVMS7BJUL9OWUGJ1B02" hidden="1">#REF!</definedName>
    <definedName name="BEx77QDESURI6WW5582YXSK3A972" localSheetId="4" hidden="1">#REF!</definedName>
    <definedName name="BEx77QDESURI6WW5582YXSK3A972" localSheetId="2" hidden="1">#REF!</definedName>
    <definedName name="BEx77QDESURI6WW5582YXSK3A972" localSheetId="15" hidden="1">#REF!</definedName>
    <definedName name="BEx77QDESURI6WW5582YXSK3A972" hidden="1">#REF!</definedName>
    <definedName name="BEx77VBI9XOPFHKEWU5EHQ9J675Y" localSheetId="4" hidden="1">#REF!</definedName>
    <definedName name="BEx77VBI9XOPFHKEWU5EHQ9J675Y" localSheetId="2" hidden="1">#REF!</definedName>
    <definedName name="BEx77VBI9XOPFHKEWU5EHQ9J675Y" localSheetId="15" hidden="1">#REF!</definedName>
    <definedName name="BEx77VBI9XOPFHKEWU5EHQ9J675Y" hidden="1">#REF!</definedName>
    <definedName name="BEx7809GQOCLHSNH95VOYIX7P1TV" localSheetId="4" hidden="1">#REF!</definedName>
    <definedName name="BEx7809GQOCLHSNH95VOYIX7P1TV" localSheetId="2" hidden="1">#REF!</definedName>
    <definedName name="BEx7809GQOCLHSNH95VOYIX7P1TV" localSheetId="15" hidden="1">#REF!</definedName>
    <definedName name="BEx7809GQOCLHSNH95VOYIX7P1TV" hidden="1">#REF!</definedName>
    <definedName name="BEx780K8XAXUHGVZGZWQ74DK4CI3" localSheetId="4" hidden="1">#REF!</definedName>
    <definedName name="BEx780K8XAXUHGVZGZWQ74DK4CI3" localSheetId="2" hidden="1">#REF!</definedName>
    <definedName name="BEx780K8XAXUHGVZGZWQ74DK4CI3" localSheetId="15" hidden="1">#REF!</definedName>
    <definedName name="BEx780K8XAXUHGVZGZWQ74DK4CI3" hidden="1">#REF!</definedName>
    <definedName name="BEx78226TN58UE0CTY98YEDU0LSL" localSheetId="4" hidden="1">#REF!</definedName>
    <definedName name="BEx78226TN58UE0CTY98YEDU0LSL" localSheetId="2" hidden="1">#REF!</definedName>
    <definedName name="BEx78226TN58UE0CTY98YEDU0LSL" localSheetId="15" hidden="1">#REF!</definedName>
    <definedName name="BEx78226TN58UE0CTY98YEDU0LSL" hidden="1">#REF!</definedName>
    <definedName name="BEx7881ZZBWHRAX6W2GY19J8MGEQ" localSheetId="4" hidden="1">#REF!</definedName>
    <definedName name="BEx7881ZZBWHRAX6W2GY19J8MGEQ" localSheetId="2" hidden="1">#REF!</definedName>
    <definedName name="BEx7881ZZBWHRAX6W2GY19J8MGEQ" localSheetId="15" hidden="1">#REF!</definedName>
    <definedName name="BEx7881ZZBWHRAX6W2GY19J8MGEQ" hidden="1">#REF!</definedName>
    <definedName name="BEx78BSYINF85GYNSCIRD95PH86Q" localSheetId="4" hidden="1">#REF!</definedName>
    <definedName name="BEx78BSYINF85GYNSCIRD95PH86Q" localSheetId="2" hidden="1">#REF!</definedName>
    <definedName name="BEx78BSYINF85GYNSCIRD95PH86Q" localSheetId="15" hidden="1">#REF!</definedName>
    <definedName name="BEx78BSYINF85GYNSCIRD95PH86Q" hidden="1">#REF!</definedName>
    <definedName name="BEx78HHRIWDLHQX2LG0HWFRYEL1T" localSheetId="4" hidden="1">#REF!</definedName>
    <definedName name="BEx78HHRIWDLHQX2LG0HWFRYEL1T" localSheetId="2" hidden="1">#REF!</definedName>
    <definedName name="BEx78HHRIWDLHQX2LG0HWFRYEL1T" localSheetId="15" hidden="1">#REF!</definedName>
    <definedName name="BEx78HHRIWDLHQX2LG0HWFRYEL1T" hidden="1">#REF!</definedName>
    <definedName name="BEx78QC4X2YVM9K6MQRB2WJG36N3" localSheetId="4" hidden="1">#REF!</definedName>
    <definedName name="BEx78QC4X2YVM9K6MQRB2WJG36N3" localSheetId="2" hidden="1">#REF!</definedName>
    <definedName name="BEx78QC4X2YVM9K6MQRB2WJG36N3" localSheetId="15" hidden="1">#REF!</definedName>
    <definedName name="BEx78QC4X2YVM9K6MQRB2WJG36N3" hidden="1">#REF!</definedName>
    <definedName name="BEx78QMXZ2P1ZB3HJ9O50DWHCMXR" localSheetId="4" hidden="1">#REF!</definedName>
    <definedName name="BEx78QMXZ2P1ZB3HJ9O50DWHCMXR" localSheetId="2" hidden="1">#REF!</definedName>
    <definedName name="BEx78QMXZ2P1ZB3HJ9O50DWHCMXR" localSheetId="15" hidden="1">#REF!</definedName>
    <definedName name="BEx78QMXZ2P1ZB3HJ9O50DWHCMXR" hidden="1">#REF!</definedName>
    <definedName name="BEx78SFO5VR28677DWZEMDN7G86X" localSheetId="4" hidden="1">#REF!</definedName>
    <definedName name="BEx78SFO5VR28677DWZEMDN7G86X" localSheetId="2" hidden="1">#REF!</definedName>
    <definedName name="BEx78SFO5VR28677DWZEMDN7G86X" localSheetId="15" hidden="1">#REF!</definedName>
    <definedName name="BEx78SFO5VR28677DWZEMDN7G86X" hidden="1">#REF!</definedName>
    <definedName name="BEx78SFOYH1Z0ZDTO47W2M60TW6K" localSheetId="4" hidden="1">#REF!</definedName>
    <definedName name="BEx78SFOYH1Z0ZDTO47W2M60TW6K" localSheetId="2" hidden="1">#REF!</definedName>
    <definedName name="BEx78SFOYH1Z0ZDTO47W2M60TW6K" localSheetId="15" hidden="1">#REF!</definedName>
    <definedName name="BEx78SFOYH1Z0ZDTO47W2M60TW6K" hidden="1">#REF!</definedName>
    <definedName name="BEx7974EARYYX2ICWU0YC50VO5D8" localSheetId="4" hidden="1">#REF!</definedName>
    <definedName name="BEx7974EARYYX2ICWU0YC50VO5D8" localSheetId="2" hidden="1">#REF!</definedName>
    <definedName name="BEx7974EARYYX2ICWU0YC50VO5D8" localSheetId="15" hidden="1">#REF!</definedName>
    <definedName name="BEx7974EARYYX2ICWU0YC50VO5D8" hidden="1">#REF!</definedName>
    <definedName name="BEx79JK3E6JO8MX4O35A5G8NZCC8" localSheetId="4" hidden="1">#REF!</definedName>
    <definedName name="BEx79JK3E6JO8MX4O35A5G8NZCC8" localSheetId="2" hidden="1">#REF!</definedName>
    <definedName name="BEx79JK3E6JO8MX4O35A5G8NZCC8" localSheetId="15" hidden="1">#REF!</definedName>
    <definedName name="BEx79JK3E6JO8MX4O35A5G8NZCC8" hidden="1">#REF!</definedName>
    <definedName name="BEx79OCP4HQ6XP8EWNGEUDLOZBBS" localSheetId="4" hidden="1">#REF!</definedName>
    <definedName name="BEx79OCP4HQ6XP8EWNGEUDLOZBBS" localSheetId="2" hidden="1">#REF!</definedName>
    <definedName name="BEx79OCP4HQ6XP8EWNGEUDLOZBBS" localSheetId="15" hidden="1">#REF!</definedName>
    <definedName name="BEx79OCP4HQ6XP8EWNGEUDLOZBBS" hidden="1">#REF!</definedName>
    <definedName name="BEx79SEAYKUZB0H4LYBCD6WWJBG2" localSheetId="4" hidden="1">#REF!</definedName>
    <definedName name="BEx79SEAYKUZB0H4LYBCD6WWJBG2" localSheetId="2" hidden="1">#REF!</definedName>
    <definedName name="BEx79SEAYKUZB0H4LYBCD6WWJBG2" localSheetId="15" hidden="1">#REF!</definedName>
    <definedName name="BEx79SEAYKUZB0H4LYBCD6WWJBG2" hidden="1">#REF!</definedName>
    <definedName name="BEx79SJRHTLS9PYM69O9BWW1FMJK" localSheetId="4" hidden="1">#REF!</definedName>
    <definedName name="BEx79SJRHTLS9PYM69O9BWW1FMJK" localSheetId="2" hidden="1">#REF!</definedName>
    <definedName name="BEx79SJRHTLS9PYM69O9BWW1FMJK" localSheetId="15" hidden="1">#REF!</definedName>
    <definedName name="BEx79SJRHTLS9PYM69O9BWW1FMJK" hidden="1">#REF!</definedName>
    <definedName name="BEx79YJJLBELICW9F9FRYSCQ101L" localSheetId="4" hidden="1">#REF!</definedName>
    <definedName name="BEx79YJJLBELICW9F9FRYSCQ101L" localSheetId="2" hidden="1">#REF!</definedName>
    <definedName name="BEx79YJJLBELICW9F9FRYSCQ101L" localSheetId="15" hidden="1">#REF!</definedName>
    <definedName name="BEx79YJJLBELICW9F9FRYSCQ101L" hidden="1">#REF!</definedName>
    <definedName name="BEx79YUC7B0V77FSBGIRCY1BR4VK" localSheetId="4" hidden="1">#REF!</definedName>
    <definedName name="BEx79YUC7B0V77FSBGIRCY1BR4VK" localSheetId="2" hidden="1">#REF!</definedName>
    <definedName name="BEx79YUC7B0V77FSBGIRCY1BR4VK" localSheetId="15" hidden="1">#REF!</definedName>
    <definedName name="BEx79YUC7B0V77FSBGIRCY1BR4VK" hidden="1">#REF!</definedName>
    <definedName name="BEx7A06T3RC2891FUX05G3QPRAUE" localSheetId="4" hidden="1">#REF!</definedName>
    <definedName name="BEx7A06T3RC2891FUX05G3QPRAUE" localSheetId="2" hidden="1">#REF!</definedName>
    <definedName name="BEx7A06T3RC2891FUX05G3QPRAUE" localSheetId="15" hidden="1">#REF!</definedName>
    <definedName name="BEx7A06T3RC2891FUX05G3QPRAUE" hidden="1">#REF!</definedName>
    <definedName name="BEx7A9S3JA1X7FH4CFSQLTZC4691" localSheetId="4" hidden="1">#REF!</definedName>
    <definedName name="BEx7A9S3JA1X7FH4CFSQLTZC4691" localSheetId="2" hidden="1">#REF!</definedName>
    <definedName name="BEx7A9S3JA1X7FH4CFSQLTZC4691" localSheetId="15" hidden="1">#REF!</definedName>
    <definedName name="BEx7A9S3JA1X7FH4CFSQLTZC4691" hidden="1">#REF!</definedName>
    <definedName name="BEx7ABA2C9IWH5VSLVLLLCY62161" localSheetId="4" hidden="1">#REF!</definedName>
    <definedName name="BEx7ABA2C9IWH5VSLVLLLCY62161" localSheetId="2" hidden="1">#REF!</definedName>
    <definedName name="BEx7ABA2C9IWH5VSLVLLLCY62161" localSheetId="15" hidden="1">#REF!</definedName>
    <definedName name="BEx7ABA2C9IWH5VSLVLLLCY62161" hidden="1">#REF!</definedName>
    <definedName name="BEx7AE4LPLX8N85BYB0WCO5S7ZPV" localSheetId="4" hidden="1">#REF!</definedName>
    <definedName name="BEx7AE4LPLX8N85BYB0WCO5S7ZPV" localSheetId="2" hidden="1">#REF!</definedName>
    <definedName name="BEx7AE4LPLX8N85BYB0WCO5S7ZPV" localSheetId="15" hidden="1">#REF!</definedName>
    <definedName name="BEx7AE4LPLX8N85BYB0WCO5S7ZPV" hidden="1">#REF!</definedName>
    <definedName name="BEx7AR0EEP9O5JPPEKQWG1TC860T" localSheetId="4" hidden="1">#REF!</definedName>
    <definedName name="BEx7AR0EEP9O5JPPEKQWG1TC860T" localSheetId="2" hidden="1">#REF!</definedName>
    <definedName name="BEx7AR0EEP9O5JPPEKQWG1TC860T" localSheetId="15" hidden="1">#REF!</definedName>
    <definedName name="BEx7AR0EEP9O5JPPEKQWG1TC860T" hidden="1">#REF!</definedName>
    <definedName name="BEx7ASD1I654MEDCO6GGWA95PXSC" localSheetId="4" hidden="1">#REF!</definedName>
    <definedName name="BEx7ASD1I654MEDCO6GGWA95PXSC" localSheetId="2" hidden="1">#REF!</definedName>
    <definedName name="BEx7ASD1I654MEDCO6GGWA95PXSC" localSheetId="15" hidden="1">#REF!</definedName>
    <definedName name="BEx7ASD1I654MEDCO6GGWA95PXSC" hidden="1">#REF!</definedName>
    <definedName name="BEx7AURD3S7JGN4D3YK1QAG6TAFA" localSheetId="4" hidden="1">#REF!</definedName>
    <definedName name="BEx7AURD3S7JGN4D3YK1QAG6TAFA" localSheetId="2" hidden="1">#REF!</definedName>
    <definedName name="BEx7AURD3S7JGN4D3YK1QAG6TAFA" localSheetId="15" hidden="1">#REF!</definedName>
    <definedName name="BEx7AURD3S7JGN4D3YK1QAG6TAFA" hidden="1">#REF!</definedName>
    <definedName name="BEx7AVCX9S5RJP3NSZ4QM4E6ERDT" localSheetId="4" hidden="1">#REF!</definedName>
    <definedName name="BEx7AVCX9S5RJP3NSZ4QM4E6ERDT" localSheetId="2" hidden="1">#REF!</definedName>
    <definedName name="BEx7AVCX9S5RJP3NSZ4QM4E6ERDT" localSheetId="15" hidden="1">#REF!</definedName>
    <definedName name="BEx7AVCX9S5RJP3NSZ4QM4E6ERDT" hidden="1">#REF!</definedName>
    <definedName name="BEx7AVYIGP0930MV5JEBWRYCJN68" localSheetId="4" hidden="1">#REF!</definedName>
    <definedName name="BEx7AVYIGP0930MV5JEBWRYCJN68" localSheetId="2" hidden="1">#REF!</definedName>
    <definedName name="BEx7AVYIGP0930MV5JEBWRYCJN68" localSheetId="15" hidden="1">#REF!</definedName>
    <definedName name="BEx7AVYIGP0930MV5JEBWRYCJN68" hidden="1">#REF!</definedName>
    <definedName name="BEx7B6LH6917TXOSAAQ6U7HVF018" localSheetId="4" hidden="1">#REF!</definedName>
    <definedName name="BEx7B6LH6917TXOSAAQ6U7HVF018" localSheetId="2" hidden="1">#REF!</definedName>
    <definedName name="BEx7B6LH6917TXOSAAQ6U7HVF018" localSheetId="15" hidden="1">#REF!</definedName>
    <definedName name="BEx7B6LH6917TXOSAAQ6U7HVF018" hidden="1">#REF!</definedName>
    <definedName name="BEx7BN8E88JR3K1BSLAZRPSFPQ9L" localSheetId="4" hidden="1">#REF!</definedName>
    <definedName name="BEx7BN8E88JR3K1BSLAZRPSFPQ9L" localSheetId="2" hidden="1">#REF!</definedName>
    <definedName name="BEx7BN8E88JR3K1BSLAZRPSFPQ9L" localSheetId="15" hidden="1">#REF!</definedName>
    <definedName name="BEx7BN8E88JR3K1BSLAZRPSFPQ9L" hidden="1">#REF!</definedName>
    <definedName name="BEx7BP14RMS3638K85OM4NCYLRHG" localSheetId="4" hidden="1">#REF!</definedName>
    <definedName name="BEx7BP14RMS3638K85OM4NCYLRHG" localSheetId="2" hidden="1">#REF!</definedName>
    <definedName name="BEx7BP14RMS3638K85OM4NCYLRHG" localSheetId="15" hidden="1">#REF!</definedName>
    <definedName name="BEx7BP14RMS3638K85OM4NCYLRHG" hidden="1">#REF!</definedName>
    <definedName name="BEx7BPXFZXJ79FQ0E8AQE21PGVHA" localSheetId="4" hidden="1">#REF!</definedName>
    <definedName name="BEx7BPXFZXJ79FQ0E8AQE21PGVHA" localSheetId="2" hidden="1">#REF!</definedName>
    <definedName name="BEx7BPXFZXJ79FQ0E8AQE21PGVHA" localSheetId="15" hidden="1">#REF!</definedName>
    <definedName name="BEx7BPXFZXJ79FQ0E8AQE21PGVHA" hidden="1">#REF!</definedName>
    <definedName name="BEx7C04AM39DQMC1TIX7CFZ2ADHX" localSheetId="4" hidden="1">#REF!</definedName>
    <definedName name="BEx7C04AM39DQMC1TIX7CFZ2ADHX" localSheetId="2" hidden="1">#REF!</definedName>
    <definedName name="BEx7C04AM39DQMC1TIX7CFZ2ADHX" localSheetId="15" hidden="1">#REF!</definedName>
    <definedName name="BEx7C04AM39DQMC1TIX7CFZ2ADHX" hidden="1">#REF!</definedName>
    <definedName name="BEx7C346X4AX2J1QPM4NBC7JL5W9" localSheetId="4" hidden="1">#REF!</definedName>
    <definedName name="BEx7C346X4AX2J1QPM4NBC7JL5W9" localSheetId="2" hidden="1">#REF!</definedName>
    <definedName name="BEx7C346X4AX2J1QPM4NBC7JL5W9" localSheetId="15" hidden="1">#REF!</definedName>
    <definedName name="BEx7C346X4AX2J1QPM4NBC7JL5W9" hidden="1">#REF!</definedName>
    <definedName name="BEx7C40F0PQURHPI6YQ39NFIR86Z" localSheetId="4" hidden="1">#REF!</definedName>
    <definedName name="BEx7C40F0PQURHPI6YQ39NFIR86Z" localSheetId="2" hidden="1">#REF!</definedName>
    <definedName name="BEx7C40F0PQURHPI6YQ39NFIR86Z" localSheetId="15" hidden="1">#REF!</definedName>
    <definedName name="BEx7C40F0PQURHPI6YQ39NFIR86Z" hidden="1">#REF!</definedName>
    <definedName name="BEx7C7B9VCY7N0H7N1NH6HNNH724" localSheetId="4" hidden="1">#REF!</definedName>
    <definedName name="BEx7C7B9VCY7N0H7N1NH6HNNH724" localSheetId="2" hidden="1">#REF!</definedName>
    <definedName name="BEx7C7B9VCY7N0H7N1NH6HNNH724" localSheetId="15" hidden="1">#REF!</definedName>
    <definedName name="BEx7C7B9VCY7N0H7N1NH6HNNH724" hidden="1">#REF!</definedName>
    <definedName name="BEx7C93VR7SYRIJS1JO8YZKSFAW9" localSheetId="4" hidden="1">#REF!</definedName>
    <definedName name="BEx7C93VR7SYRIJS1JO8YZKSFAW9" localSheetId="2" hidden="1">#REF!</definedName>
    <definedName name="BEx7C93VR7SYRIJS1JO8YZKSFAW9" localSheetId="15" hidden="1">#REF!</definedName>
    <definedName name="BEx7C93VR7SYRIJS1JO8YZKSFAW9" hidden="1">#REF!</definedName>
    <definedName name="BEx7CCPC6R1KQQZ2JQU6EFI1G0RM" localSheetId="4" hidden="1">#REF!</definedName>
    <definedName name="BEx7CCPC6R1KQQZ2JQU6EFI1G0RM" localSheetId="2" hidden="1">#REF!</definedName>
    <definedName name="BEx7CCPC6R1KQQZ2JQU6EFI1G0RM" localSheetId="15" hidden="1">#REF!</definedName>
    <definedName name="BEx7CCPC6R1KQQZ2JQU6EFI1G0RM" hidden="1">#REF!</definedName>
    <definedName name="BEx7CIJST9GLS2QD383UK7VUDTGL" localSheetId="4" hidden="1">#REF!</definedName>
    <definedName name="BEx7CIJST9GLS2QD383UK7VUDTGL" localSheetId="2" hidden="1">#REF!</definedName>
    <definedName name="BEx7CIJST9GLS2QD383UK7VUDTGL" localSheetId="15" hidden="1">#REF!</definedName>
    <definedName name="BEx7CIJST9GLS2QD383UK7VUDTGL" hidden="1">#REF!</definedName>
    <definedName name="BEx7CO8T2XKC7GHDSYNAWTZ9L7YR" localSheetId="4" hidden="1">#REF!</definedName>
    <definedName name="BEx7CO8T2XKC7GHDSYNAWTZ9L7YR" localSheetId="2" hidden="1">#REF!</definedName>
    <definedName name="BEx7CO8T2XKC7GHDSYNAWTZ9L7YR" localSheetId="15" hidden="1">#REF!</definedName>
    <definedName name="BEx7CO8T2XKC7GHDSYNAWTZ9L7YR" hidden="1">#REF!</definedName>
    <definedName name="BEx7CW1CF00DO8A36UNC2X7K65C2" localSheetId="4" hidden="1">#REF!</definedName>
    <definedName name="BEx7CW1CF00DO8A36UNC2X7K65C2" localSheetId="2" hidden="1">#REF!</definedName>
    <definedName name="BEx7CW1CF00DO8A36UNC2X7K65C2" localSheetId="15" hidden="1">#REF!</definedName>
    <definedName name="BEx7CW1CF00DO8A36UNC2X7K65C2" hidden="1">#REF!</definedName>
    <definedName name="BEx7CW6NFRL2P4XWP0MWHIYA97KF" localSheetId="4" hidden="1">#REF!</definedName>
    <definedName name="BEx7CW6NFRL2P4XWP0MWHIYA97KF" localSheetId="2" hidden="1">#REF!</definedName>
    <definedName name="BEx7CW6NFRL2P4XWP0MWHIYA97KF" localSheetId="15" hidden="1">#REF!</definedName>
    <definedName name="BEx7CW6NFRL2P4XWP0MWHIYA97KF" hidden="1">#REF!</definedName>
    <definedName name="BEx7CZXN83U7XFVGG1P1N6ZCQK7U" localSheetId="4" hidden="1">#REF!</definedName>
    <definedName name="BEx7CZXN83U7XFVGG1P1N6ZCQK7U" localSheetId="2" hidden="1">#REF!</definedName>
    <definedName name="BEx7CZXN83U7XFVGG1P1N6ZCQK7U" localSheetId="15" hidden="1">#REF!</definedName>
    <definedName name="BEx7CZXN83U7XFVGG1P1N6ZCQK7U" hidden="1">#REF!</definedName>
    <definedName name="BEx7D14R4J25CLH301NHMGU8FSWM" localSheetId="4" hidden="1">#REF!</definedName>
    <definedName name="BEx7D14R4J25CLH301NHMGU8FSWM" localSheetId="2" hidden="1">#REF!</definedName>
    <definedName name="BEx7D14R4J25CLH301NHMGU8FSWM" localSheetId="15" hidden="1">#REF!</definedName>
    <definedName name="BEx7D14R4J25CLH301NHMGU8FSWM" hidden="1">#REF!</definedName>
    <definedName name="BEx7D38BE0Z9QLQBDMGARM9USFPM" localSheetId="4" hidden="1">#REF!</definedName>
    <definedName name="BEx7D38BE0Z9QLQBDMGARM9USFPM" localSheetId="2" hidden="1">#REF!</definedName>
    <definedName name="BEx7D38BE0Z9QLQBDMGARM9USFPM" localSheetId="15" hidden="1">#REF!</definedName>
    <definedName name="BEx7D38BE0Z9QLQBDMGARM9USFPM" hidden="1">#REF!</definedName>
    <definedName name="BEx7D5RWKRS4W71J4NZ6ZSFHPKFT" localSheetId="4" hidden="1">#REF!</definedName>
    <definedName name="BEx7D5RWKRS4W71J4NZ6ZSFHPKFT" localSheetId="2" hidden="1">#REF!</definedName>
    <definedName name="BEx7D5RWKRS4W71J4NZ6ZSFHPKFT" localSheetId="15" hidden="1">#REF!</definedName>
    <definedName name="BEx7D5RWKRS4W71J4NZ6ZSFHPKFT" hidden="1">#REF!</definedName>
    <definedName name="BEx7D8H1TPOX1UN17QZYEV7Q58GA" localSheetId="4" hidden="1">#REF!</definedName>
    <definedName name="BEx7D8H1TPOX1UN17QZYEV7Q58GA" localSheetId="2" hidden="1">#REF!</definedName>
    <definedName name="BEx7D8H1TPOX1UN17QZYEV7Q58GA" localSheetId="15" hidden="1">#REF!</definedName>
    <definedName name="BEx7D8H1TPOX1UN17QZYEV7Q58GA" hidden="1">#REF!</definedName>
    <definedName name="BEx7DGF13H2074LRWFZQ45PZ6JPX" localSheetId="4" hidden="1">#REF!</definedName>
    <definedName name="BEx7DGF13H2074LRWFZQ45PZ6JPX" localSheetId="2" hidden="1">#REF!</definedName>
    <definedName name="BEx7DGF13H2074LRWFZQ45PZ6JPX" localSheetId="15" hidden="1">#REF!</definedName>
    <definedName name="BEx7DGF13H2074LRWFZQ45PZ6JPX" hidden="1">#REF!</definedName>
    <definedName name="BEx7DHBE0SOC5KXWWQ73WUDBRX8J" localSheetId="4" hidden="1">#REF!</definedName>
    <definedName name="BEx7DHBE0SOC5KXWWQ73WUDBRX8J" localSheetId="2" hidden="1">#REF!</definedName>
    <definedName name="BEx7DHBE0SOC5KXWWQ73WUDBRX8J" localSheetId="15" hidden="1">#REF!</definedName>
    <definedName name="BEx7DHBE0SOC5KXWWQ73WUDBRX8J" hidden="1">#REF!</definedName>
    <definedName name="BEx7DKWUXEDIISSX4GDD4YYT887F" localSheetId="4" hidden="1">#REF!</definedName>
    <definedName name="BEx7DKWUXEDIISSX4GDD4YYT887F" localSheetId="2" hidden="1">#REF!</definedName>
    <definedName name="BEx7DKWUXEDIISSX4GDD4YYT887F" localSheetId="15" hidden="1">#REF!</definedName>
    <definedName name="BEx7DKWUXEDIISSX4GDD4YYT887F" hidden="1">#REF!</definedName>
    <definedName name="BEx7DMUYR2HC26WW7AOB1TULERMB" localSheetId="4" hidden="1">#REF!</definedName>
    <definedName name="BEx7DMUYR2HC26WW7AOB1TULERMB" localSheetId="2" hidden="1">#REF!</definedName>
    <definedName name="BEx7DMUYR2HC26WW7AOB1TULERMB" localSheetId="15" hidden="1">#REF!</definedName>
    <definedName name="BEx7DMUYR2HC26WW7AOB1TULERMB" hidden="1">#REF!</definedName>
    <definedName name="BEx7DVJTRV44IMJIBFXELE67SZ7S" localSheetId="4" hidden="1">#REF!</definedName>
    <definedName name="BEx7DVJTRV44IMJIBFXELE67SZ7S" localSheetId="2" hidden="1">#REF!</definedName>
    <definedName name="BEx7DVJTRV44IMJIBFXELE67SZ7S" localSheetId="15" hidden="1">#REF!</definedName>
    <definedName name="BEx7DVJTRV44IMJIBFXELE67SZ7S" hidden="1">#REF!</definedName>
    <definedName name="BEx7DVUMFCI5INHMVFIJ44RTTSTT" localSheetId="4" hidden="1">#REF!</definedName>
    <definedName name="BEx7DVUMFCI5INHMVFIJ44RTTSTT" localSheetId="2" hidden="1">#REF!</definedName>
    <definedName name="BEx7DVUMFCI5INHMVFIJ44RTTSTT" localSheetId="15" hidden="1">#REF!</definedName>
    <definedName name="BEx7DVUMFCI5INHMVFIJ44RTTSTT" hidden="1">#REF!</definedName>
    <definedName name="BEx7E2QT2U8THYOKBPXONB1B47WH" localSheetId="4" hidden="1">#REF!</definedName>
    <definedName name="BEx7E2QT2U8THYOKBPXONB1B47WH" localSheetId="2" hidden="1">#REF!</definedName>
    <definedName name="BEx7E2QT2U8THYOKBPXONB1B47WH" localSheetId="15" hidden="1">#REF!</definedName>
    <definedName name="BEx7E2QT2U8THYOKBPXONB1B47WH" hidden="1">#REF!</definedName>
    <definedName name="BEx7E5QP7W6UKO74F5Y0VJ741HS5" localSheetId="4" hidden="1">#REF!</definedName>
    <definedName name="BEx7E5QP7W6UKO74F5Y0VJ741HS5" localSheetId="2" hidden="1">#REF!</definedName>
    <definedName name="BEx7E5QP7W6UKO74F5Y0VJ741HS5" localSheetId="15" hidden="1">#REF!</definedName>
    <definedName name="BEx7E5QP7W6UKO74F5Y0VJ741HS5" hidden="1">#REF!</definedName>
    <definedName name="BEx7E6N29HGH3I47AFB2DCS6MVS6" localSheetId="4" hidden="1">#REF!</definedName>
    <definedName name="BEx7E6N29HGH3I47AFB2DCS6MVS6" localSheetId="2" hidden="1">#REF!</definedName>
    <definedName name="BEx7E6N29HGH3I47AFB2DCS6MVS6" localSheetId="15" hidden="1">#REF!</definedName>
    <definedName name="BEx7E6N29HGH3I47AFB2DCS6MVS6" hidden="1">#REF!</definedName>
    <definedName name="BEx7EBA8IYHQKT7IQAOAML660SYA" localSheetId="4" hidden="1">#REF!</definedName>
    <definedName name="BEx7EBA8IYHQKT7IQAOAML660SYA" localSheetId="2" hidden="1">#REF!</definedName>
    <definedName name="BEx7EBA8IYHQKT7IQAOAML660SYA" localSheetId="15" hidden="1">#REF!</definedName>
    <definedName name="BEx7EBA8IYHQKT7IQAOAML660SYA" hidden="1">#REF!</definedName>
    <definedName name="BEx7EI6C8MCRZFEQYUBE5FSUTIHK" localSheetId="4" hidden="1">#REF!</definedName>
    <definedName name="BEx7EI6C8MCRZFEQYUBE5FSUTIHK" localSheetId="2" hidden="1">#REF!</definedName>
    <definedName name="BEx7EI6C8MCRZFEQYUBE5FSUTIHK" localSheetId="15" hidden="1">#REF!</definedName>
    <definedName name="BEx7EI6C8MCRZFEQYUBE5FSUTIHK" hidden="1">#REF!</definedName>
    <definedName name="BEx7EI6DL1Z6UWLFBXAKVGZTKHWJ" localSheetId="4" hidden="1">#REF!</definedName>
    <definedName name="BEx7EI6DL1Z6UWLFBXAKVGZTKHWJ" localSheetId="2" hidden="1">#REF!</definedName>
    <definedName name="BEx7EI6DL1Z6UWLFBXAKVGZTKHWJ" localSheetId="15" hidden="1">#REF!</definedName>
    <definedName name="BEx7EI6DL1Z6UWLFBXAKVGZTKHWJ" hidden="1">#REF!</definedName>
    <definedName name="BEx7EQKHX7GZYOLXRDU534TT4H64" localSheetId="4" hidden="1">#REF!</definedName>
    <definedName name="BEx7EQKHX7GZYOLXRDU534TT4H64" localSheetId="2" hidden="1">#REF!</definedName>
    <definedName name="BEx7EQKHX7GZYOLXRDU534TT4H64" localSheetId="15" hidden="1">#REF!</definedName>
    <definedName name="BEx7EQKHX7GZYOLXRDU534TT4H64" hidden="1">#REF!</definedName>
    <definedName name="BEx7ETV6L1TM7JSXJIGK3FC6RVZW" localSheetId="4" hidden="1">#REF!</definedName>
    <definedName name="BEx7ETV6L1TM7JSXJIGK3FC6RVZW" localSheetId="2" hidden="1">#REF!</definedName>
    <definedName name="BEx7ETV6L1TM7JSXJIGK3FC6RVZW" localSheetId="15" hidden="1">#REF!</definedName>
    <definedName name="BEx7ETV6L1TM7JSXJIGK3FC6RVZW" hidden="1">#REF!</definedName>
    <definedName name="BEx7EYYLHMBYQTH6I377FCQS7CSX" localSheetId="4" hidden="1">#REF!</definedName>
    <definedName name="BEx7EYYLHMBYQTH6I377FCQS7CSX" localSheetId="2" hidden="1">#REF!</definedName>
    <definedName name="BEx7EYYLHMBYQTH6I377FCQS7CSX" localSheetId="15" hidden="1">#REF!</definedName>
    <definedName name="BEx7EYYLHMBYQTH6I377FCQS7CSX" hidden="1">#REF!</definedName>
    <definedName name="BEx7FCLG1RYI2SNOU1Y2GQZNZSWA" localSheetId="4" hidden="1">#REF!</definedName>
    <definedName name="BEx7FCLG1RYI2SNOU1Y2GQZNZSWA" localSheetId="2" hidden="1">#REF!</definedName>
    <definedName name="BEx7FCLG1RYI2SNOU1Y2GQZNZSWA" localSheetId="15" hidden="1">#REF!</definedName>
    <definedName name="BEx7FCLG1RYI2SNOU1Y2GQZNZSWA" hidden="1">#REF!</definedName>
    <definedName name="BEx7FN32ZGWOAA4TTH79KINTDWR9" localSheetId="4" hidden="1">#REF!</definedName>
    <definedName name="BEx7FN32ZGWOAA4TTH79KINTDWR9" localSheetId="2" hidden="1">#REF!</definedName>
    <definedName name="BEx7FN32ZGWOAA4TTH79KINTDWR9" localSheetId="15" hidden="1">#REF!</definedName>
    <definedName name="BEx7FN32ZGWOAA4TTH79KINTDWR9" hidden="1">#REF!</definedName>
    <definedName name="BEx7FV0WJHXL6X5JNQ2ZX45PX49P" localSheetId="4" hidden="1">#REF!</definedName>
    <definedName name="BEx7FV0WJHXL6X5JNQ2ZX45PX49P" localSheetId="2" hidden="1">#REF!</definedName>
    <definedName name="BEx7FV0WJHXL6X5JNQ2ZX45PX49P" localSheetId="15" hidden="1">#REF!</definedName>
    <definedName name="BEx7FV0WJHXL6X5JNQ2ZX45PX49P" hidden="1">#REF!</definedName>
    <definedName name="BEx7G82CKM3NIY1PHNFK28M09PCH" localSheetId="4" hidden="1">#REF!</definedName>
    <definedName name="BEx7G82CKM3NIY1PHNFK28M09PCH" localSheetId="2" hidden="1">#REF!</definedName>
    <definedName name="BEx7G82CKM3NIY1PHNFK28M09PCH" localSheetId="15" hidden="1">#REF!</definedName>
    <definedName name="BEx7G82CKM3NIY1PHNFK28M09PCH" hidden="1">#REF!</definedName>
    <definedName name="BEx7GR3ENYWRXXS5IT0UMEGOLGUH" localSheetId="4" hidden="1">#REF!</definedName>
    <definedName name="BEx7GR3ENYWRXXS5IT0UMEGOLGUH" localSheetId="2" hidden="1">#REF!</definedName>
    <definedName name="BEx7GR3ENYWRXXS5IT0UMEGOLGUH" localSheetId="15" hidden="1">#REF!</definedName>
    <definedName name="BEx7GR3ENYWRXXS5IT0UMEGOLGUH" hidden="1">#REF!</definedName>
    <definedName name="BEx7GSAL6P7TASL8MB63RFST1LJL" localSheetId="4" hidden="1">#REF!</definedName>
    <definedName name="BEx7GSAL6P7TASL8MB63RFST1LJL" localSheetId="2" hidden="1">#REF!</definedName>
    <definedName name="BEx7GSAL6P7TASL8MB63RFST1LJL" localSheetId="15" hidden="1">#REF!</definedName>
    <definedName name="BEx7GSAL6P7TASL8MB63RFST1LJL" hidden="1">#REF!</definedName>
    <definedName name="BEx7H0JD6I5I8WQLLWOYWY5YWPQE" localSheetId="4" hidden="1">#REF!</definedName>
    <definedName name="BEx7H0JD6I5I8WQLLWOYWY5YWPQE" localSheetId="2" hidden="1">#REF!</definedName>
    <definedName name="BEx7H0JD6I5I8WQLLWOYWY5YWPQE" localSheetId="15" hidden="1">#REF!</definedName>
    <definedName name="BEx7H0JD6I5I8WQLLWOYWY5YWPQE" hidden="1">#REF!</definedName>
    <definedName name="BEx7H14XCXH7WEXEY1HVO53A6AGH" localSheetId="4" hidden="1">#REF!</definedName>
    <definedName name="BEx7H14XCXH7WEXEY1HVO53A6AGH" localSheetId="2" hidden="1">#REF!</definedName>
    <definedName name="BEx7H14XCXH7WEXEY1HVO53A6AGH" localSheetId="15" hidden="1">#REF!</definedName>
    <definedName name="BEx7H14XCXH7WEXEY1HVO53A6AGH" hidden="1">#REF!</definedName>
    <definedName name="BEx7HGVBEF4LEIF6RC14N3PSU461" localSheetId="4" hidden="1">#REF!</definedName>
    <definedName name="BEx7HGVBEF4LEIF6RC14N3PSU461" localSheetId="2" hidden="1">#REF!</definedName>
    <definedName name="BEx7HGVBEF4LEIF6RC14N3PSU461" localSheetId="15" hidden="1">#REF!</definedName>
    <definedName name="BEx7HGVBEF4LEIF6RC14N3PSU461" hidden="1">#REF!</definedName>
    <definedName name="BEx7HQ5T9FZ42QWS09UO4DT42Y0R" localSheetId="4" hidden="1">#REF!</definedName>
    <definedName name="BEx7HQ5T9FZ42QWS09UO4DT42Y0R" localSheetId="2" hidden="1">#REF!</definedName>
    <definedName name="BEx7HQ5T9FZ42QWS09UO4DT42Y0R" localSheetId="15" hidden="1">#REF!</definedName>
    <definedName name="BEx7HQ5T9FZ42QWS09UO4DT42Y0R" hidden="1">#REF!</definedName>
    <definedName name="BEx7HRCZE3CVGON1HV07MT5MNDZ3" localSheetId="4" hidden="1">#REF!</definedName>
    <definedName name="BEx7HRCZE3CVGON1HV07MT5MNDZ3" localSheetId="2" hidden="1">#REF!</definedName>
    <definedName name="BEx7HRCZE3CVGON1HV07MT5MNDZ3" localSheetId="15" hidden="1">#REF!</definedName>
    <definedName name="BEx7HRCZE3CVGON1HV07MT5MNDZ3" hidden="1">#REF!</definedName>
    <definedName name="BEx7HWGE2CANG5M17X4C8YNC3N8F" localSheetId="4" hidden="1">#REF!</definedName>
    <definedName name="BEx7HWGE2CANG5M17X4C8YNC3N8F" localSheetId="2" hidden="1">#REF!</definedName>
    <definedName name="BEx7HWGE2CANG5M17X4C8YNC3N8F" localSheetId="15" hidden="1">#REF!</definedName>
    <definedName name="BEx7HWGE2CANG5M17X4C8YNC3N8F" hidden="1">#REF!</definedName>
    <definedName name="BEx7IB54GU5UCTJS549UBDW43EJL" localSheetId="4" hidden="1">#REF!</definedName>
    <definedName name="BEx7IB54GU5UCTJS549UBDW43EJL" localSheetId="2" hidden="1">#REF!</definedName>
    <definedName name="BEx7IB54GU5UCTJS549UBDW43EJL" localSheetId="15" hidden="1">#REF!</definedName>
    <definedName name="BEx7IB54GU5UCTJS549UBDW43EJL" hidden="1">#REF!</definedName>
    <definedName name="BEx7IBVYN47SFZIA0K4MDKQZNN9V" localSheetId="4" hidden="1">#REF!</definedName>
    <definedName name="BEx7IBVYN47SFZIA0K4MDKQZNN9V" localSheetId="2" hidden="1">#REF!</definedName>
    <definedName name="BEx7IBVYN47SFZIA0K4MDKQZNN9V" localSheetId="15" hidden="1">#REF!</definedName>
    <definedName name="BEx7IBVYN47SFZIA0K4MDKQZNN9V" hidden="1">#REF!</definedName>
    <definedName name="BEx7IGOMJB39HUONENRXTK1MFHGE" localSheetId="4" hidden="1">#REF!</definedName>
    <definedName name="BEx7IGOMJB39HUONENRXTK1MFHGE" localSheetId="2" hidden="1">#REF!</definedName>
    <definedName name="BEx7IGOMJB39HUONENRXTK1MFHGE" localSheetId="15" hidden="1">#REF!</definedName>
    <definedName name="BEx7IGOMJB39HUONENRXTK1MFHGE" hidden="1">#REF!</definedName>
    <definedName name="BEx7ISO6LTCYYDK0J6IN4PG2P6SW" localSheetId="4" hidden="1">#REF!</definedName>
    <definedName name="BEx7ISO6LTCYYDK0J6IN4PG2P6SW" localSheetId="2" hidden="1">#REF!</definedName>
    <definedName name="BEx7ISO6LTCYYDK0J6IN4PG2P6SW" localSheetId="15" hidden="1">#REF!</definedName>
    <definedName name="BEx7ISO6LTCYYDK0J6IN4PG2P6SW" hidden="1">#REF!</definedName>
    <definedName name="BEx7IV2IJ5WT7UC0UG7WP0WF2JZI" localSheetId="4" hidden="1">#REF!</definedName>
    <definedName name="BEx7IV2IJ5WT7UC0UG7WP0WF2JZI" localSheetId="2" hidden="1">#REF!</definedName>
    <definedName name="BEx7IV2IJ5WT7UC0UG7WP0WF2JZI" localSheetId="15" hidden="1">#REF!</definedName>
    <definedName name="BEx7IV2IJ5WT7UC0UG7WP0WF2JZI" hidden="1">#REF!</definedName>
    <definedName name="BEx7IXGU74GE5E4S6W4Z13AR092Y" localSheetId="4" hidden="1">#REF!</definedName>
    <definedName name="BEx7IXGU74GE5E4S6W4Z13AR092Y" localSheetId="2" hidden="1">#REF!</definedName>
    <definedName name="BEx7IXGU74GE5E4S6W4Z13AR092Y" localSheetId="15" hidden="1">#REF!</definedName>
    <definedName name="BEx7IXGU74GE5E4S6W4Z13AR092Y" hidden="1">#REF!</definedName>
    <definedName name="BEx7J4YL8Q3BI1MLH16YYQ18IJRD" localSheetId="4" hidden="1">#REF!</definedName>
    <definedName name="BEx7J4YL8Q3BI1MLH16YYQ18IJRD" localSheetId="2" hidden="1">#REF!</definedName>
    <definedName name="BEx7J4YL8Q3BI1MLH16YYQ18IJRD" localSheetId="15" hidden="1">#REF!</definedName>
    <definedName name="BEx7J4YL8Q3BI1MLH16YYQ18IJRD" hidden="1">#REF!</definedName>
    <definedName name="BEx7J5K5QVUOXI6A663KUWL6PO3O" localSheetId="4" hidden="1">#REF!</definedName>
    <definedName name="BEx7J5K5QVUOXI6A663KUWL6PO3O" localSheetId="2" hidden="1">#REF!</definedName>
    <definedName name="BEx7J5K5QVUOXI6A663KUWL6PO3O" localSheetId="15" hidden="1">#REF!</definedName>
    <definedName name="BEx7J5K5QVUOXI6A663KUWL6PO3O" hidden="1">#REF!</definedName>
    <definedName name="BEx7JH3HGBPI07OHZ5LFYK0UFZQR" localSheetId="4" hidden="1">#REF!</definedName>
    <definedName name="BEx7JH3HGBPI07OHZ5LFYK0UFZQR" localSheetId="2" hidden="1">#REF!</definedName>
    <definedName name="BEx7JH3HGBPI07OHZ5LFYK0UFZQR" localSheetId="15" hidden="1">#REF!</definedName>
    <definedName name="BEx7JH3HGBPI07OHZ5LFYK0UFZQR" hidden="1">#REF!</definedName>
    <definedName name="BEx7JRL3MHRMVLQF3EN15MXRPN68" localSheetId="4" hidden="1">#REF!</definedName>
    <definedName name="BEx7JRL3MHRMVLQF3EN15MXRPN68" localSheetId="2" hidden="1">#REF!</definedName>
    <definedName name="BEx7JRL3MHRMVLQF3EN15MXRPN68" localSheetId="15" hidden="1">#REF!</definedName>
    <definedName name="BEx7JRL3MHRMVLQF3EN15MXRPN68" hidden="1">#REF!</definedName>
    <definedName name="BEx7JV194190CNM6WWGQ3UBJ3CHH" localSheetId="4" hidden="1">#REF!</definedName>
    <definedName name="BEx7JV194190CNM6WWGQ3UBJ3CHH" localSheetId="2" hidden="1">#REF!</definedName>
    <definedName name="BEx7JV194190CNM6WWGQ3UBJ3CHH" localSheetId="15" hidden="1">#REF!</definedName>
    <definedName name="BEx7JV194190CNM6WWGQ3UBJ3CHH" hidden="1">#REF!</definedName>
    <definedName name="BEx7JZJ4AE8AGMWPK3XPBTBUBZ48" localSheetId="4" hidden="1">#REF!</definedName>
    <definedName name="BEx7JZJ4AE8AGMWPK3XPBTBUBZ48" localSheetId="2" hidden="1">#REF!</definedName>
    <definedName name="BEx7JZJ4AE8AGMWPK3XPBTBUBZ48" localSheetId="15" hidden="1">#REF!</definedName>
    <definedName name="BEx7JZJ4AE8AGMWPK3XPBTBUBZ48" hidden="1">#REF!</definedName>
    <definedName name="BEx7K7GZ607XQOGB81A1HINBTGOZ" localSheetId="4" hidden="1">#REF!</definedName>
    <definedName name="BEx7K7GZ607XQOGB81A1HINBTGOZ" localSheetId="2" hidden="1">#REF!</definedName>
    <definedName name="BEx7K7GZ607XQOGB81A1HINBTGOZ" localSheetId="15" hidden="1">#REF!</definedName>
    <definedName name="BEx7K7GZ607XQOGB81A1HINBTGOZ" hidden="1">#REF!</definedName>
    <definedName name="BEx7KEYPBDXSNROH8M6CDCBN6B50" localSheetId="4" hidden="1">#REF!</definedName>
    <definedName name="BEx7KEYPBDXSNROH8M6CDCBN6B50" localSheetId="2" hidden="1">#REF!</definedName>
    <definedName name="BEx7KEYPBDXSNROH8M6CDCBN6B50" localSheetId="15" hidden="1">#REF!</definedName>
    <definedName name="BEx7KEYPBDXSNROH8M6CDCBN6B50" hidden="1">#REF!</definedName>
    <definedName name="BEx7KH7PZ0A6FSWA4LAN2CMZ0WSF" localSheetId="4" hidden="1">#REF!</definedName>
    <definedName name="BEx7KH7PZ0A6FSWA4LAN2CMZ0WSF" localSheetId="2" hidden="1">#REF!</definedName>
    <definedName name="BEx7KH7PZ0A6FSWA4LAN2CMZ0WSF" localSheetId="15" hidden="1">#REF!</definedName>
    <definedName name="BEx7KH7PZ0A6FSWA4LAN2CMZ0WSF" hidden="1">#REF!</definedName>
    <definedName name="BEx7KNCTL6VMNQP4MFMHOMV1WI1Y" localSheetId="4" hidden="1">#REF!</definedName>
    <definedName name="BEx7KNCTL6VMNQP4MFMHOMV1WI1Y" localSheetId="2" hidden="1">#REF!</definedName>
    <definedName name="BEx7KNCTL6VMNQP4MFMHOMV1WI1Y" localSheetId="15" hidden="1">#REF!</definedName>
    <definedName name="BEx7KNCTL6VMNQP4MFMHOMV1WI1Y" hidden="1">#REF!</definedName>
    <definedName name="BEx7KSAS8BZT6H8OQCZ5DNSTMO07" localSheetId="4" hidden="1">#REF!</definedName>
    <definedName name="BEx7KSAS8BZT6H8OQCZ5DNSTMO07" localSheetId="2" hidden="1">#REF!</definedName>
    <definedName name="BEx7KSAS8BZT6H8OQCZ5DNSTMO07" localSheetId="15" hidden="1">#REF!</definedName>
    <definedName name="BEx7KSAS8BZT6H8OQCZ5DNSTMO07" hidden="1">#REF!</definedName>
    <definedName name="BEx7KWHTBD21COXVI4HNEQH0Z3L8" localSheetId="4" hidden="1">#REF!</definedName>
    <definedName name="BEx7KWHTBD21COXVI4HNEQH0Z3L8" localSheetId="2" hidden="1">#REF!</definedName>
    <definedName name="BEx7KWHTBD21COXVI4HNEQH0Z3L8" localSheetId="15" hidden="1">#REF!</definedName>
    <definedName name="BEx7KWHTBD21COXVI4HNEQH0Z3L8" hidden="1">#REF!</definedName>
    <definedName name="BEx7KXUGRMRSUXCM97Z7VRZQ9JH2" localSheetId="4" hidden="1">#REF!</definedName>
    <definedName name="BEx7KXUGRMRSUXCM97Z7VRZQ9JH2" localSheetId="2" hidden="1">#REF!</definedName>
    <definedName name="BEx7KXUGRMRSUXCM97Z7VRZQ9JH2" localSheetId="15" hidden="1">#REF!</definedName>
    <definedName name="BEx7KXUGRMRSUXCM97Z7VRZQ9JH2" hidden="1">#REF!</definedName>
    <definedName name="BEx7L5C6U8MP6IZ67BD649WQYJEK" localSheetId="4" hidden="1">#REF!</definedName>
    <definedName name="BEx7L5C6U8MP6IZ67BD649WQYJEK" localSheetId="2" hidden="1">#REF!</definedName>
    <definedName name="BEx7L5C6U8MP6IZ67BD649WQYJEK" localSheetId="15" hidden="1">#REF!</definedName>
    <definedName name="BEx7L5C6U8MP6IZ67BD649WQYJEK" hidden="1">#REF!</definedName>
    <definedName name="BEx7L8HEYEVTATR0OG5JJO647KNI" localSheetId="4" hidden="1">#REF!</definedName>
    <definedName name="BEx7L8HEYEVTATR0OG5JJO647KNI" localSheetId="2" hidden="1">#REF!</definedName>
    <definedName name="BEx7L8HEYEVTATR0OG5JJO647KNI" localSheetId="15" hidden="1">#REF!</definedName>
    <definedName name="BEx7L8HEYEVTATR0OG5JJO647KNI" hidden="1">#REF!</definedName>
    <definedName name="BEx7L8XOV64OMS15ZFURFEUXLMWF" localSheetId="4" hidden="1">#REF!</definedName>
    <definedName name="BEx7L8XOV64OMS15ZFURFEUXLMWF" localSheetId="2" hidden="1">#REF!</definedName>
    <definedName name="BEx7L8XOV64OMS15ZFURFEUXLMWF" localSheetId="15" hidden="1">#REF!</definedName>
    <definedName name="BEx7L8XOV64OMS15ZFURFEUXLMWF" hidden="1">#REF!</definedName>
    <definedName name="BEx7LPF478MRAYB9TQ6LDML6O3BY" localSheetId="4" hidden="1">#REF!</definedName>
    <definedName name="BEx7LPF478MRAYB9TQ6LDML6O3BY" localSheetId="2" hidden="1">#REF!</definedName>
    <definedName name="BEx7LPF478MRAYB9TQ6LDML6O3BY" localSheetId="15" hidden="1">#REF!</definedName>
    <definedName name="BEx7LPF478MRAYB9TQ6LDML6O3BY" hidden="1">#REF!</definedName>
    <definedName name="BEx7LPV780NFCG1VX4EKJ29YXOLZ" localSheetId="4" hidden="1">#REF!</definedName>
    <definedName name="BEx7LPV780NFCG1VX4EKJ29YXOLZ" localSheetId="2" hidden="1">#REF!</definedName>
    <definedName name="BEx7LPV780NFCG1VX4EKJ29YXOLZ" localSheetId="15" hidden="1">#REF!</definedName>
    <definedName name="BEx7LPV780NFCG1VX4EKJ29YXOLZ" hidden="1">#REF!</definedName>
    <definedName name="BEx7LQ0PD30NJWOAYKPEYHM9J83B" localSheetId="4" hidden="1">#REF!</definedName>
    <definedName name="BEx7LQ0PD30NJWOAYKPEYHM9J83B" localSheetId="2" hidden="1">#REF!</definedName>
    <definedName name="BEx7LQ0PD30NJWOAYKPEYHM9J83B" localSheetId="15" hidden="1">#REF!</definedName>
    <definedName name="BEx7LQ0PD30NJWOAYKPEYHM9J83B" hidden="1">#REF!</definedName>
    <definedName name="BEx7M4EKEDHZ1ZZ91NDLSUNPUFPZ" localSheetId="4" hidden="1">#REF!</definedName>
    <definedName name="BEx7M4EKEDHZ1ZZ91NDLSUNPUFPZ" localSheetId="2" hidden="1">#REF!</definedName>
    <definedName name="BEx7M4EKEDHZ1ZZ91NDLSUNPUFPZ" localSheetId="15" hidden="1">#REF!</definedName>
    <definedName name="BEx7M4EKEDHZ1ZZ91NDLSUNPUFPZ" hidden="1">#REF!</definedName>
    <definedName name="BEx7MAUI1JJFDIJGDW4RWY5384LY" localSheetId="4" hidden="1">#REF!</definedName>
    <definedName name="BEx7MAUI1JJFDIJGDW4RWY5384LY" localSheetId="2" hidden="1">#REF!</definedName>
    <definedName name="BEx7MAUI1JJFDIJGDW4RWY5384LY" localSheetId="15" hidden="1">#REF!</definedName>
    <definedName name="BEx7MAUI1JJFDIJGDW4RWY5384LY" hidden="1">#REF!</definedName>
    <definedName name="BEx7MI1EW6N7FOBHWJLYC02TZSKR" localSheetId="4" hidden="1">#REF!</definedName>
    <definedName name="BEx7MI1EW6N7FOBHWJLYC02TZSKR" localSheetId="2" hidden="1">#REF!</definedName>
    <definedName name="BEx7MI1EW6N7FOBHWJLYC02TZSKR" localSheetId="15" hidden="1">#REF!</definedName>
    <definedName name="BEx7MI1EW6N7FOBHWJLYC02TZSKR" hidden="1">#REF!</definedName>
    <definedName name="BEx7MJZO3UKAMJ53UWOJ5ZD4GGMQ" localSheetId="4" hidden="1">#REF!</definedName>
    <definedName name="BEx7MJZO3UKAMJ53UWOJ5ZD4GGMQ" localSheetId="2" hidden="1">#REF!</definedName>
    <definedName name="BEx7MJZO3UKAMJ53UWOJ5ZD4GGMQ" localSheetId="15" hidden="1">#REF!</definedName>
    <definedName name="BEx7MJZO3UKAMJ53UWOJ5ZD4GGMQ" hidden="1">#REF!</definedName>
    <definedName name="BEx7MO17TZ6L4457Q12FYYLUUZAZ" localSheetId="4" hidden="1">#REF!</definedName>
    <definedName name="BEx7MO17TZ6L4457Q12FYYLUUZAZ" localSheetId="2" hidden="1">#REF!</definedName>
    <definedName name="BEx7MO17TZ6L4457Q12FYYLUUZAZ" localSheetId="15" hidden="1">#REF!</definedName>
    <definedName name="BEx7MO17TZ6L4457Q12FYYLUUZAZ" hidden="1">#REF!</definedName>
    <definedName name="BEx7MT4MFNXIVQGAT6D971GZW7CA" localSheetId="4" hidden="1">#REF!</definedName>
    <definedName name="BEx7MT4MFNXIVQGAT6D971GZW7CA" localSheetId="2" hidden="1">#REF!</definedName>
    <definedName name="BEx7MT4MFNXIVQGAT6D971GZW7CA" localSheetId="15" hidden="1">#REF!</definedName>
    <definedName name="BEx7MT4MFNXIVQGAT6D971GZW7CA" hidden="1">#REF!</definedName>
    <definedName name="BEx7MUMLPPX92MX7SA8S1PLONDL8" localSheetId="4" hidden="1">#REF!</definedName>
    <definedName name="BEx7MUMLPPX92MX7SA8S1PLONDL8" localSheetId="2" hidden="1">#REF!</definedName>
    <definedName name="BEx7MUMLPPX92MX7SA8S1PLONDL8" localSheetId="15" hidden="1">#REF!</definedName>
    <definedName name="BEx7MUMLPPX92MX7SA8S1PLONDL8" hidden="1">#REF!</definedName>
    <definedName name="BEx7MX0W532Q7CB4V6KFVC9WAOUI" localSheetId="4" hidden="1">#REF!</definedName>
    <definedName name="BEx7MX0W532Q7CB4V6KFVC9WAOUI" localSheetId="2" hidden="1">#REF!</definedName>
    <definedName name="BEx7MX0W532Q7CB4V6KFVC9WAOUI" localSheetId="15" hidden="1">#REF!</definedName>
    <definedName name="BEx7MX0W532Q7CB4V6KFVC9WAOUI" hidden="1">#REF!</definedName>
    <definedName name="BEx7NB403NE748IF75RXMWOFQ986" localSheetId="4" hidden="1">#REF!</definedName>
    <definedName name="BEx7NB403NE748IF75RXMWOFQ986" localSheetId="2" hidden="1">#REF!</definedName>
    <definedName name="BEx7NB403NE748IF75RXMWOFQ986" localSheetId="15" hidden="1">#REF!</definedName>
    <definedName name="BEx7NB403NE748IF75RXMWOFQ986" hidden="1">#REF!</definedName>
    <definedName name="BEx7NI062THZAM6I8AJWTFJL91CS" localSheetId="4" hidden="1">#REF!</definedName>
    <definedName name="BEx7NI062THZAM6I8AJWTFJL91CS" localSheetId="2" hidden="1">#REF!</definedName>
    <definedName name="BEx7NI062THZAM6I8AJWTFJL91CS" localSheetId="15" hidden="1">#REF!</definedName>
    <definedName name="BEx7NI062THZAM6I8AJWTFJL91CS" hidden="1">#REF!</definedName>
    <definedName name="BEx904S75BPRYMHF0083JF7ES4NG" localSheetId="4" hidden="1">#REF!</definedName>
    <definedName name="BEx904S75BPRYMHF0083JF7ES4NG" localSheetId="2" hidden="1">#REF!</definedName>
    <definedName name="BEx904S75BPRYMHF0083JF7ES4NG" localSheetId="15" hidden="1">#REF!</definedName>
    <definedName name="BEx904S75BPRYMHF0083JF7ES4NG" hidden="1">#REF!</definedName>
    <definedName name="BEx90HDD4RWF7JZGA8GCGG7D63MG" localSheetId="4" hidden="1">#REF!</definedName>
    <definedName name="BEx90HDD4RWF7JZGA8GCGG7D63MG" localSheetId="2" hidden="1">#REF!</definedName>
    <definedName name="BEx90HDD4RWF7JZGA8GCGG7D63MG" localSheetId="15" hidden="1">#REF!</definedName>
    <definedName name="BEx90HDD4RWF7JZGA8GCGG7D63MG" hidden="1">#REF!</definedName>
    <definedName name="BEx90HO6UVMFVSV8U0YBZFHNCL38" localSheetId="4" hidden="1">#REF!</definedName>
    <definedName name="BEx90HO6UVMFVSV8U0YBZFHNCL38" localSheetId="2" hidden="1">#REF!</definedName>
    <definedName name="BEx90HO6UVMFVSV8U0YBZFHNCL38" localSheetId="15" hidden="1">#REF!</definedName>
    <definedName name="BEx90HO6UVMFVSV8U0YBZFHNCL38" hidden="1">#REF!</definedName>
    <definedName name="BEx90VGH5H09ON2QXYC9WIIEU98T" localSheetId="4" hidden="1">#REF!</definedName>
    <definedName name="BEx90VGH5H09ON2QXYC9WIIEU98T" localSheetId="2" hidden="1">#REF!</definedName>
    <definedName name="BEx90VGH5H09ON2QXYC9WIIEU98T" localSheetId="15" hidden="1">#REF!</definedName>
    <definedName name="BEx90VGH5H09ON2QXYC9WIIEU98T" hidden="1">#REF!</definedName>
    <definedName name="BEx9157279000SVN5XNWQ99JY0WU" localSheetId="4" hidden="1">#REF!</definedName>
    <definedName name="BEx9157279000SVN5XNWQ99JY0WU" localSheetId="2" hidden="1">#REF!</definedName>
    <definedName name="BEx9157279000SVN5XNWQ99JY0WU" localSheetId="15" hidden="1">#REF!</definedName>
    <definedName name="BEx9157279000SVN5XNWQ99JY0WU" hidden="1">#REF!</definedName>
    <definedName name="BEx9175B70QXYAU5A8DJPGZQ46L9" localSheetId="4" hidden="1">#REF!</definedName>
    <definedName name="BEx9175B70QXYAU5A8DJPGZQ46L9" localSheetId="2" hidden="1">#REF!</definedName>
    <definedName name="BEx9175B70QXYAU5A8DJPGZQ46L9" localSheetId="15" hidden="1">#REF!</definedName>
    <definedName name="BEx9175B70QXYAU5A8DJPGZQ46L9" hidden="1">#REF!</definedName>
    <definedName name="BEx91AQQRTV87AO27VWHSFZAD4ZR" localSheetId="4" hidden="1">#REF!</definedName>
    <definedName name="BEx91AQQRTV87AO27VWHSFZAD4ZR" localSheetId="2" hidden="1">#REF!</definedName>
    <definedName name="BEx91AQQRTV87AO27VWHSFZAD4ZR" localSheetId="15" hidden="1">#REF!</definedName>
    <definedName name="BEx91AQQRTV87AO27VWHSFZAD4ZR" hidden="1">#REF!</definedName>
    <definedName name="BEx91L8FLL5CWLA2CDHKCOMGVDZN" localSheetId="4" hidden="1">#REF!</definedName>
    <definedName name="BEx91L8FLL5CWLA2CDHKCOMGVDZN" localSheetId="2" hidden="1">#REF!</definedName>
    <definedName name="BEx91L8FLL5CWLA2CDHKCOMGVDZN" localSheetId="15" hidden="1">#REF!</definedName>
    <definedName name="BEx91L8FLL5CWLA2CDHKCOMGVDZN" hidden="1">#REF!</definedName>
    <definedName name="BEx91OTVH9ZDBC3QTORU8RZX4EOC" localSheetId="4" hidden="1">#REF!</definedName>
    <definedName name="BEx91OTVH9ZDBC3QTORU8RZX4EOC" localSheetId="2" hidden="1">#REF!</definedName>
    <definedName name="BEx91OTVH9ZDBC3QTORU8RZX4EOC" localSheetId="15" hidden="1">#REF!</definedName>
    <definedName name="BEx91OTVH9ZDBC3QTORU8RZX4EOC" hidden="1">#REF!</definedName>
    <definedName name="BEx91QH5JRZKQP1GPN2SQMR3CKAG" localSheetId="4" hidden="1">#REF!</definedName>
    <definedName name="BEx91QH5JRZKQP1GPN2SQMR3CKAG" localSheetId="2" hidden="1">#REF!</definedName>
    <definedName name="BEx91QH5JRZKQP1GPN2SQMR3CKAG" localSheetId="15" hidden="1">#REF!</definedName>
    <definedName name="BEx91QH5JRZKQP1GPN2SQMR3CKAG" hidden="1">#REF!</definedName>
    <definedName name="BEx91ROALDNHO7FI4X8L61RH4UJE" localSheetId="4" hidden="1">#REF!</definedName>
    <definedName name="BEx91ROALDNHO7FI4X8L61RH4UJE" localSheetId="2" hidden="1">#REF!</definedName>
    <definedName name="BEx91ROALDNHO7FI4X8L61RH4UJE" localSheetId="15" hidden="1">#REF!</definedName>
    <definedName name="BEx91ROALDNHO7FI4X8L61RH4UJE" hidden="1">#REF!</definedName>
    <definedName name="BEx91TMID71GVYH0U16QM1RV3PX0" localSheetId="4" hidden="1">#REF!</definedName>
    <definedName name="BEx91TMID71GVYH0U16QM1RV3PX0" localSheetId="2" hidden="1">#REF!</definedName>
    <definedName name="BEx91TMID71GVYH0U16QM1RV3PX0" localSheetId="15" hidden="1">#REF!</definedName>
    <definedName name="BEx91TMID71GVYH0U16QM1RV3PX0" hidden="1">#REF!</definedName>
    <definedName name="BEx91VF2D78PAF337E3L2L81K9W2" localSheetId="4" hidden="1">#REF!</definedName>
    <definedName name="BEx91VF2D78PAF337E3L2L81K9W2" localSheetId="2" hidden="1">#REF!</definedName>
    <definedName name="BEx91VF2D78PAF337E3L2L81K9W2" localSheetId="15" hidden="1">#REF!</definedName>
    <definedName name="BEx91VF2D78PAF337E3L2L81K9W2" hidden="1">#REF!</definedName>
    <definedName name="BEx921PNZ46VORG2VRMWREWIC0SE" localSheetId="4" hidden="1">#REF!</definedName>
    <definedName name="BEx921PNZ46VORG2VRMWREWIC0SE" localSheetId="2" hidden="1">#REF!</definedName>
    <definedName name="BEx921PNZ46VORG2VRMWREWIC0SE" localSheetId="15" hidden="1">#REF!</definedName>
    <definedName name="BEx921PNZ46VORG2VRMWREWIC0SE" hidden="1">#REF!</definedName>
    <definedName name="BEx929CVDCG5CFUQWNDLOSNRQ1FN" localSheetId="4" hidden="1">#REF!</definedName>
    <definedName name="BEx929CVDCG5CFUQWNDLOSNRQ1FN" localSheetId="2" hidden="1">#REF!</definedName>
    <definedName name="BEx929CVDCG5CFUQWNDLOSNRQ1FN" localSheetId="15" hidden="1">#REF!</definedName>
    <definedName name="BEx929CVDCG5CFUQWNDLOSNRQ1FN" hidden="1">#REF!</definedName>
    <definedName name="BEx92DPEKL5WM5A3CN8674JI0PR3" localSheetId="4" hidden="1">#REF!</definedName>
    <definedName name="BEx92DPEKL5WM5A3CN8674JI0PR3" localSheetId="2" hidden="1">#REF!</definedName>
    <definedName name="BEx92DPEKL5WM5A3CN8674JI0PR3" localSheetId="15" hidden="1">#REF!</definedName>
    <definedName name="BEx92DPEKL5WM5A3CN8674JI0PR3" hidden="1">#REF!</definedName>
    <definedName name="BEx92ER2RMY93TZK0D9L9T3H0GI5" localSheetId="4" hidden="1">#REF!</definedName>
    <definedName name="BEx92ER2RMY93TZK0D9L9T3H0GI5" localSheetId="2" hidden="1">#REF!</definedName>
    <definedName name="BEx92ER2RMY93TZK0D9L9T3H0GI5" localSheetId="15" hidden="1">#REF!</definedName>
    <definedName name="BEx92ER2RMY93TZK0D9L9T3H0GI5" hidden="1">#REF!</definedName>
    <definedName name="BEx92FI04PJT4LI23KKIHRXWJDTT" localSheetId="4" hidden="1">#REF!</definedName>
    <definedName name="BEx92FI04PJT4LI23KKIHRXWJDTT" localSheetId="2" hidden="1">#REF!</definedName>
    <definedName name="BEx92FI04PJT4LI23KKIHRXWJDTT" localSheetId="15" hidden="1">#REF!</definedName>
    <definedName name="BEx92FI04PJT4LI23KKIHRXWJDTT" hidden="1">#REF!</definedName>
    <definedName name="BEx92HR14HQ9D5JXCSPA4SS4RT62" localSheetId="4" hidden="1">#REF!</definedName>
    <definedName name="BEx92HR14HQ9D5JXCSPA4SS4RT62" localSheetId="2" hidden="1">#REF!</definedName>
    <definedName name="BEx92HR14HQ9D5JXCSPA4SS4RT62" localSheetId="15" hidden="1">#REF!</definedName>
    <definedName name="BEx92HR14HQ9D5JXCSPA4SS4RT62" hidden="1">#REF!</definedName>
    <definedName name="BEx92HWA2D6A5EX9MFG68G0NOMSN" localSheetId="4" hidden="1">#REF!</definedName>
    <definedName name="BEx92HWA2D6A5EX9MFG68G0NOMSN" localSheetId="2" hidden="1">#REF!</definedName>
    <definedName name="BEx92HWA2D6A5EX9MFG68G0NOMSN" localSheetId="15" hidden="1">#REF!</definedName>
    <definedName name="BEx92HWA2D6A5EX9MFG68G0NOMSN" hidden="1">#REF!</definedName>
    <definedName name="BEx92I1SQUKW2W7S22E82HLJXRGK" localSheetId="4" hidden="1">#REF!</definedName>
    <definedName name="BEx92I1SQUKW2W7S22E82HLJXRGK" localSheetId="2" hidden="1">#REF!</definedName>
    <definedName name="BEx92I1SQUKW2W7S22E82HLJXRGK" localSheetId="15" hidden="1">#REF!</definedName>
    <definedName name="BEx92I1SQUKW2W7S22E82HLJXRGK" hidden="1">#REF!</definedName>
    <definedName name="BEx92PUBDIXAU1FW5ZAXECMAU0LN" localSheetId="4" hidden="1">#REF!</definedName>
    <definedName name="BEx92PUBDIXAU1FW5ZAXECMAU0LN" localSheetId="2" hidden="1">#REF!</definedName>
    <definedName name="BEx92PUBDIXAU1FW5ZAXECMAU0LN" localSheetId="15" hidden="1">#REF!</definedName>
    <definedName name="BEx92PUBDIXAU1FW5ZAXECMAU0LN" hidden="1">#REF!</definedName>
    <definedName name="BEx92S8MHFFIVRQ2YSHZNQGOFUHD" localSheetId="4" hidden="1">#REF!</definedName>
    <definedName name="BEx92S8MHFFIVRQ2YSHZNQGOFUHD" localSheetId="2" hidden="1">#REF!</definedName>
    <definedName name="BEx92S8MHFFIVRQ2YSHZNQGOFUHD" localSheetId="15" hidden="1">#REF!</definedName>
    <definedName name="BEx92S8MHFFIVRQ2YSHZNQGOFUHD" hidden="1">#REF!</definedName>
    <definedName name="BEx92VJ5FJGXISSSMOUAESCSIWFV" localSheetId="4" hidden="1">#REF!</definedName>
    <definedName name="BEx92VJ5FJGXISSSMOUAESCSIWFV" localSheetId="2" hidden="1">#REF!</definedName>
    <definedName name="BEx92VJ5FJGXISSSMOUAESCSIWFV" localSheetId="15" hidden="1">#REF!</definedName>
    <definedName name="BEx92VJ5FJGXISSSMOUAESCSIWFV" hidden="1">#REF!</definedName>
    <definedName name="BEx93B9OULL2YGC896XXYAAJSTRK" localSheetId="4" hidden="1">#REF!</definedName>
    <definedName name="BEx93B9OULL2YGC896XXYAAJSTRK" localSheetId="2" hidden="1">#REF!</definedName>
    <definedName name="BEx93B9OULL2YGC896XXYAAJSTRK" localSheetId="15" hidden="1">#REF!</definedName>
    <definedName name="BEx93B9OULL2YGC896XXYAAJSTRK" hidden="1">#REF!</definedName>
    <definedName name="BEx93FRKF99NRT3LH99UTIH7AAYF" localSheetId="4" hidden="1">#REF!</definedName>
    <definedName name="BEx93FRKF99NRT3LH99UTIH7AAYF" localSheetId="2" hidden="1">#REF!</definedName>
    <definedName name="BEx93FRKF99NRT3LH99UTIH7AAYF" localSheetId="15" hidden="1">#REF!</definedName>
    <definedName name="BEx93FRKF99NRT3LH99UTIH7AAYF" hidden="1">#REF!</definedName>
    <definedName name="BEx93M7FSHP50OG34A4W8W8DF12U" localSheetId="4" hidden="1">#REF!</definedName>
    <definedName name="BEx93M7FSHP50OG34A4W8W8DF12U" localSheetId="2" hidden="1">#REF!</definedName>
    <definedName name="BEx93M7FSHP50OG34A4W8W8DF12U" localSheetId="15" hidden="1">#REF!</definedName>
    <definedName name="BEx93M7FSHP50OG34A4W8W8DF12U" hidden="1">#REF!</definedName>
    <definedName name="BEx93OLWY2O3PRA74U41VG5RXT4Q" localSheetId="4" hidden="1">#REF!</definedName>
    <definedName name="BEx93OLWY2O3PRA74U41VG5RXT4Q" localSheetId="2" hidden="1">#REF!</definedName>
    <definedName name="BEx93OLWY2O3PRA74U41VG5RXT4Q" localSheetId="15" hidden="1">#REF!</definedName>
    <definedName name="BEx93OLWY2O3PRA74U41VG5RXT4Q" hidden="1">#REF!</definedName>
    <definedName name="BEx93RWFAF6YJGYUTITVM445C02U" localSheetId="4" hidden="1">#REF!</definedName>
    <definedName name="BEx93RWFAF6YJGYUTITVM445C02U" localSheetId="2" hidden="1">#REF!</definedName>
    <definedName name="BEx93RWFAF6YJGYUTITVM445C02U" localSheetId="15" hidden="1">#REF!</definedName>
    <definedName name="BEx93RWFAF6YJGYUTITVM445C02U" hidden="1">#REF!</definedName>
    <definedName name="BEx93SY9RWG3HUV4YXQKXJH9FH14" localSheetId="4" hidden="1">#REF!</definedName>
    <definedName name="BEx93SY9RWG3HUV4YXQKXJH9FH14" localSheetId="2" hidden="1">#REF!</definedName>
    <definedName name="BEx93SY9RWG3HUV4YXQKXJH9FH14" localSheetId="15" hidden="1">#REF!</definedName>
    <definedName name="BEx93SY9RWG3HUV4YXQKXJH9FH14" hidden="1">#REF!</definedName>
    <definedName name="BEx93TJUX3U0FJDBG6DDSNQ91R5J" localSheetId="4" hidden="1">#REF!</definedName>
    <definedName name="BEx93TJUX3U0FJDBG6DDSNQ91R5J" localSheetId="2" hidden="1">#REF!</definedName>
    <definedName name="BEx93TJUX3U0FJDBG6DDSNQ91R5J" localSheetId="15" hidden="1">#REF!</definedName>
    <definedName name="BEx93TJUX3U0FJDBG6DDSNQ91R5J" hidden="1">#REF!</definedName>
    <definedName name="BEx942UCRHMI4B0US31HO95GSC2X" localSheetId="4" hidden="1">#REF!</definedName>
    <definedName name="BEx942UCRHMI4B0US31HO95GSC2X" localSheetId="2" hidden="1">#REF!</definedName>
    <definedName name="BEx942UCRHMI4B0US31HO95GSC2X" localSheetId="15" hidden="1">#REF!</definedName>
    <definedName name="BEx942UCRHMI4B0US31HO95GSC2X" hidden="1">#REF!</definedName>
    <definedName name="BEx942ZND3V7XSHKTD0UH9X85N5E" localSheetId="4" hidden="1">#REF!</definedName>
    <definedName name="BEx942ZND3V7XSHKTD0UH9X85N5E" localSheetId="2" hidden="1">#REF!</definedName>
    <definedName name="BEx942ZND3V7XSHKTD0UH9X85N5E" localSheetId="15" hidden="1">#REF!</definedName>
    <definedName name="BEx942ZND3V7XSHKTD0UH9X85N5E" hidden="1">#REF!</definedName>
    <definedName name="BEx947HHLR6UU6NYPNDZRF79V52K" localSheetId="4" hidden="1">#REF!</definedName>
    <definedName name="BEx947HHLR6UU6NYPNDZRF79V52K" localSheetId="2" hidden="1">#REF!</definedName>
    <definedName name="BEx947HHLR6UU6NYPNDZRF79V52K" localSheetId="15" hidden="1">#REF!</definedName>
    <definedName name="BEx947HHLR6UU6NYPNDZRF79V52K" hidden="1">#REF!</definedName>
    <definedName name="BEx948ZFFQWVIDNG4AZAUGGGEB5U" localSheetId="4" hidden="1">#REF!</definedName>
    <definedName name="BEx948ZFFQWVIDNG4AZAUGGGEB5U" localSheetId="2" hidden="1">#REF!</definedName>
    <definedName name="BEx948ZFFQWVIDNG4AZAUGGGEB5U" localSheetId="15" hidden="1">#REF!</definedName>
    <definedName name="BEx948ZFFQWVIDNG4AZAUGGGEB5U" hidden="1">#REF!</definedName>
    <definedName name="BEx94CKXG92OMURH41SNU6IOHK4J" localSheetId="4" hidden="1">#REF!</definedName>
    <definedName name="BEx94CKXG92OMURH41SNU6IOHK4J" localSheetId="2" hidden="1">#REF!</definedName>
    <definedName name="BEx94CKXG92OMURH41SNU6IOHK4J" localSheetId="15" hidden="1">#REF!</definedName>
    <definedName name="BEx94CKXG92OMURH41SNU6IOHK4J" hidden="1">#REF!</definedName>
    <definedName name="BEx94GXG30CIVB6ZQN3X3IK6BZXQ" localSheetId="4" hidden="1">#REF!</definedName>
    <definedName name="BEx94GXG30CIVB6ZQN3X3IK6BZXQ" localSheetId="2" hidden="1">#REF!</definedName>
    <definedName name="BEx94GXG30CIVB6ZQN3X3IK6BZXQ" localSheetId="15" hidden="1">#REF!</definedName>
    <definedName name="BEx94GXG30CIVB6ZQN3X3IK6BZXQ" hidden="1">#REF!</definedName>
    <definedName name="BEx94HJ0DWZHE39X4BLCQCJ3M1MC" localSheetId="4" hidden="1">#REF!</definedName>
    <definedName name="BEx94HJ0DWZHE39X4BLCQCJ3M1MC" localSheetId="2" hidden="1">#REF!</definedName>
    <definedName name="BEx94HJ0DWZHE39X4BLCQCJ3M1MC" localSheetId="15" hidden="1">#REF!</definedName>
    <definedName name="BEx94HJ0DWZHE39X4BLCQCJ3M1MC" hidden="1">#REF!</definedName>
    <definedName name="BEx94HZ5LURYM9ST744ALV6ZCKYP" localSheetId="4" hidden="1">#REF!</definedName>
    <definedName name="BEx94HZ5LURYM9ST744ALV6ZCKYP" localSheetId="2" hidden="1">#REF!</definedName>
    <definedName name="BEx94HZ5LURYM9ST744ALV6ZCKYP" localSheetId="15" hidden="1">#REF!</definedName>
    <definedName name="BEx94HZ5LURYM9ST744ALV6ZCKYP" hidden="1">#REF!</definedName>
    <definedName name="BEx94IQ75E90YUMWJ9N591LR7DQQ" localSheetId="4" hidden="1">#REF!</definedName>
    <definedName name="BEx94IQ75E90YUMWJ9N591LR7DQQ" localSheetId="2" hidden="1">#REF!</definedName>
    <definedName name="BEx94IQ75E90YUMWJ9N591LR7DQQ" localSheetId="15" hidden="1">#REF!</definedName>
    <definedName name="BEx94IQ75E90YUMWJ9N591LR7DQQ" hidden="1">#REF!</definedName>
    <definedName name="BEx94N7W5T3U7UOE97D6OVIBUCXS" localSheetId="4" hidden="1">#REF!</definedName>
    <definedName name="BEx94N7W5T3U7UOE97D6OVIBUCXS" localSheetId="2" hidden="1">#REF!</definedName>
    <definedName name="BEx94N7W5T3U7UOE97D6OVIBUCXS" localSheetId="15" hidden="1">#REF!</definedName>
    <definedName name="BEx94N7W5T3U7UOE97D6OVIBUCXS" hidden="1">#REF!</definedName>
    <definedName name="BEx955NIAWX5OLAHMTV6QFUZPR30" localSheetId="4" hidden="1">#REF!</definedName>
    <definedName name="BEx955NIAWX5OLAHMTV6QFUZPR30" localSheetId="2" hidden="1">#REF!</definedName>
    <definedName name="BEx955NIAWX5OLAHMTV6QFUZPR30" localSheetId="15" hidden="1">#REF!</definedName>
    <definedName name="BEx955NIAWX5OLAHMTV6QFUZPR30" hidden="1">#REF!</definedName>
    <definedName name="BEx9581TYVI2M5TT4ISDAJV4W7Z6" localSheetId="4" hidden="1">#REF!</definedName>
    <definedName name="BEx9581TYVI2M5TT4ISDAJV4W7Z6" localSheetId="2" hidden="1">#REF!</definedName>
    <definedName name="BEx9581TYVI2M5TT4ISDAJV4W7Z6" localSheetId="15" hidden="1">#REF!</definedName>
    <definedName name="BEx9581TYVI2M5TT4ISDAJV4W7Z6" hidden="1">#REF!</definedName>
    <definedName name="BEx95G55NR99FDSE95CXDI4DKWSV" localSheetId="4" hidden="1">#REF!</definedName>
    <definedName name="BEx95G55NR99FDSE95CXDI4DKWSV" localSheetId="2" hidden="1">#REF!</definedName>
    <definedName name="BEx95G55NR99FDSE95CXDI4DKWSV" localSheetId="15" hidden="1">#REF!</definedName>
    <definedName name="BEx95G55NR99FDSE95CXDI4DKWSV" hidden="1">#REF!</definedName>
    <definedName name="BEx95NHF4RVUE0YDOAFZEIVBYJXD" localSheetId="4" hidden="1">#REF!</definedName>
    <definedName name="BEx95NHF4RVUE0YDOAFZEIVBYJXD" localSheetId="2" hidden="1">#REF!</definedName>
    <definedName name="BEx95NHF4RVUE0YDOAFZEIVBYJXD" localSheetId="15" hidden="1">#REF!</definedName>
    <definedName name="BEx95NHF4RVUE0YDOAFZEIVBYJXD" hidden="1">#REF!</definedName>
    <definedName name="BEx95QBZMG0E2KQ9BERJ861QLYN3" localSheetId="4" hidden="1">#REF!</definedName>
    <definedName name="BEx95QBZMG0E2KQ9BERJ861QLYN3" localSheetId="2" hidden="1">#REF!</definedName>
    <definedName name="BEx95QBZMG0E2KQ9BERJ861QLYN3" localSheetId="15" hidden="1">#REF!</definedName>
    <definedName name="BEx95QBZMG0E2KQ9BERJ861QLYN3" hidden="1">#REF!</definedName>
    <definedName name="BEx95QHBVDN795UNQJLRXG3RDU49" localSheetId="4" hidden="1">#REF!</definedName>
    <definedName name="BEx95QHBVDN795UNQJLRXG3RDU49" localSheetId="2" hidden="1">#REF!</definedName>
    <definedName name="BEx95QHBVDN795UNQJLRXG3RDU49" localSheetId="15" hidden="1">#REF!</definedName>
    <definedName name="BEx95QHBVDN795UNQJLRXG3RDU49" hidden="1">#REF!</definedName>
    <definedName name="BEx95TBVUWV7L7OMFMZDQEXGVHU6" localSheetId="4" hidden="1">#REF!</definedName>
    <definedName name="BEx95TBVUWV7L7OMFMZDQEXGVHU6" localSheetId="2" hidden="1">#REF!</definedName>
    <definedName name="BEx95TBVUWV7L7OMFMZDQEXGVHU6" localSheetId="15" hidden="1">#REF!</definedName>
    <definedName name="BEx95TBVUWV7L7OMFMZDQEXGVHU6" hidden="1">#REF!</definedName>
    <definedName name="BEx95U89DZZSVO39TGS62CX8G9N4" localSheetId="4" hidden="1">#REF!</definedName>
    <definedName name="BEx95U89DZZSVO39TGS62CX8G9N4" localSheetId="2" hidden="1">#REF!</definedName>
    <definedName name="BEx95U89DZZSVO39TGS62CX8G9N4" localSheetId="15" hidden="1">#REF!</definedName>
    <definedName name="BEx95U89DZZSVO39TGS62CX8G9N4" hidden="1">#REF!</definedName>
    <definedName name="BEx95XTPKKKJG67C45LRX0T25I06" localSheetId="4" hidden="1">#REF!</definedName>
    <definedName name="BEx95XTPKKKJG67C45LRX0T25I06" localSheetId="2" hidden="1">#REF!</definedName>
    <definedName name="BEx95XTPKKKJG67C45LRX0T25I06" localSheetId="15" hidden="1">#REF!</definedName>
    <definedName name="BEx95XTPKKKJG67C45LRX0T25I06" hidden="1">#REF!</definedName>
    <definedName name="BEx9602K2GHNBUEUVT9ONRQU1GMD" localSheetId="4" hidden="1">#REF!</definedName>
    <definedName name="BEx9602K2GHNBUEUVT9ONRQU1GMD" localSheetId="2" hidden="1">#REF!</definedName>
    <definedName name="BEx9602K2GHNBUEUVT9ONRQU1GMD" localSheetId="15" hidden="1">#REF!</definedName>
    <definedName name="BEx9602K2GHNBUEUVT9ONRQU1GMD" hidden="1">#REF!</definedName>
    <definedName name="BEx9602LTEI8BPC79BGMRK6S0RP8" localSheetId="4" hidden="1">#REF!</definedName>
    <definedName name="BEx9602LTEI8BPC79BGMRK6S0RP8" localSheetId="2" hidden="1">#REF!</definedName>
    <definedName name="BEx9602LTEI8BPC79BGMRK6S0RP8" localSheetId="15" hidden="1">#REF!</definedName>
    <definedName name="BEx9602LTEI8BPC79BGMRK6S0RP8" hidden="1">#REF!</definedName>
    <definedName name="BEx962BL3Y4LA53EBYI64ZYMZE8U" localSheetId="4" hidden="1">#REF!</definedName>
    <definedName name="BEx962BL3Y4LA53EBYI64ZYMZE8U" localSheetId="2" hidden="1">#REF!</definedName>
    <definedName name="BEx962BL3Y4LA53EBYI64ZYMZE8U" localSheetId="15" hidden="1">#REF!</definedName>
    <definedName name="BEx962BL3Y4LA53EBYI64ZYMZE8U" hidden="1">#REF!</definedName>
    <definedName name="BEx96HAWZ2EMMI7VJ5NQXGK044OO" localSheetId="4" hidden="1">#REF!</definedName>
    <definedName name="BEx96HAWZ2EMMI7VJ5NQXGK044OO" localSheetId="2" hidden="1">#REF!</definedName>
    <definedName name="BEx96HAWZ2EMMI7VJ5NQXGK044OO" localSheetId="15" hidden="1">#REF!</definedName>
    <definedName name="BEx96HAWZ2EMMI7VJ5NQXGK044OO" hidden="1">#REF!</definedName>
    <definedName name="BEx96KR21O7H9R29TN0S45Y3QPUK" localSheetId="4" hidden="1">#REF!</definedName>
    <definedName name="BEx96KR21O7H9R29TN0S45Y3QPUK" localSheetId="2" hidden="1">#REF!</definedName>
    <definedName name="BEx96KR21O7H9R29TN0S45Y3QPUK" localSheetId="15" hidden="1">#REF!</definedName>
    <definedName name="BEx96KR21O7H9R29TN0S45Y3QPUK" hidden="1">#REF!</definedName>
    <definedName name="BEx96SUFKHHFE8XQ6UUO6ILDOXHO" localSheetId="4" hidden="1">#REF!</definedName>
    <definedName name="BEx96SUFKHHFE8XQ6UUO6ILDOXHO" localSheetId="2" hidden="1">#REF!</definedName>
    <definedName name="BEx96SUFKHHFE8XQ6UUO6ILDOXHO" localSheetId="15" hidden="1">#REF!</definedName>
    <definedName name="BEx96SUFKHHFE8XQ6UUO6ILDOXHO" hidden="1">#REF!</definedName>
    <definedName name="BEx96UN4YWXBDEZ1U1ZUIPP41Z7I" localSheetId="4" hidden="1">#REF!</definedName>
    <definedName name="BEx96UN4YWXBDEZ1U1ZUIPP41Z7I" localSheetId="2" hidden="1">#REF!</definedName>
    <definedName name="BEx96UN4YWXBDEZ1U1ZUIPP41Z7I" localSheetId="15" hidden="1">#REF!</definedName>
    <definedName name="BEx96UN4YWXBDEZ1U1ZUIPP41Z7I" hidden="1">#REF!</definedName>
    <definedName name="BEx978KSD61YJH3S9DGO050R2EHA" localSheetId="4" hidden="1">#REF!</definedName>
    <definedName name="BEx978KSD61YJH3S9DGO050R2EHA" localSheetId="2" hidden="1">#REF!</definedName>
    <definedName name="BEx978KSD61YJH3S9DGO050R2EHA" localSheetId="15" hidden="1">#REF!</definedName>
    <definedName name="BEx978KSD61YJH3S9DGO050R2EHA" hidden="1">#REF!</definedName>
    <definedName name="BEx97H9O1NAKAPK4MX4PKO34ICL5" localSheetId="4" hidden="1">#REF!</definedName>
    <definedName name="BEx97H9O1NAKAPK4MX4PKO34ICL5" localSheetId="2" hidden="1">#REF!</definedName>
    <definedName name="BEx97H9O1NAKAPK4MX4PKO34ICL5" localSheetId="15" hidden="1">#REF!</definedName>
    <definedName name="BEx97H9O1NAKAPK4MX4PKO34ICL5" hidden="1">#REF!</definedName>
    <definedName name="BEx97MNUZQ1Z0AO2FL7XQYVNCPR7" localSheetId="4" hidden="1">#REF!</definedName>
    <definedName name="BEx97MNUZQ1Z0AO2FL7XQYVNCPR7" localSheetId="2" hidden="1">#REF!</definedName>
    <definedName name="BEx97MNUZQ1Z0AO2FL7XQYVNCPR7" localSheetId="15" hidden="1">#REF!</definedName>
    <definedName name="BEx97MNUZQ1Z0AO2FL7XQYVNCPR7" hidden="1">#REF!</definedName>
    <definedName name="BEx97NPQBACJVD9K1YXI08RTW9E2" localSheetId="4" hidden="1">#REF!</definedName>
    <definedName name="BEx97NPQBACJVD9K1YXI08RTW9E2" localSheetId="2" hidden="1">#REF!</definedName>
    <definedName name="BEx97NPQBACJVD9K1YXI08RTW9E2" localSheetId="15" hidden="1">#REF!</definedName>
    <definedName name="BEx97NPQBACJVD9K1YXI08RTW9E2" hidden="1">#REF!</definedName>
    <definedName name="BEx97RWQLXS0OORDCN69IGA58CWU" localSheetId="4" hidden="1">#REF!</definedName>
    <definedName name="BEx97RWQLXS0OORDCN69IGA58CWU" localSheetId="2" hidden="1">#REF!</definedName>
    <definedName name="BEx97RWQLXS0OORDCN69IGA58CWU" localSheetId="15" hidden="1">#REF!</definedName>
    <definedName name="BEx97RWQLXS0OORDCN69IGA58CWU" hidden="1">#REF!</definedName>
    <definedName name="BEx97YNGGDFIXHTMGFL2IHAQX9MI" localSheetId="4" hidden="1">#REF!</definedName>
    <definedName name="BEx97YNGGDFIXHTMGFL2IHAQX9MI" localSheetId="2" hidden="1">#REF!</definedName>
    <definedName name="BEx97YNGGDFIXHTMGFL2IHAQX9MI" localSheetId="15" hidden="1">#REF!</definedName>
    <definedName name="BEx97YNGGDFIXHTMGFL2IHAQX9MI" hidden="1">#REF!</definedName>
    <definedName name="BEx9805E16VCDEWPM3404WTQS6ZK" localSheetId="4" hidden="1">#REF!</definedName>
    <definedName name="BEx9805E16VCDEWPM3404WTQS6ZK" localSheetId="2" hidden="1">#REF!</definedName>
    <definedName name="BEx9805E16VCDEWPM3404WTQS6ZK" localSheetId="15" hidden="1">#REF!</definedName>
    <definedName name="BEx9805E16VCDEWPM3404WTQS6ZK" hidden="1">#REF!</definedName>
    <definedName name="BEx981HW73BUZWT14TBTZHC0ZTJ4" localSheetId="4" hidden="1">#REF!</definedName>
    <definedName name="BEx981HW73BUZWT14TBTZHC0ZTJ4" localSheetId="2" hidden="1">#REF!</definedName>
    <definedName name="BEx981HW73BUZWT14TBTZHC0ZTJ4" localSheetId="15" hidden="1">#REF!</definedName>
    <definedName name="BEx981HW73BUZWT14TBTZHC0ZTJ4" hidden="1">#REF!</definedName>
    <definedName name="BEx9871KU0N99P0900EAK69VFYT2" localSheetId="4" hidden="1">#REF!</definedName>
    <definedName name="BEx9871KU0N99P0900EAK69VFYT2" localSheetId="2" hidden="1">#REF!</definedName>
    <definedName name="BEx9871KU0N99P0900EAK69VFYT2" localSheetId="15" hidden="1">#REF!</definedName>
    <definedName name="BEx9871KU0N99P0900EAK69VFYT2" hidden="1">#REF!</definedName>
    <definedName name="BEx98IFKNJFGZFLID1YTRFEG1SXY" localSheetId="4" hidden="1">#REF!</definedName>
    <definedName name="BEx98IFKNJFGZFLID1YTRFEG1SXY" localSheetId="2" hidden="1">#REF!</definedName>
    <definedName name="BEx98IFKNJFGZFLID1YTRFEG1SXY" localSheetId="15" hidden="1">#REF!</definedName>
    <definedName name="BEx98IFKNJFGZFLID1YTRFEG1SXY" hidden="1">#REF!</definedName>
    <definedName name="BEx98T7ZEF0HKRFLBVK3BNKCG3CJ" localSheetId="4" hidden="1">#REF!</definedName>
    <definedName name="BEx98T7ZEF0HKRFLBVK3BNKCG3CJ" localSheetId="2" hidden="1">#REF!</definedName>
    <definedName name="BEx98T7ZEF0HKRFLBVK3BNKCG3CJ" localSheetId="15" hidden="1">#REF!</definedName>
    <definedName name="BEx98T7ZEF0HKRFLBVK3BNKCG3CJ" hidden="1">#REF!</definedName>
    <definedName name="BEx98WYSAS39FWGYTMQ8QGIT81TF" localSheetId="4" hidden="1">#REF!</definedName>
    <definedName name="BEx98WYSAS39FWGYTMQ8QGIT81TF" localSheetId="2" hidden="1">#REF!</definedName>
    <definedName name="BEx98WYSAS39FWGYTMQ8QGIT81TF" localSheetId="15" hidden="1">#REF!</definedName>
    <definedName name="BEx98WYSAS39FWGYTMQ8QGIT81TF" hidden="1">#REF!</definedName>
    <definedName name="BEx990461P2YAJ7BRK25INFYZ7RQ" localSheetId="4" hidden="1">#REF!</definedName>
    <definedName name="BEx990461P2YAJ7BRK25INFYZ7RQ" localSheetId="2" hidden="1">#REF!</definedName>
    <definedName name="BEx990461P2YAJ7BRK25INFYZ7RQ" localSheetId="15" hidden="1">#REF!</definedName>
    <definedName name="BEx990461P2YAJ7BRK25INFYZ7RQ" hidden="1">#REF!</definedName>
    <definedName name="BEx9915UVD4G7RA3IMLFZ0LG3UA2" localSheetId="4" hidden="1">#REF!</definedName>
    <definedName name="BEx9915UVD4G7RA3IMLFZ0LG3UA2" localSheetId="2" hidden="1">#REF!</definedName>
    <definedName name="BEx9915UVD4G7RA3IMLFZ0LG3UA2" localSheetId="15" hidden="1">#REF!</definedName>
    <definedName name="BEx9915UVD4G7RA3IMLFZ0LG3UA2" hidden="1">#REF!</definedName>
    <definedName name="BEx991M410V3S2PKCJGQ30O6JT6H" localSheetId="4" hidden="1">#REF!</definedName>
    <definedName name="BEx991M410V3S2PKCJGQ30O6JT6H" localSheetId="2" hidden="1">#REF!</definedName>
    <definedName name="BEx991M410V3S2PKCJGQ30O6JT6H" localSheetId="15" hidden="1">#REF!</definedName>
    <definedName name="BEx991M410V3S2PKCJGQ30O6JT6H" hidden="1">#REF!</definedName>
    <definedName name="BEx992CZON8AO7U7V88VN1JBO0MG" localSheetId="4" hidden="1">#REF!</definedName>
    <definedName name="BEx992CZON8AO7U7V88VN1JBO0MG" localSheetId="2" hidden="1">#REF!</definedName>
    <definedName name="BEx992CZON8AO7U7V88VN1JBO0MG" localSheetId="15" hidden="1">#REF!</definedName>
    <definedName name="BEx992CZON8AO7U7V88VN1JBO0MG" hidden="1">#REF!</definedName>
    <definedName name="BEx9952469XMFGSPXL7CMXHPJF90" localSheetId="4" hidden="1">#REF!</definedName>
    <definedName name="BEx9952469XMFGSPXL7CMXHPJF90" localSheetId="2" hidden="1">#REF!</definedName>
    <definedName name="BEx9952469XMFGSPXL7CMXHPJF90" localSheetId="15" hidden="1">#REF!</definedName>
    <definedName name="BEx9952469XMFGSPXL7CMXHPJF90" hidden="1">#REF!</definedName>
    <definedName name="BEx99B77I7TUSHRR4HIZ9FU2EIUT" localSheetId="4" hidden="1">#REF!</definedName>
    <definedName name="BEx99B77I7TUSHRR4HIZ9FU2EIUT" localSheetId="2" hidden="1">#REF!</definedName>
    <definedName name="BEx99B77I7TUSHRR4HIZ9FU2EIUT" localSheetId="15" hidden="1">#REF!</definedName>
    <definedName name="BEx99B77I7TUSHRR4HIZ9FU2EIUT" hidden="1">#REF!</definedName>
    <definedName name="BEx99EHWKKHZB66Q30C7QIXU3BVM" localSheetId="4" hidden="1">#REF!</definedName>
    <definedName name="BEx99EHWKKHZB66Q30C7QIXU3BVM" localSheetId="2" hidden="1">#REF!</definedName>
    <definedName name="BEx99EHWKKHZB66Q30C7QIXU3BVM" localSheetId="15" hidden="1">#REF!</definedName>
    <definedName name="BEx99EHWKKHZB66Q30C7QIXU3BVM" hidden="1">#REF!</definedName>
    <definedName name="BEx99IE6TEODZ443HP0AYCXVTNOV" localSheetId="4" hidden="1">#REF!</definedName>
    <definedName name="BEx99IE6TEODZ443HP0AYCXVTNOV" localSheetId="2" hidden="1">#REF!</definedName>
    <definedName name="BEx99IE6TEODZ443HP0AYCXVTNOV" localSheetId="15" hidden="1">#REF!</definedName>
    <definedName name="BEx99IE6TEODZ443HP0AYCXVTNOV" hidden="1">#REF!</definedName>
    <definedName name="BEx99Q6PH5F3OQKCCAAO75PYDEFN" localSheetId="4" hidden="1">#REF!</definedName>
    <definedName name="BEx99Q6PH5F3OQKCCAAO75PYDEFN" localSheetId="2" hidden="1">#REF!</definedName>
    <definedName name="BEx99Q6PH5F3OQKCCAAO75PYDEFN" localSheetId="15" hidden="1">#REF!</definedName>
    <definedName name="BEx99Q6PH5F3OQKCCAAO75PYDEFN" hidden="1">#REF!</definedName>
    <definedName name="BEx99RU5I4O0109P2FW9DN4IU3QX" localSheetId="4" hidden="1">#REF!</definedName>
    <definedName name="BEx99RU5I4O0109P2FW9DN4IU3QX" localSheetId="2" hidden="1">#REF!</definedName>
    <definedName name="BEx99RU5I4O0109P2FW9DN4IU3QX" localSheetId="15" hidden="1">#REF!</definedName>
    <definedName name="BEx99RU5I4O0109P2FW9DN4IU3QX" hidden="1">#REF!</definedName>
    <definedName name="BEx99WBYT2D6UUC1PT7A40ENYID4" localSheetId="4" hidden="1">#REF!</definedName>
    <definedName name="BEx99WBYT2D6UUC1PT7A40ENYID4" localSheetId="2" hidden="1">#REF!</definedName>
    <definedName name="BEx99WBYT2D6UUC1PT7A40ENYID4" localSheetId="15" hidden="1">#REF!</definedName>
    <definedName name="BEx99WBYT2D6UUC1PT7A40ENYID4" hidden="1">#REF!</definedName>
    <definedName name="BEx99WS2X3RTQE9O764SS5G2FPE6" localSheetId="4" hidden="1">#REF!</definedName>
    <definedName name="BEx99WS2X3RTQE9O764SS5G2FPE6" localSheetId="2" hidden="1">#REF!</definedName>
    <definedName name="BEx99WS2X3RTQE9O764SS5G2FPE6" localSheetId="15" hidden="1">#REF!</definedName>
    <definedName name="BEx99WS2X3RTQE9O764SS5G2FPE6" hidden="1">#REF!</definedName>
    <definedName name="BEx99ZRZ4I7FHDPGRAT5VW7NVBPU" localSheetId="4" hidden="1">#REF!</definedName>
    <definedName name="BEx99ZRZ4I7FHDPGRAT5VW7NVBPU" localSheetId="2" hidden="1">#REF!</definedName>
    <definedName name="BEx99ZRZ4I7FHDPGRAT5VW7NVBPU" localSheetId="15" hidden="1">#REF!</definedName>
    <definedName name="BEx99ZRZ4I7FHDPGRAT5VW7NVBPU" hidden="1">#REF!</definedName>
    <definedName name="BEx9AT5E3ZSHKSOL35O38L8HF9TH" localSheetId="4" hidden="1">#REF!</definedName>
    <definedName name="BEx9AT5E3ZSHKSOL35O38L8HF9TH" localSheetId="2" hidden="1">#REF!</definedName>
    <definedName name="BEx9AT5E3ZSHKSOL35O38L8HF9TH" localSheetId="15" hidden="1">#REF!</definedName>
    <definedName name="BEx9AT5E3ZSHKSOL35O38L8HF9TH" hidden="1">#REF!</definedName>
    <definedName name="BEx9ATW9WB5CNKQR5HKK7Y2GHYGR" localSheetId="4" hidden="1">#REF!</definedName>
    <definedName name="BEx9ATW9WB5CNKQR5HKK7Y2GHYGR" localSheetId="2" hidden="1">#REF!</definedName>
    <definedName name="BEx9ATW9WB5CNKQR5HKK7Y2GHYGR" localSheetId="15" hidden="1">#REF!</definedName>
    <definedName name="BEx9ATW9WB5CNKQR5HKK7Y2GHYGR" hidden="1">#REF!</definedName>
    <definedName name="BEx9AV8W1FAWF5BHATYEN47X12JN" localSheetId="4" hidden="1">#REF!</definedName>
    <definedName name="BEx9AV8W1FAWF5BHATYEN47X12JN" localSheetId="2" hidden="1">#REF!</definedName>
    <definedName name="BEx9AV8W1FAWF5BHATYEN47X12JN" localSheetId="15" hidden="1">#REF!</definedName>
    <definedName name="BEx9AV8W1FAWF5BHATYEN47X12JN" hidden="1">#REF!</definedName>
    <definedName name="BEx9B8A5186FNTQQNLIO5LK02ABI" localSheetId="4" hidden="1">#REF!</definedName>
    <definedName name="BEx9B8A5186FNTQQNLIO5LK02ABI" localSheetId="2" hidden="1">#REF!</definedName>
    <definedName name="BEx9B8A5186FNTQQNLIO5LK02ABI" localSheetId="15" hidden="1">#REF!</definedName>
    <definedName name="BEx9B8A5186FNTQQNLIO5LK02ABI" hidden="1">#REF!</definedName>
    <definedName name="BEx9B8VR20E2CILU4CDQUQQ9ONXK" localSheetId="4" hidden="1">#REF!</definedName>
    <definedName name="BEx9B8VR20E2CILU4CDQUQQ9ONXK" localSheetId="2" hidden="1">#REF!</definedName>
    <definedName name="BEx9B8VR20E2CILU4CDQUQQ9ONXK" localSheetId="15" hidden="1">#REF!</definedName>
    <definedName name="BEx9B8VR20E2CILU4CDQUQQ9ONXK" hidden="1">#REF!</definedName>
    <definedName name="BEx9B917EUP13X6FQ3NPQL76XM5V" localSheetId="4" hidden="1">#REF!</definedName>
    <definedName name="BEx9B917EUP13X6FQ3NPQL76XM5V" localSheetId="2" hidden="1">#REF!</definedName>
    <definedName name="BEx9B917EUP13X6FQ3NPQL76XM5V" localSheetId="15" hidden="1">#REF!</definedName>
    <definedName name="BEx9B917EUP13X6FQ3NPQL76XM5V" hidden="1">#REF!</definedName>
    <definedName name="BEx9BAJ5WYEQ623HUT9NNCMP3RUG" localSheetId="4" hidden="1">#REF!</definedName>
    <definedName name="BEx9BAJ5WYEQ623HUT9NNCMP3RUG" localSheetId="2" hidden="1">#REF!</definedName>
    <definedName name="BEx9BAJ5WYEQ623HUT9NNCMP3RUG" localSheetId="15" hidden="1">#REF!</definedName>
    <definedName name="BEx9BAJ5WYEQ623HUT9NNCMP3RUG" hidden="1">#REF!</definedName>
    <definedName name="BEx9BE9Z7EFJCFDYJJOY5KFTGDF4" localSheetId="4" hidden="1">#REF!</definedName>
    <definedName name="BEx9BE9Z7EFJCFDYJJOY5KFTGDF4" localSheetId="2" hidden="1">#REF!</definedName>
    <definedName name="BEx9BE9Z7EFJCFDYJJOY5KFTGDF4" localSheetId="15" hidden="1">#REF!</definedName>
    <definedName name="BEx9BE9Z7EFJCFDYJJOY5KFTGDF4" hidden="1">#REF!</definedName>
    <definedName name="BEx9BSIJN2O0MG8CXAMCAOADEMTO" localSheetId="4" hidden="1">#REF!</definedName>
    <definedName name="BEx9BSIJN2O0MG8CXAMCAOADEMTO" localSheetId="2" hidden="1">#REF!</definedName>
    <definedName name="BEx9BSIJN2O0MG8CXAMCAOADEMTO" localSheetId="15" hidden="1">#REF!</definedName>
    <definedName name="BEx9BSIJN2O0MG8CXAMCAOADEMTO" hidden="1">#REF!</definedName>
    <definedName name="BEx9BU0BBJO3ITPCO4T9FIVEVJY7" localSheetId="4" hidden="1">#REF!</definedName>
    <definedName name="BEx9BU0BBJO3ITPCO4T9FIVEVJY7" localSheetId="2" hidden="1">#REF!</definedName>
    <definedName name="BEx9BU0BBJO3ITPCO4T9FIVEVJY7" localSheetId="15" hidden="1">#REF!</definedName>
    <definedName name="BEx9BU0BBJO3ITPCO4T9FIVEVJY7" hidden="1">#REF!</definedName>
    <definedName name="BEx9BYSYW7QCPXS2NAVLFAU5Y2Z2" localSheetId="4" hidden="1">#REF!</definedName>
    <definedName name="BEx9BYSYW7QCPXS2NAVLFAU5Y2Z2" localSheetId="2" hidden="1">#REF!</definedName>
    <definedName name="BEx9BYSYW7QCPXS2NAVLFAU5Y2Z2" localSheetId="15" hidden="1">#REF!</definedName>
    <definedName name="BEx9BYSYW7QCPXS2NAVLFAU5Y2Z2" hidden="1">#REF!</definedName>
    <definedName name="BEx9C590HJ2O31IWJB73C1HR74AI" localSheetId="4" hidden="1">#REF!</definedName>
    <definedName name="BEx9C590HJ2O31IWJB73C1HR74AI" localSheetId="2" hidden="1">#REF!</definedName>
    <definedName name="BEx9C590HJ2O31IWJB73C1HR74AI" localSheetId="15" hidden="1">#REF!</definedName>
    <definedName name="BEx9C590HJ2O31IWJB73C1HR74AI" hidden="1">#REF!</definedName>
    <definedName name="BEx9CCQRMYYOGIOYTOM73VKDIPS1" localSheetId="4" hidden="1">#REF!</definedName>
    <definedName name="BEx9CCQRMYYOGIOYTOM73VKDIPS1" localSheetId="2" hidden="1">#REF!</definedName>
    <definedName name="BEx9CCQRMYYOGIOYTOM73VKDIPS1" localSheetId="15" hidden="1">#REF!</definedName>
    <definedName name="BEx9CCQRMYYOGIOYTOM73VKDIPS1" hidden="1">#REF!</definedName>
    <definedName name="BEx9CM6JVXIG9S6EAZMR899UW190" localSheetId="4" hidden="1">#REF!</definedName>
    <definedName name="BEx9CM6JVXIG9S6EAZMR899UW190" localSheetId="2" hidden="1">#REF!</definedName>
    <definedName name="BEx9CM6JVXIG9S6EAZMR899UW190" localSheetId="15" hidden="1">#REF!</definedName>
    <definedName name="BEx9CM6JVXIG9S6EAZMR899UW190" hidden="1">#REF!</definedName>
    <definedName name="BEx9D160NRGTDVT2ML4H9A7UKR4T" localSheetId="4" hidden="1">#REF!</definedName>
    <definedName name="BEx9D160NRGTDVT2ML4H9A7UKR4T" localSheetId="2" hidden="1">#REF!</definedName>
    <definedName name="BEx9D160NRGTDVT2ML4H9A7UKR4T" localSheetId="15" hidden="1">#REF!</definedName>
    <definedName name="BEx9D160NRGTDVT2ML4H9A7UKR4T" hidden="1">#REF!</definedName>
    <definedName name="BEx9D1BC9FT19KY0INAABNDBAMR1" localSheetId="4" hidden="1">#REF!</definedName>
    <definedName name="BEx9D1BC9FT19KY0INAABNDBAMR1" localSheetId="2" hidden="1">#REF!</definedName>
    <definedName name="BEx9D1BC9FT19KY0INAABNDBAMR1" localSheetId="15" hidden="1">#REF!</definedName>
    <definedName name="BEx9D1BC9FT19KY0INAABNDBAMR1" hidden="1">#REF!</definedName>
    <definedName name="BEx9D1MB15VSARB7IKBMZYU0JJBI" localSheetId="4" hidden="1">#REF!</definedName>
    <definedName name="BEx9D1MB15VSARB7IKBMZYU0JJBI" localSheetId="2" hidden="1">#REF!</definedName>
    <definedName name="BEx9D1MB15VSARB7IKBMZYU0JJBI" localSheetId="15" hidden="1">#REF!</definedName>
    <definedName name="BEx9D1MB15VSARB7IKBMZYU0JJBI" hidden="1">#REF!</definedName>
    <definedName name="BEx9DN6ZMF18Q39MPMXSDJTZQNJ3" localSheetId="4" hidden="1">#REF!</definedName>
    <definedName name="BEx9DN6ZMF18Q39MPMXSDJTZQNJ3" localSheetId="2" hidden="1">#REF!</definedName>
    <definedName name="BEx9DN6ZMF18Q39MPMXSDJTZQNJ3" localSheetId="15" hidden="1">#REF!</definedName>
    <definedName name="BEx9DN6ZMF18Q39MPMXSDJTZQNJ3" hidden="1">#REF!</definedName>
    <definedName name="BEx9DZXN85O544CD9O60K126YYAU" localSheetId="4" hidden="1">#REF!</definedName>
    <definedName name="BEx9DZXN85O544CD9O60K126YYAU" localSheetId="2" hidden="1">#REF!</definedName>
    <definedName name="BEx9DZXN85O544CD9O60K126YYAU" localSheetId="15" hidden="1">#REF!</definedName>
    <definedName name="BEx9DZXN85O544CD9O60K126YYAU" hidden="1">#REF!</definedName>
    <definedName name="BEx9E14TDNSEMI784W0OTIEQMWN6" localSheetId="4" hidden="1">#REF!</definedName>
    <definedName name="BEx9E14TDNSEMI784W0OTIEQMWN6" localSheetId="2" hidden="1">#REF!</definedName>
    <definedName name="BEx9E14TDNSEMI784W0OTIEQMWN6" localSheetId="15" hidden="1">#REF!</definedName>
    <definedName name="BEx9E14TDNSEMI784W0OTIEQMWN6" hidden="1">#REF!</definedName>
    <definedName name="BEx9E14TGNBYGMDDG9NETDK4SYAW" localSheetId="4" hidden="1">#REF!</definedName>
    <definedName name="BEx9E14TGNBYGMDDG9NETDK4SYAW" localSheetId="2" hidden="1">#REF!</definedName>
    <definedName name="BEx9E14TGNBYGMDDG9NETDK4SYAW" localSheetId="15" hidden="1">#REF!</definedName>
    <definedName name="BEx9E14TGNBYGMDDG9NETDK4SYAW" hidden="1">#REF!</definedName>
    <definedName name="BEx9E2BZ2B1R41FMGJCJ7JLGLUAJ" localSheetId="4" hidden="1">#REF!</definedName>
    <definedName name="BEx9E2BZ2B1R41FMGJCJ7JLGLUAJ" localSheetId="2" hidden="1">#REF!</definedName>
    <definedName name="BEx9E2BZ2B1R41FMGJCJ7JLGLUAJ" localSheetId="15" hidden="1">#REF!</definedName>
    <definedName name="BEx9E2BZ2B1R41FMGJCJ7JLGLUAJ" hidden="1">#REF!</definedName>
    <definedName name="BEx9EG9KBJ77M8LEOR9ITOKN5KXY" localSheetId="4" hidden="1">#REF!</definedName>
    <definedName name="BEx9EG9KBJ77M8LEOR9ITOKN5KXY" localSheetId="2" hidden="1">#REF!</definedName>
    <definedName name="BEx9EG9KBJ77M8LEOR9ITOKN5KXY" localSheetId="15" hidden="1">#REF!</definedName>
    <definedName name="BEx9EG9KBJ77M8LEOR9ITOKN5KXY" hidden="1">#REF!</definedName>
    <definedName name="BEx9EL27NGDBCTVPW97K42QANS5K" localSheetId="4" hidden="1">#REF!</definedName>
    <definedName name="BEx9EL27NGDBCTVPW97K42QANS5K" localSheetId="2" hidden="1">#REF!</definedName>
    <definedName name="BEx9EL27NGDBCTVPW97K42QANS5K" localSheetId="15" hidden="1">#REF!</definedName>
    <definedName name="BEx9EL27NGDBCTVPW97K42QANS5K" hidden="1">#REF!</definedName>
    <definedName name="BEx9EMK6HAJJMVYZTN5AUIV7O1E6" localSheetId="4" hidden="1">#REF!</definedName>
    <definedName name="BEx9EMK6HAJJMVYZTN5AUIV7O1E6" localSheetId="2" hidden="1">#REF!</definedName>
    <definedName name="BEx9EMK6HAJJMVYZTN5AUIV7O1E6" localSheetId="15" hidden="1">#REF!</definedName>
    <definedName name="BEx9EMK6HAJJMVYZTN5AUIV7O1E6" hidden="1">#REF!</definedName>
    <definedName name="BEx9ENB8RPU9FA3QW16IGB6LK1CH" localSheetId="4" hidden="1">#REF!</definedName>
    <definedName name="BEx9ENB8RPU9FA3QW16IGB6LK1CH" localSheetId="2" hidden="1">#REF!</definedName>
    <definedName name="BEx9ENB8RPU9FA3QW16IGB6LK1CH" localSheetId="15" hidden="1">#REF!</definedName>
    <definedName name="BEx9ENB8RPU9FA3QW16IGB6LK1CH" hidden="1">#REF!</definedName>
    <definedName name="BEx9EQLVZHYQ1TPX7WH3SOWXCZLE" localSheetId="4" hidden="1">#REF!</definedName>
    <definedName name="BEx9EQLVZHYQ1TPX7WH3SOWXCZLE" localSheetId="2" hidden="1">#REF!</definedName>
    <definedName name="BEx9EQLVZHYQ1TPX7WH3SOWXCZLE" localSheetId="15" hidden="1">#REF!</definedName>
    <definedName name="BEx9EQLVZHYQ1TPX7WH3SOWXCZLE" hidden="1">#REF!</definedName>
    <definedName name="BEx9ETLU0EK5LGEM1QCNYN2S8O5F" localSheetId="4" hidden="1">#REF!</definedName>
    <definedName name="BEx9ETLU0EK5LGEM1QCNYN2S8O5F" localSheetId="2" hidden="1">#REF!</definedName>
    <definedName name="BEx9ETLU0EK5LGEM1QCNYN2S8O5F" localSheetId="15" hidden="1">#REF!</definedName>
    <definedName name="BEx9ETLU0EK5LGEM1QCNYN2S8O5F" hidden="1">#REF!</definedName>
    <definedName name="BEx9F0710LGLAU3161O0O346N58H" localSheetId="4" hidden="1">#REF!</definedName>
    <definedName name="BEx9F0710LGLAU3161O0O346N58H" localSheetId="2" hidden="1">#REF!</definedName>
    <definedName name="BEx9F0710LGLAU3161O0O346N58H" localSheetId="15" hidden="1">#REF!</definedName>
    <definedName name="BEx9F0710LGLAU3161O0O346N58H" hidden="1">#REF!</definedName>
    <definedName name="BEx9F0Y2ESUNE3U7TQDLMPE9BO67" localSheetId="4" hidden="1">#REF!</definedName>
    <definedName name="BEx9F0Y2ESUNE3U7TQDLMPE9BO67" localSheetId="2" hidden="1">#REF!</definedName>
    <definedName name="BEx9F0Y2ESUNE3U7TQDLMPE9BO67" localSheetId="15" hidden="1">#REF!</definedName>
    <definedName name="BEx9F0Y2ESUNE3U7TQDLMPE9BO67" hidden="1">#REF!</definedName>
    <definedName name="BEx9F439L1R726MJFX2EP39XIBPY" localSheetId="4" hidden="1">#REF!</definedName>
    <definedName name="BEx9F439L1R726MJFX2EP39XIBPY" localSheetId="2" hidden="1">#REF!</definedName>
    <definedName name="BEx9F439L1R726MJFX2EP39XIBPY" localSheetId="15" hidden="1">#REF!</definedName>
    <definedName name="BEx9F439L1R726MJFX2EP39XIBPY" hidden="1">#REF!</definedName>
    <definedName name="BEx9F5W18ZGFOKGRE8PR6T1MO6GT" localSheetId="4" hidden="1">#REF!</definedName>
    <definedName name="BEx9F5W18ZGFOKGRE8PR6T1MO6GT" localSheetId="2" hidden="1">#REF!</definedName>
    <definedName name="BEx9F5W18ZGFOKGRE8PR6T1MO6GT" localSheetId="15" hidden="1">#REF!</definedName>
    <definedName name="BEx9F5W18ZGFOKGRE8PR6T1MO6GT" hidden="1">#REF!</definedName>
    <definedName name="BEx9F78N4HY0XFGBQ4UJRD52L1EI" localSheetId="4" hidden="1">#REF!</definedName>
    <definedName name="BEx9F78N4HY0XFGBQ4UJRD52L1EI" localSheetId="2" hidden="1">#REF!</definedName>
    <definedName name="BEx9F78N4HY0XFGBQ4UJRD52L1EI" localSheetId="15" hidden="1">#REF!</definedName>
    <definedName name="BEx9F78N4HY0XFGBQ4UJRD52L1EI" hidden="1">#REF!</definedName>
    <definedName name="BEx9FF16LOQP5QIR4UHW5EIFGQB8" localSheetId="4" hidden="1">#REF!</definedName>
    <definedName name="BEx9FF16LOQP5QIR4UHW5EIFGQB8" localSheetId="2" hidden="1">#REF!</definedName>
    <definedName name="BEx9FF16LOQP5QIR4UHW5EIFGQB8" localSheetId="15" hidden="1">#REF!</definedName>
    <definedName name="BEx9FF16LOQP5QIR4UHW5EIFGQB8" hidden="1">#REF!</definedName>
    <definedName name="BEx9FJTSRCZ3ZXT3QVBJT5NF8T7V" localSheetId="4" hidden="1">#REF!</definedName>
    <definedName name="BEx9FJTSRCZ3ZXT3QVBJT5NF8T7V" localSheetId="2" hidden="1">#REF!</definedName>
    <definedName name="BEx9FJTSRCZ3ZXT3QVBJT5NF8T7V" localSheetId="15" hidden="1">#REF!</definedName>
    <definedName name="BEx9FJTSRCZ3ZXT3QVBJT5NF8T7V" hidden="1">#REF!</definedName>
    <definedName name="BEx9FRBEEYPS5HLS3XT34AKZN94G" localSheetId="4" hidden="1">#REF!</definedName>
    <definedName name="BEx9FRBEEYPS5HLS3XT34AKZN94G" localSheetId="2" hidden="1">#REF!</definedName>
    <definedName name="BEx9FRBEEYPS5HLS3XT34AKZN94G" localSheetId="15" hidden="1">#REF!</definedName>
    <definedName name="BEx9FRBEEYPS5HLS3XT34AKZN94G" hidden="1">#REF!</definedName>
    <definedName name="BEx9G5USBCNYNA7HGVW92D800SKX" localSheetId="4" hidden="1">#REF!</definedName>
    <definedName name="BEx9G5USBCNYNA7HGVW92D800SKX" localSheetId="2" hidden="1">#REF!</definedName>
    <definedName name="BEx9G5USBCNYNA7HGVW92D800SKX" localSheetId="15" hidden="1">#REF!</definedName>
    <definedName name="BEx9G5USBCNYNA7HGVW92D800SKX" hidden="1">#REF!</definedName>
    <definedName name="BEx9G7CPXG7HR6N6FHPU2DBBUIKG" localSheetId="4" hidden="1">#REF!</definedName>
    <definedName name="BEx9G7CPXG7HR6N6FHPU2DBBUIKG" localSheetId="2" hidden="1">#REF!</definedName>
    <definedName name="BEx9G7CPXG7HR6N6FHPU2DBBUIKG" localSheetId="15" hidden="1">#REF!</definedName>
    <definedName name="BEx9G7CPXG7HR6N6FHPU2DBBUIKG" hidden="1">#REF!</definedName>
    <definedName name="BEx9GDY4D8ZPQJCYFIMYM0V0C51Y" localSheetId="4" hidden="1">#REF!</definedName>
    <definedName name="BEx9GDY4D8ZPQJCYFIMYM0V0C51Y" localSheetId="2" hidden="1">#REF!</definedName>
    <definedName name="BEx9GDY4D8ZPQJCYFIMYM0V0C51Y" localSheetId="15" hidden="1">#REF!</definedName>
    <definedName name="BEx9GDY4D8ZPQJCYFIMYM0V0C51Y" hidden="1">#REF!</definedName>
    <definedName name="BEx9GGY04V0ZWI6O9KZH4KSBB389" localSheetId="4" hidden="1">#REF!</definedName>
    <definedName name="BEx9GGY04V0ZWI6O9KZH4KSBB389" localSheetId="2" hidden="1">#REF!</definedName>
    <definedName name="BEx9GGY04V0ZWI6O9KZH4KSBB389" localSheetId="15" hidden="1">#REF!</definedName>
    <definedName name="BEx9GGY04V0ZWI6O9KZH4KSBB389" hidden="1">#REF!</definedName>
    <definedName name="BEx9GMC7TE8SDTCO5PHODBUF4SM1" localSheetId="4" hidden="1">#REF!</definedName>
    <definedName name="BEx9GMC7TE8SDTCO5PHODBUF4SM1" localSheetId="2" hidden="1">#REF!</definedName>
    <definedName name="BEx9GMC7TE8SDTCO5PHODBUF4SM1" localSheetId="15" hidden="1">#REF!</definedName>
    <definedName name="BEx9GMC7TE8SDTCO5PHODBUF4SM1" hidden="1">#REF!</definedName>
    <definedName name="BEx9GMN0B495HEAOG6JQK9D7HUPC" localSheetId="4" hidden="1">#REF!</definedName>
    <definedName name="BEx9GMN0B495HEAOG6JQK9D7HUPC" localSheetId="2" hidden="1">#REF!</definedName>
    <definedName name="BEx9GMN0B495HEAOG6JQK9D7HUPC" localSheetId="15" hidden="1">#REF!</definedName>
    <definedName name="BEx9GMN0B495HEAOG6JQK9D7HUPC" hidden="1">#REF!</definedName>
    <definedName name="BEx9GNOPB6OZ2RH3FCDNJR38RJOS" localSheetId="4" hidden="1">#REF!</definedName>
    <definedName name="BEx9GNOPB6OZ2RH3FCDNJR38RJOS" localSheetId="2" hidden="1">#REF!</definedName>
    <definedName name="BEx9GNOPB6OZ2RH3FCDNJR38RJOS" localSheetId="15" hidden="1">#REF!</definedName>
    <definedName name="BEx9GNOPB6OZ2RH3FCDNJR38RJOS" hidden="1">#REF!</definedName>
    <definedName name="BEx9GUQALUWCD30UKUQGSWW8KBQ7" localSheetId="4" hidden="1">#REF!</definedName>
    <definedName name="BEx9GUQALUWCD30UKUQGSWW8KBQ7" localSheetId="2" hidden="1">#REF!</definedName>
    <definedName name="BEx9GUQALUWCD30UKUQGSWW8KBQ7" localSheetId="15" hidden="1">#REF!</definedName>
    <definedName name="BEx9GUQALUWCD30UKUQGSWW8KBQ7" hidden="1">#REF!</definedName>
    <definedName name="BEx9GY6BVFQGCLMOWVT6PIC9WP5X" localSheetId="4" hidden="1">#REF!</definedName>
    <definedName name="BEx9GY6BVFQGCLMOWVT6PIC9WP5X" localSheetId="2" hidden="1">#REF!</definedName>
    <definedName name="BEx9GY6BVFQGCLMOWVT6PIC9WP5X" localSheetId="15" hidden="1">#REF!</definedName>
    <definedName name="BEx9GY6BVFQGCLMOWVT6PIC9WP5X" hidden="1">#REF!</definedName>
    <definedName name="BEx9GZ2P3FDHKXEBXX2VS0BG2NP2" localSheetId="4" hidden="1">#REF!</definedName>
    <definedName name="BEx9GZ2P3FDHKXEBXX2VS0BG2NP2" localSheetId="2" hidden="1">#REF!</definedName>
    <definedName name="BEx9GZ2P3FDHKXEBXX2VS0BG2NP2" localSheetId="15" hidden="1">#REF!</definedName>
    <definedName name="BEx9GZ2P3FDHKXEBXX2VS0BG2NP2" hidden="1">#REF!</definedName>
    <definedName name="BEx9H04IB14E1437FF2OIRRWBSD7" localSheetId="4" hidden="1">#REF!</definedName>
    <definedName name="BEx9H04IB14E1437FF2OIRRWBSD7" localSheetId="2" hidden="1">#REF!</definedName>
    <definedName name="BEx9H04IB14E1437FF2OIRRWBSD7" localSheetId="15" hidden="1">#REF!</definedName>
    <definedName name="BEx9H04IB14E1437FF2OIRRWBSD7" hidden="1">#REF!</definedName>
    <definedName name="BEx9H5O1KDZJCW91Q29VRPY5YS6P" localSheetId="4" hidden="1">#REF!</definedName>
    <definedName name="BEx9H5O1KDZJCW91Q29VRPY5YS6P" localSheetId="2" hidden="1">#REF!</definedName>
    <definedName name="BEx9H5O1KDZJCW91Q29VRPY5YS6P" localSheetId="15" hidden="1">#REF!</definedName>
    <definedName name="BEx9H5O1KDZJCW91Q29VRPY5YS6P" hidden="1">#REF!</definedName>
    <definedName name="BEx9H8YR0E906F1JXZMBX3LNT004" localSheetId="4" hidden="1">#REF!</definedName>
    <definedName name="BEx9H8YR0E906F1JXZMBX3LNT004" localSheetId="2" hidden="1">#REF!</definedName>
    <definedName name="BEx9H8YR0E906F1JXZMBX3LNT004" localSheetId="15" hidden="1">#REF!</definedName>
    <definedName name="BEx9H8YR0E906F1JXZMBX3LNT004" hidden="1">#REF!</definedName>
    <definedName name="BEx9I1QKLI6OOUPQLUQ0EF0355X6" localSheetId="4" hidden="1">#REF!</definedName>
    <definedName name="BEx9I1QKLI6OOUPQLUQ0EF0355X6" localSheetId="2" hidden="1">#REF!</definedName>
    <definedName name="BEx9I1QKLI6OOUPQLUQ0EF0355X6" localSheetId="15" hidden="1">#REF!</definedName>
    <definedName name="BEx9I1QKLI6OOUPQLUQ0EF0355X6" hidden="1">#REF!</definedName>
    <definedName name="BEx9I8XIG7E5NB48QQHXP23FIN60" localSheetId="4" hidden="1">#REF!</definedName>
    <definedName name="BEx9I8XIG7E5NB48QQHXP23FIN60" localSheetId="2" hidden="1">#REF!</definedName>
    <definedName name="BEx9I8XIG7E5NB48QQHXP23FIN60" localSheetId="15" hidden="1">#REF!</definedName>
    <definedName name="BEx9I8XIG7E5NB48QQHXP23FIN60" hidden="1">#REF!</definedName>
    <definedName name="BEx9IQRF01ATLVK0YE60ARKQJ68L" localSheetId="4" hidden="1">#REF!</definedName>
    <definedName name="BEx9IQRF01ATLVK0YE60ARKQJ68L" localSheetId="2" hidden="1">#REF!</definedName>
    <definedName name="BEx9IQRF01ATLVK0YE60ARKQJ68L" localSheetId="15" hidden="1">#REF!</definedName>
    <definedName name="BEx9IQRF01ATLVK0YE60ARKQJ68L" hidden="1">#REF!</definedName>
    <definedName name="BEx9IT5QNZWKM6YQ5WER0DC2PMMU" localSheetId="4" hidden="1">#REF!</definedName>
    <definedName name="BEx9IT5QNZWKM6YQ5WER0DC2PMMU" localSheetId="2" hidden="1">#REF!</definedName>
    <definedName name="BEx9IT5QNZWKM6YQ5WER0DC2PMMU" localSheetId="15" hidden="1">#REF!</definedName>
    <definedName name="BEx9IT5QNZWKM6YQ5WER0DC2PMMU" hidden="1">#REF!</definedName>
    <definedName name="BEx9IUICG3HZWG57MG3NXCEX4LQI" localSheetId="4" hidden="1">#REF!</definedName>
    <definedName name="BEx9IUICG3HZWG57MG3NXCEX4LQI" localSheetId="2" hidden="1">#REF!</definedName>
    <definedName name="BEx9IUICG3HZWG57MG3NXCEX4LQI" localSheetId="15" hidden="1">#REF!</definedName>
    <definedName name="BEx9IUICG3HZWG57MG3NXCEX4LQI" hidden="1">#REF!</definedName>
    <definedName name="BEx9IW5LYJF40GS78FJNXO9O667A" localSheetId="4" hidden="1">#REF!</definedName>
    <definedName name="BEx9IW5LYJF40GS78FJNXO9O667A" localSheetId="2" hidden="1">#REF!</definedName>
    <definedName name="BEx9IW5LYJF40GS78FJNXO9O667A" localSheetId="15" hidden="1">#REF!</definedName>
    <definedName name="BEx9IW5LYJF40GS78FJNXO9O667A" hidden="1">#REF!</definedName>
    <definedName name="BEx9IW5MFLXTVCJHVUZTUH93AXOS" localSheetId="4" hidden="1">#REF!</definedName>
    <definedName name="BEx9IW5MFLXTVCJHVUZTUH93AXOS" localSheetId="2" hidden="1">#REF!</definedName>
    <definedName name="BEx9IW5MFLXTVCJHVUZTUH93AXOS" localSheetId="15" hidden="1">#REF!</definedName>
    <definedName name="BEx9IW5MFLXTVCJHVUZTUH93AXOS" hidden="1">#REF!</definedName>
    <definedName name="BEx9IXCSPSZC80YZUPRCYTG326KV" localSheetId="4" hidden="1">#REF!</definedName>
    <definedName name="BEx9IXCSPSZC80YZUPRCYTG326KV" localSheetId="2" hidden="1">#REF!</definedName>
    <definedName name="BEx9IXCSPSZC80YZUPRCYTG326KV" localSheetId="15" hidden="1">#REF!</definedName>
    <definedName name="BEx9IXCSPSZC80YZUPRCYTG326KV" hidden="1">#REF!</definedName>
    <definedName name="BEx9IYUQSBZ0GG9ZT1QKX83F42F1" localSheetId="4" hidden="1">#REF!</definedName>
    <definedName name="BEx9IYUQSBZ0GG9ZT1QKX83F42F1" localSheetId="2" hidden="1">#REF!</definedName>
    <definedName name="BEx9IYUQSBZ0GG9ZT1QKX83F42F1" localSheetId="15" hidden="1">#REF!</definedName>
    <definedName name="BEx9IYUQSBZ0GG9ZT1QKX83F42F1" hidden="1">#REF!</definedName>
    <definedName name="BEx9IZR39NHDGOM97H4E6F81RTQW" localSheetId="4" hidden="1">#REF!</definedName>
    <definedName name="BEx9IZR39NHDGOM97H4E6F81RTQW" localSheetId="2" hidden="1">#REF!</definedName>
    <definedName name="BEx9IZR39NHDGOM97H4E6F81RTQW" localSheetId="15" hidden="1">#REF!</definedName>
    <definedName name="BEx9IZR39NHDGOM97H4E6F81RTQW" hidden="1">#REF!</definedName>
    <definedName name="BEx9J6CH5E7YZPER7HXEIOIKGPCA" localSheetId="4" hidden="1">#REF!</definedName>
    <definedName name="BEx9J6CH5E7YZPER7HXEIOIKGPCA" localSheetId="2" hidden="1">#REF!</definedName>
    <definedName name="BEx9J6CH5E7YZPER7HXEIOIKGPCA" localSheetId="15" hidden="1">#REF!</definedName>
    <definedName name="BEx9J6CH5E7YZPER7HXEIOIKGPCA" hidden="1">#REF!</definedName>
    <definedName name="BEx9JJTZKVUJAVPTRE0RAVTEH41G" localSheetId="4" hidden="1">#REF!</definedName>
    <definedName name="BEx9JJTZKVUJAVPTRE0RAVTEH41G" localSheetId="2" hidden="1">#REF!</definedName>
    <definedName name="BEx9JJTZKVUJAVPTRE0RAVTEH41G" localSheetId="15" hidden="1">#REF!</definedName>
    <definedName name="BEx9JJTZKVUJAVPTRE0RAVTEH41G" hidden="1">#REF!</definedName>
    <definedName name="BEx9JLBYK239B3F841C7YG1GT7ST" localSheetId="4" hidden="1">#REF!</definedName>
    <definedName name="BEx9JLBYK239B3F841C7YG1GT7ST" localSheetId="2" hidden="1">#REF!</definedName>
    <definedName name="BEx9JLBYK239B3F841C7YG1GT7ST" localSheetId="15" hidden="1">#REF!</definedName>
    <definedName name="BEx9JLBYK239B3F841C7YG1GT7ST" hidden="1">#REF!</definedName>
    <definedName name="BExAW4IIW5D0MDY6TJ3G4FOLPYIR" localSheetId="4" hidden="1">#REF!</definedName>
    <definedName name="BExAW4IIW5D0MDY6TJ3G4FOLPYIR" localSheetId="2" hidden="1">#REF!</definedName>
    <definedName name="BExAW4IIW5D0MDY6TJ3G4FOLPYIR" localSheetId="15" hidden="1">#REF!</definedName>
    <definedName name="BExAW4IIW5D0MDY6TJ3G4FOLPYIR" hidden="1">#REF!</definedName>
    <definedName name="BExAWNP1B2E9Q88TW48NH41C0FTZ" localSheetId="4" hidden="1">#REF!</definedName>
    <definedName name="BExAWNP1B2E9Q88TW48NH41C0FTZ" localSheetId="2" hidden="1">#REF!</definedName>
    <definedName name="BExAWNP1B2E9Q88TW48NH41C0FTZ" localSheetId="15" hidden="1">#REF!</definedName>
    <definedName name="BExAWNP1B2E9Q88TW48NH41C0FTZ" hidden="1">#REF!</definedName>
    <definedName name="BExAWUFQXTIPQ308ERZPSVPTUMYN" localSheetId="4" hidden="1">#REF!</definedName>
    <definedName name="BExAWUFQXTIPQ308ERZPSVPTUMYN" localSheetId="2" hidden="1">#REF!</definedName>
    <definedName name="BExAWUFQXTIPQ308ERZPSVPTUMYN" localSheetId="15" hidden="1">#REF!</definedName>
    <definedName name="BExAWUFQXTIPQ308ERZPSVPTUMYN" hidden="1">#REF!</definedName>
    <definedName name="BExAWY6O96OQO2R036QK2DI37EKV" localSheetId="4" hidden="1">#REF!</definedName>
    <definedName name="BExAWY6O96OQO2R036QK2DI37EKV" localSheetId="2" hidden="1">#REF!</definedName>
    <definedName name="BExAWY6O96OQO2R036QK2DI37EKV" localSheetId="15" hidden="1">#REF!</definedName>
    <definedName name="BExAWY6O96OQO2R036QK2DI37EKV" hidden="1">#REF!</definedName>
    <definedName name="BExAX410NB4F2XOB84OR2197H8M5" localSheetId="4" hidden="1">#REF!</definedName>
    <definedName name="BExAX410NB4F2XOB84OR2197H8M5" localSheetId="2" hidden="1">#REF!</definedName>
    <definedName name="BExAX410NB4F2XOB84OR2197H8M5" localSheetId="15" hidden="1">#REF!</definedName>
    <definedName name="BExAX410NB4F2XOB84OR2197H8M5" hidden="1">#REF!</definedName>
    <definedName name="BExAX8TNG8LQ5Q4904SAYQIPGBSV" localSheetId="4" hidden="1">#REF!</definedName>
    <definedName name="BExAX8TNG8LQ5Q4904SAYQIPGBSV" localSheetId="2" hidden="1">#REF!</definedName>
    <definedName name="BExAX8TNG8LQ5Q4904SAYQIPGBSV" localSheetId="15" hidden="1">#REF!</definedName>
    <definedName name="BExAX8TNG8LQ5Q4904SAYQIPGBSV" hidden="1">#REF!</definedName>
    <definedName name="BExAX9KPAVIVUVU3XREDCV1BIYZL" localSheetId="4" hidden="1">#REF!</definedName>
    <definedName name="BExAX9KPAVIVUVU3XREDCV1BIYZL" localSheetId="2" hidden="1">#REF!</definedName>
    <definedName name="BExAX9KPAVIVUVU3XREDCV1BIYZL" localSheetId="15" hidden="1">#REF!</definedName>
    <definedName name="BExAX9KPAVIVUVU3XREDCV1BIYZL" hidden="1">#REF!</definedName>
    <definedName name="BExAXPB35BNVXZYF2XS6UP3LP0QH" localSheetId="4" hidden="1">#REF!</definedName>
    <definedName name="BExAXPB35BNVXZYF2XS6UP3LP0QH" localSheetId="2" hidden="1">#REF!</definedName>
    <definedName name="BExAXPB35BNVXZYF2XS6UP3LP0QH" localSheetId="15" hidden="1">#REF!</definedName>
    <definedName name="BExAXPB35BNVXZYF2XS6UP3LP0QH" hidden="1">#REF!</definedName>
    <definedName name="BExAXWSRVPK0GCZ2UFU10UOP01IY" localSheetId="4" hidden="1">#REF!</definedName>
    <definedName name="BExAXWSRVPK0GCZ2UFU10UOP01IY" localSheetId="2" hidden="1">#REF!</definedName>
    <definedName name="BExAXWSRVPK0GCZ2UFU10UOP01IY" localSheetId="15" hidden="1">#REF!</definedName>
    <definedName name="BExAXWSRVPK0GCZ2UFU10UOP01IY" hidden="1">#REF!</definedName>
    <definedName name="BExAY0EAT2LXR5MFGM0DLIB45PLO" localSheetId="4" hidden="1">#REF!</definedName>
    <definedName name="BExAY0EAT2LXR5MFGM0DLIB45PLO" localSheetId="2" hidden="1">#REF!</definedName>
    <definedName name="BExAY0EAT2LXR5MFGM0DLIB45PLO" localSheetId="15" hidden="1">#REF!</definedName>
    <definedName name="BExAY0EAT2LXR5MFGM0DLIB45PLO" hidden="1">#REF!</definedName>
    <definedName name="BExAY6JK0AK9EBIJSPEJNOIDE40W" localSheetId="4" hidden="1">#REF!</definedName>
    <definedName name="BExAY6JK0AK9EBIJSPEJNOIDE40W" localSheetId="2" hidden="1">#REF!</definedName>
    <definedName name="BExAY6JK0AK9EBIJSPEJNOIDE40W" localSheetId="15" hidden="1">#REF!</definedName>
    <definedName name="BExAY6JK0AK9EBIJSPEJNOIDE40W" hidden="1">#REF!</definedName>
    <definedName name="BExAYE6LNIEBR9DSNI5JGNITGKIT" localSheetId="4" hidden="1">#REF!</definedName>
    <definedName name="BExAYE6LNIEBR9DSNI5JGNITGKIT" localSheetId="2" hidden="1">#REF!</definedName>
    <definedName name="BExAYE6LNIEBR9DSNI5JGNITGKIT" localSheetId="15" hidden="1">#REF!</definedName>
    <definedName name="BExAYE6LNIEBR9DSNI5JGNITGKIT" hidden="1">#REF!</definedName>
    <definedName name="BExAYHMLXGGO25P8HYB2S75DEB4F" localSheetId="4" hidden="1">#REF!</definedName>
    <definedName name="BExAYHMLXGGO25P8HYB2S75DEB4F" localSheetId="2" hidden="1">#REF!</definedName>
    <definedName name="BExAYHMLXGGO25P8HYB2S75DEB4F" localSheetId="15" hidden="1">#REF!</definedName>
    <definedName name="BExAYHMLXGGO25P8HYB2S75DEB4F" hidden="1">#REF!</definedName>
    <definedName name="BExAYKXAUWGDOPG952TEJ2UKZKWN" localSheetId="4" hidden="1">#REF!</definedName>
    <definedName name="BExAYKXAUWGDOPG952TEJ2UKZKWN" localSheetId="2" hidden="1">#REF!</definedName>
    <definedName name="BExAYKXAUWGDOPG952TEJ2UKZKWN" localSheetId="15" hidden="1">#REF!</definedName>
    <definedName name="BExAYKXAUWGDOPG952TEJ2UKZKWN" hidden="1">#REF!</definedName>
    <definedName name="BExAYP9TDTI2MBP6EYE0H39CPMXN" localSheetId="4" hidden="1">#REF!</definedName>
    <definedName name="BExAYP9TDTI2MBP6EYE0H39CPMXN" localSheetId="2" hidden="1">#REF!</definedName>
    <definedName name="BExAYP9TDTI2MBP6EYE0H39CPMXN" localSheetId="15" hidden="1">#REF!</definedName>
    <definedName name="BExAYP9TDTI2MBP6EYE0H39CPMXN" hidden="1">#REF!</definedName>
    <definedName name="BExAYPPWJPWDKU59O051WMGB7O0J" localSheetId="4" hidden="1">#REF!</definedName>
    <definedName name="BExAYPPWJPWDKU59O051WMGB7O0J" localSheetId="2" hidden="1">#REF!</definedName>
    <definedName name="BExAYPPWJPWDKU59O051WMGB7O0J" localSheetId="15" hidden="1">#REF!</definedName>
    <definedName name="BExAYPPWJPWDKU59O051WMGB7O0J" hidden="1">#REF!</definedName>
    <definedName name="BExAYR2JZCJBUH6F1LZC2A7JIVRJ" localSheetId="4" hidden="1">#REF!</definedName>
    <definedName name="BExAYR2JZCJBUH6F1LZC2A7JIVRJ" localSheetId="2" hidden="1">#REF!</definedName>
    <definedName name="BExAYR2JZCJBUH6F1LZC2A7JIVRJ" localSheetId="15" hidden="1">#REF!</definedName>
    <definedName name="BExAYR2JZCJBUH6F1LZC2A7JIVRJ" hidden="1">#REF!</definedName>
    <definedName name="BExAYTGVRD3DLKO75RFPMBKCIWB8" localSheetId="4" hidden="1">#REF!</definedName>
    <definedName name="BExAYTGVRD3DLKO75RFPMBKCIWB8" localSheetId="2" hidden="1">#REF!</definedName>
    <definedName name="BExAYTGVRD3DLKO75RFPMBKCIWB8" localSheetId="15" hidden="1">#REF!</definedName>
    <definedName name="BExAYTGVRD3DLKO75RFPMBKCIWB8" hidden="1">#REF!</definedName>
    <definedName name="BExAYY9H9COOT46HJLPVDLTO12UL" localSheetId="4" hidden="1">#REF!</definedName>
    <definedName name="BExAYY9H9COOT46HJLPVDLTO12UL" localSheetId="2" hidden="1">#REF!</definedName>
    <definedName name="BExAYY9H9COOT46HJLPVDLTO12UL" localSheetId="15" hidden="1">#REF!</definedName>
    <definedName name="BExAYY9H9COOT46HJLPVDLTO12UL" hidden="1">#REF!</definedName>
    <definedName name="BExAYYKAQA3KDMQ890FIE5M9SPBL" localSheetId="4" hidden="1">#REF!</definedName>
    <definedName name="BExAYYKAQA3KDMQ890FIE5M9SPBL" localSheetId="2" hidden="1">#REF!</definedName>
    <definedName name="BExAYYKAQA3KDMQ890FIE5M9SPBL" localSheetId="15" hidden="1">#REF!</definedName>
    <definedName name="BExAYYKAQA3KDMQ890FIE5M9SPBL" hidden="1">#REF!</definedName>
    <definedName name="BExAZ6SY0EU69GC3CWI5EOO0YLFG" localSheetId="4" hidden="1">#REF!</definedName>
    <definedName name="BExAZ6SY0EU69GC3CWI5EOO0YLFG" localSheetId="2" hidden="1">#REF!</definedName>
    <definedName name="BExAZ6SY0EU69GC3CWI5EOO0YLFG" localSheetId="15" hidden="1">#REF!</definedName>
    <definedName name="BExAZ6SY0EU69GC3CWI5EOO0YLFG" hidden="1">#REF!</definedName>
    <definedName name="BExAZ6YEEBJV0PCKFE137K2Y3A8M" localSheetId="4" hidden="1">#REF!</definedName>
    <definedName name="BExAZ6YEEBJV0PCKFE137K2Y3A8M" localSheetId="2" hidden="1">#REF!</definedName>
    <definedName name="BExAZ6YEEBJV0PCKFE137K2Y3A8M" localSheetId="15" hidden="1">#REF!</definedName>
    <definedName name="BExAZ6YEEBJV0PCKFE137K2Y3A8M" hidden="1">#REF!</definedName>
    <definedName name="BExAZAP844MJ4GSAIYNYHQ7FECC3" localSheetId="4" hidden="1">#REF!</definedName>
    <definedName name="BExAZAP844MJ4GSAIYNYHQ7FECC3" localSheetId="2" hidden="1">#REF!</definedName>
    <definedName name="BExAZAP844MJ4GSAIYNYHQ7FECC3" localSheetId="15" hidden="1">#REF!</definedName>
    <definedName name="BExAZAP844MJ4GSAIYNYHQ7FECC3" hidden="1">#REF!</definedName>
    <definedName name="BExAZCNEGB4JYHC8CZ51KTN890US" localSheetId="4" hidden="1">#REF!</definedName>
    <definedName name="BExAZCNEGB4JYHC8CZ51KTN890US" localSheetId="2" hidden="1">#REF!</definedName>
    <definedName name="BExAZCNEGB4JYHC8CZ51KTN890US" localSheetId="15" hidden="1">#REF!</definedName>
    <definedName name="BExAZCNEGB4JYHC8CZ51KTN890US" hidden="1">#REF!</definedName>
    <definedName name="BExAZFCI302YFYRDJYQDWQQL0Q0O" localSheetId="4" hidden="1">#REF!</definedName>
    <definedName name="BExAZFCI302YFYRDJYQDWQQL0Q0O" localSheetId="2" hidden="1">#REF!</definedName>
    <definedName name="BExAZFCI302YFYRDJYQDWQQL0Q0O" localSheetId="15" hidden="1">#REF!</definedName>
    <definedName name="BExAZFCI302YFYRDJYQDWQQL0Q0O" hidden="1">#REF!</definedName>
    <definedName name="BExAZJE2UOL40XUAU2RB53X5K20P" localSheetId="4" hidden="1">#REF!</definedName>
    <definedName name="BExAZJE2UOL40XUAU2RB53X5K20P" localSheetId="2" hidden="1">#REF!</definedName>
    <definedName name="BExAZJE2UOL40XUAU2RB53X5K20P" localSheetId="15" hidden="1">#REF!</definedName>
    <definedName name="BExAZJE2UOL40XUAU2RB53X5K20P" hidden="1">#REF!</definedName>
    <definedName name="BExAZLHLST9OP89R1HJMC1POQG8H" localSheetId="4" hidden="1">#REF!</definedName>
    <definedName name="BExAZLHLST9OP89R1HJMC1POQG8H" localSheetId="2" hidden="1">#REF!</definedName>
    <definedName name="BExAZLHLST9OP89R1HJMC1POQG8H" localSheetId="15" hidden="1">#REF!</definedName>
    <definedName name="BExAZLHLST9OP89R1HJMC1POQG8H" hidden="1">#REF!</definedName>
    <definedName name="BExAZMDYMIAA7RX1BMCKU1VLBRGY" localSheetId="4" hidden="1">#REF!</definedName>
    <definedName name="BExAZMDYMIAA7RX1BMCKU1VLBRGY" localSheetId="2" hidden="1">#REF!</definedName>
    <definedName name="BExAZMDYMIAA7RX1BMCKU1VLBRGY" localSheetId="15" hidden="1">#REF!</definedName>
    <definedName name="BExAZMDYMIAA7RX1BMCKU1VLBRGY" hidden="1">#REF!</definedName>
    <definedName name="BExAZNL6BHI8DCQWXOX4I2P839UX" localSheetId="4" hidden="1">#REF!</definedName>
    <definedName name="BExAZNL6BHI8DCQWXOX4I2P839UX" localSheetId="2" hidden="1">#REF!</definedName>
    <definedName name="BExAZNL6BHI8DCQWXOX4I2P839UX" localSheetId="15" hidden="1">#REF!</definedName>
    <definedName name="BExAZNL6BHI8DCQWXOX4I2P839UX" hidden="1">#REF!</definedName>
    <definedName name="BExAZRMWSONMCG9KDUM4KAQ7BONM" localSheetId="4" hidden="1">#REF!</definedName>
    <definedName name="BExAZRMWSONMCG9KDUM4KAQ7BONM" localSheetId="2" hidden="1">#REF!</definedName>
    <definedName name="BExAZRMWSONMCG9KDUM4KAQ7BONM" localSheetId="15" hidden="1">#REF!</definedName>
    <definedName name="BExAZRMWSONMCG9KDUM4KAQ7BONM" hidden="1">#REF!</definedName>
    <definedName name="BExAZSOJNQ5N3LM4XA17IH7NIY7G" localSheetId="4" hidden="1">#REF!</definedName>
    <definedName name="BExAZSOJNQ5N3LM4XA17IH7NIY7G" localSheetId="2" hidden="1">#REF!</definedName>
    <definedName name="BExAZSOJNQ5N3LM4XA17IH7NIY7G" localSheetId="15" hidden="1">#REF!</definedName>
    <definedName name="BExAZSOJNQ5N3LM4XA17IH7NIY7G" hidden="1">#REF!</definedName>
    <definedName name="BExAZTFG4SJRG4TW6JXRF7N08JFI" localSheetId="4" hidden="1">#REF!</definedName>
    <definedName name="BExAZTFG4SJRG4TW6JXRF7N08JFI" localSheetId="2" hidden="1">#REF!</definedName>
    <definedName name="BExAZTFG4SJRG4TW6JXRF7N08JFI" localSheetId="15" hidden="1">#REF!</definedName>
    <definedName name="BExAZTFG4SJRG4TW6JXRF7N08JFI" hidden="1">#REF!</definedName>
    <definedName name="BExAZUS4A8OHDZK0MWAOCCCKTH73" localSheetId="4" hidden="1">#REF!</definedName>
    <definedName name="BExAZUS4A8OHDZK0MWAOCCCKTH73" localSheetId="2" hidden="1">#REF!</definedName>
    <definedName name="BExAZUS4A8OHDZK0MWAOCCCKTH73" localSheetId="15" hidden="1">#REF!</definedName>
    <definedName name="BExAZUS4A8OHDZK0MWAOCCCKTH73" hidden="1">#REF!</definedName>
    <definedName name="BExAZX6FECVK3E07KXM2XPYKGM6U" localSheetId="4" hidden="1">#REF!</definedName>
    <definedName name="BExAZX6FECVK3E07KXM2XPYKGM6U" localSheetId="2" hidden="1">#REF!</definedName>
    <definedName name="BExAZX6FECVK3E07KXM2XPYKGM6U" localSheetId="15" hidden="1">#REF!</definedName>
    <definedName name="BExAZX6FECVK3E07KXM2XPYKGM6U" hidden="1">#REF!</definedName>
    <definedName name="BExB012NJ8GASTNNPBRRFTLHIOC9" localSheetId="4" hidden="1">#REF!</definedName>
    <definedName name="BExB012NJ8GASTNNPBRRFTLHIOC9" localSheetId="2" hidden="1">#REF!</definedName>
    <definedName name="BExB012NJ8GASTNNPBRRFTLHIOC9" localSheetId="15" hidden="1">#REF!</definedName>
    <definedName name="BExB012NJ8GASTNNPBRRFTLHIOC9" hidden="1">#REF!</definedName>
    <definedName name="BExB072HHXVMUC0VYNGG48GRSH5Q" localSheetId="4" hidden="1">#REF!</definedName>
    <definedName name="BExB072HHXVMUC0VYNGG48GRSH5Q" localSheetId="2" hidden="1">#REF!</definedName>
    <definedName name="BExB072HHXVMUC0VYNGG48GRSH5Q" localSheetId="15" hidden="1">#REF!</definedName>
    <definedName name="BExB072HHXVMUC0VYNGG48GRSH5Q" hidden="1">#REF!</definedName>
    <definedName name="BExB0FRDEYDEUEAB1W8KD6D965XA" localSheetId="4" hidden="1">#REF!</definedName>
    <definedName name="BExB0FRDEYDEUEAB1W8KD6D965XA" localSheetId="2" hidden="1">#REF!</definedName>
    <definedName name="BExB0FRDEYDEUEAB1W8KD6D965XA" localSheetId="15" hidden="1">#REF!</definedName>
    <definedName name="BExB0FRDEYDEUEAB1W8KD6D965XA" hidden="1">#REF!</definedName>
    <definedName name="BExB0GIGLDV7P55ZR51C0HG15PA2" localSheetId="4" hidden="1">#REF!</definedName>
    <definedName name="BExB0GIGLDV7P55ZR51C0HG15PA2" localSheetId="2" hidden="1">#REF!</definedName>
    <definedName name="BExB0GIGLDV7P55ZR51C0HG15PA2" localSheetId="15" hidden="1">#REF!</definedName>
    <definedName name="BExB0GIGLDV7P55ZR51C0HG15PA2" hidden="1">#REF!</definedName>
    <definedName name="BExB0KPCN7YJORQAYUCF4YKIKPMC" localSheetId="4" hidden="1">#REF!</definedName>
    <definedName name="BExB0KPCN7YJORQAYUCF4YKIKPMC" localSheetId="2" hidden="1">#REF!</definedName>
    <definedName name="BExB0KPCN7YJORQAYUCF4YKIKPMC" localSheetId="15" hidden="1">#REF!</definedName>
    <definedName name="BExB0KPCN7YJORQAYUCF4YKIKPMC" hidden="1">#REF!</definedName>
    <definedName name="BExB0VHQD6ORZS0MIC86QWHCE4UC" localSheetId="4" hidden="1">#REF!</definedName>
    <definedName name="BExB0VHQD6ORZS0MIC86QWHCE4UC" localSheetId="2" hidden="1">#REF!</definedName>
    <definedName name="BExB0VHQD6ORZS0MIC86QWHCE4UC" localSheetId="15" hidden="1">#REF!</definedName>
    <definedName name="BExB0VHQD6ORZS0MIC86QWHCE4UC" hidden="1">#REF!</definedName>
    <definedName name="BExB0WE4PI3NOBXXVO9CTEN4DIU2" localSheetId="4" hidden="1">#REF!</definedName>
    <definedName name="BExB0WE4PI3NOBXXVO9CTEN4DIU2" localSheetId="2" hidden="1">#REF!</definedName>
    <definedName name="BExB0WE4PI3NOBXXVO9CTEN4DIU2" localSheetId="15" hidden="1">#REF!</definedName>
    <definedName name="BExB0WE4PI3NOBXXVO9CTEN4DIU2" hidden="1">#REF!</definedName>
    <definedName name="BExB0Z8O1CQF2CWFBBHE8SNISDAO" localSheetId="4" hidden="1">#REF!</definedName>
    <definedName name="BExB0Z8O1CQF2CWFBBHE8SNISDAO" localSheetId="2" hidden="1">#REF!</definedName>
    <definedName name="BExB0Z8O1CQF2CWFBBHE8SNISDAO" localSheetId="15" hidden="1">#REF!</definedName>
    <definedName name="BExB0Z8O1CQF2CWFBBHE8SNISDAO" hidden="1">#REF!</definedName>
    <definedName name="BExB10QNIVITUYS55OAEKK3VLJFE" localSheetId="4" hidden="1">#REF!</definedName>
    <definedName name="BExB10QNIVITUYS55OAEKK3VLJFE" localSheetId="2" hidden="1">#REF!</definedName>
    <definedName name="BExB10QNIVITUYS55OAEKK3VLJFE" localSheetId="15" hidden="1">#REF!</definedName>
    <definedName name="BExB10QNIVITUYS55OAEKK3VLJFE" hidden="1">#REF!</definedName>
    <definedName name="BExB15ZDRY4CIJ911DONP0KCY9KU" localSheetId="4" hidden="1">#REF!</definedName>
    <definedName name="BExB15ZDRY4CIJ911DONP0KCY9KU" localSheetId="2" hidden="1">#REF!</definedName>
    <definedName name="BExB15ZDRY4CIJ911DONP0KCY9KU" localSheetId="15" hidden="1">#REF!</definedName>
    <definedName name="BExB15ZDRY4CIJ911DONP0KCY9KU" hidden="1">#REF!</definedName>
    <definedName name="BExB16VQY0O0RLZYJFU3OFEONVTE" localSheetId="4" hidden="1">#REF!</definedName>
    <definedName name="BExB16VQY0O0RLZYJFU3OFEONVTE" localSheetId="2" hidden="1">#REF!</definedName>
    <definedName name="BExB16VQY0O0RLZYJFU3OFEONVTE" localSheetId="15" hidden="1">#REF!</definedName>
    <definedName name="BExB16VQY0O0RLZYJFU3OFEONVTE" hidden="1">#REF!</definedName>
    <definedName name="BExB1FKNY2UO4W5FUGFHJOA2WFGG" localSheetId="4" hidden="1">#REF!</definedName>
    <definedName name="BExB1FKNY2UO4W5FUGFHJOA2WFGG" localSheetId="2" hidden="1">#REF!</definedName>
    <definedName name="BExB1FKNY2UO4W5FUGFHJOA2WFGG" localSheetId="15" hidden="1">#REF!</definedName>
    <definedName name="BExB1FKNY2UO4W5FUGFHJOA2WFGG" hidden="1">#REF!</definedName>
    <definedName name="BExB1GMD0PIDGTFBGQOPRWQSP9I4" localSheetId="4" hidden="1">#REF!</definedName>
    <definedName name="BExB1GMD0PIDGTFBGQOPRWQSP9I4" localSheetId="2" hidden="1">#REF!</definedName>
    <definedName name="BExB1GMD0PIDGTFBGQOPRWQSP9I4" localSheetId="15" hidden="1">#REF!</definedName>
    <definedName name="BExB1GMD0PIDGTFBGQOPRWQSP9I4" hidden="1">#REF!</definedName>
    <definedName name="BExB1HZ0FHGNOS2URJWFD5G55OMO" localSheetId="4" hidden="1">#REF!</definedName>
    <definedName name="BExB1HZ0FHGNOS2URJWFD5G55OMO" localSheetId="2" hidden="1">#REF!</definedName>
    <definedName name="BExB1HZ0FHGNOS2URJWFD5G55OMO" localSheetId="15" hidden="1">#REF!</definedName>
    <definedName name="BExB1HZ0FHGNOS2URJWFD5G55OMO" hidden="1">#REF!</definedName>
    <definedName name="BExB1Q29OO6LNFNT1EQLA3KYE7MX" localSheetId="4" hidden="1">#REF!</definedName>
    <definedName name="BExB1Q29OO6LNFNT1EQLA3KYE7MX" localSheetId="2" hidden="1">#REF!</definedName>
    <definedName name="BExB1Q29OO6LNFNT1EQLA3KYE7MX" localSheetId="15" hidden="1">#REF!</definedName>
    <definedName name="BExB1Q29OO6LNFNT1EQLA3KYE7MX" hidden="1">#REF!</definedName>
    <definedName name="BExB1TNRV5EBWZEHYLHI76T0FVA7" localSheetId="4" hidden="1">#REF!</definedName>
    <definedName name="BExB1TNRV5EBWZEHYLHI76T0FVA7" localSheetId="2" hidden="1">#REF!</definedName>
    <definedName name="BExB1TNRV5EBWZEHYLHI76T0FVA7" localSheetId="15" hidden="1">#REF!</definedName>
    <definedName name="BExB1TNRV5EBWZEHYLHI76T0FVA7" hidden="1">#REF!</definedName>
    <definedName name="BExB1WI6M8I0EEP1ANUQZCFY24EV" localSheetId="4" hidden="1">#REF!</definedName>
    <definedName name="BExB1WI6M8I0EEP1ANUQZCFY24EV" localSheetId="2" hidden="1">#REF!</definedName>
    <definedName name="BExB1WI6M8I0EEP1ANUQZCFY24EV" localSheetId="15" hidden="1">#REF!</definedName>
    <definedName name="BExB1WI6M8I0EEP1ANUQZCFY24EV" hidden="1">#REF!</definedName>
    <definedName name="BExB203OWC9QZA3BYOKQ18L4FUJE" localSheetId="4" hidden="1">#REF!</definedName>
    <definedName name="BExB203OWC9QZA3BYOKQ18L4FUJE" localSheetId="2" hidden="1">#REF!</definedName>
    <definedName name="BExB203OWC9QZA3BYOKQ18L4FUJE" localSheetId="15" hidden="1">#REF!</definedName>
    <definedName name="BExB203OWC9QZA3BYOKQ18L4FUJE" hidden="1">#REF!</definedName>
    <definedName name="BExB2CJHTU7C591BR4WRL5L2F2K6" localSheetId="4" hidden="1">#REF!</definedName>
    <definedName name="BExB2CJHTU7C591BR4WRL5L2F2K6" localSheetId="2" hidden="1">#REF!</definedName>
    <definedName name="BExB2CJHTU7C591BR4WRL5L2F2K6" localSheetId="15" hidden="1">#REF!</definedName>
    <definedName name="BExB2CJHTU7C591BR4WRL5L2F2K6" hidden="1">#REF!</definedName>
    <definedName name="BExB2K1AV4PGNS1O6C7D7AO411AX" localSheetId="4" hidden="1">#REF!</definedName>
    <definedName name="BExB2K1AV4PGNS1O6C7D7AO411AX" localSheetId="2" hidden="1">#REF!</definedName>
    <definedName name="BExB2K1AV4PGNS1O6C7D7AO411AX" localSheetId="15" hidden="1">#REF!</definedName>
    <definedName name="BExB2K1AV4PGNS1O6C7D7AO411AX" hidden="1">#REF!</definedName>
    <definedName name="BExB2O2UYHKI324YE324E1N7FVIB" localSheetId="4" hidden="1">#REF!</definedName>
    <definedName name="BExB2O2UYHKI324YE324E1N7FVIB" localSheetId="2" hidden="1">#REF!</definedName>
    <definedName name="BExB2O2UYHKI324YE324E1N7FVIB" localSheetId="15" hidden="1">#REF!</definedName>
    <definedName name="BExB2O2UYHKI324YE324E1N7FVIB" hidden="1">#REF!</definedName>
    <definedName name="BExB2Q0VJ0MU2URO3JOVUAVHEI3V" localSheetId="4" hidden="1">#REF!</definedName>
    <definedName name="BExB2Q0VJ0MU2URO3JOVUAVHEI3V" localSheetId="2" hidden="1">#REF!</definedName>
    <definedName name="BExB2Q0VJ0MU2URO3JOVUAVHEI3V" localSheetId="15" hidden="1">#REF!</definedName>
    <definedName name="BExB2Q0VJ0MU2URO3JOVUAVHEI3V" hidden="1">#REF!</definedName>
    <definedName name="BExB30IP1DNKNQ6PZ5ERUGR5MK4Z" localSheetId="4" hidden="1">#REF!</definedName>
    <definedName name="BExB30IP1DNKNQ6PZ5ERUGR5MK4Z" localSheetId="2" hidden="1">#REF!</definedName>
    <definedName name="BExB30IP1DNKNQ6PZ5ERUGR5MK4Z" localSheetId="15" hidden="1">#REF!</definedName>
    <definedName name="BExB30IP1DNKNQ6PZ5ERUGR5MK4Z" hidden="1">#REF!</definedName>
    <definedName name="BExB385QW2BSSBXS953SSQN2ISSW" localSheetId="4" hidden="1">#REF!</definedName>
    <definedName name="BExB385QW2BSSBXS953SSQN2ISSW" localSheetId="2" hidden="1">#REF!</definedName>
    <definedName name="BExB385QW2BSSBXS953SSQN2ISSW" localSheetId="15" hidden="1">#REF!</definedName>
    <definedName name="BExB385QW2BSSBXS953SSQN2ISSW" hidden="1">#REF!</definedName>
    <definedName name="BExB3DEMEV5D9G8FDHD4NQ9X2YNT" localSheetId="4" hidden="1">#REF!</definedName>
    <definedName name="BExB3DEMEV5D9G8FDHD4NQ9X2YNT" localSheetId="2" hidden="1">#REF!</definedName>
    <definedName name="BExB3DEMEV5D9G8FDHD4NQ9X2YNT" localSheetId="15" hidden="1">#REF!</definedName>
    <definedName name="BExB3DEMEV5D9G8FDHD4NQ9X2YNT" hidden="1">#REF!</definedName>
    <definedName name="BExB3RXU8AJQ86I5RXEWLGGR7R7C" localSheetId="4" hidden="1">#REF!</definedName>
    <definedName name="BExB3RXU8AJQ86I5RXEWLGGR7R7C" localSheetId="2" hidden="1">#REF!</definedName>
    <definedName name="BExB3RXU8AJQ86I5RXEWLGGR7R7C" localSheetId="15" hidden="1">#REF!</definedName>
    <definedName name="BExB3RXU8AJQ86I5RXEWLGGR7R7C" hidden="1">#REF!</definedName>
    <definedName name="BExB442RX0T3L6HUL6X5T21CENW6" localSheetId="4" hidden="1">#REF!</definedName>
    <definedName name="BExB442RX0T3L6HUL6X5T21CENW6" localSheetId="2" hidden="1">#REF!</definedName>
    <definedName name="BExB442RX0T3L6HUL6X5T21CENW6" localSheetId="15" hidden="1">#REF!</definedName>
    <definedName name="BExB442RX0T3L6HUL6X5T21CENW6" hidden="1">#REF!</definedName>
    <definedName name="BExB4ADD0L7417CII901XTFKXD1J" localSheetId="4" hidden="1">#REF!</definedName>
    <definedName name="BExB4ADD0L7417CII901XTFKXD1J" localSheetId="2" hidden="1">#REF!</definedName>
    <definedName name="BExB4ADD0L7417CII901XTFKXD1J" localSheetId="15" hidden="1">#REF!</definedName>
    <definedName name="BExB4ADD0L7417CII901XTFKXD1J" hidden="1">#REF!</definedName>
    <definedName name="BExB4DYU06HCGRIPBSWRCXK804UM" localSheetId="4" hidden="1">#REF!</definedName>
    <definedName name="BExB4DYU06HCGRIPBSWRCXK804UM" localSheetId="2" hidden="1">#REF!</definedName>
    <definedName name="BExB4DYU06HCGRIPBSWRCXK804UM" localSheetId="15" hidden="1">#REF!</definedName>
    <definedName name="BExB4DYU06HCGRIPBSWRCXK804UM" hidden="1">#REF!</definedName>
    <definedName name="BExB4HEZO4E597Q5M4M10LT8TLY3" localSheetId="4" hidden="1">#REF!</definedName>
    <definedName name="BExB4HEZO4E597Q5M4M10LT8TLY3" localSheetId="2" hidden="1">#REF!</definedName>
    <definedName name="BExB4HEZO4E597Q5M4M10LT8TLY3" localSheetId="15" hidden="1">#REF!</definedName>
    <definedName name="BExB4HEZO4E597Q5M4M10LT8TLY3" hidden="1">#REF!</definedName>
    <definedName name="BExB4X01APD3Z8ZW6MVX1P8NAO7G" localSheetId="4" hidden="1">#REF!</definedName>
    <definedName name="BExB4X01APD3Z8ZW6MVX1P8NAO7G" localSheetId="2" hidden="1">#REF!</definedName>
    <definedName name="BExB4X01APD3Z8ZW6MVX1P8NAO7G" localSheetId="15" hidden="1">#REF!</definedName>
    <definedName name="BExB4X01APD3Z8ZW6MVX1P8NAO7G" hidden="1">#REF!</definedName>
    <definedName name="BExB4Z3EZBGYYI33U0KQ8NEIH8PY" localSheetId="4" hidden="1">#REF!</definedName>
    <definedName name="BExB4Z3EZBGYYI33U0KQ8NEIH8PY" localSheetId="2" hidden="1">#REF!</definedName>
    <definedName name="BExB4Z3EZBGYYI33U0KQ8NEIH8PY" localSheetId="15" hidden="1">#REF!</definedName>
    <definedName name="BExB4Z3EZBGYYI33U0KQ8NEIH8PY" hidden="1">#REF!</definedName>
    <definedName name="BExB4ZJOLU1PXBMG4TPCCLTRMNRE" localSheetId="4" hidden="1">#REF!</definedName>
    <definedName name="BExB4ZJOLU1PXBMG4TPCCLTRMNRE" localSheetId="2" hidden="1">#REF!</definedName>
    <definedName name="BExB4ZJOLU1PXBMG4TPCCLTRMNRE" localSheetId="15" hidden="1">#REF!</definedName>
    <definedName name="BExB4ZJOLU1PXBMG4TPCCLTRMNRE" hidden="1">#REF!</definedName>
    <definedName name="BExB4ZZSDPL4Q05BMVT5TUN0IGKT" localSheetId="4" hidden="1">#REF!</definedName>
    <definedName name="BExB4ZZSDPL4Q05BMVT5TUN0IGKT" localSheetId="2" hidden="1">#REF!</definedName>
    <definedName name="BExB4ZZSDPL4Q05BMVT5TUN0IGKT" localSheetId="15" hidden="1">#REF!</definedName>
    <definedName name="BExB4ZZSDPL4Q05BMVT5TUN0IGKT" hidden="1">#REF!</definedName>
    <definedName name="BExB55368XW7UX657ZSPC6BFE92S" localSheetId="4" hidden="1">#REF!</definedName>
    <definedName name="BExB55368XW7UX657ZSPC6BFE92S" localSheetId="2" hidden="1">#REF!</definedName>
    <definedName name="BExB55368XW7UX657ZSPC6BFE92S" localSheetId="15" hidden="1">#REF!</definedName>
    <definedName name="BExB55368XW7UX657ZSPC6BFE92S" hidden="1">#REF!</definedName>
    <definedName name="BExB57MZEPL2SA2ONPK66YFLZWJU" localSheetId="4" hidden="1">#REF!</definedName>
    <definedName name="BExB57MZEPL2SA2ONPK66YFLZWJU" localSheetId="2" hidden="1">#REF!</definedName>
    <definedName name="BExB57MZEPL2SA2ONPK66YFLZWJU" localSheetId="15" hidden="1">#REF!</definedName>
    <definedName name="BExB57MZEPL2SA2ONPK66YFLZWJU" hidden="1">#REF!</definedName>
    <definedName name="BExB5833OAOJ22VK1YK47FHUSVK2" localSheetId="4" hidden="1">#REF!</definedName>
    <definedName name="BExB5833OAOJ22VK1YK47FHUSVK2" localSheetId="2" hidden="1">#REF!</definedName>
    <definedName name="BExB5833OAOJ22VK1YK47FHUSVK2" localSheetId="15" hidden="1">#REF!</definedName>
    <definedName name="BExB5833OAOJ22VK1YK47FHUSVK2" hidden="1">#REF!</definedName>
    <definedName name="BExB58JDIHS42JZT9DJJMKA8QFCO" localSheetId="4" hidden="1">#REF!</definedName>
    <definedName name="BExB58JDIHS42JZT9DJJMKA8QFCO" localSheetId="2" hidden="1">#REF!</definedName>
    <definedName name="BExB58JDIHS42JZT9DJJMKA8QFCO" localSheetId="15" hidden="1">#REF!</definedName>
    <definedName name="BExB58JDIHS42JZT9DJJMKA8QFCO" hidden="1">#REF!</definedName>
    <definedName name="BExB58U5FQC5JWV9CGC83HLLZUZI" localSheetId="4" hidden="1">#REF!</definedName>
    <definedName name="BExB58U5FQC5JWV9CGC83HLLZUZI" localSheetId="2" hidden="1">#REF!</definedName>
    <definedName name="BExB58U5FQC5JWV9CGC83HLLZUZI" localSheetId="15" hidden="1">#REF!</definedName>
    <definedName name="BExB58U5FQC5JWV9CGC83HLLZUZI" hidden="1">#REF!</definedName>
    <definedName name="BExB5EDO9XUKHF74X3HAU2WPPHZH" localSheetId="4" hidden="1">#REF!</definedName>
    <definedName name="BExB5EDO9XUKHF74X3HAU2WPPHZH" localSheetId="2" hidden="1">#REF!</definedName>
    <definedName name="BExB5EDO9XUKHF74X3HAU2WPPHZH" localSheetId="15" hidden="1">#REF!</definedName>
    <definedName name="BExB5EDO9XUKHF74X3HAU2WPPHZH" hidden="1">#REF!</definedName>
    <definedName name="BExB5EDOQKZIQXT13IG1KLCZ474G" localSheetId="4" hidden="1">#REF!</definedName>
    <definedName name="BExB5EDOQKZIQXT13IG1KLCZ474G" localSheetId="2" hidden="1">#REF!</definedName>
    <definedName name="BExB5EDOQKZIQXT13IG1KLCZ474G" localSheetId="15" hidden="1">#REF!</definedName>
    <definedName name="BExB5EDOQKZIQXT13IG1KLCZ474G" hidden="1">#REF!</definedName>
    <definedName name="BExB5G6EH68AYEP1UT0GHUEL3SLN" localSheetId="4" hidden="1">#REF!</definedName>
    <definedName name="BExB5G6EH68AYEP1UT0GHUEL3SLN" localSheetId="2" hidden="1">#REF!</definedName>
    <definedName name="BExB5G6EH68AYEP1UT0GHUEL3SLN" localSheetId="15" hidden="1">#REF!</definedName>
    <definedName name="BExB5G6EH68AYEP1UT0GHUEL3SLN" hidden="1">#REF!</definedName>
    <definedName name="BExB5LVGGXMNUN3D3452G3J62MKF" localSheetId="4" hidden="1">#REF!</definedName>
    <definedName name="BExB5LVGGXMNUN3D3452G3J62MKF" localSheetId="2" hidden="1">#REF!</definedName>
    <definedName name="BExB5LVGGXMNUN3D3452G3J62MKF" localSheetId="15" hidden="1">#REF!</definedName>
    <definedName name="BExB5LVGGXMNUN3D3452G3J62MKF" hidden="1">#REF!</definedName>
    <definedName name="BExB5QYVEZWFE5DQVHAM760EV05X" localSheetId="4" hidden="1">#REF!</definedName>
    <definedName name="BExB5QYVEZWFE5DQVHAM760EV05X" localSheetId="2" hidden="1">#REF!</definedName>
    <definedName name="BExB5QYVEZWFE5DQVHAM760EV05X" localSheetId="15" hidden="1">#REF!</definedName>
    <definedName name="BExB5QYVEZWFE5DQVHAM760EV05X" hidden="1">#REF!</definedName>
    <definedName name="BExB5U9IRH14EMOE0YGIE3WIVLFS" localSheetId="4" hidden="1">#REF!</definedName>
    <definedName name="BExB5U9IRH14EMOE0YGIE3WIVLFS" localSheetId="2" hidden="1">#REF!</definedName>
    <definedName name="BExB5U9IRH14EMOE0YGIE3WIVLFS" localSheetId="15" hidden="1">#REF!</definedName>
    <definedName name="BExB5U9IRH14EMOE0YGIE3WIVLFS" hidden="1">#REF!</definedName>
    <definedName name="BExB5V5WWQYPK4GCSYZQALJYGC94" localSheetId="4" hidden="1">#REF!</definedName>
    <definedName name="BExB5V5WWQYPK4GCSYZQALJYGC94" localSheetId="2" hidden="1">#REF!</definedName>
    <definedName name="BExB5V5WWQYPK4GCSYZQALJYGC94" localSheetId="15" hidden="1">#REF!</definedName>
    <definedName name="BExB5V5WWQYPK4GCSYZQALJYGC94" hidden="1">#REF!</definedName>
    <definedName name="BExB5VWYMOV6BAIH7XUBBVPU7MMD" localSheetId="4" hidden="1">#REF!</definedName>
    <definedName name="BExB5VWYMOV6BAIH7XUBBVPU7MMD" localSheetId="2" hidden="1">#REF!</definedName>
    <definedName name="BExB5VWYMOV6BAIH7XUBBVPU7MMD" localSheetId="15" hidden="1">#REF!</definedName>
    <definedName name="BExB5VWYMOV6BAIH7XUBBVPU7MMD" hidden="1">#REF!</definedName>
    <definedName name="BExB610DZWIJP1B72U9QM42COH2B" localSheetId="4" hidden="1">#REF!</definedName>
    <definedName name="BExB610DZWIJP1B72U9QM42COH2B" localSheetId="2" hidden="1">#REF!</definedName>
    <definedName name="BExB610DZWIJP1B72U9QM42COH2B" localSheetId="15" hidden="1">#REF!</definedName>
    <definedName name="BExB610DZWIJP1B72U9QM42COH2B" hidden="1">#REF!</definedName>
    <definedName name="BExB64AX81KEVMGZDXB25NB459SW" localSheetId="4" hidden="1">#REF!</definedName>
    <definedName name="BExB64AX81KEVMGZDXB25NB459SW" localSheetId="2" hidden="1">#REF!</definedName>
    <definedName name="BExB64AX81KEVMGZDXB25NB459SW" localSheetId="15" hidden="1">#REF!</definedName>
    <definedName name="BExB64AX81KEVMGZDXB25NB459SW" hidden="1">#REF!</definedName>
    <definedName name="BExB6C3FUAKK9ML5T767NMWGA9YB" localSheetId="4" hidden="1">#REF!</definedName>
    <definedName name="BExB6C3FUAKK9ML5T767NMWGA9YB" localSheetId="2" hidden="1">#REF!</definedName>
    <definedName name="BExB6C3FUAKK9ML5T767NMWGA9YB" localSheetId="15" hidden="1">#REF!</definedName>
    <definedName name="BExB6C3FUAKK9ML5T767NMWGA9YB" hidden="1">#REF!</definedName>
    <definedName name="BExB6C8X6JYRLKZKK17VE3QUNL3D" localSheetId="4" hidden="1">#REF!</definedName>
    <definedName name="BExB6C8X6JYRLKZKK17VE3QUNL3D" localSheetId="2" hidden="1">#REF!</definedName>
    <definedName name="BExB6C8X6JYRLKZKK17VE3QUNL3D" localSheetId="15" hidden="1">#REF!</definedName>
    <definedName name="BExB6C8X6JYRLKZKK17VE3QUNL3D" hidden="1">#REF!</definedName>
    <definedName name="BExB6HN3QRFPXM71MDUK21BKM7PF" localSheetId="4" hidden="1">#REF!</definedName>
    <definedName name="BExB6HN3QRFPXM71MDUK21BKM7PF" localSheetId="2" hidden="1">#REF!</definedName>
    <definedName name="BExB6HN3QRFPXM71MDUK21BKM7PF" localSheetId="15" hidden="1">#REF!</definedName>
    <definedName name="BExB6HN3QRFPXM71MDUK21BKM7PF" hidden="1">#REF!</definedName>
    <definedName name="BExB6I39SKL5BMHHDD9EED7FQD9Z" localSheetId="4" hidden="1">#REF!</definedName>
    <definedName name="BExB6I39SKL5BMHHDD9EED7FQD9Z" localSheetId="2" hidden="1">#REF!</definedName>
    <definedName name="BExB6I39SKL5BMHHDD9EED7FQD9Z" localSheetId="15" hidden="1">#REF!</definedName>
    <definedName name="BExB6I39SKL5BMHHDD9EED7FQD9Z" hidden="1">#REF!</definedName>
    <definedName name="BExB6IZMHCZ3LB7N73KD90YB1HBZ" localSheetId="4" hidden="1">#REF!</definedName>
    <definedName name="BExB6IZMHCZ3LB7N73KD90YB1HBZ" localSheetId="2" hidden="1">#REF!</definedName>
    <definedName name="BExB6IZMHCZ3LB7N73KD90YB1HBZ" localSheetId="15" hidden="1">#REF!</definedName>
    <definedName name="BExB6IZMHCZ3LB7N73KD90YB1HBZ" hidden="1">#REF!</definedName>
    <definedName name="BExB719SGNX4Y8NE6JEXC555K596" localSheetId="4" hidden="1">#REF!</definedName>
    <definedName name="BExB719SGNX4Y8NE6JEXC555K596" localSheetId="2" hidden="1">#REF!</definedName>
    <definedName name="BExB719SGNX4Y8NE6JEXC555K596" localSheetId="15" hidden="1">#REF!</definedName>
    <definedName name="BExB719SGNX4Y8NE6JEXC555K596" hidden="1">#REF!</definedName>
    <definedName name="BExB7265DCHKS7V2OWRBXCZTEIW9" localSheetId="4" hidden="1">#REF!</definedName>
    <definedName name="BExB7265DCHKS7V2OWRBXCZTEIW9" localSheetId="2" hidden="1">#REF!</definedName>
    <definedName name="BExB7265DCHKS7V2OWRBXCZTEIW9" localSheetId="15" hidden="1">#REF!</definedName>
    <definedName name="BExB7265DCHKS7V2OWRBXCZTEIW9" hidden="1">#REF!</definedName>
    <definedName name="BExB74PS5P9G0P09Y6DZSCX0FLTJ" localSheetId="4" hidden="1">#REF!</definedName>
    <definedName name="BExB74PS5P9G0P09Y6DZSCX0FLTJ" localSheetId="2" hidden="1">#REF!</definedName>
    <definedName name="BExB74PS5P9G0P09Y6DZSCX0FLTJ" localSheetId="15" hidden="1">#REF!</definedName>
    <definedName name="BExB74PS5P9G0P09Y6DZSCX0FLTJ" hidden="1">#REF!</definedName>
    <definedName name="BExB78RH79J0MIF7H8CAZ0CFE88Q" localSheetId="4" hidden="1">#REF!</definedName>
    <definedName name="BExB78RH79J0MIF7H8CAZ0CFE88Q" localSheetId="2" hidden="1">#REF!</definedName>
    <definedName name="BExB78RH79J0MIF7H8CAZ0CFE88Q" localSheetId="15" hidden="1">#REF!</definedName>
    <definedName name="BExB78RH79J0MIF7H8CAZ0CFE88Q" hidden="1">#REF!</definedName>
    <definedName name="BExB7ELT09HGDVO5BJC1ZY9D09GZ" localSheetId="4" hidden="1">#REF!</definedName>
    <definedName name="BExB7ELT09HGDVO5BJC1ZY9D09GZ" localSheetId="2" hidden="1">#REF!</definedName>
    <definedName name="BExB7ELT09HGDVO5BJC1ZY9D09GZ" localSheetId="15" hidden="1">#REF!</definedName>
    <definedName name="BExB7ELT09HGDVO5BJC1ZY9D09GZ" hidden="1">#REF!</definedName>
    <definedName name="BExB7F7EIHG0MYMQYUVG9HIZPHMZ" localSheetId="4" hidden="1">#REF!</definedName>
    <definedName name="BExB7F7EIHG0MYMQYUVG9HIZPHMZ" localSheetId="2" hidden="1">#REF!</definedName>
    <definedName name="BExB7F7EIHG0MYMQYUVG9HIZPHMZ" localSheetId="15" hidden="1">#REF!</definedName>
    <definedName name="BExB7F7EIHG0MYMQYUVG9HIZPHMZ" hidden="1">#REF!</definedName>
    <definedName name="BExB806PAXX70XUTA3ZI7OORD78R" localSheetId="4" hidden="1">#REF!</definedName>
    <definedName name="BExB806PAXX70XUTA3ZI7OORD78R" localSheetId="2" hidden="1">#REF!</definedName>
    <definedName name="BExB806PAXX70XUTA3ZI7OORD78R" localSheetId="15" hidden="1">#REF!</definedName>
    <definedName name="BExB806PAXX70XUTA3ZI7OORD78R" hidden="1">#REF!</definedName>
    <definedName name="BExB83199EQQS6I5HE7WADNCK8OE" localSheetId="4" hidden="1">#REF!</definedName>
    <definedName name="BExB83199EQQS6I5HE7WADNCK8OE" localSheetId="2" hidden="1">#REF!</definedName>
    <definedName name="BExB83199EQQS6I5HE7WADNCK8OE" localSheetId="15" hidden="1">#REF!</definedName>
    <definedName name="BExB83199EQQS6I5HE7WADNCK8OE" hidden="1">#REF!</definedName>
    <definedName name="BExB8HF4UBVZKQCSRFRUQL2EE6VL" localSheetId="4" hidden="1">#REF!</definedName>
    <definedName name="BExB8HF4UBVZKQCSRFRUQL2EE6VL" localSheetId="2" hidden="1">#REF!</definedName>
    <definedName name="BExB8HF4UBVZKQCSRFRUQL2EE6VL" localSheetId="15" hidden="1">#REF!</definedName>
    <definedName name="BExB8HF4UBVZKQCSRFRUQL2EE6VL" hidden="1">#REF!</definedName>
    <definedName name="BExB8HKHKZ1ORJZUYGG2M4VSCC39" localSheetId="4" hidden="1">#REF!</definedName>
    <definedName name="BExB8HKHKZ1ORJZUYGG2M4VSCC39" localSheetId="2" hidden="1">#REF!</definedName>
    <definedName name="BExB8HKHKZ1ORJZUYGG2M4VSCC39" localSheetId="15" hidden="1">#REF!</definedName>
    <definedName name="BExB8HKHKZ1ORJZUYGG2M4VSCC39" hidden="1">#REF!</definedName>
    <definedName name="BExB8HV9YUS1Q77M9SNFRKDLU5HS" localSheetId="4" hidden="1">#REF!</definedName>
    <definedName name="BExB8HV9YUS1Q77M9SNFRKDLU5HS" localSheetId="2" hidden="1">#REF!</definedName>
    <definedName name="BExB8HV9YUS1Q77M9SNFRKDLU5HS" localSheetId="15" hidden="1">#REF!</definedName>
    <definedName name="BExB8HV9YUS1Q77M9SNFRKDLU5HS" hidden="1">#REF!</definedName>
    <definedName name="BExB8QPH8DC5BESEVPSMBCWVN6PO" localSheetId="4" hidden="1">#REF!</definedName>
    <definedName name="BExB8QPH8DC5BESEVPSMBCWVN6PO" localSheetId="2" hidden="1">#REF!</definedName>
    <definedName name="BExB8QPH8DC5BESEVPSMBCWVN6PO" localSheetId="15" hidden="1">#REF!</definedName>
    <definedName name="BExB8QPH8DC5BESEVPSMBCWVN6PO" hidden="1">#REF!</definedName>
    <definedName name="BExB8U5N0D85YR8APKN3PPKG0FWP" localSheetId="4" hidden="1">#REF!</definedName>
    <definedName name="BExB8U5N0D85YR8APKN3PPKG0FWP" localSheetId="2" hidden="1">#REF!</definedName>
    <definedName name="BExB8U5N0D85YR8APKN3PPKG0FWP" localSheetId="15" hidden="1">#REF!</definedName>
    <definedName name="BExB8U5N0D85YR8APKN3PPKG0FWP" hidden="1">#REF!</definedName>
    <definedName name="BExB93G413CK5DKO7925ZHSOBGIN" localSheetId="4" hidden="1">#REF!</definedName>
    <definedName name="BExB93G413CK5DKO7925ZHSOBGIN" localSheetId="2" hidden="1">#REF!</definedName>
    <definedName name="BExB93G413CK5DKO7925ZHSOBGIN" localSheetId="15" hidden="1">#REF!</definedName>
    <definedName name="BExB93G413CK5DKO7925ZHSOBGIN" hidden="1">#REF!</definedName>
    <definedName name="BExB96LBXL1JW5A4PP93UJ9UDLKZ" localSheetId="4" hidden="1">#REF!</definedName>
    <definedName name="BExB96LBXL1JW5A4PP93UJ9UDLKZ" localSheetId="2" hidden="1">#REF!</definedName>
    <definedName name="BExB96LBXL1JW5A4PP93UJ9UDLKZ" localSheetId="15" hidden="1">#REF!</definedName>
    <definedName name="BExB96LBXL1JW5A4PP93UJ9UDLKZ" hidden="1">#REF!</definedName>
    <definedName name="BExB9DHI5I2TJ2LXYPM98EE81L27" localSheetId="4" hidden="1">#REF!</definedName>
    <definedName name="BExB9DHI5I2TJ2LXYPM98EE81L27" localSheetId="2" hidden="1">#REF!</definedName>
    <definedName name="BExB9DHI5I2TJ2LXYPM98EE81L27" localSheetId="15" hidden="1">#REF!</definedName>
    <definedName name="BExB9DHI5I2TJ2LXYPM98EE81L27" hidden="1">#REF!</definedName>
    <definedName name="BExB9G6LZG5OQUY0GZLHX066V3D4" localSheetId="4" hidden="1">#REF!</definedName>
    <definedName name="BExB9G6LZG5OQUY0GZLHX066V3D4" localSheetId="2" hidden="1">#REF!</definedName>
    <definedName name="BExB9G6LZG5OQUY0GZLHX066V3D4" localSheetId="15" hidden="1">#REF!</definedName>
    <definedName name="BExB9G6LZG5OQUY0GZLHX066V3D4" hidden="1">#REF!</definedName>
    <definedName name="BExB9IFG9FW3RQUDIMDFKIYDB4HE" localSheetId="4" hidden="1">#REF!</definedName>
    <definedName name="BExB9IFG9FW3RQUDIMDFKIYDB4HE" localSheetId="2" hidden="1">#REF!</definedName>
    <definedName name="BExB9IFG9FW3RQUDIMDFKIYDB4HE" localSheetId="15" hidden="1">#REF!</definedName>
    <definedName name="BExB9IFG9FW3RQUDIMDFKIYDB4HE" hidden="1">#REF!</definedName>
    <definedName name="BExB9NDIZ7LGMTL8351GRA6VK2K0" localSheetId="4" hidden="1">#REF!</definedName>
    <definedName name="BExB9NDIZ7LGMTL8351GRA6VK2K0" localSheetId="2" hidden="1">#REF!</definedName>
    <definedName name="BExB9NDIZ7LGMTL8351GRA6VK2K0" localSheetId="15" hidden="1">#REF!</definedName>
    <definedName name="BExB9NDIZ7LGMTL8351GRA6VK2K0" hidden="1">#REF!</definedName>
    <definedName name="BExB9Q2MZZHBGW8QQKVEYIMJBPIE" localSheetId="4" hidden="1">#REF!</definedName>
    <definedName name="BExB9Q2MZZHBGW8QQKVEYIMJBPIE" localSheetId="2" hidden="1">#REF!</definedName>
    <definedName name="BExB9Q2MZZHBGW8QQKVEYIMJBPIE" localSheetId="15" hidden="1">#REF!</definedName>
    <definedName name="BExB9Q2MZZHBGW8QQKVEYIMJBPIE" hidden="1">#REF!</definedName>
    <definedName name="BExBA1GON0EZRJ20UYPILAPLNQWM" localSheetId="4" hidden="1">#REF!</definedName>
    <definedName name="BExBA1GON0EZRJ20UYPILAPLNQWM" localSheetId="2" hidden="1">#REF!</definedName>
    <definedName name="BExBA1GON0EZRJ20UYPILAPLNQWM" localSheetId="15" hidden="1">#REF!</definedName>
    <definedName name="BExBA1GON0EZRJ20UYPILAPLNQWM" hidden="1">#REF!</definedName>
    <definedName name="BExBA525BALJ5HMTDMMSM5WWJ1YW" localSheetId="4" hidden="1">#REF!</definedName>
    <definedName name="BExBA525BALJ5HMTDMMSM5WWJ1YW" localSheetId="2" hidden="1">#REF!</definedName>
    <definedName name="BExBA525BALJ5HMTDMMSM5WWJ1YW" localSheetId="15" hidden="1">#REF!</definedName>
    <definedName name="BExBA525BALJ5HMTDMMSM5WWJ1YW" hidden="1">#REF!</definedName>
    <definedName name="BExBA69ASGYRZW1G1DYIS9QRRTBN" localSheetId="4" hidden="1">#REF!</definedName>
    <definedName name="BExBA69ASGYRZW1G1DYIS9QRRTBN" localSheetId="2" hidden="1">#REF!</definedName>
    <definedName name="BExBA69ASGYRZW1G1DYIS9QRRTBN" localSheetId="15" hidden="1">#REF!</definedName>
    <definedName name="BExBA69ASGYRZW1G1DYIS9QRRTBN" hidden="1">#REF!</definedName>
    <definedName name="BExBA6K42582A14WFFWQ3Q8QQWB6" localSheetId="4" hidden="1">#REF!</definedName>
    <definedName name="BExBA6K42582A14WFFWQ3Q8QQWB6" localSheetId="2" hidden="1">#REF!</definedName>
    <definedName name="BExBA6K42582A14WFFWQ3Q8QQWB6" localSheetId="15" hidden="1">#REF!</definedName>
    <definedName name="BExBA6K42582A14WFFWQ3Q8QQWB6" hidden="1">#REF!</definedName>
    <definedName name="BExBA8I5D4R8R2PYQ1K16TWGTOEP" localSheetId="4" hidden="1">#REF!</definedName>
    <definedName name="BExBA8I5D4R8R2PYQ1K16TWGTOEP" localSheetId="2" hidden="1">#REF!</definedName>
    <definedName name="BExBA8I5D4R8R2PYQ1K16TWGTOEP" localSheetId="15" hidden="1">#REF!</definedName>
    <definedName name="BExBA8I5D4R8R2PYQ1K16TWGTOEP" hidden="1">#REF!</definedName>
    <definedName name="BExBA93PE0DGUUTA7LLSIGBIXWE5" localSheetId="4" hidden="1">#REF!</definedName>
    <definedName name="BExBA93PE0DGUUTA7LLSIGBIXWE5" localSheetId="2" hidden="1">#REF!</definedName>
    <definedName name="BExBA93PE0DGUUTA7LLSIGBIXWE5" localSheetId="15" hidden="1">#REF!</definedName>
    <definedName name="BExBA93PE0DGUUTA7LLSIGBIXWE5" hidden="1">#REF!</definedName>
    <definedName name="BExBABCQMR685CQ1SC8CECO7GTGB" localSheetId="4" hidden="1">#REF!</definedName>
    <definedName name="BExBABCQMR685CQ1SC8CECO7GTGB" localSheetId="2" hidden="1">#REF!</definedName>
    <definedName name="BExBABCQMR685CQ1SC8CECO7GTGB" localSheetId="15" hidden="1">#REF!</definedName>
    <definedName name="BExBABCQMR685CQ1SC8CECO7GTGB" hidden="1">#REF!</definedName>
    <definedName name="BExBAI8X0FKDQJ6YZJQDTTG4ZCWY" localSheetId="4" hidden="1">#REF!</definedName>
    <definedName name="BExBAI8X0FKDQJ6YZJQDTTG4ZCWY" localSheetId="2" hidden="1">#REF!</definedName>
    <definedName name="BExBAI8X0FKDQJ6YZJQDTTG4ZCWY" localSheetId="15" hidden="1">#REF!</definedName>
    <definedName name="BExBAI8X0FKDQJ6YZJQDTTG4ZCWY" hidden="1">#REF!</definedName>
    <definedName name="BExBAKN7XIBAXCF9PCNVS038PCQO" localSheetId="4" hidden="1">#REF!</definedName>
    <definedName name="BExBAKN7XIBAXCF9PCNVS038PCQO" localSheetId="2" hidden="1">#REF!</definedName>
    <definedName name="BExBAKN7XIBAXCF9PCNVS038PCQO" localSheetId="15" hidden="1">#REF!</definedName>
    <definedName name="BExBAKN7XIBAXCF9PCNVS038PCQO" hidden="1">#REF!</definedName>
    <definedName name="BExBAKXZ7PBW3DDKKA5MWC1ZUC7O" localSheetId="4" hidden="1">#REF!</definedName>
    <definedName name="BExBAKXZ7PBW3DDKKA5MWC1ZUC7O" localSheetId="2" hidden="1">#REF!</definedName>
    <definedName name="BExBAKXZ7PBW3DDKKA5MWC1ZUC7O" localSheetId="15" hidden="1">#REF!</definedName>
    <definedName name="BExBAKXZ7PBW3DDKKA5MWC1ZUC7O" hidden="1">#REF!</definedName>
    <definedName name="BExBAO8NLXZXHO6KCIECSFCH3RR0" localSheetId="4" hidden="1">#REF!</definedName>
    <definedName name="BExBAO8NLXZXHO6KCIECSFCH3RR0" localSheetId="2" hidden="1">#REF!</definedName>
    <definedName name="BExBAO8NLXZXHO6KCIECSFCH3RR0" localSheetId="15" hidden="1">#REF!</definedName>
    <definedName name="BExBAO8NLXZXHO6KCIECSFCH3RR0" hidden="1">#REF!</definedName>
    <definedName name="BExBAOOT1KBSIEISN1ADL4RMY879" localSheetId="4" hidden="1">#REF!</definedName>
    <definedName name="BExBAOOT1KBSIEISN1ADL4RMY879" localSheetId="2" hidden="1">#REF!</definedName>
    <definedName name="BExBAOOT1KBSIEISN1ADL4RMY879" localSheetId="15" hidden="1">#REF!</definedName>
    <definedName name="BExBAOOT1KBSIEISN1ADL4RMY879" hidden="1">#REF!</definedName>
    <definedName name="BExBAVKX8Q09370X1GCZWJ4E91YJ" localSheetId="4" hidden="1">#REF!</definedName>
    <definedName name="BExBAVKX8Q09370X1GCZWJ4E91YJ" localSheetId="2" hidden="1">#REF!</definedName>
    <definedName name="BExBAVKX8Q09370X1GCZWJ4E91YJ" localSheetId="15" hidden="1">#REF!</definedName>
    <definedName name="BExBAVKX8Q09370X1GCZWJ4E91YJ" hidden="1">#REF!</definedName>
    <definedName name="BExBAX2X2ENJYO4QTR5VAIQ86L7B" localSheetId="4" hidden="1">#REF!</definedName>
    <definedName name="BExBAX2X2ENJYO4QTR5VAIQ86L7B" localSheetId="2" hidden="1">#REF!</definedName>
    <definedName name="BExBAX2X2ENJYO4QTR5VAIQ86L7B" localSheetId="15" hidden="1">#REF!</definedName>
    <definedName name="BExBAX2X2ENJYO4QTR5VAIQ86L7B" hidden="1">#REF!</definedName>
    <definedName name="BExBAZ13D3F1DVJQ6YJ8JGUYEYJE" localSheetId="4" hidden="1">#REF!</definedName>
    <definedName name="BExBAZ13D3F1DVJQ6YJ8JGUYEYJE" localSheetId="2" hidden="1">#REF!</definedName>
    <definedName name="BExBAZ13D3F1DVJQ6YJ8JGUYEYJE" localSheetId="15" hidden="1">#REF!</definedName>
    <definedName name="BExBAZ13D3F1DVJQ6YJ8JGUYEYJE" hidden="1">#REF!</definedName>
    <definedName name="BExBBMPCB1QOZY8WWEX4J21JDE6U" localSheetId="4" hidden="1">#REF!</definedName>
    <definedName name="BExBBMPCB1QOZY8WWEX4J21JDE6U" localSheetId="2" hidden="1">#REF!</definedName>
    <definedName name="BExBBMPCB1QOZY8WWEX4J21JDE6U" localSheetId="15" hidden="1">#REF!</definedName>
    <definedName name="BExBBMPCB1QOZY8WWEX4J21JDE6U" hidden="1">#REF!</definedName>
    <definedName name="BExBBU1QQWUE0YFG7O1TN0RFLSSG" localSheetId="4" hidden="1">#REF!</definedName>
    <definedName name="BExBBU1QQWUE0YFG7O1TN0RFLSSG" localSheetId="2" hidden="1">#REF!</definedName>
    <definedName name="BExBBU1QQWUE0YFG7O1TN0RFLSSG" localSheetId="15" hidden="1">#REF!</definedName>
    <definedName name="BExBBU1QQWUE0YFG7O1TN0RFLSSG" hidden="1">#REF!</definedName>
    <definedName name="BExBBUCJQRR74Q7GPWDEZXYK2KJL" localSheetId="4" hidden="1">#REF!</definedName>
    <definedName name="BExBBUCJQRR74Q7GPWDEZXYK2KJL" localSheetId="2" hidden="1">#REF!</definedName>
    <definedName name="BExBBUCJQRR74Q7GPWDEZXYK2KJL" localSheetId="15" hidden="1">#REF!</definedName>
    <definedName name="BExBBUCJQRR74Q7GPWDEZXYK2KJL" hidden="1">#REF!</definedName>
    <definedName name="BExBBV8XVMD9CKZY711T0BN7H3PM" localSheetId="4" hidden="1">#REF!</definedName>
    <definedName name="BExBBV8XVMD9CKZY711T0BN7H3PM" localSheetId="2" hidden="1">#REF!</definedName>
    <definedName name="BExBBV8XVMD9CKZY711T0BN7H3PM" localSheetId="15" hidden="1">#REF!</definedName>
    <definedName name="BExBBV8XVMD9CKZY711T0BN7H3PM" hidden="1">#REF!</definedName>
    <definedName name="BExBC78HXWXHO3XAB6E8NVTBGLJS" localSheetId="4" hidden="1">#REF!</definedName>
    <definedName name="BExBC78HXWXHO3XAB6E8NVTBGLJS" localSheetId="2" hidden="1">#REF!</definedName>
    <definedName name="BExBC78HXWXHO3XAB6E8NVTBGLJS" localSheetId="15" hidden="1">#REF!</definedName>
    <definedName name="BExBC78HXWXHO3XAB6E8NVTBGLJS" hidden="1">#REF!</definedName>
    <definedName name="BExBCFH3SMGZ2IPHFB6BCM9O3W0H" localSheetId="4" hidden="1">#REF!</definedName>
    <definedName name="BExBCFH3SMGZ2IPHFB6BCM9O3W0H" localSheetId="2" hidden="1">#REF!</definedName>
    <definedName name="BExBCFH3SMGZ2IPHFB6BCM9O3W0H" localSheetId="15" hidden="1">#REF!</definedName>
    <definedName name="BExBCFH3SMGZ2IPHFB6BCM9O3W0H" hidden="1">#REF!</definedName>
    <definedName name="BExBCK9SCAABKOT9IP6TEPRR7YDT" localSheetId="4" hidden="1">#REF!</definedName>
    <definedName name="BExBCK9SCAABKOT9IP6TEPRR7YDT" localSheetId="2" hidden="1">#REF!</definedName>
    <definedName name="BExBCK9SCAABKOT9IP6TEPRR7YDT" localSheetId="15" hidden="1">#REF!</definedName>
    <definedName name="BExBCK9SCAABKOT9IP6TEPRR7YDT" hidden="1">#REF!</definedName>
    <definedName name="BExBCKKJFFT2RP50WNPKBT7X8PJ3" localSheetId="4" hidden="1">#REF!</definedName>
    <definedName name="BExBCKKJFFT2RP50WNPKBT7X8PJ3" localSheetId="2" hidden="1">#REF!</definedName>
    <definedName name="BExBCKKJFFT2RP50WNPKBT7X8PJ3" localSheetId="15" hidden="1">#REF!</definedName>
    <definedName name="BExBCKKJFFT2RP50WNPKBT7X8PJ3" hidden="1">#REF!</definedName>
    <definedName name="BExBCKKJTIRKC1RZJRTK65HHLX4W" localSheetId="4" hidden="1">#REF!</definedName>
    <definedName name="BExBCKKJTIRKC1RZJRTK65HHLX4W" localSheetId="2" hidden="1">#REF!</definedName>
    <definedName name="BExBCKKJTIRKC1RZJRTK65HHLX4W" localSheetId="15" hidden="1">#REF!</definedName>
    <definedName name="BExBCKKJTIRKC1RZJRTK65HHLX4W" hidden="1">#REF!</definedName>
    <definedName name="BExBCLMEPAN3XXX174TU8SS0627Q" localSheetId="4" hidden="1">#REF!</definedName>
    <definedName name="BExBCLMEPAN3XXX174TU8SS0627Q" localSheetId="2" hidden="1">#REF!</definedName>
    <definedName name="BExBCLMEPAN3XXX174TU8SS0627Q" localSheetId="15" hidden="1">#REF!</definedName>
    <definedName name="BExBCLMEPAN3XXX174TU8SS0627Q" hidden="1">#REF!</definedName>
    <definedName name="BExBCRBEYR2KZ8FAQFZ2NHY13WIY" localSheetId="4" hidden="1">#REF!</definedName>
    <definedName name="BExBCRBEYR2KZ8FAQFZ2NHY13WIY" localSheetId="2" hidden="1">#REF!</definedName>
    <definedName name="BExBCRBEYR2KZ8FAQFZ2NHY13WIY" localSheetId="15" hidden="1">#REF!</definedName>
    <definedName name="BExBCRBEYR2KZ8FAQFZ2NHY13WIY" hidden="1">#REF!</definedName>
    <definedName name="BExBD4I559NXSV6J07Q343TKYMVJ" localSheetId="4" hidden="1">#REF!</definedName>
    <definedName name="BExBD4I559NXSV6J07Q343TKYMVJ" localSheetId="2" hidden="1">#REF!</definedName>
    <definedName name="BExBD4I559NXSV6J07Q343TKYMVJ" localSheetId="15" hidden="1">#REF!</definedName>
    <definedName name="BExBD4I559NXSV6J07Q343TKYMVJ" hidden="1">#REF!</definedName>
    <definedName name="BExBD9W8C0W9N6L1AFL18JP4H94W" localSheetId="4" hidden="1">#REF!</definedName>
    <definedName name="BExBD9W8C0W9N6L1AFL18JP4H94W" localSheetId="2" hidden="1">#REF!</definedName>
    <definedName name="BExBD9W8C0W9N6L1AFL18JP4H94W" localSheetId="15" hidden="1">#REF!</definedName>
    <definedName name="BExBD9W8C0W9N6L1AFL18JP4H94W" hidden="1">#REF!</definedName>
    <definedName name="BExBDBZQLTX3OGFYGULQFK5WEZU5" localSheetId="4" hidden="1">#REF!</definedName>
    <definedName name="BExBDBZQLTX3OGFYGULQFK5WEZU5" localSheetId="2" hidden="1">#REF!</definedName>
    <definedName name="BExBDBZQLTX3OGFYGULQFK5WEZU5" localSheetId="15" hidden="1">#REF!</definedName>
    <definedName name="BExBDBZQLTX3OGFYGULQFK5WEZU5" hidden="1">#REF!</definedName>
    <definedName name="BExBDJS9TUEU8Z84IV59E5V4T8K6" localSheetId="4" hidden="1">#REF!</definedName>
    <definedName name="BExBDJS9TUEU8Z84IV59E5V4T8K6" localSheetId="2" hidden="1">#REF!</definedName>
    <definedName name="BExBDJS9TUEU8Z84IV59E5V4T8K6" localSheetId="15" hidden="1">#REF!</definedName>
    <definedName name="BExBDJS9TUEU8Z84IV59E5V4T8K6" hidden="1">#REF!</definedName>
    <definedName name="BExBDKOMSVH4XMH52CFJ3F028I9R" localSheetId="4" hidden="1">#REF!</definedName>
    <definedName name="BExBDKOMSVH4XMH52CFJ3F028I9R" localSheetId="2" hidden="1">#REF!</definedName>
    <definedName name="BExBDKOMSVH4XMH52CFJ3F028I9R" localSheetId="15" hidden="1">#REF!</definedName>
    <definedName name="BExBDKOMSVH4XMH52CFJ3F028I9R" hidden="1">#REF!</definedName>
    <definedName name="BExBDSRXVZQ0W5WXQMP5XD00GRRL" localSheetId="4" hidden="1">#REF!</definedName>
    <definedName name="BExBDSRXVZQ0W5WXQMP5XD00GRRL" localSheetId="2" hidden="1">#REF!</definedName>
    <definedName name="BExBDSRXVZQ0W5WXQMP5XD00GRRL" localSheetId="15" hidden="1">#REF!</definedName>
    <definedName name="BExBDSRXVZQ0W5WXQMP5XD00GRRL" hidden="1">#REF!</definedName>
    <definedName name="BExBDTJ0J7XEHB9OATXFF5I8FZBJ" localSheetId="4" hidden="1">#REF!</definedName>
    <definedName name="BExBDTJ0J7XEHB9OATXFF5I8FZBJ" localSheetId="2" hidden="1">#REF!</definedName>
    <definedName name="BExBDTJ0J7XEHB9OATXFF5I8FZBJ" localSheetId="15" hidden="1">#REF!</definedName>
    <definedName name="BExBDTJ0J7XEHB9OATXFF5I8FZBJ" hidden="1">#REF!</definedName>
    <definedName name="BExBDUVGK3E1J4JY9ZYTS7V14BLY" localSheetId="4" hidden="1">#REF!</definedName>
    <definedName name="BExBDUVGK3E1J4JY9ZYTS7V14BLY" localSheetId="2" hidden="1">#REF!</definedName>
    <definedName name="BExBDUVGK3E1J4JY9ZYTS7V14BLY" localSheetId="15" hidden="1">#REF!</definedName>
    <definedName name="BExBDUVGK3E1J4JY9ZYTS7V14BLY" hidden="1">#REF!</definedName>
    <definedName name="BExBE0KGY14GSWOGPU4HSJRLD2UD" localSheetId="4" hidden="1">#REF!</definedName>
    <definedName name="BExBE0KGY14GSWOGPU4HSJRLD2UD" localSheetId="2" hidden="1">#REF!</definedName>
    <definedName name="BExBE0KGY14GSWOGPU4HSJRLD2UD" localSheetId="15" hidden="1">#REF!</definedName>
    <definedName name="BExBE0KGY14GSWOGPU4HSJRLD2UD" hidden="1">#REF!</definedName>
    <definedName name="BExBE162OSBKD30I7T1DKKPT3I9I" localSheetId="4" hidden="1">#REF!</definedName>
    <definedName name="BExBE162OSBKD30I7T1DKKPT3I9I" localSheetId="2" hidden="1">#REF!</definedName>
    <definedName name="BExBE162OSBKD30I7T1DKKPT3I9I" localSheetId="15" hidden="1">#REF!</definedName>
    <definedName name="BExBE162OSBKD30I7T1DKKPT3I9I" hidden="1">#REF!</definedName>
    <definedName name="BExBEC9ATLQZF86W1M3APSM4HEOH" localSheetId="4" hidden="1">#REF!</definedName>
    <definedName name="BExBEC9ATLQZF86W1M3APSM4HEOH" localSheetId="2" hidden="1">#REF!</definedName>
    <definedName name="BExBEC9ATLQZF86W1M3APSM4HEOH" localSheetId="15" hidden="1">#REF!</definedName>
    <definedName name="BExBEC9ATLQZF86W1M3APSM4HEOH" hidden="1">#REF!</definedName>
    <definedName name="BExBEXU4CFCM1P5CTZ4NE14PBGDA" localSheetId="4" hidden="1">#REF!</definedName>
    <definedName name="BExBEXU4CFCM1P5CTZ4NE14PBGDA" localSheetId="2" hidden="1">#REF!</definedName>
    <definedName name="BExBEXU4CFCM1P5CTZ4NE14PBGDA" localSheetId="15" hidden="1">#REF!</definedName>
    <definedName name="BExBEXU4CFCM1P5CTZ4NE14PBGDA" hidden="1">#REF!</definedName>
    <definedName name="BExBEYFQJE9YK12A6JBMRFKEC7RN" localSheetId="4" hidden="1">#REF!</definedName>
    <definedName name="BExBEYFQJE9YK12A6JBMRFKEC7RN" localSheetId="2" hidden="1">#REF!</definedName>
    <definedName name="BExBEYFQJE9YK12A6JBMRFKEC7RN" localSheetId="15" hidden="1">#REF!</definedName>
    <definedName name="BExBEYFQJE9YK12A6JBMRFKEC7RN" hidden="1">#REF!</definedName>
    <definedName name="BExBG1ED81J2O4A2S5F5Y3BPHMCR" localSheetId="4" hidden="1">#REF!</definedName>
    <definedName name="BExBG1ED81J2O4A2S5F5Y3BPHMCR" localSheetId="2" hidden="1">#REF!</definedName>
    <definedName name="BExBG1ED81J2O4A2S5F5Y3BPHMCR" localSheetId="15" hidden="1">#REF!</definedName>
    <definedName name="BExBG1ED81J2O4A2S5F5Y3BPHMCR" hidden="1">#REF!</definedName>
    <definedName name="BExCRK0K58VDM9V35DGI6VK8C92V" localSheetId="4" hidden="1">#REF!</definedName>
    <definedName name="BExCRK0K58VDM9V35DGI6VK8C92V" localSheetId="2" hidden="1">#REF!</definedName>
    <definedName name="BExCRK0K58VDM9V35DGI6VK8C92V" localSheetId="15" hidden="1">#REF!</definedName>
    <definedName name="BExCRK0K58VDM9V35DGI6VK8C92V" hidden="1">#REF!</definedName>
    <definedName name="BExCRLIHS7466WFJ3RPIUGGXYESZ" localSheetId="4" hidden="1">#REF!</definedName>
    <definedName name="BExCRLIHS7466WFJ3RPIUGGXYESZ" localSheetId="2" hidden="1">#REF!</definedName>
    <definedName name="BExCRLIHS7466WFJ3RPIUGGXYESZ" localSheetId="15" hidden="1">#REF!</definedName>
    <definedName name="BExCRLIHS7466WFJ3RPIUGGXYESZ" hidden="1">#REF!</definedName>
    <definedName name="BExCRXSXMF4LHAQZHN64FXJPMVZ7" localSheetId="4" hidden="1">#REF!</definedName>
    <definedName name="BExCRXSXMF4LHAQZHN64FXJPMVZ7" localSheetId="2" hidden="1">#REF!</definedName>
    <definedName name="BExCRXSXMF4LHAQZHN64FXJPMVZ7" localSheetId="15" hidden="1">#REF!</definedName>
    <definedName name="BExCRXSXMF4LHAQZHN64FXJPMVZ7" hidden="1">#REF!</definedName>
    <definedName name="BExCS1EDDUEAEWHVYXHIP9I1WCJH" localSheetId="4" hidden="1">#REF!</definedName>
    <definedName name="BExCS1EDDUEAEWHVYXHIP9I1WCJH" localSheetId="2" hidden="1">#REF!</definedName>
    <definedName name="BExCS1EDDUEAEWHVYXHIP9I1WCJH" localSheetId="15" hidden="1">#REF!</definedName>
    <definedName name="BExCS1EDDUEAEWHVYXHIP9I1WCJH" hidden="1">#REF!</definedName>
    <definedName name="BExCS1P5QG0X3OTHKX07RALOE5T5" localSheetId="4" hidden="1">#REF!</definedName>
    <definedName name="BExCS1P5QG0X3OTHKX07RALOE5T5" localSheetId="2" hidden="1">#REF!</definedName>
    <definedName name="BExCS1P5QG0X3OTHKX07RALOE5T5" localSheetId="15" hidden="1">#REF!</definedName>
    <definedName name="BExCS1P5QG0X3OTHKX07RALOE5T5" hidden="1">#REF!</definedName>
    <definedName name="BExCS7ZPMHFJ4UJDAL8CQOLSZ13B" localSheetId="4" hidden="1">#REF!</definedName>
    <definedName name="BExCS7ZPMHFJ4UJDAL8CQOLSZ13B" localSheetId="2" hidden="1">#REF!</definedName>
    <definedName name="BExCS7ZPMHFJ4UJDAL8CQOLSZ13B" localSheetId="15" hidden="1">#REF!</definedName>
    <definedName name="BExCS7ZPMHFJ4UJDAL8CQOLSZ13B" hidden="1">#REF!</definedName>
    <definedName name="BExCS8W4NJUZH9S1CYB6XSDLEPBW" localSheetId="4" hidden="1">#REF!</definedName>
    <definedName name="BExCS8W4NJUZH9S1CYB6XSDLEPBW" localSheetId="2" hidden="1">#REF!</definedName>
    <definedName name="BExCS8W4NJUZH9S1CYB6XSDLEPBW" localSheetId="15" hidden="1">#REF!</definedName>
    <definedName name="BExCS8W4NJUZH9S1CYB6XSDLEPBW" hidden="1">#REF!</definedName>
    <definedName name="BExCSAE1M6G20R41J0Y24YNN0YC1" localSheetId="4" hidden="1">#REF!</definedName>
    <definedName name="BExCSAE1M6G20R41J0Y24YNN0YC1" localSheetId="2" hidden="1">#REF!</definedName>
    <definedName name="BExCSAE1M6G20R41J0Y24YNN0YC1" localSheetId="15" hidden="1">#REF!</definedName>
    <definedName name="BExCSAE1M6G20R41J0Y24YNN0YC1" hidden="1">#REF!</definedName>
    <definedName name="BExCSAOUZOYKHN7HV511TO8VDJ02" localSheetId="4" hidden="1">#REF!</definedName>
    <definedName name="BExCSAOUZOYKHN7HV511TO8VDJ02" localSheetId="2" hidden="1">#REF!</definedName>
    <definedName name="BExCSAOUZOYKHN7HV511TO8VDJ02" localSheetId="15" hidden="1">#REF!</definedName>
    <definedName name="BExCSAOUZOYKHN7HV511TO8VDJ02" hidden="1">#REF!</definedName>
    <definedName name="BExCSJ2XVKHN6ULCF7JML0TCRKEO" localSheetId="4" hidden="1">#REF!</definedName>
    <definedName name="BExCSJ2XVKHN6ULCF7JML0TCRKEO" localSheetId="2" hidden="1">#REF!</definedName>
    <definedName name="BExCSJ2XVKHN6ULCF7JML0TCRKEO" localSheetId="15" hidden="1">#REF!</definedName>
    <definedName name="BExCSJ2XVKHN6ULCF7JML0TCRKEO" hidden="1">#REF!</definedName>
    <definedName name="BExCSMOFTXSUEC1T46LR1UPYRCX5" localSheetId="4" hidden="1">#REF!</definedName>
    <definedName name="BExCSMOFTXSUEC1T46LR1UPYRCX5" localSheetId="2" hidden="1">#REF!</definedName>
    <definedName name="BExCSMOFTXSUEC1T46LR1UPYRCX5" localSheetId="15" hidden="1">#REF!</definedName>
    <definedName name="BExCSMOFTXSUEC1T46LR1UPYRCX5" hidden="1">#REF!</definedName>
    <definedName name="BExCSSDG3TM6TPKS19E9QYJEELZ6" localSheetId="4" hidden="1">#REF!</definedName>
    <definedName name="BExCSSDG3TM6TPKS19E9QYJEELZ6" localSheetId="2" hidden="1">#REF!</definedName>
    <definedName name="BExCSSDG3TM6TPKS19E9QYJEELZ6" localSheetId="15" hidden="1">#REF!</definedName>
    <definedName name="BExCSSDG3TM6TPKS19E9QYJEELZ6" hidden="1">#REF!</definedName>
    <definedName name="BExCSZV7U67UWXL2HKJNM5W1E4OO" localSheetId="4" hidden="1">#REF!</definedName>
    <definedName name="BExCSZV7U67UWXL2HKJNM5W1E4OO" localSheetId="2" hidden="1">#REF!</definedName>
    <definedName name="BExCSZV7U67UWXL2HKJNM5W1E4OO" localSheetId="15" hidden="1">#REF!</definedName>
    <definedName name="BExCSZV7U67UWXL2HKJNM5W1E4OO" hidden="1">#REF!</definedName>
    <definedName name="BExCT4NSDT61OCH04Y2QIFIOP75H" localSheetId="4" hidden="1">#REF!</definedName>
    <definedName name="BExCT4NSDT61OCH04Y2QIFIOP75H" localSheetId="2" hidden="1">#REF!</definedName>
    <definedName name="BExCT4NSDT61OCH04Y2QIFIOP75H" localSheetId="15" hidden="1">#REF!</definedName>
    <definedName name="BExCT4NSDT61OCH04Y2QIFIOP75H" hidden="1">#REF!</definedName>
    <definedName name="BExCTHZWIPJVLE56GATEFKPIKLK2" localSheetId="4" hidden="1">#REF!</definedName>
    <definedName name="BExCTHZWIPJVLE56GATEFKPIKLK2" localSheetId="2" hidden="1">#REF!</definedName>
    <definedName name="BExCTHZWIPJVLE56GATEFKPIKLK2" localSheetId="15" hidden="1">#REF!</definedName>
    <definedName name="BExCTHZWIPJVLE56GATEFKPIKLK2" hidden="1">#REF!</definedName>
    <definedName name="BExCTW8G3VCZ55S09HTUGXKB1P2M" localSheetId="4" hidden="1">#REF!</definedName>
    <definedName name="BExCTW8G3VCZ55S09HTUGXKB1P2M" localSheetId="2" hidden="1">#REF!</definedName>
    <definedName name="BExCTW8G3VCZ55S09HTUGXKB1P2M" localSheetId="15" hidden="1">#REF!</definedName>
    <definedName name="BExCTW8G3VCZ55S09HTUGXKB1P2M" hidden="1">#REF!</definedName>
    <definedName name="BExCTYS2KX0QANOLT8LGZ9WV3S3T" localSheetId="4" hidden="1">#REF!</definedName>
    <definedName name="BExCTYS2KX0QANOLT8LGZ9WV3S3T" localSheetId="2" hidden="1">#REF!</definedName>
    <definedName name="BExCTYS2KX0QANOLT8LGZ9WV3S3T" localSheetId="15" hidden="1">#REF!</definedName>
    <definedName name="BExCTYS2KX0QANOLT8LGZ9WV3S3T" hidden="1">#REF!</definedName>
    <definedName name="BExCTZ2V6H9TT6LFGK3SADZ2TIGQ" localSheetId="4" hidden="1">#REF!</definedName>
    <definedName name="BExCTZ2V6H9TT6LFGK3SADZ2TIGQ" localSheetId="2" hidden="1">#REF!</definedName>
    <definedName name="BExCTZ2V6H9TT6LFGK3SADZ2TIGQ" localSheetId="15" hidden="1">#REF!</definedName>
    <definedName name="BExCTZ2V6H9TT6LFGK3SADZ2TIGQ" hidden="1">#REF!</definedName>
    <definedName name="BExCTZZ9JNES4EDHW97NP0EGQALX" localSheetId="4" hidden="1">#REF!</definedName>
    <definedName name="BExCTZZ9JNES4EDHW97NP0EGQALX" localSheetId="2" hidden="1">#REF!</definedName>
    <definedName name="BExCTZZ9JNES4EDHW97NP0EGQALX" localSheetId="15" hidden="1">#REF!</definedName>
    <definedName name="BExCTZZ9JNES4EDHW97NP0EGQALX" hidden="1">#REF!</definedName>
    <definedName name="BExCU0A1V6NMZQ9ASYJ8QIVQ5UR2" localSheetId="4" hidden="1">#REF!</definedName>
    <definedName name="BExCU0A1V6NMZQ9ASYJ8QIVQ5UR2" localSheetId="2" hidden="1">#REF!</definedName>
    <definedName name="BExCU0A1V6NMZQ9ASYJ8QIVQ5UR2" localSheetId="15" hidden="1">#REF!</definedName>
    <definedName name="BExCU0A1V6NMZQ9ASYJ8QIVQ5UR2" hidden="1">#REF!</definedName>
    <definedName name="BExCU2834920JBHSPCRC4UF80OLL" localSheetId="4" hidden="1">#REF!</definedName>
    <definedName name="BExCU2834920JBHSPCRC4UF80OLL" localSheetId="2" hidden="1">#REF!</definedName>
    <definedName name="BExCU2834920JBHSPCRC4UF80OLL" localSheetId="15" hidden="1">#REF!</definedName>
    <definedName name="BExCU2834920JBHSPCRC4UF80OLL" hidden="1">#REF!</definedName>
    <definedName name="BExCU8O54I3P3WRYWY1CRP3S78QY" localSheetId="4" hidden="1">#REF!</definedName>
    <definedName name="BExCU8O54I3P3WRYWY1CRP3S78QY" localSheetId="2" hidden="1">#REF!</definedName>
    <definedName name="BExCU8O54I3P3WRYWY1CRP3S78QY" localSheetId="15" hidden="1">#REF!</definedName>
    <definedName name="BExCU8O54I3P3WRYWY1CRP3S78QY" hidden="1">#REF!</definedName>
    <definedName name="BExCUDRJO23YOKT8GPWOVQ4XEHF5" localSheetId="4" hidden="1">#REF!</definedName>
    <definedName name="BExCUDRJO23YOKT8GPWOVQ4XEHF5" localSheetId="2" hidden="1">#REF!</definedName>
    <definedName name="BExCUDRJO23YOKT8GPWOVQ4XEHF5" localSheetId="15" hidden="1">#REF!</definedName>
    <definedName name="BExCUDRJO23YOKT8GPWOVQ4XEHF5" hidden="1">#REF!</definedName>
    <definedName name="BExCULEOALM7SEHVMQC4B4N25MRM" localSheetId="4" hidden="1">#REF!</definedName>
    <definedName name="BExCULEOALM7SEHVMQC4B4N25MRM" localSheetId="2" hidden="1">#REF!</definedName>
    <definedName name="BExCULEOALM7SEHVMQC4B4N25MRM" localSheetId="15" hidden="1">#REF!</definedName>
    <definedName name="BExCULEOALM7SEHVMQC4B4N25MRM" hidden="1">#REF!</definedName>
    <definedName name="BExCUPAXFR16YMWL30ME3F3BSRDZ" localSheetId="4" hidden="1">#REF!</definedName>
    <definedName name="BExCUPAXFR16YMWL30ME3F3BSRDZ" localSheetId="2" hidden="1">#REF!</definedName>
    <definedName name="BExCUPAXFR16YMWL30ME3F3BSRDZ" localSheetId="15" hidden="1">#REF!</definedName>
    <definedName name="BExCUPAXFR16YMWL30ME3F3BSRDZ" hidden="1">#REF!</definedName>
    <definedName name="BExCUR94DHCE47PUUWEMT5QZOYR2" localSheetId="4" hidden="1">#REF!</definedName>
    <definedName name="BExCUR94DHCE47PUUWEMT5QZOYR2" localSheetId="2" hidden="1">#REF!</definedName>
    <definedName name="BExCUR94DHCE47PUUWEMT5QZOYR2" localSheetId="15" hidden="1">#REF!</definedName>
    <definedName name="BExCUR94DHCE47PUUWEMT5QZOYR2" hidden="1">#REF!</definedName>
    <definedName name="BExCV5HJSTBNPQZVGYJY9AZ4IJ26" localSheetId="4" hidden="1">#REF!</definedName>
    <definedName name="BExCV5HJSTBNPQZVGYJY9AZ4IJ26" localSheetId="2" hidden="1">#REF!</definedName>
    <definedName name="BExCV5HJSTBNPQZVGYJY9AZ4IJ26" localSheetId="15" hidden="1">#REF!</definedName>
    <definedName name="BExCV5HJSTBNPQZVGYJY9AZ4IJ26" hidden="1">#REF!</definedName>
    <definedName name="BExCV634L7SVHGB0UDDTRRQ2Q72H" localSheetId="4" hidden="1">#REF!</definedName>
    <definedName name="BExCV634L7SVHGB0UDDTRRQ2Q72H" localSheetId="2" hidden="1">#REF!</definedName>
    <definedName name="BExCV634L7SVHGB0UDDTRRQ2Q72H" localSheetId="15" hidden="1">#REF!</definedName>
    <definedName name="BExCV634L7SVHGB0UDDTRRQ2Q72H" hidden="1">#REF!</definedName>
    <definedName name="BExCVBXGSXT9FWJRG62PX9S1RK83" localSheetId="4" hidden="1">#REF!</definedName>
    <definedName name="BExCVBXGSXT9FWJRG62PX9S1RK83" localSheetId="2" hidden="1">#REF!</definedName>
    <definedName name="BExCVBXGSXT9FWJRG62PX9S1RK83" localSheetId="15" hidden="1">#REF!</definedName>
    <definedName name="BExCVBXGSXT9FWJRG62PX9S1RK83" hidden="1">#REF!</definedName>
    <definedName name="BExCVHBNLOHNFS0JAV3I1XGPNH9W" localSheetId="4" hidden="1">#REF!</definedName>
    <definedName name="BExCVHBNLOHNFS0JAV3I1XGPNH9W" localSheetId="2" hidden="1">#REF!</definedName>
    <definedName name="BExCVHBNLOHNFS0JAV3I1XGPNH9W" localSheetId="15" hidden="1">#REF!</definedName>
    <definedName name="BExCVHBNLOHNFS0JAV3I1XGPNH9W" hidden="1">#REF!</definedName>
    <definedName name="BExCVI86R31A2IOZIEBY1FJLVILD" localSheetId="4" hidden="1">#REF!</definedName>
    <definedName name="BExCVI86R31A2IOZIEBY1FJLVILD" localSheetId="2" hidden="1">#REF!</definedName>
    <definedName name="BExCVI86R31A2IOZIEBY1FJLVILD" localSheetId="15" hidden="1">#REF!</definedName>
    <definedName name="BExCVI86R31A2IOZIEBY1FJLVILD" hidden="1">#REF!</definedName>
    <definedName name="BExCVKGZXE0I9EIXKBZVSGSEY2RR" localSheetId="4" hidden="1">#REF!</definedName>
    <definedName name="BExCVKGZXE0I9EIXKBZVSGSEY2RR" localSheetId="2" hidden="1">#REF!</definedName>
    <definedName name="BExCVKGZXE0I9EIXKBZVSGSEY2RR" localSheetId="15" hidden="1">#REF!</definedName>
    <definedName name="BExCVKGZXE0I9EIXKBZVSGSEY2RR" hidden="1">#REF!</definedName>
    <definedName name="BExCVNROVORCSNX9HKHKPHY0URS3" localSheetId="4" hidden="1">#REF!</definedName>
    <definedName name="BExCVNROVORCSNX9HKHKPHY0URS3" localSheetId="2" hidden="1">#REF!</definedName>
    <definedName name="BExCVNROVORCSNX9HKHKPHY0URS3" localSheetId="15" hidden="1">#REF!</definedName>
    <definedName name="BExCVNROVORCSNX9HKHKPHY0URS3" hidden="1">#REF!</definedName>
    <definedName name="BExCVPEZON7VV6NOWII8VZMONPCJ" localSheetId="4" hidden="1">#REF!</definedName>
    <definedName name="BExCVPEZON7VV6NOWII8VZMONPCJ" localSheetId="2" hidden="1">#REF!</definedName>
    <definedName name="BExCVPEZON7VV6NOWII8VZMONPCJ" localSheetId="15" hidden="1">#REF!</definedName>
    <definedName name="BExCVPEZON7VV6NOWII8VZMONPCJ" hidden="1">#REF!</definedName>
    <definedName name="BExCVV44WY5807WGMTGKPW0GT256" localSheetId="4" hidden="1">#REF!</definedName>
    <definedName name="BExCVV44WY5807WGMTGKPW0GT256" localSheetId="2" hidden="1">#REF!</definedName>
    <definedName name="BExCVV44WY5807WGMTGKPW0GT256" localSheetId="15" hidden="1">#REF!</definedName>
    <definedName name="BExCVV44WY5807WGMTGKPW0GT256" hidden="1">#REF!</definedName>
    <definedName name="BExCVZ5PN4V6MRBZ04PZJW3GEF8S" localSheetId="4" hidden="1">#REF!</definedName>
    <definedName name="BExCVZ5PN4V6MRBZ04PZJW3GEF8S" localSheetId="2" hidden="1">#REF!</definedName>
    <definedName name="BExCVZ5PN4V6MRBZ04PZJW3GEF8S" localSheetId="15" hidden="1">#REF!</definedName>
    <definedName name="BExCVZ5PN4V6MRBZ04PZJW3GEF8S" hidden="1">#REF!</definedName>
    <definedName name="BExCW13R0GWJYGXZBNCPAHQN4NR2" localSheetId="4" hidden="1">#REF!</definedName>
    <definedName name="BExCW13R0GWJYGXZBNCPAHQN4NR2" localSheetId="2" hidden="1">#REF!</definedName>
    <definedName name="BExCW13R0GWJYGXZBNCPAHQN4NR2" localSheetId="15" hidden="1">#REF!</definedName>
    <definedName name="BExCW13R0GWJYGXZBNCPAHQN4NR2" hidden="1">#REF!</definedName>
    <definedName name="BExCW9Y5HWU4RJTNX74O6L24VGCK" localSheetId="4" hidden="1">#REF!</definedName>
    <definedName name="BExCW9Y5HWU4RJTNX74O6L24VGCK" localSheetId="2" hidden="1">#REF!</definedName>
    <definedName name="BExCW9Y5HWU4RJTNX74O6L24VGCK" localSheetId="15" hidden="1">#REF!</definedName>
    <definedName name="BExCW9Y5HWU4RJTNX74O6L24VGCK" hidden="1">#REF!</definedName>
    <definedName name="BExCWHADQJRXWFDGV2KMANWIY1YN" localSheetId="4" hidden="1">#REF!</definedName>
    <definedName name="BExCWHADQJRXWFDGV2KMANWIY1YN" localSheetId="2" hidden="1">#REF!</definedName>
    <definedName name="BExCWHADQJRXWFDGV2KMANWIY1YN" localSheetId="15" hidden="1">#REF!</definedName>
    <definedName name="BExCWHADQJRXWFDGV2KMANWIY1YN" hidden="1">#REF!</definedName>
    <definedName name="BExCWPDPESGZS07QGBLSBWDNVJLZ" localSheetId="4" hidden="1">#REF!</definedName>
    <definedName name="BExCWPDPESGZS07QGBLSBWDNVJLZ" localSheetId="2" hidden="1">#REF!</definedName>
    <definedName name="BExCWPDPESGZS07QGBLSBWDNVJLZ" localSheetId="15" hidden="1">#REF!</definedName>
    <definedName name="BExCWPDPESGZS07QGBLSBWDNVJLZ" hidden="1">#REF!</definedName>
    <definedName name="BExCWTVKHIVCRHF8GC39KI58YM5K" localSheetId="4" hidden="1">#REF!</definedName>
    <definedName name="BExCWTVKHIVCRHF8GC39KI58YM5K" localSheetId="2" hidden="1">#REF!</definedName>
    <definedName name="BExCWTVKHIVCRHF8GC39KI58YM5K" localSheetId="15" hidden="1">#REF!</definedName>
    <definedName name="BExCWTVKHIVCRHF8GC39KI58YM5K" hidden="1">#REF!</definedName>
    <definedName name="BExCX2KGRZBRVLZNM8SUSIE6A0RL" localSheetId="4" hidden="1">#REF!</definedName>
    <definedName name="BExCX2KGRZBRVLZNM8SUSIE6A0RL" localSheetId="2" hidden="1">#REF!</definedName>
    <definedName name="BExCX2KGRZBRVLZNM8SUSIE6A0RL" localSheetId="15" hidden="1">#REF!</definedName>
    <definedName name="BExCX2KGRZBRVLZNM8SUSIE6A0RL" hidden="1">#REF!</definedName>
    <definedName name="BExCX3X451T70LZ1VF95L7W4Y4TM" localSheetId="4" hidden="1">#REF!</definedName>
    <definedName name="BExCX3X451T70LZ1VF95L7W4Y4TM" localSheetId="2" hidden="1">#REF!</definedName>
    <definedName name="BExCX3X451T70LZ1VF95L7W4Y4TM" localSheetId="15" hidden="1">#REF!</definedName>
    <definedName name="BExCX3X451T70LZ1VF95L7W4Y4TM" hidden="1">#REF!</definedName>
    <definedName name="BExCX4NZ2N1OUGXM7EV0U7VULJMM" localSheetId="4" hidden="1">#REF!</definedName>
    <definedName name="BExCX4NZ2N1OUGXM7EV0U7VULJMM" localSheetId="2" hidden="1">#REF!</definedName>
    <definedName name="BExCX4NZ2N1OUGXM7EV0U7VULJMM" localSheetId="15" hidden="1">#REF!</definedName>
    <definedName name="BExCX4NZ2N1OUGXM7EV0U7VULJMM" hidden="1">#REF!</definedName>
    <definedName name="BExCXILMURGYMAH6N5LF5DV6K3GM" localSheetId="4" hidden="1">#REF!</definedName>
    <definedName name="BExCXILMURGYMAH6N5LF5DV6K3GM" localSheetId="2" hidden="1">#REF!</definedName>
    <definedName name="BExCXILMURGYMAH6N5LF5DV6K3GM" localSheetId="15" hidden="1">#REF!</definedName>
    <definedName name="BExCXILMURGYMAH6N5LF5DV6K3GM" hidden="1">#REF!</definedName>
    <definedName name="BExCXQUFBMXQ1650735H48B1AZT3" localSheetId="4" hidden="1">#REF!</definedName>
    <definedName name="BExCXQUFBMXQ1650735H48B1AZT3" localSheetId="2" hidden="1">#REF!</definedName>
    <definedName name="BExCXQUFBMXQ1650735H48B1AZT3" localSheetId="15" hidden="1">#REF!</definedName>
    <definedName name="BExCXQUFBMXQ1650735H48B1AZT3" hidden="1">#REF!</definedName>
    <definedName name="BExCXYSBKJ9SZQD7XS2WUS6SVBJO" localSheetId="4" hidden="1">#REF!</definedName>
    <definedName name="BExCXYSBKJ9SZQD7XS2WUS6SVBJO" localSheetId="2" hidden="1">#REF!</definedName>
    <definedName name="BExCXYSBKJ9SZQD7XS2WUS6SVBJO" localSheetId="15" hidden="1">#REF!</definedName>
    <definedName name="BExCXYSBKJ9SZQD7XS2WUS6SVBJO" hidden="1">#REF!</definedName>
    <definedName name="BExCXZ8DGK5ZE8467LFEHX6JNQHJ" localSheetId="4" hidden="1">#REF!</definedName>
    <definedName name="BExCXZ8DGK5ZE8467LFEHX6JNQHJ" localSheetId="2" hidden="1">#REF!</definedName>
    <definedName name="BExCXZ8DGK5ZE8467LFEHX6JNQHJ" localSheetId="15" hidden="1">#REF!</definedName>
    <definedName name="BExCXZ8DGK5ZE8467LFEHX6JNQHJ" hidden="1">#REF!</definedName>
    <definedName name="BExCY2DQO9VLA77Q7EG3T0XNXX4F" localSheetId="4" hidden="1">#REF!</definedName>
    <definedName name="BExCY2DQO9VLA77Q7EG3T0XNXX4F" localSheetId="2" hidden="1">#REF!</definedName>
    <definedName name="BExCY2DQO9VLA77Q7EG3T0XNXX4F" localSheetId="15" hidden="1">#REF!</definedName>
    <definedName name="BExCY2DQO9VLA77Q7EG3T0XNXX4F" hidden="1">#REF!</definedName>
    <definedName name="BExCY5Z7X93Z8XUOEASK50W08S36" localSheetId="4" hidden="1">#REF!</definedName>
    <definedName name="BExCY5Z7X93Z8XUOEASK50W08S36" localSheetId="2" hidden="1">#REF!</definedName>
    <definedName name="BExCY5Z7X93Z8XUOEASK50W08S36" localSheetId="15" hidden="1">#REF!</definedName>
    <definedName name="BExCY5Z7X93Z8XUOEASK50W08S36" hidden="1">#REF!</definedName>
    <definedName name="BExCY6VMJ68MX3C981R5Q0BX5791" localSheetId="4" hidden="1">#REF!</definedName>
    <definedName name="BExCY6VMJ68MX3C981R5Q0BX5791" localSheetId="2" hidden="1">#REF!</definedName>
    <definedName name="BExCY6VMJ68MX3C981R5Q0BX5791" localSheetId="15" hidden="1">#REF!</definedName>
    <definedName name="BExCY6VMJ68MX3C981R5Q0BX5791" hidden="1">#REF!</definedName>
    <definedName name="BExCYAH2SAZCPW6XCB7V7PMMCAWO" localSheetId="4" hidden="1">#REF!</definedName>
    <definedName name="BExCYAH2SAZCPW6XCB7V7PMMCAWO" localSheetId="2" hidden="1">#REF!</definedName>
    <definedName name="BExCYAH2SAZCPW6XCB7V7PMMCAWO" localSheetId="15" hidden="1">#REF!</definedName>
    <definedName name="BExCYAH2SAZCPW6XCB7V7PMMCAWO" hidden="1">#REF!</definedName>
    <definedName name="BExCYDGYM1UGUNTB331L2E4L5F34" localSheetId="4" hidden="1">#REF!</definedName>
    <definedName name="BExCYDGYM1UGUNTB331L2E4L5F34" localSheetId="2" hidden="1">#REF!</definedName>
    <definedName name="BExCYDGYM1UGUNTB331L2E4L5F34" localSheetId="15" hidden="1">#REF!</definedName>
    <definedName name="BExCYDGYM1UGUNTB331L2E4L5F34" hidden="1">#REF!</definedName>
    <definedName name="BExCYN7KCKU1F6EXMNPQPTKNOT6A" localSheetId="4" hidden="1">#REF!</definedName>
    <definedName name="BExCYN7KCKU1F6EXMNPQPTKNOT6A" localSheetId="2" hidden="1">#REF!</definedName>
    <definedName name="BExCYN7KCKU1F6EXMNPQPTKNOT6A" localSheetId="15" hidden="1">#REF!</definedName>
    <definedName name="BExCYN7KCKU1F6EXMNPQPTKNOT6A" hidden="1">#REF!</definedName>
    <definedName name="BExCYPRC5HJE6N2XQTHCT6NXGP8N" localSheetId="4" hidden="1">#REF!</definedName>
    <definedName name="BExCYPRC5HJE6N2XQTHCT6NXGP8N" localSheetId="2" hidden="1">#REF!</definedName>
    <definedName name="BExCYPRC5HJE6N2XQTHCT6NXGP8N" localSheetId="15" hidden="1">#REF!</definedName>
    <definedName name="BExCYPRC5HJE6N2XQTHCT6NXGP8N" hidden="1">#REF!</definedName>
    <definedName name="BExCYQCX9ES8ZWW2L35B12WDNT73" localSheetId="4" hidden="1">#REF!</definedName>
    <definedName name="BExCYQCX9ES8ZWW2L35B12WDNT73" localSheetId="2" hidden="1">#REF!</definedName>
    <definedName name="BExCYQCX9ES8ZWW2L35B12WDNT73" localSheetId="15" hidden="1">#REF!</definedName>
    <definedName name="BExCYQCX9ES8ZWW2L35B12WDNT73" hidden="1">#REF!</definedName>
    <definedName name="BExCYSLQY2CYU7DQ3QI07UGGS6OW" localSheetId="4" hidden="1">#REF!</definedName>
    <definedName name="BExCYSLQY2CYU7DQ3QI07UGGS6OW" localSheetId="2" hidden="1">#REF!</definedName>
    <definedName name="BExCYSLQY2CYU7DQ3QI07UGGS6OW" localSheetId="15" hidden="1">#REF!</definedName>
    <definedName name="BExCYSLQY2CYU7DQ3QI07UGGS6OW" hidden="1">#REF!</definedName>
    <definedName name="BExCYUK0I3UEXZNFDW71G6Z6D8XR" localSheetId="4" hidden="1">#REF!</definedName>
    <definedName name="BExCYUK0I3UEXZNFDW71G6Z6D8XR" localSheetId="2" hidden="1">#REF!</definedName>
    <definedName name="BExCYUK0I3UEXZNFDW71G6Z6D8XR" localSheetId="15" hidden="1">#REF!</definedName>
    <definedName name="BExCYUK0I3UEXZNFDW71G6Z6D8XR" hidden="1">#REF!</definedName>
    <definedName name="BExCZFZCXMLY5DWESYJ9NGTJYQ8M" localSheetId="4" hidden="1">#REF!</definedName>
    <definedName name="BExCZFZCXMLY5DWESYJ9NGTJYQ8M" localSheetId="2" hidden="1">#REF!</definedName>
    <definedName name="BExCZFZCXMLY5DWESYJ9NGTJYQ8M" localSheetId="15" hidden="1">#REF!</definedName>
    <definedName name="BExCZFZCXMLY5DWESYJ9NGTJYQ8M" hidden="1">#REF!</definedName>
    <definedName name="BExCZJ4P8WS0BDT31WDXI0ROE7D6" localSheetId="4" hidden="1">#REF!</definedName>
    <definedName name="BExCZJ4P8WS0BDT31WDXI0ROE7D6" localSheetId="2" hidden="1">#REF!</definedName>
    <definedName name="BExCZJ4P8WS0BDT31WDXI0ROE7D6" localSheetId="15" hidden="1">#REF!</definedName>
    <definedName name="BExCZJ4P8WS0BDT31WDXI0ROE7D6" hidden="1">#REF!</definedName>
    <definedName name="BExCZKH6NI0EE02L995IFVBD1J59" localSheetId="4" hidden="1">#REF!</definedName>
    <definedName name="BExCZKH6NI0EE02L995IFVBD1J59" localSheetId="2" hidden="1">#REF!</definedName>
    <definedName name="BExCZKH6NI0EE02L995IFVBD1J59" localSheetId="15" hidden="1">#REF!</definedName>
    <definedName name="BExCZKH6NI0EE02L995IFVBD1J59" hidden="1">#REF!</definedName>
    <definedName name="BExCZNRWARGGHWLSC1PEDZFLF3JV" localSheetId="4" hidden="1">#REF!</definedName>
    <definedName name="BExCZNRWARGGHWLSC1PEDZFLF3JV" localSheetId="2" hidden="1">#REF!</definedName>
    <definedName name="BExCZNRWARGGHWLSC1PEDZFLF3JV" localSheetId="15" hidden="1">#REF!</definedName>
    <definedName name="BExCZNRWARGGHWLSC1PEDZFLF3JV" hidden="1">#REF!</definedName>
    <definedName name="BExCZP9TBB61HISZ2U5QMQSO2LBE" localSheetId="4" hidden="1">#REF!</definedName>
    <definedName name="BExCZP9TBB61HISZ2U5QMQSO2LBE" localSheetId="2" hidden="1">#REF!</definedName>
    <definedName name="BExCZP9TBB61HISZ2U5QMQSO2LBE" localSheetId="15" hidden="1">#REF!</definedName>
    <definedName name="BExCZP9TBB61HISZ2U5QMQSO2LBE" hidden="1">#REF!</definedName>
    <definedName name="BExCZUD9FEOJBKDJ51Z3JON9LKJ8" localSheetId="4" hidden="1">#REF!</definedName>
    <definedName name="BExCZUD9FEOJBKDJ51Z3JON9LKJ8" localSheetId="2" hidden="1">#REF!</definedName>
    <definedName name="BExCZUD9FEOJBKDJ51Z3JON9LKJ8" localSheetId="15" hidden="1">#REF!</definedName>
    <definedName name="BExCZUD9FEOJBKDJ51Z3JON9LKJ8" hidden="1">#REF!</definedName>
    <definedName name="BExD0AUOVQT3UL53T2KUVJNGD0QF" localSheetId="4" hidden="1">#REF!</definedName>
    <definedName name="BExD0AUOVQT3UL53T2KUVJNGD0QF" localSheetId="2" hidden="1">#REF!</definedName>
    <definedName name="BExD0AUOVQT3UL53T2KUVJNGD0QF" localSheetId="15" hidden="1">#REF!</definedName>
    <definedName name="BExD0AUOVQT3UL53T2KUVJNGD0QF" hidden="1">#REF!</definedName>
    <definedName name="BExD0HALIN0JR4JTPGDEVAEE5EX5" localSheetId="4" hidden="1">#REF!</definedName>
    <definedName name="BExD0HALIN0JR4JTPGDEVAEE5EX5" localSheetId="2" hidden="1">#REF!</definedName>
    <definedName name="BExD0HALIN0JR4JTPGDEVAEE5EX5" localSheetId="15" hidden="1">#REF!</definedName>
    <definedName name="BExD0HALIN0JR4JTPGDEVAEE5EX5" hidden="1">#REF!</definedName>
    <definedName name="BExD0LCCDPG16YLY5WQSZF1XI5DA" localSheetId="4" hidden="1">#REF!</definedName>
    <definedName name="BExD0LCCDPG16YLY5WQSZF1XI5DA" localSheetId="2" hidden="1">#REF!</definedName>
    <definedName name="BExD0LCCDPG16YLY5WQSZF1XI5DA" localSheetId="15" hidden="1">#REF!</definedName>
    <definedName name="BExD0LCCDPG16YLY5WQSZF1XI5DA" hidden="1">#REF!</definedName>
    <definedName name="BExD0RMWSB4TRECEHTH6NN4K9DFZ" localSheetId="4" hidden="1">#REF!</definedName>
    <definedName name="BExD0RMWSB4TRECEHTH6NN4K9DFZ" localSheetId="2" hidden="1">#REF!</definedName>
    <definedName name="BExD0RMWSB4TRECEHTH6NN4K9DFZ" localSheetId="15" hidden="1">#REF!</definedName>
    <definedName name="BExD0RMWSB4TRECEHTH6NN4K9DFZ" hidden="1">#REF!</definedName>
    <definedName name="BExD0U6KG10QGVDI1XSHK0J10A2V" localSheetId="4" hidden="1">#REF!</definedName>
    <definedName name="BExD0U6KG10QGVDI1XSHK0J10A2V" localSheetId="2" hidden="1">#REF!</definedName>
    <definedName name="BExD0U6KG10QGVDI1XSHK0J10A2V" localSheetId="15" hidden="1">#REF!</definedName>
    <definedName name="BExD0U6KG10QGVDI1XSHK0J10A2V" hidden="1">#REF!</definedName>
    <definedName name="BExD0WQ6EQ2G82IAJI3FDQKGZH18" localSheetId="4" hidden="1">#REF!</definedName>
    <definedName name="BExD0WQ6EQ2G82IAJI3FDQKGZH18" localSheetId="2" hidden="1">#REF!</definedName>
    <definedName name="BExD0WQ6EQ2G82IAJI3FDQKGZH18" localSheetId="15" hidden="1">#REF!</definedName>
    <definedName name="BExD0WQ6EQ2G82IAJI3FDQKGZH18" hidden="1">#REF!</definedName>
    <definedName name="BExD13RUIBGRXDL4QDZ305UKUR12" localSheetId="4" hidden="1">#REF!</definedName>
    <definedName name="BExD13RUIBGRXDL4QDZ305UKUR12" localSheetId="2" hidden="1">#REF!</definedName>
    <definedName name="BExD13RUIBGRXDL4QDZ305UKUR12" localSheetId="15" hidden="1">#REF!</definedName>
    <definedName name="BExD13RUIBGRXDL4QDZ305UKUR12" hidden="1">#REF!</definedName>
    <definedName name="BExD14DETV5R4OOTMAXD5NAKWRO3" localSheetId="4" hidden="1">#REF!</definedName>
    <definedName name="BExD14DETV5R4OOTMAXD5NAKWRO3" localSheetId="2" hidden="1">#REF!</definedName>
    <definedName name="BExD14DETV5R4OOTMAXD5NAKWRO3" localSheetId="15" hidden="1">#REF!</definedName>
    <definedName name="BExD14DETV5R4OOTMAXD5NAKWRO3" hidden="1">#REF!</definedName>
    <definedName name="BExD1MI40YRCBI7KT4S9YHQJUO06" localSheetId="4" hidden="1">#REF!</definedName>
    <definedName name="BExD1MI40YRCBI7KT4S9YHQJUO06" localSheetId="2" hidden="1">#REF!</definedName>
    <definedName name="BExD1MI40YRCBI7KT4S9YHQJUO06" localSheetId="15" hidden="1">#REF!</definedName>
    <definedName name="BExD1MI40YRCBI7KT4S9YHQJUO06" hidden="1">#REF!</definedName>
    <definedName name="BExD1OAU9OXQAZA4D70HP72CU6GB" localSheetId="4" hidden="1">#REF!</definedName>
    <definedName name="BExD1OAU9OXQAZA4D70HP72CU6GB" localSheetId="2" hidden="1">#REF!</definedName>
    <definedName name="BExD1OAU9OXQAZA4D70HP72CU6GB" localSheetId="15" hidden="1">#REF!</definedName>
    <definedName name="BExD1OAU9OXQAZA4D70HP72CU6GB" hidden="1">#REF!</definedName>
    <definedName name="BExD1T8WPV0G6YOX7WMAIZD8XNBK" localSheetId="4" hidden="1">#REF!</definedName>
    <definedName name="BExD1T8WPV0G6YOX7WMAIZD8XNBK" localSheetId="2" hidden="1">#REF!</definedName>
    <definedName name="BExD1T8WPV0G6YOX7WMAIZD8XNBK" localSheetId="15" hidden="1">#REF!</definedName>
    <definedName name="BExD1T8WPV0G6YOX7WMAIZD8XNBK" hidden="1">#REF!</definedName>
    <definedName name="BExD1Y1JV61416YA1XRQHKWPZIE7" localSheetId="4" hidden="1">#REF!</definedName>
    <definedName name="BExD1Y1JV61416YA1XRQHKWPZIE7" localSheetId="2" hidden="1">#REF!</definedName>
    <definedName name="BExD1Y1JV61416YA1XRQHKWPZIE7" localSheetId="15" hidden="1">#REF!</definedName>
    <definedName name="BExD1Y1JV61416YA1XRQHKWPZIE7" hidden="1">#REF!</definedName>
    <definedName name="BExD2CFHIRMBKN5KXE5QP4XXEWFS" localSheetId="4" hidden="1">#REF!</definedName>
    <definedName name="BExD2CFHIRMBKN5KXE5QP4XXEWFS" localSheetId="2" hidden="1">#REF!</definedName>
    <definedName name="BExD2CFHIRMBKN5KXE5QP4XXEWFS" localSheetId="15" hidden="1">#REF!</definedName>
    <definedName name="BExD2CFHIRMBKN5KXE5QP4XXEWFS" hidden="1">#REF!</definedName>
    <definedName name="BExD2DMHH1HWXQ9W0YYMDP8AAX8Q" localSheetId="4" hidden="1">#REF!</definedName>
    <definedName name="BExD2DMHH1HWXQ9W0YYMDP8AAX8Q" localSheetId="2" hidden="1">#REF!</definedName>
    <definedName name="BExD2DMHH1HWXQ9W0YYMDP8AAX8Q" localSheetId="15" hidden="1">#REF!</definedName>
    <definedName name="BExD2DMHH1HWXQ9W0YYMDP8AAX8Q" hidden="1">#REF!</definedName>
    <definedName name="BExD2HTPC7IWBAU6OSQ67MQA8BYZ" localSheetId="4" hidden="1">#REF!</definedName>
    <definedName name="BExD2HTPC7IWBAU6OSQ67MQA8BYZ" localSheetId="2" hidden="1">#REF!</definedName>
    <definedName name="BExD2HTPC7IWBAU6OSQ67MQA8BYZ" localSheetId="15" hidden="1">#REF!</definedName>
    <definedName name="BExD2HTPC7IWBAU6OSQ67MQA8BYZ" hidden="1">#REF!</definedName>
    <definedName name="BExD2PWTVQ2CXNG6B7UDL8FIMXBH" localSheetId="4" hidden="1">#REF!</definedName>
    <definedName name="BExD2PWTVQ2CXNG6B7UDL8FIMXBH" localSheetId="2" hidden="1">#REF!</definedName>
    <definedName name="BExD2PWTVQ2CXNG6B7UDL8FIMXBH" localSheetId="15" hidden="1">#REF!</definedName>
    <definedName name="BExD2PWTVQ2CXNG6B7UDL8FIMXBH" hidden="1">#REF!</definedName>
    <definedName name="BExD2X9AQ03EX1AVVX44CXLXRPTI" localSheetId="4" hidden="1">#REF!</definedName>
    <definedName name="BExD2X9AQ03EX1AVVX44CXLXRPTI" localSheetId="2" hidden="1">#REF!</definedName>
    <definedName name="BExD2X9AQ03EX1AVVX44CXLXRPTI" localSheetId="15" hidden="1">#REF!</definedName>
    <definedName name="BExD2X9AQ03EX1AVVX44CXLXRPTI" hidden="1">#REF!</definedName>
    <definedName name="BExD2ZNL9MWJOEL2575KJZBDP2A6" localSheetId="4" hidden="1">#REF!</definedName>
    <definedName name="BExD2ZNL9MWJOEL2575KJZBDP2A6" localSheetId="2" hidden="1">#REF!</definedName>
    <definedName name="BExD2ZNL9MWJOEL2575KJZBDP2A6" localSheetId="15" hidden="1">#REF!</definedName>
    <definedName name="BExD2ZNL9MWJOEL2575KJZBDP2A6" hidden="1">#REF!</definedName>
    <definedName name="BExD34G79JRMB8BZRVN81P1H9MSB" localSheetId="4" hidden="1">#REF!</definedName>
    <definedName name="BExD34G79JRMB8BZRVN81P1H9MSB" localSheetId="2" hidden="1">#REF!</definedName>
    <definedName name="BExD34G79JRMB8BZRVN81P1H9MSB" localSheetId="15" hidden="1">#REF!</definedName>
    <definedName name="BExD34G79JRMB8BZRVN81P1H9MSB" hidden="1">#REF!</definedName>
    <definedName name="BExD35CL2NULPPEHAM954ETQIJA2" localSheetId="4" hidden="1">#REF!</definedName>
    <definedName name="BExD35CL2NULPPEHAM954ETQIJA2" localSheetId="2" hidden="1">#REF!</definedName>
    <definedName name="BExD35CL2NULPPEHAM954ETQIJA2" localSheetId="15" hidden="1">#REF!</definedName>
    <definedName name="BExD35CL2NULPPEHAM954ETQIJA2" hidden="1">#REF!</definedName>
    <definedName name="BExD363H2VGFIQUCE6LS4AC5J0ZT" localSheetId="4" hidden="1">#REF!</definedName>
    <definedName name="BExD363H2VGFIQUCE6LS4AC5J0ZT" localSheetId="2" hidden="1">#REF!</definedName>
    <definedName name="BExD363H2VGFIQUCE6LS4AC5J0ZT" localSheetId="15" hidden="1">#REF!</definedName>
    <definedName name="BExD363H2VGFIQUCE6LS4AC5J0ZT" hidden="1">#REF!</definedName>
    <definedName name="BExD3A588E939V61P1XEW0FI5Q0S" localSheetId="4" hidden="1">#REF!</definedName>
    <definedName name="BExD3A588E939V61P1XEW0FI5Q0S" localSheetId="2" hidden="1">#REF!</definedName>
    <definedName name="BExD3A588E939V61P1XEW0FI5Q0S" localSheetId="15" hidden="1">#REF!</definedName>
    <definedName name="BExD3A588E939V61P1XEW0FI5Q0S" hidden="1">#REF!</definedName>
    <definedName name="BExD3CJJDKVR9M18XI3WDZH80WL6" localSheetId="4" hidden="1">#REF!</definedName>
    <definedName name="BExD3CJJDKVR9M18XI3WDZH80WL6" localSheetId="2" hidden="1">#REF!</definedName>
    <definedName name="BExD3CJJDKVR9M18XI3WDZH80WL6" localSheetId="15" hidden="1">#REF!</definedName>
    <definedName name="BExD3CJJDKVR9M18XI3WDZH80WL6" hidden="1">#REF!</definedName>
    <definedName name="BExD3ESD9WYJIB3TRDPJ1CKXRAVL" localSheetId="4" hidden="1">#REF!</definedName>
    <definedName name="BExD3ESD9WYJIB3TRDPJ1CKXRAVL" localSheetId="2" hidden="1">#REF!</definedName>
    <definedName name="BExD3ESD9WYJIB3TRDPJ1CKXRAVL" localSheetId="15" hidden="1">#REF!</definedName>
    <definedName name="BExD3ESD9WYJIB3TRDPJ1CKXRAVL" hidden="1">#REF!</definedName>
    <definedName name="BExD3F368X5S25MWSUNIV57RDB57" localSheetId="4" hidden="1">#REF!</definedName>
    <definedName name="BExD3F368X5S25MWSUNIV57RDB57" localSheetId="2" hidden="1">#REF!</definedName>
    <definedName name="BExD3F368X5S25MWSUNIV57RDB57" localSheetId="15" hidden="1">#REF!</definedName>
    <definedName name="BExD3F368X5S25MWSUNIV57RDB57" hidden="1">#REF!</definedName>
    <definedName name="BExD3I8JTNF4LTMFY6GRVDJ6VLGG" localSheetId="4" hidden="1">#REF!</definedName>
    <definedName name="BExD3I8JTNF4LTMFY6GRVDJ6VLGG" localSheetId="2" hidden="1">#REF!</definedName>
    <definedName name="BExD3I8JTNF4LTMFY6GRVDJ6VLGG" localSheetId="15" hidden="1">#REF!</definedName>
    <definedName name="BExD3I8JTNF4LTMFY6GRVDJ6VLGG" hidden="1">#REF!</definedName>
    <definedName name="BExD3IJ5IT335SOSNV9L85WKAOSI" localSheetId="4" hidden="1">#REF!</definedName>
    <definedName name="BExD3IJ5IT335SOSNV9L85WKAOSI" localSheetId="2" hidden="1">#REF!</definedName>
    <definedName name="BExD3IJ5IT335SOSNV9L85WKAOSI" localSheetId="15" hidden="1">#REF!</definedName>
    <definedName name="BExD3IJ5IT335SOSNV9L85WKAOSI" hidden="1">#REF!</definedName>
    <definedName name="BExD3KBVUY57GMMQTOFEU6S6G1AY" localSheetId="4" hidden="1">#REF!</definedName>
    <definedName name="BExD3KBVUY57GMMQTOFEU6S6G1AY" localSheetId="2" hidden="1">#REF!</definedName>
    <definedName name="BExD3KBVUY57GMMQTOFEU6S6G1AY" localSheetId="15" hidden="1">#REF!</definedName>
    <definedName name="BExD3KBVUY57GMMQTOFEU6S6G1AY" hidden="1">#REF!</definedName>
    <definedName name="BExD3NMR7AW2Z6V8SC79VQR37NA6" localSheetId="4" hidden="1">#REF!</definedName>
    <definedName name="BExD3NMR7AW2Z6V8SC79VQR37NA6" localSheetId="2" hidden="1">#REF!</definedName>
    <definedName name="BExD3NMR7AW2Z6V8SC79VQR37NA6" localSheetId="15" hidden="1">#REF!</definedName>
    <definedName name="BExD3NMR7AW2Z6V8SC79VQR37NA6" hidden="1">#REF!</definedName>
    <definedName name="BExD3QXA2UQ2W4N7NYLUEOG40BZB" localSheetId="4" hidden="1">#REF!</definedName>
    <definedName name="BExD3QXA2UQ2W4N7NYLUEOG40BZB" localSheetId="2" hidden="1">#REF!</definedName>
    <definedName name="BExD3QXA2UQ2W4N7NYLUEOG40BZB" localSheetId="15" hidden="1">#REF!</definedName>
    <definedName name="BExD3QXA2UQ2W4N7NYLUEOG40BZB" hidden="1">#REF!</definedName>
    <definedName name="BExD3U2N041TEJ7GCN005UTPHNXY" localSheetId="4" hidden="1">#REF!</definedName>
    <definedName name="BExD3U2N041TEJ7GCN005UTPHNXY" localSheetId="2" hidden="1">#REF!</definedName>
    <definedName name="BExD3U2N041TEJ7GCN005UTPHNXY" localSheetId="15" hidden="1">#REF!</definedName>
    <definedName name="BExD3U2N041TEJ7GCN005UTPHNXY" hidden="1">#REF!</definedName>
    <definedName name="BExD3VPY5VEI1LLQ4I16T16251DT" localSheetId="4" hidden="1">#REF!</definedName>
    <definedName name="BExD3VPY5VEI1LLQ4I16T16251DT" localSheetId="2" hidden="1">#REF!</definedName>
    <definedName name="BExD3VPY5VEI1LLQ4I16T16251DT" localSheetId="15" hidden="1">#REF!</definedName>
    <definedName name="BExD3VPY5VEI1LLQ4I16T16251DT" hidden="1">#REF!</definedName>
    <definedName name="BExD3XIUEZZ1KIHV7CPS7DKUGIN8" localSheetId="4" hidden="1">#REF!</definedName>
    <definedName name="BExD3XIUEZZ1KIHV7CPS7DKUGIN8" localSheetId="2" hidden="1">#REF!</definedName>
    <definedName name="BExD3XIUEZZ1KIHV7CPS7DKUGIN8" localSheetId="15" hidden="1">#REF!</definedName>
    <definedName name="BExD3XIUEZZ1KIHV7CPS7DKUGIN8" hidden="1">#REF!</definedName>
    <definedName name="BExD40O0CFTNJFOFMMM1KH0P7BUI" localSheetId="4" hidden="1">#REF!</definedName>
    <definedName name="BExD40O0CFTNJFOFMMM1KH0P7BUI" localSheetId="2" hidden="1">#REF!</definedName>
    <definedName name="BExD40O0CFTNJFOFMMM1KH0P7BUI" localSheetId="15" hidden="1">#REF!</definedName>
    <definedName name="BExD40O0CFTNJFOFMMM1KH0P7BUI" hidden="1">#REF!</definedName>
    <definedName name="BExD47UYINTJY1PDIW2S1FZ8ZMIO" localSheetId="4" hidden="1">#REF!</definedName>
    <definedName name="BExD47UYINTJY1PDIW2S1FZ8ZMIO" localSheetId="2" hidden="1">#REF!</definedName>
    <definedName name="BExD47UYINTJY1PDIW2S1FZ8ZMIO" localSheetId="15" hidden="1">#REF!</definedName>
    <definedName name="BExD47UYINTJY1PDIW2S1FZ8ZMIO" hidden="1">#REF!</definedName>
    <definedName name="BExD4BR9HJ3MWWZ5KLVZWX9FJAUS" localSheetId="4" hidden="1">#REF!</definedName>
    <definedName name="BExD4BR9HJ3MWWZ5KLVZWX9FJAUS" localSheetId="2" hidden="1">#REF!</definedName>
    <definedName name="BExD4BR9HJ3MWWZ5KLVZWX9FJAUS" localSheetId="15" hidden="1">#REF!</definedName>
    <definedName name="BExD4BR9HJ3MWWZ5KLVZWX9FJAUS" hidden="1">#REF!</definedName>
    <definedName name="BExD4F1WTKT3H0N9MF4H1LX7MBSY" localSheetId="4" hidden="1">#REF!</definedName>
    <definedName name="BExD4F1WTKT3H0N9MF4H1LX7MBSY" localSheetId="2" hidden="1">#REF!</definedName>
    <definedName name="BExD4F1WTKT3H0N9MF4H1LX7MBSY" localSheetId="15" hidden="1">#REF!</definedName>
    <definedName name="BExD4F1WTKT3H0N9MF4H1LX7MBSY" hidden="1">#REF!</definedName>
    <definedName name="BExD4H5GQWXBS6LUL3TSP36DVO38" localSheetId="4" hidden="1">#REF!</definedName>
    <definedName name="BExD4H5GQWXBS6LUL3TSP36DVO38" localSheetId="2" hidden="1">#REF!</definedName>
    <definedName name="BExD4H5GQWXBS6LUL3TSP36DVO38" localSheetId="15" hidden="1">#REF!</definedName>
    <definedName name="BExD4H5GQWXBS6LUL3TSP36DVO38" hidden="1">#REF!</definedName>
    <definedName name="BExD4JJSS3QDBLABCJCHD45SRNPI" localSheetId="4" hidden="1">#REF!</definedName>
    <definedName name="BExD4JJSS3QDBLABCJCHD45SRNPI" localSheetId="2" hidden="1">#REF!</definedName>
    <definedName name="BExD4JJSS3QDBLABCJCHD45SRNPI" localSheetId="15" hidden="1">#REF!</definedName>
    <definedName name="BExD4JJSS3QDBLABCJCHD45SRNPI" hidden="1">#REF!</definedName>
    <definedName name="BExD4QQQ7V9LH5WWBJA3HKJXLVP6" localSheetId="4" hidden="1">#REF!</definedName>
    <definedName name="BExD4QQQ7V9LH5WWBJA3HKJXLVP6" localSheetId="2" hidden="1">#REF!</definedName>
    <definedName name="BExD4QQQ7V9LH5WWBJA3HKJXLVP6" localSheetId="15" hidden="1">#REF!</definedName>
    <definedName name="BExD4QQQ7V9LH5WWBJA3HKJXLVP6" hidden="1">#REF!</definedName>
    <definedName name="BExD4R1I0MKF033I5LPUYIMTZ6E8" localSheetId="4" hidden="1">#REF!</definedName>
    <definedName name="BExD4R1I0MKF033I5LPUYIMTZ6E8" localSheetId="2" hidden="1">#REF!</definedName>
    <definedName name="BExD4R1I0MKF033I5LPUYIMTZ6E8" localSheetId="15" hidden="1">#REF!</definedName>
    <definedName name="BExD4R1I0MKF033I5LPUYIMTZ6E8" hidden="1">#REF!</definedName>
    <definedName name="BExD50MT3M6XZLNUP9JL93EG6D9R" localSheetId="4" hidden="1">#REF!</definedName>
    <definedName name="BExD50MT3M6XZLNUP9JL93EG6D9R" localSheetId="2" hidden="1">#REF!</definedName>
    <definedName name="BExD50MT3M6XZLNUP9JL93EG6D9R" localSheetId="15" hidden="1">#REF!</definedName>
    <definedName name="BExD50MT3M6XZLNUP9JL93EG6D9R" hidden="1">#REF!</definedName>
    <definedName name="BExD5EV7KDSVF1CJT38M4IBPFLPY" localSheetId="4" hidden="1">#REF!</definedName>
    <definedName name="BExD5EV7KDSVF1CJT38M4IBPFLPY" localSheetId="2" hidden="1">#REF!</definedName>
    <definedName name="BExD5EV7KDSVF1CJT38M4IBPFLPY" localSheetId="15" hidden="1">#REF!</definedName>
    <definedName name="BExD5EV7KDSVF1CJT38M4IBPFLPY" hidden="1">#REF!</definedName>
    <definedName name="BExD5FRK547OESJRYAW574DZEZ7J" localSheetId="4" hidden="1">#REF!</definedName>
    <definedName name="BExD5FRK547OESJRYAW574DZEZ7J" localSheetId="2" hidden="1">#REF!</definedName>
    <definedName name="BExD5FRK547OESJRYAW574DZEZ7J" localSheetId="15" hidden="1">#REF!</definedName>
    <definedName name="BExD5FRK547OESJRYAW574DZEZ7J" hidden="1">#REF!</definedName>
    <definedName name="BExD5I5X2YA2YNCTCDSMEL4CWF4N" localSheetId="4" hidden="1">#REF!</definedName>
    <definedName name="BExD5I5X2YA2YNCTCDSMEL4CWF4N" localSheetId="2" hidden="1">#REF!</definedName>
    <definedName name="BExD5I5X2YA2YNCTCDSMEL4CWF4N" localSheetId="15" hidden="1">#REF!</definedName>
    <definedName name="BExD5I5X2YA2YNCTCDSMEL4CWF4N" hidden="1">#REF!</definedName>
    <definedName name="BExD5QUSRFJWRQ1ZM50WYLCF74DF" localSheetId="4" hidden="1">#REF!</definedName>
    <definedName name="BExD5QUSRFJWRQ1ZM50WYLCF74DF" localSheetId="2" hidden="1">#REF!</definedName>
    <definedName name="BExD5QUSRFJWRQ1ZM50WYLCF74DF" localSheetId="15" hidden="1">#REF!</definedName>
    <definedName name="BExD5QUSRFJWRQ1ZM50WYLCF74DF" hidden="1">#REF!</definedName>
    <definedName name="BExD5SSUIF6AJQHBHK8PNMFBPRYB" localSheetId="4" hidden="1">#REF!</definedName>
    <definedName name="BExD5SSUIF6AJQHBHK8PNMFBPRYB" localSheetId="2" hidden="1">#REF!</definedName>
    <definedName name="BExD5SSUIF6AJQHBHK8PNMFBPRYB" localSheetId="15" hidden="1">#REF!</definedName>
    <definedName name="BExD5SSUIF6AJQHBHK8PNMFBPRYB" hidden="1">#REF!</definedName>
    <definedName name="BExD623C9LRX18BE0W2V6SZLQUXX" localSheetId="4" hidden="1">#REF!</definedName>
    <definedName name="BExD623C9LRX18BE0W2V6SZLQUXX" localSheetId="2" hidden="1">#REF!</definedName>
    <definedName name="BExD623C9LRX18BE0W2V6SZLQUXX" localSheetId="15" hidden="1">#REF!</definedName>
    <definedName name="BExD623C9LRX18BE0W2V6SZLQUXX" hidden="1">#REF!</definedName>
    <definedName name="BExD6CQA7UMJBXV7AIFAIHUF2ICX" localSheetId="4" hidden="1">#REF!</definedName>
    <definedName name="BExD6CQA7UMJBXV7AIFAIHUF2ICX" localSheetId="2" hidden="1">#REF!</definedName>
    <definedName name="BExD6CQA7UMJBXV7AIFAIHUF2ICX" localSheetId="15" hidden="1">#REF!</definedName>
    <definedName name="BExD6CQA7UMJBXV7AIFAIHUF2ICX" hidden="1">#REF!</definedName>
    <definedName name="BExD6D18MCF5R8YJMPG21WE3GPJQ" localSheetId="4" hidden="1">#REF!</definedName>
    <definedName name="BExD6D18MCF5R8YJMPG21WE3GPJQ" localSheetId="2" hidden="1">#REF!</definedName>
    <definedName name="BExD6D18MCF5R8YJMPG21WE3GPJQ" localSheetId="15" hidden="1">#REF!</definedName>
    <definedName name="BExD6D18MCF5R8YJMPG21WE3GPJQ" hidden="1">#REF!</definedName>
    <definedName name="BExD6FKVK8WJWNYPVENR7Q8Q30PK" localSheetId="4" hidden="1">#REF!</definedName>
    <definedName name="BExD6FKVK8WJWNYPVENR7Q8Q30PK" localSheetId="2" hidden="1">#REF!</definedName>
    <definedName name="BExD6FKVK8WJWNYPVENR7Q8Q30PK" localSheetId="15" hidden="1">#REF!</definedName>
    <definedName name="BExD6FKVK8WJWNYPVENR7Q8Q30PK" hidden="1">#REF!</definedName>
    <definedName name="BExD6GMP0LK8WKVWMIT1NNH8CHLF" localSheetId="4" hidden="1">#REF!</definedName>
    <definedName name="BExD6GMP0LK8WKVWMIT1NNH8CHLF" localSheetId="2" hidden="1">#REF!</definedName>
    <definedName name="BExD6GMP0LK8WKVWMIT1NNH8CHLF" localSheetId="15" hidden="1">#REF!</definedName>
    <definedName name="BExD6GMP0LK8WKVWMIT1NNH8CHLF" hidden="1">#REF!</definedName>
    <definedName name="BExD6H2TE0WWAUIWVSSCLPZ6B88N" localSheetId="4" hidden="1">#REF!</definedName>
    <definedName name="BExD6H2TE0WWAUIWVSSCLPZ6B88N" localSheetId="2" hidden="1">#REF!</definedName>
    <definedName name="BExD6H2TE0WWAUIWVSSCLPZ6B88N" localSheetId="15" hidden="1">#REF!</definedName>
    <definedName name="BExD6H2TE0WWAUIWVSSCLPZ6B88N" hidden="1">#REF!</definedName>
    <definedName name="BExD71LTOE015TV5RSAHM8NT8GVW" localSheetId="4" hidden="1">#REF!</definedName>
    <definedName name="BExD71LTOE015TV5RSAHM8NT8GVW" localSheetId="2" hidden="1">#REF!</definedName>
    <definedName name="BExD71LTOE015TV5RSAHM8NT8GVW" localSheetId="15" hidden="1">#REF!</definedName>
    <definedName name="BExD71LTOE015TV5RSAHM8NT8GVW" hidden="1">#REF!</definedName>
    <definedName name="BExD73USXVADC7EHGHVTQNCT06ZA" localSheetId="4" hidden="1">#REF!</definedName>
    <definedName name="BExD73USXVADC7EHGHVTQNCT06ZA" localSheetId="2" hidden="1">#REF!</definedName>
    <definedName name="BExD73USXVADC7EHGHVTQNCT06ZA" localSheetId="15" hidden="1">#REF!</definedName>
    <definedName name="BExD73USXVADC7EHGHVTQNCT06ZA" hidden="1">#REF!</definedName>
    <definedName name="BExD7GAIGULTB3YHM1OS9RBQOTEC" localSheetId="4" hidden="1">#REF!</definedName>
    <definedName name="BExD7GAIGULTB3YHM1OS9RBQOTEC" localSheetId="2" hidden="1">#REF!</definedName>
    <definedName name="BExD7GAIGULTB3YHM1OS9RBQOTEC" localSheetId="15" hidden="1">#REF!</definedName>
    <definedName name="BExD7GAIGULTB3YHM1OS9RBQOTEC" hidden="1">#REF!</definedName>
    <definedName name="BExD7IE1DHIS52UFDCTSKPJQNRD5" localSheetId="4" hidden="1">#REF!</definedName>
    <definedName name="BExD7IE1DHIS52UFDCTSKPJQNRD5" localSheetId="2" hidden="1">#REF!</definedName>
    <definedName name="BExD7IE1DHIS52UFDCTSKPJQNRD5" localSheetId="15" hidden="1">#REF!</definedName>
    <definedName name="BExD7IE1DHIS52UFDCTSKPJQNRD5" hidden="1">#REF!</definedName>
    <definedName name="BExD7IUBGUWHYC9UNZ1IY5XFYKQN" localSheetId="4" hidden="1">#REF!</definedName>
    <definedName name="BExD7IUBGUWHYC9UNZ1IY5XFYKQN" localSheetId="2" hidden="1">#REF!</definedName>
    <definedName name="BExD7IUBGUWHYC9UNZ1IY5XFYKQN" localSheetId="15" hidden="1">#REF!</definedName>
    <definedName name="BExD7IUBGUWHYC9UNZ1IY5XFYKQN" hidden="1">#REF!</definedName>
    <definedName name="BExD7JQOJ35HGL8U2OCEI2P2JT7I" localSheetId="4" hidden="1">#REF!</definedName>
    <definedName name="BExD7JQOJ35HGL8U2OCEI2P2JT7I" localSheetId="2" hidden="1">#REF!</definedName>
    <definedName name="BExD7JQOJ35HGL8U2OCEI2P2JT7I" localSheetId="15" hidden="1">#REF!</definedName>
    <definedName name="BExD7JQOJ35HGL8U2OCEI2P2JT7I" hidden="1">#REF!</definedName>
    <definedName name="BExD7KSDKNDNH95NDT3S7GM3MUU2" localSheetId="4" hidden="1">#REF!</definedName>
    <definedName name="BExD7KSDKNDNH95NDT3S7GM3MUU2" localSheetId="2" hidden="1">#REF!</definedName>
    <definedName name="BExD7KSDKNDNH95NDT3S7GM3MUU2" localSheetId="15" hidden="1">#REF!</definedName>
    <definedName name="BExD7KSDKNDNH95NDT3S7GM3MUU2" hidden="1">#REF!</definedName>
    <definedName name="BExD8H5O087KQVWIVPUUID5VMGMS" localSheetId="4" hidden="1">#REF!</definedName>
    <definedName name="BExD8H5O087KQVWIVPUUID5VMGMS" localSheetId="2" hidden="1">#REF!</definedName>
    <definedName name="BExD8H5O087KQVWIVPUUID5VMGMS" localSheetId="15" hidden="1">#REF!</definedName>
    <definedName name="BExD8H5O087KQVWIVPUUID5VMGMS" hidden="1">#REF!</definedName>
    <definedName name="BExD8HLWJHFK6566YQLGOAPIWD7G" localSheetId="4" hidden="1">#REF!</definedName>
    <definedName name="BExD8HLWJHFK6566YQLGOAPIWD7G" localSheetId="2" hidden="1">#REF!</definedName>
    <definedName name="BExD8HLWJHFK6566YQLGOAPIWD7G" localSheetId="15" hidden="1">#REF!</definedName>
    <definedName name="BExD8HLWJHFK6566YQLGOAPIWD7G" hidden="1">#REF!</definedName>
    <definedName name="BExD8OCLZMFN5K3VZYI4Q4ITVKUA" localSheetId="4" hidden="1">#REF!</definedName>
    <definedName name="BExD8OCLZMFN5K3VZYI4Q4ITVKUA" localSheetId="2" hidden="1">#REF!</definedName>
    <definedName name="BExD8OCLZMFN5K3VZYI4Q4ITVKUA" localSheetId="15" hidden="1">#REF!</definedName>
    <definedName name="BExD8OCLZMFN5K3VZYI4Q4ITVKUA" hidden="1">#REF!</definedName>
    <definedName name="BExD93C1R6LC0631ECHVFYH0R0PD" localSheetId="4" hidden="1">#REF!</definedName>
    <definedName name="BExD93C1R6LC0631ECHVFYH0R0PD" localSheetId="2" hidden="1">#REF!</definedName>
    <definedName name="BExD93C1R6LC0631ECHVFYH0R0PD" localSheetId="15" hidden="1">#REF!</definedName>
    <definedName name="BExD93C1R6LC0631ECHVFYH0R0PD" hidden="1">#REF!</definedName>
    <definedName name="BExD97TXIO0COVNN4OH3DEJ33YLM" localSheetId="4" hidden="1">#REF!</definedName>
    <definedName name="BExD97TXIO0COVNN4OH3DEJ33YLM" localSheetId="2" hidden="1">#REF!</definedName>
    <definedName name="BExD97TXIO0COVNN4OH3DEJ33YLM" localSheetId="15" hidden="1">#REF!</definedName>
    <definedName name="BExD97TXIO0COVNN4OH3DEJ33YLM" hidden="1">#REF!</definedName>
    <definedName name="BExD99RZ1RFIMK6O1ZHSPJ68X9Y5" localSheetId="4" hidden="1">#REF!</definedName>
    <definedName name="BExD99RZ1RFIMK6O1ZHSPJ68X9Y5" localSheetId="2" hidden="1">#REF!</definedName>
    <definedName name="BExD99RZ1RFIMK6O1ZHSPJ68X9Y5" localSheetId="15" hidden="1">#REF!</definedName>
    <definedName name="BExD99RZ1RFIMK6O1ZHSPJ68X9Y5" hidden="1">#REF!</definedName>
    <definedName name="BExD9ATSNNU6SJVYYUCUG2AFS57W" localSheetId="4" hidden="1">#REF!</definedName>
    <definedName name="BExD9ATSNNU6SJVYYUCUG2AFS57W" localSheetId="2" hidden="1">#REF!</definedName>
    <definedName name="BExD9ATSNNU6SJVYYUCUG2AFS57W" localSheetId="15" hidden="1">#REF!</definedName>
    <definedName name="BExD9ATSNNU6SJVYYUCUG2AFS57W" hidden="1">#REF!</definedName>
    <definedName name="BExD9JO1QOKHUKL6DOEKDLUBPPKZ" localSheetId="4" hidden="1">#REF!</definedName>
    <definedName name="BExD9JO1QOKHUKL6DOEKDLUBPPKZ" localSheetId="2" hidden="1">#REF!</definedName>
    <definedName name="BExD9JO1QOKHUKL6DOEKDLUBPPKZ" localSheetId="15" hidden="1">#REF!</definedName>
    <definedName name="BExD9JO1QOKHUKL6DOEKDLUBPPKZ" hidden="1">#REF!</definedName>
    <definedName name="BExD9L0ID3VSOU609GKWYTA5BFMA" localSheetId="4" hidden="1">#REF!</definedName>
    <definedName name="BExD9L0ID3VSOU609GKWYTA5BFMA" localSheetId="2" hidden="1">#REF!</definedName>
    <definedName name="BExD9L0ID3VSOU609GKWYTA5BFMA" localSheetId="15" hidden="1">#REF!</definedName>
    <definedName name="BExD9L0ID3VSOU609GKWYTA5BFMA" hidden="1">#REF!</definedName>
    <definedName name="BExD9M7SEMG0JK2FUTTZXWIEBTKB" localSheetId="4" hidden="1">#REF!</definedName>
    <definedName name="BExD9M7SEMG0JK2FUTTZXWIEBTKB" localSheetId="2" hidden="1">#REF!</definedName>
    <definedName name="BExD9M7SEMG0JK2FUTTZXWIEBTKB" localSheetId="15" hidden="1">#REF!</definedName>
    <definedName name="BExD9M7SEMG0JK2FUTTZXWIEBTKB" hidden="1">#REF!</definedName>
    <definedName name="BExD9MNYBYB1AICQL5165G472IE2" localSheetId="4" hidden="1">#REF!</definedName>
    <definedName name="BExD9MNYBYB1AICQL5165G472IE2" localSheetId="2" hidden="1">#REF!</definedName>
    <definedName name="BExD9MNYBYB1AICQL5165G472IE2" localSheetId="15" hidden="1">#REF!</definedName>
    <definedName name="BExD9MNYBYB1AICQL5165G472IE2" hidden="1">#REF!</definedName>
    <definedName name="BExD9PNSYT7GASEGUVL48MUQ02WO" localSheetId="4" hidden="1">#REF!</definedName>
    <definedName name="BExD9PNSYT7GASEGUVL48MUQ02WO" localSheetId="2" hidden="1">#REF!</definedName>
    <definedName name="BExD9PNSYT7GASEGUVL48MUQ02WO" localSheetId="15" hidden="1">#REF!</definedName>
    <definedName name="BExD9PNSYT7GASEGUVL48MUQ02WO" hidden="1">#REF!</definedName>
    <definedName name="BExD9TK2MIWFH5SKUYU9ZKF4NPHQ" localSheetId="4" hidden="1">#REF!</definedName>
    <definedName name="BExD9TK2MIWFH5SKUYU9ZKF4NPHQ" localSheetId="2" hidden="1">#REF!</definedName>
    <definedName name="BExD9TK2MIWFH5SKUYU9ZKF4NPHQ" localSheetId="15" hidden="1">#REF!</definedName>
    <definedName name="BExD9TK2MIWFH5SKUYU9ZKF4NPHQ" hidden="1">#REF!</definedName>
    <definedName name="BExDA23J1UL1EN1K0BLX2TKAX4U0" localSheetId="4" hidden="1">#REF!</definedName>
    <definedName name="BExDA23J1UL1EN1K0BLX2TKAX4U0" localSheetId="2" hidden="1">#REF!</definedName>
    <definedName name="BExDA23J1UL1EN1K0BLX2TKAX4U0" localSheetId="15" hidden="1">#REF!</definedName>
    <definedName name="BExDA23J1UL1EN1K0BLX2TKAX4U0" hidden="1">#REF!</definedName>
    <definedName name="BExDA6594R2INH5X2F55YRZSKRND" localSheetId="4" hidden="1">#REF!</definedName>
    <definedName name="BExDA6594R2INH5X2F55YRZSKRND" localSheetId="2" hidden="1">#REF!</definedName>
    <definedName name="BExDA6594R2INH5X2F55YRZSKRND" localSheetId="15" hidden="1">#REF!</definedName>
    <definedName name="BExDA6594R2INH5X2F55YRZSKRND" hidden="1">#REF!</definedName>
    <definedName name="BExDA6LD9061UULVKUUI4QP8SK13" localSheetId="4" hidden="1">#REF!</definedName>
    <definedName name="BExDA6LD9061UULVKUUI4QP8SK13" localSheetId="2" hidden="1">#REF!</definedName>
    <definedName name="BExDA6LD9061UULVKUUI4QP8SK13" localSheetId="15" hidden="1">#REF!</definedName>
    <definedName name="BExDA6LD9061UULVKUUI4QP8SK13" hidden="1">#REF!</definedName>
    <definedName name="BExDAGMVMNLQ6QXASB9R6D8DIT12" localSheetId="4" hidden="1">#REF!</definedName>
    <definedName name="BExDAGMVMNLQ6QXASB9R6D8DIT12" localSheetId="2" hidden="1">#REF!</definedName>
    <definedName name="BExDAGMVMNLQ6QXASB9R6D8DIT12" localSheetId="15" hidden="1">#REF!</definedName>
    <definedName name="BExDAGMVMNLQ6QXASB9R6D8DIT12" hidden="1">#REF!</definedName>
    <definedName name="BExDAYBHU9ADLXI8VRC7F608RVGM" localSheetId="4" hidden="1">#REF!</definedName>
    <definedName name="BExDAYBHU9ADLXI8VRC7F608RVGM" localSheetId="2" hidden="1">#REF!</definedName>
    <definedName name="BExDAYBHU9ADLXI8VRC7F608RVGM" localSheetId="15" hidden="1">#REF!</definedName>
    <definedName name="BExDAYBHU9ADLXI8VRC7F608RVGM" hidden="1">#REF!</definedName>
    <definedName name="BExDBDR1XR0FV0CYUCB2OJ7CJCZU" localSheetId="4" hidden="1">#REF!</definedName>
    <definedName name="BExDBDR1XR0FV0CYUCB2OJ7CJCZU" localSheetId="2" hidden="1">#REF!</definedName>
    <definedName name="BExDBDR1XR0FV0CYUCB2OJ7CJCZU" localSheetId="15" hidden="1">#REF!</definedName>
    <definedName name="BExDBDR1XR0FV0CYUCB2OJ7CJCZU" hidden="1">#REF!</definedName>
    <definedName name="BExDC7F818VN0S18ID7XRCRVYPJ4" localSheetId="4" hidden="1">#REF!</definedName>
    <definedName name="BExDC7F818VN0S18ID7XRCRVYPJ4" localSheetId="2" hidden="1">#REF!</definedName>
    <definedName name="BExDC7F818VN0S18ID7XRCRVYPJ4" localSheetId="15" hidden="1">#REF!</definedName>
    <definedName name="BExDC7F818VN0S18ID7XRCRVYPJ4" hidden="1">#REF!</definedName>
    <definedName name="BExDCL7K96PC9VZYB70ZW3QPVIJE" localSheetId="4" hidden="1">#REF!</definedName>
    <definedName name="BExDCL7K96PC9VZYB70ZW3QPVIJE" localSheetId="2" hidden="1">#REF!</definedName>
    <definedName name="BExDCL7K96PC9VZYB70ZW3QPVIJE" localSheetId="15" hidden="1">#REF!</definedName>
    <definedName name="BExDCL7K96PC9VZYB70ZW3QPVIJE" hidden="1">#REF!</definedName>
    <definedName name="BExDCP3UZ3C2O4C1F7KMU0Z9U32N" localSheetId="4" hidden="1">#REF!</definedName>
    <definedName name="BExDCP3UZ3C2O4C1F7KMU0Z9U32N" localSheetId="2" hidden="1">#REF!</definedName>
    <definedName name="BExDCP3UZ3C2O4C1F7KMU0Z9U32N" localSheetId="15" hidden="1">#REF!</definedName>
    <definedName name="BExDCP3UZ3C2O4C1F7KMU0Z9U32N" hidden="1">#REF!</definedName>
    <definedName name="BExENU8ISP26W97JG63CN1XT9KB4" localSheetId="4" hidden="1">#REF!</definedName>
    <definedName name="BExENU8ISP26W97JG63CN1XT9KB4" localSheetId="2" hidden="1">#REF!</definedName>
    <definedName name="BExENU8ISP26W97JG63CN1XT9KB4" localSheetId="15" hidden="1">#REF!</definedName>
    <definedName name="BExENU8ISP26W97JG63CN1XT9KB4" hidden="1">#REF!</definedName>
    <definedName name="BExEO14OTKLVDBTNB2ONGZ4YB20H" localSheetId="4" hidden="1">#REF!</definedName>
    <definedName name="BExEO14OTKLVDBTNB2ONGZ4YB20H" localSheetId="2" hidden="1">#REF!</definedName>
    <definedName name="BExEO14OTKLVDBTNB2ONGZ4YB20H" localSheetId="15" hidden="1">#REF!</definedName>
    <definedName name="BExEO14OTKLVDBTNB2ONGZ4YB20H" hidden="1">#REF!</definedName>
    <definedName name="BExEO80UUNTK4DX33Z5TYLM8NYZM" localSheetId="4" hidden="1">#REF!</definedName>
    <definedName name="BExEO80UUNTK4DX33Z5TYLM8NYZM" localSheetId="2" hidden="1">#REF!</definedName>
    <definedName name="BExEO80UUNTK4DX33Z5TYLM8NYZM" localSheetId="15" hidden="1">#REF!</definedName>
    <definedName name="BExEO80UUNTK4DX33Z5TYLM8NYZM" hidden="1">#REF!</definedName>
    <definedName name="BExEOBX3WECDMYCV9RLN49APTXMM" localSheetId="4" hidden="1">#REF!</definedName>
    <definedName name="BExEOBX3WECDMYCV9RLN49APTXMM" localSheetId="2" hidden="1">#REF!</definedName>
    <definedName name="BExEOBX3WECDMYCV9RLN49APTXMM" localSheetId="15" hidden="1">#REF!</definedName>
    <definedName name="BExEOBX3WECDMYCV9RLN49APTXMM" hidden="1">#REF!</definedName>
    <definedName name="BExEPN9VIYI0FVL0HLZQXJFO6TT0" localSheetId="4" hidden="1">#REF!</definedName>
    <definedName name="BExEPN9VIYI0FVL0HLZQXJFO6TT0" localSheetId="2" hidden="1">#REF!</definedName>
    <definedName name="BExEPN9VIYI0FVL0HLZQXJFO6TT0" localSheetId="15" hidden="1">#REF!</definedName>
    <definedName name="BExEPN9VIYI0FVL0HLZQXJFO6TT0" hidden="1">#REF!</definedName>
    <definedName name="BExEPQPUOD4B6H60DKEB9159F7DR" localSheetId="4" hidden="1">#REF!</definedName>
    <definedName name="BExEPQPUOD4B6H60DKEB9159F7DR" localSheetId="2" hidden="1">#REF!</definedName>
    <definedName name="BExEPQPUOD4B6H60DKEB9159F7DR" localSheetId="15" hidden="1">#REF!</definedName>
    <definedName name="BExEPQPUOD4B6H60DKEB9159F7DR" hidden="1">#REF!</definedName>
    <definedName name="BExEPYT6VDSMR8MU2341Q5GM2Y9V" localSheetId="4" hidden="1">#REF!</definedName>
    <definedName name="BExEPYT6VDSMR8MU2341Q5GM2Y9V" localSheetId="2" hidden="1">#REF!</definedName>
    <definedName name="BExEPYT6VDSMR8MU2341Q5GM2Y9V" localSheetId="15" hidden="1">#REF!</definedName>
    <definedName name="BExEPYT6VDSMR8MU2341Q5GM2Y9V" hidden="1">#REF!</definedName>
    <definedName name="BExEQ2ENYLMY8K1796XBB31CJHNN" localSheetId="4" hidden="1">#REF!</definedName>
    <definedName name="BExEQ2ENYLMY8K1796XBB31CJHNN" localSheetId="2" hidden="1">#REF!</definedName>
    <definedName name="BExEQ2ENYLMY8K1796XBB31CJHNN" localSheetId="15" hidden="1">#REF!</definedName>
    <definedName name="BExEQ2ENYLMY8K1796XBB31CJHNN" hidden="1">#REF!</definedName>
    <definedName name="BExEQ2PFE4N40LEPGDPS90WDL6BN" localSheetId="4" hidden="1">#REF!</definedName>
    <definedName name="BExEQ2PFE4N40LEPGDPS90WDL6BN" localSheetId="2" hidden="1">#REF!</definedName>
    <definedName name="BExEQ2PFE4N40LEPGDPS90WDL6BN" localSheetId="15" hidden="1">#REF!</definedName>
    <definedName name="BExEQ2PFE4N40LEPGDPS90WDL6BN" hidden="1">#REF!</definedName>
    <definedName name="BExEQ2PFURT24NQYGYVE8NKX1EGA" localSheetId="4" hidden="1">#REF!</definedName>
    <definedName name="BExEQ2PFURT24NQYGYVE8NKX1EGA" localSheetId="2" hidden="1">#REF!</definedName>
    <definedName name="BExEQ2PFURT24NQYGYVE8NKX1EGA" localSheetId="15" hidden="1">#REF!</definedName>
    <definedName name="BExEQ2PFURT24NQYGYVE8NKX1EGA" hidden="1">#REF!</definedName>
    <definedName name="BExEQB8ZWXO6IIGOEPWTLOJGE2NR" localSheetId="4" hidden="1">#REF!</definedName>
    <definedName name="BExEQB8ZWXO6IIGOEPWTLOJGE2NR" localSheetId="2" hidden="1">#REF!</definedName>
    <definedName name="BExEQB8ZWXO6IIGOEPWTLOJGE2NR" localSheetId="15" hidden="1">#REF!</definedName>
    <definedName name="BExEQB8ZWXO6IIGOEPWTLOJGE2NR" hidden="1">#REF!</definedName>
    <definedName name="BExEQBZX0EL6LIKPY01197ACK65H" localSheetId="4" hidden="1">#REF!</definedName>
    <definedName name="BExEQBZX0EL6LIKPY01197ACK65H" localSheetId="2" hidden="1">#REF!</definedName>
    <definedName name="BExEQBZX0EL6LIKPY01197ACK65H" localSheetId="15" hidden="1">#REF!</definedName>
    <definedName name="BExEQBZX0EL6LIKPY01197ACK65H" hidden="1">#REF!</definedName>
    <definedName name="BExEQDXZALJLD4OBF74IKZBR13SR" localSheetId="4" hidden="1">#REF!</definedName>
    <definedName name="BExEQDXZALJLD4OBF74IKZBR13SR" localSheetId="2" hidden="1">#REF!</definedName>
    <definedName name="BExEQDXZALJLD4OBF74IKZBR13SR" localSheetId="15" hidden="1">#REF!</definedName>
    <definedName name="BExEQDXZALJLD4OBF74IKZBR13SR" hidden="1">#REF!</definedName>
    <definedName name="BExEQFLE2RPWGMWQAI4JMKUEFRPT" localSheetId="4" hidden="1">#REF!</definedName>
    <definedName name="BExEQFLE2RPWGMWQAI4JMKUEFRPT" localSheetId="2" hidden="1">#REF!</definedName>
    <definedName name="BExEQFLE2RPWGMWQAI4JMKUEFRPT" localSheetId="15" hidden="1">#REF!</definedName>
    <definedName name="BExEQFLE2RPWGMWQAI4JMKUEFRPT" hidden="1">#REF!</definedName>
    <definedName name="BExEQJHNJV9U65F5VGIGX0VM02VF" localSheetId="4" hidden="1">#REF!</definedName>
    <definedName name="BExEQJHNJV9U65F5VGIGX0VM02VF" localSheetId="2" hidden="1">#REF!</definedName>
    <definedName name="BExEQJHNJV9U65F5VGIGX0VM02VF" localSheetId="15" hidden="1">#REF!</definedName>
    <definedName name="BExEQJHNJV9U65F5VGIGX0VM02VF" hidden="1">#REF!</definedName>
    <definedName name="BExEQTZAP8R69U31W4LKGTKKGKQE" localSheetId="4" hidden="1">#REF!</definedName>
    <definedName name="BExEQTZAP8R69U31W4LKGTKKGKQE" localSheetId="2" hidden="1">#REF!</definedName>
    <definedName name="BExEQTZAP8R69U31W4LKGTKKGKQE" localSheetId="15" hidden="1">#REF!</definedName>
    <definedName name="BExEQTZAP8R69U31W4LKGTKKGKQE" hidden="1">#REF!</definedName>
    <definedName name="BExER2O72H1F9WV6S1J04C15PXX7" localSheetId="4" hidden="1">#REF!</definedName>
    <definedName name="BExER2O72H1F9WV6S1J04C15PXX7" localSheetId="2" hidden="1">#REF!</definedName>
    <definedName name="BExER2O72H1F9WV6S1J04C15PXX7" localSheetId="15" hidden="1">#REF!</definedName>
    <definedName name="BExER2O72H1F9WV6S1J04C15PXX7" hidden="1">#REF!</definedName>
    <definedName name="BExERIPCI7N2NW7JRL59DVT0TTSU" localSheetId="4" hidden="1">#REF!</definedName>
    <definedName name="BExERIPCI7N2NW7JRL59DVT0TTSU" localSheetId="2" hidden="1">#REF!</definedName>
    <definedName name="BExERIPCI7N2NW7JRL59DVT0TTSU" localSheetId="15" hidden="1">#REF!</definedName>
    <definedName name="BExERIPCI7N2NW7JRL59DVT0TTSU" hidden="1">#REF!</definedName>
    <definedName name="BExERRUIKIOATPZ9U4HQ0V52RJAU" localSheetId="4" hidden="1">#REF!</definedName>
    <definedName name="BExERRUIKIOATPZ9U4HQ0V52RJAU" localSheetId="2" hidden="1">#REF!</definedName>
    <definedName name="BExERRUIKIOATPZ9U4HQ0V52RJAU" localSheetId="15" hidden="1">#REF!</definedName>
    <definedName name="BExERRUIKIOATPZ9U4HQ0V52RJAU" hidden="1">#REF!</definedName>
    <definedName name="BExERSANFNM1O7T65PC5MJ301YET" localSheetId="4" hidden="1">#REF!</definedName>
    <definedName name="BExERSANFNM1O7T65PC5MJ301YET" localSheetId="2" hidden="1">#REF!</definedName>
    <definedName name="BExERSANFNM1O7T65PC5MJ301YET" localSheetId="15" hidden="1">#REF!</definedName>
    <definedName name="BExERSANFNM1O7T65PC5MJ301YET" hidden="1">#REF!</definedName>
    <definedName name="BExERU8P606C6QQZZL55U0ZQYQF1" localSheetId="4" hidden="1">#REF!</definedName>
    <definedName name="BExERU8P606C6QQZZL55U0ZQYQF1" localSheetId="2" hidden="1">#REF!</definedName>
    <definedName name="BExERU8P606C6QQZZL55U0ZQYQF1" localSheetId="15" hidden="1">#REF!</definedName>
    <definedName name="BExERU8P606C6QQZZL55U0ZQYQF1" hidden="1">#REF!</definedName>
    <definedName name="BExERWCEBKQRYWRQLYJ4UCMMKTHG" localSheetId="4" hidden="1">#REF!</definedName>
    <definedName name="BExERWCEBKQRYWRQLYJ4UCMMKTHG" localSheetId="3" hidden="1">#REF!</definedName>
    <definedName name="BExERWCEBKQRYWRQLYJ4UCMMKTHG" localSheetId="2" hidden="1">#REF!</definedName>
    <definedName name="BExERWCEBKQRYWRQLYJ4UCMMKTHG" localSheetId="15" hidden="1">#REF!</definedName>
    <definedName name="BExERWCEBKQRYWRQLYJ4UCMMKTHG" hidden="1">#REF!</definedName>
    <definedName name="BExERXE1QW042A2T25RI4DVUU59O" localSheetId="4" hidden="1">#REF!</definedName>
    <definedName name="BExERXE1QW042A2T25RI4DVUU59O" localSheetId="3" hidden="1">#REF!</definedName>
    <definedName name="BExERXE1QW042A2T25RI4DVUU59O" localSheetId="2" hidden="1">#REF!</definedName>
    <definedName name="BExERXE1QW042A2T25RI4DVUU59O" localSheetId="15" hidden="1">#REF!</definedName>
    <definedName name="BExERXE1QW042A2T25RI4DVUU59O" hidden="1">#REF!</definedName>
    <definedName name="BExES44RHHDL3V7FLV6M20834WF1" localSheetId="4" hidden="1">#REF!</definedName>
    <definedName name="BExES44RHHDL3V7FLV6M20834WF1" localSheetId="3" hidden="1">#REF!</definedName>
    <definedName name="BExES44RHHDL3V7FLV6M20834WF1" localSheetId="2" hidden="1">#REF!</definedName>
    <definedName name="BExES44RHHDL3V7FLV6M20834WF1" localSheetId="15" hidden="1">#REF!</definedName>
    <definedName name="BExES44RHHDL3V7FLV6M20834WF1" hidden="1">#REF!</definedName>
    <definedName name="BExES4A7VE2X3RYYTVRLKZD4I7WU" localSheetId="4" hidden="1">#REF!</definedName>
    <definedName name="BExES4A7VE2X3RYYTVRLKZD4I7WU" localSheetId="3" hidden="1">#REF!</definedName>
    <definedName name="BExES4A7VE2X3RYYTVRLKZD4I7WU" localSheetId="2" hidden="1">#REF!</definedName>
    <definedName name="BExES4A7VE2X3RYYTVRLKZD4I7WU" localSheetId="15" hidden="1">#REF!</definedName>
    <definedName name="BExES4A7VE2X3RYYTVRLKZD4I7WU" hidden="1">#REF!</definedName>
    <definedName name="BExESLYUFDACMPARVY264HKBCXLX" localSheetId="4" hidden="1">#REF!</definedName>
    <definedName name="BExESLYUFDACMPARVY264HKBCXLX" localSheetId="2" hidden="1">#REF!</definedName>
    <definedName name="BExESLYUFDACMPARVY264HKBCXLX" localSheetId="15" hidden="1">#REF!</definedName>
    <definedName name="BExESLYUFDACMPARVY264HKBCXLX" hidden="1">#REF!</definedName>
    <definedName name="BExESMKD95A649M0WRSG6CXXP326" localSheetId="4" hidden="1">#REF!</definedName>
    <definedName name="BExESMKD95A649M0WRSG6CXXP326" localSheetId="2" hidden="1">#REF!</definedName>
    <definedName name="BExESMKD95A649M0WRSG6CXXP326" localSheetId="15" hidden="1">#REF!</definedName>
    <definedName name="BExESMKD95A649M0WRSG6CXXP326" hidden="1">#REF!</definedName>
    <definedName name="BExESR27ZXJG5VMY4PR9D940VS7T" localSheetId="4" hidden="1">#REF!</definedName>
    <definedName name="BExESR27ZXJG5VMY4PR9D940VS7T" localSheetId="2" hidden="1">#REF!</definedName>
    <definedName name="BExESR27ZXJG5VMY4PR9D940VS7T" localSheetId="15" hidden="1">#REF!</definedName>
    <definedName name="BExESR27ZXJG5VMY4PR9D940VS7T" hidden="1">#REF!</definedName>
    <definedName name="BExESVK1YRJM6UG6FBYOF9CNX29X" localSheetId="4" hidden="1">#REF!</definedName>
    <definedName name="BExESVK1YRJM6UG6FBYOF9CNX29X" localSheetId="2" hidden="1">#REF!</definedName>
    <definedName name="BExESVK1YRJM6UG6FBYOF9CNX29X" localSheetId="15" hidden="1">#REF!</definedName>
    <definedName name="BExESVK1YRJM6UG6FBYOF9CNX29X" hidden="1">#REF!</definedName>
    <definedName name="BExESZ03KXL8DQ2591HLR56ZML94" localSheetId="4" hidden="1">#REF!</definedName>
    <definedName name="BExESZ03KXL8DQ2591HLR56ZML94" localSheetId="2" hidden="1">#REF!</definedName>
    <definedName name="BExESZ03KXL8DQ2591HLR56ZML94" localSheetId="15" hidden="1">#REF!</definedName>
    <definedName name="BExESZ03KXL8DQ2591HLR56ZML94" hidden="1">#REF!</definedName>
    <definedName name="BExESZAW5N443NRTKIP59OEI1CR6" localSheetId="4" hidden="1">#REF!</definedName>
    <definedName name="BExESZAW5N443NRTKIP59OEI1CR6" localSheetId="2" hidden="1">#REF!</definedName>
    <definedName name="BExESZAW5N443NRTKIP59OEI1CR6" localSheetId="15" hidden="1">#REF!</definedName>
    <definedName name="BExESZAW5N443NRTKIP59OEI1CR6" hidden="1">#REF!</definedName>
    <definedName name="BExET3HXQ60A4O2OLKX8QNXRI6LQ" localSheetId="4" hidden="1">#REF!</definedName>
    <definedName name="BExET3HXQ60A4O2OLKX8QNXRI6LQ" localSheetId="2" hidden="1">#REF!</definedName>
    <definedName name="BExET3HXQ60A4O2OLKX8QNXRI6LQ" localSheetId="15" hidden="1">#REF!</definedName>
    <definedName name="BExET3HXQ60A4O2OLKX8QNXRI6LQ" hidden="1">#REF!</definedName>
    <definedName name="BExET4EAH366GROMVVMDCSUI1018" localSheetId="4" hidden="1">#REF!</definedName>
    <definedName name="BExET4EAH366GROMVVMDCSUI1018" localSheetId="2" hidden="1">#REF!</definedName>
    <definedName name="BExET4EAH366GROMVVMDCSUI1018" localSheetId="15" hidden="1">#REF!</definedName>
    <definedName name="BExET4EAH366GROMVVMDCSUI1018" hidden="1">#REF!</definedName>
    <definedName name="BExETA3B1FCIOA80H94K90FWXQKE" localSheetId="4" hidden="1">#REF!</definedName>
    <definedName name="BExETA3B1FCIOA80H94K90FWXQKE" localSheetId="2" hidden="1">#REF!</definedName>
    <definedName name="BExETA3B1FCIOA80H94K90FWXQKE" localSheetId="15" hidden="1">#REF!</definedName>
    <definedName name="BExETA3B1FCIOA80H94K90FWXQKE" hidden="1">#REF!</definedName>
    <definedName name="BExETAZOYT4CJIT8RRKC9F2HJG1D" localSheetId="4" hidden="1">#REF!</definedName>
    <definedName name="BExETAZOYT4CJIT8RRKC9F2HJG1D" localSheetId="2" hidden="1">#REF!</definedName>
    <definedName name="BExETAZOYT4CJIT8RRKC9F2HJG1D" localSheetId="15" hidden="1">#REF!</definedName>
    <definedName name="BExETAZOYT4CJIT8RRKC9F2HJG1D" hidden="1">#REF!</definedName>
    <definedName name="BExETB55BNG40G9YOI2H6UHIR9WU" localSheetId="4" hidden="1">#REF!</definedName>
    <definedName name="BExETB55BNG40G9YOI2H6UHIR9WU" localSheetId="2" hidden="1">#REF!</definedName>
    <definedName name="BExETB55BNG40G9YOI2H6UHIR9WU" localSheetId="15" hidden="1">#REF!</definedName>
    <definedName name="BExETB55BNG40G9YOI2H6UHIR9WU" hidden="1">#REF!</definedName>
    <definedName name="BExETF6QD5A9GEINE1KZRRC2LXWM" localSheetId="4" hidden="1">#REF!</definedName>
    <definedName name="BExETF6QD5A9GEINE1KZRRC2LXWM" localSheetId="2" hidden="1">#REF!</definedName>
    <definedName name="BExETF6QD5A9GEINE1KZRRC2LXWM" localSheetId="15" hidden="1">#REF!</definedName>
    <definedName name="BExETF6QD5A9GEINE1KZRRC2LXWM" hidden="1">#REF!</definedName>
    <definedName name="BExETQ9XRXLUACN82805SPSPNKHI" localSheetId="4" hidden="1">#REF!</definedName>
    <definedName name="BExETQ9XRXLUACN82805SPSPNKHI" localSheetId="2" hidden="1">#REF!</definedName>
    <definedName name="BExETQ9XRXLUACN82805SPSPNKHI" localSheetId="15" hidden="1">#REF!</definedName>
    <definedName name="BExETQ9XRXLUACN82805SPSPNKHI" hidden="1">#REF!</definedName>
    <definedName name="BExETR0YRMOR63E6DHLEHV9QVVON" localSheetId="4" hidden="1">#REF!</definedName>
    <definedName name="BExETR0YRMOR63E6DHLEHV9QVVON" localSheetId="2" hidden="1">#REF!</definedName>
    <definedName name="BExETR0YRMOR63E6DHLEHV9QVVON" localSheetId="15" hidden="1">#REF!</definedName>
    <definedName name="BExETR0YRMOR63E6DHLEHV9QVVON" hidden="1">#REF!</definedName>
    <definedName name="BExETVO51BGF7GGNGB21UD7OIF15" localSheetId="4" hidden="1">#REF!</definedName>
    <definedName name="BExETVO51BGF7GGNGB21UD7OIF15" localSheetId="2" hidden="1">#REF!</definedName>
    <definedName name="BExETVO51BGF7GGNGB21UD7OIF15" localSheetId="15" hidden="1">#REF!</definedName>
    <definedName name="BExETVO51BGF7GGNGB21UD7OIF15" hidden="1">#REF!</definedName>
    <definedName name="BExETVTGY38YXYYF7N73OYN6FYY3" localSheetId="4" hidden="1">#REF!</definedName>
    <definedName name="BExETVTGY38YXYYF7N73OYN6FYY3" localSheetId="2" hidden="1">#REF!</definedName>
    <definedName name="BExETVTGY38YXYYF7N73OYN6FYY3" localSheetId="15" hidden="1">#REF!</definedName>
    <definedName name="BExETVTGY38YXYYF7N73OYN6FYY3" hidden="1">#REF!</definedName>
    <definedName name="BExETVTH8RADW05P2XUUV7V44TWW" localSheetId="4" hidden="1">#REF!</definedName>
    <definedName name="BExETVTH8RADW05P2XUUV7V44TWW" localSheetId="2" hidden="1">#REF!</definedName>
    <definedName name="BExETVTH8RADW05P2XUUV7V44TWW" localSheetId="15" hidden="1">#REF!</definedName>
    <definedName name="BExETVTH8RADW05P2XUUV7V44TWW" hidden="1">#REF!</definedName>
    <definedName name="BExETW9PYUAV5QY6A4VCYZRIOUX4" localSheetId="4" hidden="1">#REF!</definedName>
    <definedName name="BExETW9PYUAV5QY6A4VCYZRIOUX4" localSheetId="2" hidden="1">#REF!</definedName>
    <definedName name="BExETW9PYUAV5QY6A4VCYZRIOUX4" localSheetId="15" hidden="1">#REF!</definedName>
    <definedName name="BExETW9PYUAV5QY6A4VCYZRIOUX4" hidden="1">#REF!</definedName>
    <definedName name="BExEUGNELLVZ7K2PYWP2TG8T65XQ" localSheetId="4" hidden="1">#REF!</definedName>
    <definedName name="BExEUGNELLVZ7K2PYWP2TG8T65XQ" localSheetId="2" hidden="1">#REF!</definedName>
    <definedName name="BExEUGNELLVZ7K2PYWP2TG8T65XQ" localSheetId="15" hidden="1">#REF!</definedName>
    <definedName name="BExEUGNELLVZ7K2PYWP2TG8T65XQ" hidden="1">#REF!</definedName>
    <definedName name="BExEUHUG1NGJGB6F1UH5IKFZ9B9M" localSheetId="4" hidden="1">#REF!</definedName>
    <definedName name="BExEUHUG1NGJGB6F1UH5IKFZ9B9M" localSheetId="2" hidden="1">#REF!</definedName>
    <definedName name="BExEUHUG1NGJGB6F1UH5IKFZ9B9M" localSheetId="15" hidden="1">#REF!</definedName>
    <definedName name="BExEUHUG1NGJGB6F1UH5IKFZ9B9M" hidden="1">#REF!</definedName>
    <definedName name="BExEUNE4T242Y59C6MS28MXEUGCP" localSheetId="4" hidden="1">#REF!</definedName>
    <definedName name="BExEUNE4T242Y59C6MS28MXEUGCP" localSheetId="2" hidden="1">#REF!</definedName>
    <definedName name="BExEUNE4T242Y59C6MS28MXEUGCP" localSheetId="15" hidden="1">#REF!</definedName>
    <definedName name="BExEUNE4T242Y59C6MS28MXEUGCP" hidden="1">#REF!</definedName>
    <definedName name="BExEUNU7FYVTR4DD1D31SS7PNXX2" localSheetId="4" hidden="1">#REF!</definedName>
    <definedName name="BExEUNU7FYVTR4DD1D31SS7PNXX2" localSheetId="2" hidden="1">#REF!</definedName>
    <definedName name="BExEUNU7FYVTR4DD1D31SS7PNXX2" localSheetId="15" hidden="1">#REF!</definedName>
    <definedName name="BExEUNU7FYVTR4DD1D31SS7PNXX2" hidden="1">#REF!</definedName>
    <definedName name="BExEUOAHB0OT3BACAHNZ3B905C0P" localSheetId="4" hidden="1">#REF!</definedName>
    <definedName name="BExEUOAHB0OT3BACAHNZ3B905C0P" localSheetId="2" hidden="1">#REF!</definedName>
    <definedName name="BExEUOAHB0OT3BACAHNZ3B905C0P" localSheetId="15" hidden="1">#REF!</definedName>
    <definedName name="BExEUOAHB0OT3BACAHNZ3B905C0P" hidden="1">#REF!</definedName>
    <definedName name="BExEV2TP7NA3ZR6RJGH5ER370OUM" localSheetId="4" hidden="1">#REF!</definedName>
    <definedName name="BExEV2TP7NA3ZR6RJGH5ER370OUM" localSheetId="2" hidden="1">#REF!</definedName>
    <definedName name="BExEV2TP7NA3ZR6RJGH5ER370OUM" localSheetId="15" hidden="1">#REF!</definedName>
    <definedName name="BExEV2TP7NA3ZR6RJGH5ER370OUM" hidden="1">#REF!</definedName>
    <definedName name="BExEV3Q7M5YTX3CY3QCP1SUIEP2E" localSheetId="4" hidden="1">#REF!</definedName>
    <definedName name="BExEV3Q7M5YTX3CY3QCP1SUIEP2E" localSheetId="2" hidden="1">#REF!</definedName>
    <definedName name="BExEV3Q7M5YTX3CY3QCP1SUIEP2E" localSheetId="15" hidden="1">#REF!</definedName>
    <definedName name="BExEV3Q7M5YTX3CY3QCP1SUIEP2E" hidden="1">#REF!</definedName>
    <definedName name="BExEV69USLNYO2QRJRC0J92XUF00" localSheetId="4" hidden="1">#REF!</definedName>
    <definedName name="BExEV69USLNYO2QRJRC0J92XUF00" localSheetId="2" hidden="1">#REF!</definedName>
    <definedName name="BExEV69USLNYO2QRJRC0J92XUF00" localSheetId="15" hidden="1">#REF!</definedName>
    <definedName name="BExEV69USLNYO2QRJRC0J92XUF00" hidden="1">#REF!</definedName>
    <definedName name="BExEV6KNTQOCFD7GV726XQEVQ7R6" localSheetId="4" hidden="1">#REF!</definedName>
    <definedName name="BExEV6KNTQOCFD7GV726XQEVQ7R6" localSheetId="2" hidden="1">#REF!</definedName>
    <definedName name="BExEV6KNTQOCFD7GV726XQEVQ7R6" localSheetId="15" hidden="1">#REF!</definedName>
    <definedName name="BExEV6KNTQOCFD7GV726XQEVQ7R6" hidden="1">#REF!</definedName>
    <definedName name="BExEV6VGM4POO9QT9KH3QA3VYCWM" localSheetId="4" hidden="1">#REF!</definedName>
    <definedName name="BExEV6VGM4POO9QT9KH3QA3VYCWM" localSheetId="2" hidden="1">#REF!</definedName>
    <definedName name="BExEV6VGM4POO9QT9KH3QA3VYCWM" localSheetId="15" hidden="1">#REF!</definedName>
    <definedName name="BExEV6VGM4POO9QT9KH3QA3VYCWM" hidden="1">#REF!</definedName>
    <definedName name="BExEVCEYMOI0PGO7HAEOS9CVMU2O" localSheetId="4" hidden="1">#REF!</definedName>
    <definedName name="BExEVCEYMOI0PGO7HAEOS9CVMU2O" localSheetId="2" hidden="1">#REF!</definedName>
    <definedName name="BExEVCEYMOI0PGO7HAEOS9CVMU2O" localSheetId="15" hidden="1">#REF!</definedName>
    <definedName name="BExEVCEYMOI0PGO7HAEOS9CVMU2O" hidden="1">#REF!</definedName>
    <definedName name="BExEVET98G3FU6QBF9LHYWSAMV0O" localSheetId="4" hidden="1">#REF!</definedName>
    <definedName name="BExEVET98G3FU6QBF9LHYWSAMV0O" localSheetId="2" hidden="1">#REF!</definedName>
    <definedName name="BExEVET98G3FU6QBF9LHYWSAMV0O" localSheetId="15" hidden="1">#REF!</definedName>
    <definedName name="BExEVET98G3FU6QBF9LHYWSAMV0O" hidden="1">#REF!</definedName>
    <definedName name="BExEVNCUT0PDUYNJH7G6BSEWZOT2" localSheetId="4" hidden="1">#REF!</definedName>
    <definedName name="BExEVNCUT0PDUYNJH7G6BSEWZOT2" localSheetId="2" hidden="1">#REF!</definedName>
    <definedName name="BExEVNCUT0PDUYNJH7G6BSEWZOT2" localSheetId="15" hidden="1">#REF!</definedName>
    <definedName name="BExEVNCUT0PDUYNJH7G6BSEWZOT2" hidden="1">#REF!</definedName>
    <definedName name="BExEVPGF4V5J0WQRZKUM8F9TTKZJ" localSheetId="4" hidden="1">#REF!</definedName>
    <definedName name="BExEVPGF4V5J0WQRZKUM8F9TTKZJ" localSheetId="2" hidden="1">#REF!</definedName>
    <definedName name="BExEVPGF4V5J0WQRZKUM8F9TTKZJ" localSheetId="15" hidden="1">#REF!</definedName>
    <definedName name="BExEVPGF4V5J0WQRZKUM8F9TTKZJ" hidden="1">#REF!</definedName>
    <definedName name="BExEVVLIEVWYRF2UUC1H0H5QU1CP" localSheetId="4" hidden="1">#REF!</definedName>
    <definedName name="BExEVVLIEVWYRF2UUC1H0H5QU1CP" localSheetId="2" hidden="1">#REF!</definedName>
    <definedName name="BExEVVLIEVWYRF2UUC1H0H5QU1CP" localSheetId="15" hidden="1">#REF!</definedName>
    <definedName name="BExEVVLIEVWYRF2UUC1H0H5QU1CP" hidden="1">#REF!</definedName>
    <definedName name="BExEVWCKO8T84GW9Z3X47915XKSH" localSheetId="4" hidden="1">#REF!</definedName>
    <definedName name="BExEVWCKO8T84GW9Z3X47915XKSH" localSheetId="2" hidden="1">#REF!</definedName>
    <definedName name="BExEVWCKO8T84GW9Z3X47915XKSH" localSheetId="15" hidden="1">#REF!</definedName>
    <definedName name="BExEVWCKO8T84GW9Z3X47915XKSH" hidden="1">#REF!</definedName>
    <definedName name="BExEVZSJWMZ5L2ZE7AZC57CXKW6T" localSheetId="4" hidden="1">#REF!</definedName>
    <definedName name="BExEVZSJWMZ5L2ZE7AZC57CXKW6T" localSheetId="2" hidden="1">#REF!</definedName>
    <definedName name="BExEVZSJWMZ5L2ZE7AZC57CXKW6T" localSheetId="15" hidden="1">#REF!</definedName>
    <definedName name="BExEVZSJWMZ5L2ZE7AZC57CXKW6T" hidden="1">#REF!</definedName>
    <definedName name="BExEW0JL1GFFCXMDGW54CI7Y8FZN" localSheetId="4" hidden="1">#REF!</definedName>
    <definedName name="BExEW0JL1GFFCXMDGW54CI7Y8FZN" localSheetId="2" hidden="1">#REF!</definedName>
    <definedName name="BExEW0JL1GFFCXMDGW54CI7Y8FZN" localSheetId="15" hidden="1">#REF!</definedName>
    <definedName name="BExEW0JL1GFFCXMDGW54CI7Y8FZN" hidden="1">#REF!</definedName>
    <definedName name="BExEW68M9WL8214QH9C7VCK7BN08" localSheetId="4" hidden="1">#REF!</definedName>
    <definedName name="BExEW68M9WL8214QH9C7VCK7BN08" localSheetId="2" hidden="1">#REF!</definedName>
    <definedName name="BExEW68M9WL8214QH9C7VCK7BN08" localSheetId="15" hidden="1">#REF!</definedName>
    <definedName name="BExEW68M9WL8214QH9C7VCK7BN08" hidden="1">#REF!</definedName>
    <definedName name="BExEW8HFKH6F47KIHYBDRUEFZ2ZZ" localSheetId="4" hidden="1">#REF!</definedName>
    <definedName name="BExEW8HFKH6F47KIHYBDRUEFZ2ZZ" localSheetId="2" hidden="1">#REF!</definedName>
    <definedName name="BExEW8HFKH6F47KIHYBDRUEFZ2ZZ" localSheetId="15" hidden="1">#REF!</definedName>
    <definedName name="BExEW8HFKH6F47KIHYBDRUEFZ2ZZ" hidden="1">#REF!</definedName>
    <definedName name="BExEWB6JHMITZPXHB6JATOCLLKLJ" localSheetId="4" hidden="1">#REF!</definedName>
    <definedName name="BExEWB6JHMITZPXHB6JATOCLLKLJ" localSheetId="2" hidden="1">#REF!</definedName>
    <definedName name="BExEWB6JHMITZPXHB6JATOCLLKLJ" localSheetId="15" hidden="1">#REF!</definedName>
    <definedName name="BExEWB6JHMITZPXHB6JATOCLLKLJ" hidden="1">#REF!</definedName>
    <definedName name="BExEWNBGQS1U2LW3W84T4LSJ9K00" localSheetId="4" hidden="1">#REF!</definedName>
    <definedName name="BExEWNBGQS1U2LW3W84T4LSJ9K00" localSheetId="2" hidden="1">#REF!</definedName>
    <definedName name="BExEWNBGQS1U2LW3W84T4LSJ9K00" localSheetId="15" hidden="1">#REF!</definedName>
    <definedName name="BExEWNBGQS1U2LW3W84T4LSJ9K00" hidden="1">#REF!</definedName>
    <definedName name="BExEWO7STL7HNZSTY8VQBPTX1WK6" localSheetId="4" hidden="1">#REF!</definedName>
    <definedName name="BExEWO7STL7HNZSTY8VQBPTX1WK6" localSheetId="2" hidden="1">#REF!</definedName>
    <definedName name="BExEWO7STL7HNZSTY8VQBPTX1WK6" localSheetId="15" hidden="1">#REF!</definedName>
    <definedName name="BExEWO7STL7HNZSTY8VQBPTX1WK6" hidden="1">#REF!</definedName>
    <definedName name="BExEWQ0M1N3KMKTDJ73H10QSG4W1" localSheetId="4" hidden="1">#REF!</definedName>
    <definedName name="BExEWQ0M1N3KMKTDJ73H10QSG4W1" localSheetId="2" hidden="1">#REF!</definedName>
    <definedName name="BExEWQ0M1N3KMKTDJ73H10QSG4W1" localSheetId="15" hidden="1">#REF!</definedName>
    <definedName name="BExEWQ0M1N3KMKTDJ73H10QSG4W1" hidden="1">#REF!</definedName>
    <definedName name="BExEX43OR6NH8GF32YY2ZB6Y8WGP" localSheetId="4" hidden="1">#REF!</definedName>
    <definedName name="BExEX43OR6NH8GF32YY2ZB6Y8WGP" localSheetId="2" hidden="1">#REF!</definedName>
    <definedName name="BExEX43OR6NH8GF32YY2ZB6Y8WGP" localSheetId="15" hidden="1">#REF!</definedName>
    <definedName name="BExEX43OR6NH8GF32YY2ZB6Y8WGP" hidden="1">#REF!</definedName>
    <definedName name="BExEX85F3OSW8NSCYGYPS9372Z1Q" localSheetId="4" hidden="1">#REF!</definedName>
    <definedName name="BExEX85F3OSW8NSCYGYPS9372Z1Q" localSheetId="2" hidden="1">#REF!</definedName>
    <definedName name="BExEX85F3OSW8NSCYGYPS9372Z1Q" localSheetId="15" hidden="1">#REF!</definedName>
    <definedName name="BExEX85F3OSW8NSCYGYPS9372Z1Q" hidden="1">#REF!</definedName>
    <definedName name="BExEX9HWY2G6928ZVVVQF77QCM2C" localSheetId="4" hidden="1">#REF!</definedName>
    <definedName name="BExEX9HWY2G6928ZVVVQF77QCM2C" localSheetId="2" hidden="1">#REF!</definedName>
    <definedName name="BExEX9HWY2G6928ZVVVQF77QCM2C" localSheetId="15" hidden="1">#REF!</definedName>
    <definedName name="BExEX9HWY2G6928ZVVVQF77QCM2C" hidden="1">#REF!</definedName>
    <definedName name="BExEXBQWAYKMVBRJRHB8PFCSYFVN" localSheetId="4" hidden="1">#REF!</definedName>
    <definedName name="BExEXBQWAYKMVBRJRHB8PFCSYFVN" localSheetId="2" hidden="1">#REF!</definedName>
    <definedName name="BExEXBQWAYKMVBRJRHB8PFCSYFVN" localSheetId="15" hidden="1">#REF!</definedName>
    <definedName name="BExEXBQWAYKMVBRJRHB8PFCSYFVN" hidden="1">#REF!</definedName>
    <definedName name="BExEXGE2TE9MQWLQVHL7XGQWL102" localSheetId="4" hidden="1">#REF!</definedName>
    <definedName name="BExEXGE2TE9MQWLQVHL7XGQWL102" localSheetId="2" hidden="1">#REF!</definedName>
    <definedName name="BExEXGE2TE9MQWLQVHL7XGQWL102" localSheetId="15" hidden="1">#REF!</definedName>
    <definedName name="BExEXGE2TE9MQWLQVHL7XGQWL102" hidden="1">#REF!</definedName>
    <definedName name="BExEXRBZ0DI9E2UFLLKYWGN66B61" localSheetId="4" hidden="1">#REF!</definedName>
    <definedName name="BExEXRBZ0DI9E2UFLLKYWGN66B61" localSheetId="2" hidden="1">#REF!</definedName>
    <definedName name="BExEXRBZ0DI9E2UFLLKYWGN66B61" localSheetId="15" hidden="1">#REF!</definedName>
    <definedName name="BExEXRBZ0DI9E2UFLLKYWGN66B61" hidden="1">#REF!</definedName>
    <definedName name="BExEXW4FSOZ9C2SZSQIAA3W82I5K" localSheetId="4" hidden="1">#REF!</definedName>
    <definedName name="BExEXW4FSOZ9C2SZSQIAA3W82I5K" localSheetId="2" hidden="1">#REF!</definedName>
    <definedName name="BExEXW4FSOZ9C2SZSQIAA3W82I5K" localSheetId="15" hidden="1">#REF!</definedName>
    <definedName name="BExEXW4FSOZ9C2SZSQIAA3W82I5K" hidden="1">#REF!</definedName>
    <definedName name="BExEXZ4H2ZUNEW5I6I74GK08QAQC" localSheetId="4" hidden="1">#REF!</definedName>
    <definedName name="BExEXZ4H2ZUNEW5I6I74GK08QAQC" localSheetId="2" hidden="1">#REF!</definedName>
    <definedName name="BExEXZ4H2ZUNEW5I6I74GK08QAQC" localSheetId="15" hidden="1">#REF!</definedName>
    <definedName name="BExEXZ4H2ZUNEW5I6I74GK08QAQC" hidden="1">#REF!</definedName>
    <definedName name="BExEY42GK80HA9M84NTZ3NV9K2VI" localSheetId="4" hidden="1">#REF!</definedName>
    <definedName name="BExEY42GK80HA9M84NTZ3NV9K2VI" localSheetId="2" hidden="1">#REF!</definedName>
    <definedName name="BExEY42GK80HA9M84NTZ3NV9K2VI" localSheetId="15" hidden="1">#REF!</definedName>
    <definedName name="BExEY42GK80HA9M84NTZ3NV9K2VI" hidden="1">#REF!</definedName>
    <definedName name="BExEYLG9FL9V1JPPNZ3FUDNSEJ4V" localSheetId="4" hidden="1">#REF!</definedName>
    <definedName name="BExEYLG9FL9V1JPPNZ3FUDNSEJ4V" localSheetId="2" hidden="1">#REF!</definedName>
    <definedName name="BExEYLG9FL9V1JPPNZ3FUDNSEJ4V" localSheetId="15" hidden="1">#REF!</definedName>
    <definedName name="BExEYLG9FL9V1JPPNZ3FUDNSEJ4V" hidden="1">#REF!</definedName>
    <definedName name="BExEYOW8C1B3OUUCIGEC7L8OOW1Z" localSheetId="4" hidden="1">#REF!</definedName>
    <definedName name="BExEYOW8C1B3OUUCIGEC7L8OOW1Z" localSheetId="2" hidden="1">#REF!</definedName>
    <definedName name="BExEYOW8C1B3OUUCIGEC7L8OOW1Z" localSheetId="15" hidden="1">#REF!</definedName>
    <definedName name="BExEYOW8C1B3OUUCIGEC7L8OOW1Z" hidden="1">#REF!</definedName>
    <definedName name="BExEYPCI2LT224YS4M3T50V85FAG" localSheetId="4" hidden="1">#REF!</definedName>
    <definedName name="BExEYPCI2LT224YS4M3T50V85FAG" localSheetId="2" hidden="1">#REF!</definedName>
    <definedName name="BExEYPCI2LT224YS4M3T50V85FAG" localSheetId="15" hidden="1">#REF!</definedName>
    <definedName name="BExEYPCI2LT224YS4M3T50V85FAG" hidden="1">#REF!</definedName>
    <definedName name="BExEYUQJXZT6N5HJH8ACJF6SRWEE" localSheetId="4" hidden="1">#REF!</definedName>
    <definedName name="BExEYUQJXZT6N5HJH8ACJF6SRWEE" localSheetId="2" hidden="1">#REF!</definedName>
    <definedName name="BExEYUQJXZT6N5HJH8ACJF6SRWEE" localSheetId="15" hidden="1">#REF!</definedName>
    <definedName name="BExEYUQJXZT6N5HJH8ACJF6SRWEE" hidden="1">#REF!</definedName>
    <definedName name="BExEYYC7KLO4XJQW9GMGVVJQXF4C" localSheetId="4" hidden="1">#REF!</definedName>
    <definedName name="BExEYYC7KLO4XJQW9GMGVVJQXF4C" localSheetId="2" hidden="1">#REF!</definedName>
    <definedName name="BExEYYC7KLO4XJQW9GMGVVJQXF4C" localSheetId="15" hidden="1">#REF!</definedName>
    <definedName name="BExEYYC7KLO4XJQW9GMGVVJQXF4C" hidden="1">#REF!</definedName>
    <definedName name="BExEZ1S6VZCG01ZPLBSS9Z1SBOJ2" localSheetId="4" hidden="1">#REF!</definedName>
    <definedName name="BExEZ1S6VZCG01ZPLBSS9Z1SBOJ2" localSheetId="2" hidden="1">#REF!</definedName>
    <definedName name="BExEZ1S6VZCG01ZPLBSS9Z1SBOJ2" localSheetId="15" hidden="1">#REF!</definedName>
    <definedName name="BExEZ1S6VZCG01ZPLBSS9Z1SBOJ2" hidden="1">#REF!</definedName>
    <definedName name="BExEZ6KV8TDKOO0Y66LSH9DCFW5M" localSheetId="4" hidden="1">#REF!</definedName>
    <definedName name="BExEZ6KV8TDKOO0Y66LSH9DCFW5M" localSheetId="2" hidden="1">#REF!</definedName>
    <definedName name="BExEZ6KV8TDKOO0Y66LSH9DCFW5M" localSheetId="15" hidden="1">#REF!</definedName>
    <definedName name="BExEZ6KV8TDKOO0Y66LSH9DCFW5M" hidden="1">#REF!</definedName>
    <definedName name="BExEZGBFNJR8DLPN0V11AU22L6WY" localSheetId="4" hidden="1">#REF!</definedName>
    <definedName name="BExEZGBFNJR8DLPN0V11AU22L6WY" localSheetId="2" hidden="1">#REF!</definedName>
    <definedName name="BExEZGBFNJR8DLPN0V11AU22L6WY" localSheetId="15" hidden="1">#REF!</definedName>
    <definedName name="BExEZGBFNJR8DLPN0V11AU22L6WY" hidden="1">#REF!</definedName>
    <definedName name="BExEZVR61GWO1ZM3XHWUKRJJMQXV" localSheetId="4" hidden="1">#REF!</definedName>
    <definedName name="BExEZVR61GWO1ZM3XHWUKRJJMQXV" localSheetId="2" hidden="1">#REF!</definedName>
    <definedName name="BExEZVR61GWO1ZM3XHWUKRJJMQXV" localSheetId="15" hidden="1">#REF!</definedName>
    <definedName name="BExEZVR61GWO1ZM3XHWUKRJJMQXV" hidden="1">#REF!</definedName>
    <definedName name="BExF02Y3V3QEPO2XLDSK47APK9XJ" localSheetId="4" hidden="1">#REF!</definedName>
    <definedName name="BExF02Y3V3QEPO2XLDSK47APK9XJ" localSheetId="2" hidden="1">#REF!</definedName>
    <definedName name="BExF02Y3V3QEPO2XLDSK47APK9XJ" localSheetId="15" hidden="1">#REF!</definedName>
    <definedName name="BExF02Y3V3QEPO2XLDSK47APK9XJ" hidden="1">#REF!</definedName>
    <definedName name="BExF03E824NHBODFUZ3PZ5HLF85X" localSheetId="4" hidden="1">#REF!</definedName>
    <definedName name="BExF03E824NHBODFUZ3PZ5HLF85X" localSheetId="2" hidden="1">#REF!</definedName>
    <definedName name="BExF03E824NHBODFUZ3PZ5HLF85X" localSheetId="15" hidden="1">#REF!</definedName>
    <definedName name="BExF03E824NHBODFUZ3PZ5HLF85X" hidden="1">#REF!</definedName>
    <definedName name="BExF09OS91RT7N7IW8JLMZ121ZP3" localSheetId="4" hidden="1">#REF!</definedName>
    <definedName name="BExF09OS91RT7N7IW8JLMZ121ZP3" localSheetId="2" hidden="1">#REF!</definedName>
    <definedName name="BExF09OS91RT7N7IW8JLMZ121ZP3" localSheetId="15" hidden="1">#REF!</definedName>
    <definedName name="BExF09OS91RT7N7IW8JLMZ121ZP3" hidden="1">#REF!</definedName>
    <definedName name="BExF0D4SEQ7RRCAER8UQKUJ4HH0Q" localSheetId="4" hidden="1">#REF!</definedName>
    <definedName name="BExF0D4SEQ7RRCAER8UQKUJ4HH0Q" localSheetId="2" hidden="1">#REF!</definedName>
    <definedName name="BExF0D4SEQ7RRCAER8UQKUJ4HH0Q" localSheetId="15" hidden="1">#REF!</definedName>
    <definedName name="BExF0D4SEQ7RRCAER8UQKUJ4HH0Q" hidden="1">#REF!</definedName>
    <definedName name="BExF0D4Z97PCG5JI9CC2TFB553AX" localSheetId="4" hidden="1">#REF!</definedName>
    <definedName name="BExF0D4Z97PCG5JI9CC2TFB553AX" localSheetId="2" hidden="1">#REF!</definedName>
    <definedName name="BExF0D4Z97PCG5JI9CC2TFB553AX" localSheetId="15" hidden="1">#REF!</definedName>
    <definedName name="BExF0D4Z97PCG5JI9CC2TFB553AX" hidden="1">#REF!</definedName>
    <definedName name="BExF0DAB1PUE0V936NFEK68CCKTJ" localSheetId="4" hidden="1">#REF!</definedName>
    <definedName name="BExF0DAB1PUE0V936NFEK68CCKTJ" localSheetId="2" hidden="1">#REF!</definedName>
    <definedName name="BExF0DAB1PUE0V936NFEK68CCKTJ" localSheetId="15" hidden="1">#REF!</definedName>
    <definedName name="BExF0DAB1PUE0V936NFEK68CCKTJ" hidden="1">#REF!</definedName>
    <definedName name="BExF0LOEHV42P2DV7QL8O7HOQ3N9" localSheetId="4" hidden="1">#REF!</definedName>
    <definedName name="BExF0LOEHV42P2DV7QL8O7HOQ3N9" localSheetId="2" hidden="1">#REF!</definedName>
    <definedName name="BExF0LOEHV42P2DV7QL8O7HOQ3N9" localSheetId="15" hidden="1">#REF!</definedName>
    <definedName name="BExF0LOEHV42P2DV7QL8O7HOQ3N9" hidden="1">#REF!</definedName>
    <definedName name="BExF0QRT0ZP2578DKKC9SRW40F5L" localSheetId="4" hidden="1">#REF!</definedName>
    <definedName name="BExF0QRT0ZP2578DKKC9SRW40F5L" localSheetId="2" hidden="1">#REF!</definedName>
    <definedName name="BExF0QRT0ZP2578DKKC9SRW40F5L" localSheetId="15" hidden="1">#REF!</definedName>
    <definedName name="BExF0QRT0ZP2578DKKC9SRW40F5L" hidden="1">#REF!</definedName>
    <definedName name="BExF0WRM9VO25RLSO03ZOCE8H7K5" localSheetId="4" hidden="1">#REF!</definedName>
    <definedName name="BExF0WRM9VO25RLSO03ZOCE8H7K5" localSheetId="2" hidden="1">#REF!</definedName>
    <definedName name="BExF0WRM9VO25RLSO03ZOCE8H7K5" localSheetId="15" hidden="1">#REF!</definedName>
    <definedName name="BExF0WRM9VO25RLSO03ZOCE8H7K5" hidden="1">#REF!</definedName>
    <definedName name="BExF0ZRI7W4RSLIDLHTSM0AWXO3S" localSheetId="4" hidden="1">#REF!</definedName>
    <definedName name="BExF0ZRI7W4RSLIDLHTSM0AWXO3S" localSheetId="2" hidden="1">#REF!</definedName>
    <definedName name="BExF0ZRI7W4RSLIDLHTSM0AWXO3S" localSheetId="15" hidden="1">#REF!</definedName>
    <definedName name="BExF0ZRI7W4RSLIDLHTSM0AWXO3S" hidden="1">#REF!</definedName>
    <definedName name="BExF19CT3MMZZ2T5EWMDNG3UOJ01" localSheetId="4" hidden="1">#REF!</definedName>
    <definedName name="BExF19CT3MMZZ2T5EWMDNG3UOJ01" localSheetId="2" hidden="1">#REF!</definedName>
    <definedName name="BExF19CT3MMZZ2T5EWMDNG3UOJ01" localSheetId="15" hidden="1">#REF!</definedName>
    <definedName name="BExF19CT3MMZZ2T5EWMDNG3UOJ01" hidden="1">#REF!</definedName>
    <definedName name="BExF1C1VNHJBRW2XQKVSL1KSLFZ8" localSheetId="4" hidden="1">#REF!</definedName>
    <definedName name="BExF1C1VNHJBRW2XQKVSL1KSLFZ8" localSheetId="2" hidden="1">#REF!</definedName>
    <definedName name="BExF1C1VNHJBRW2XQKVSL1KSLFZ8" localSheetId="15" hidden="1">#REF!</definedName>
    <definedName name="BExF1C1VNHJBRW2XQKVSL1KSLFZ8" hidden="1">#REF!</definedName>
    <definedName name="BExF1M38U6NX17YJA8YU359B5Z4M" localSheetId="4" hidden="1">#REF!</definedName>
    <definedName name="BExF1M38U6NX17YJA8YU359B5Z4M" localSheetId="2" hidden="1">#REF!</definedName>
    <definedName name="BExF1M38U6NX17YJA8YU359B5Z4M" localSheetId="15" hidden="1">#REF!</definedName>
    <definedName name="BExF1M38U6NX17YJA8YU359B5Z4M" hidden="1">#REF!</definedName>
    <definedName name="BExF1MU4W3NPEY0OHRDWP5IANCBB" localSheetId="4" hidden="1">#REF!</definedName>
    <definedName name="BExF1MU4W3NPEY0OHRDWP5IANCBB" localSheetId="2" hidden="1">#REF!</definedName>
    <definedName name="BExF1MU4W3NPEY0OHRDWP5IANCBB" localSheetId="15" hidden="1">#REF!</definedName>
    <definedName name="BExF1MU4W3NPEY0OHRDWP5IANCBB" hidden="1">#REF!</definedName>
    <definedName name="BExF1MZN8MWMOKOARHJ1QAF9HPGT" localSheetId="4" hidden="1">#REF!</definedName>
    <definedName name="BExF1MZN8MWMOKOARHJ1QAF9HPGT" localSheetId="2" hidden="1">#REF!</definedName>
    <definedName name="BExF1MZN8MWMOKOARHJ1QAF9HPGT" localSheetId="15" hidden="1">#REF!</definedName>
    <definedName name="BExF1MZN8MWMOKOARHJ1QAF9HPGT" hidden="1">#REF!</definedName>
    <definedName name="BExF1US4ZIQYSU5LBFYNRA9N0K2O" localSheetId="4" hidden="1">#REF!</definedName>
    <definedName name="BExF1US4ZIQYSU5LBFYNRA9N0K2O" localSheetId="2" hidden="1">#REF!</definedName>
    <definedName name="BExF1US4ZIQYSU5LBFYNRA9N0K2O" localSheetId="15" hidden="1">#REF!</definedName>
    <definedName name="BExF1US4ZIQYSU5LBFYNRA9N0K2O" hidden="1">#REF!</definedName>
    <definedName name="BExF272JNPJCK1XLBG016XXBVFO8" localSheetId="4" hidden="1">#REF!</definedName>
    <definedName name="BExF272JNPJCK1XLBG016XXBVFO8" localSheetId="2" hidden="1">#REF!</definedName>
    <definedName name="BExF272JNPJCK1XLBG016XXBVFO8" localSheetId="15" hidden="1">#REF!</definedName>
    <definedName name="BExF272JNPJCK1XLBG016XXBVFO8" hidden="1">#REF!</definedName>
    <definedName name="BExF2CWZN6E87RGTBMD4YQI2QT7R" localSheetId="4" hidden="1">#REF!</definedName>
    <definedName name="BExF2CWZN6E87RGTBMD4YQI2QT7R" localSheetId="2" hidden="1">#REF!</definedName>
    <definedName name="BExF2CWZN6E87RGTBMD4YQI2QT7R" localSheetId="15" hidden="1">#REF!</definedName>
    <definedName name="BExF2CWZN6E87RGTBMD4YQI2QT7R" hidden="1">#REF!</definedName>
    <definedName name="BExF2DYO1WQ7GMXSTAQRDBW1NSFG" localSheetId="4" hidden="1">#REF!</definedName>
    <definedName name="BExF2DYO1WQ7GMXSTAQRDBW1NSFG" localSheetId="2" hidden="1">#REF!</definedName>
    <definedName name="BExF2DYO1WQ7GMXSTAQRDBW1NSFG" localSheetId="15" hidden="1">#REF!</definedName>
    <definedName name="BExF2DYO1WQ7GMXSTAQRDBW1NSFG" hidden="1">#REF!</definedName>
    <definedName name="BExF2H9D3MC9XKLPZ6VIP4F7G4YN" localSheetId="4" hidden="1">#REF!</definedName>
    <definedName name="BExF2H9D3MC9XKLPZ6VIP4F7G4YN" localSheetId="2" hidden="1">#REF!</definedName>
    <definedName name="BExF2H9D3MC9XKLPZ6VIP4F7G4YN" localSheetId="15" hidden="1">#REF!</definedName>
    <definedName name="BExF2H9D3MC9XKLPZ6VIP4F7G4YN" hidden="1">#REF!</definedName>
    <definedName name="BExF2MSWNUY9Z6BZJQZ538PPTION" localSheetId="4" hidden="1">#REF!</definedName>
    <definedName name="BExF2MSWNUY9Z6BZJQZ538PPTION" localSheetId="2" hidden="1">#REF!</definedName>
    <definedName name="BExF2MSWNUY9Z6BZJQZ538PPTION" localSheetId="15" hidden="1">#REF!</definedName>
    <definedName name="BExF2MSWNUY9Z6BZJQZ538PPTION" hidden="1">#REF!</definedName>
    <definedName name="BExF2QZYWHTYGUTTXR15CKCV3LS7" localSheetId="4" hidden="1">#REF!</definedName>
    <definedName name="BExF2QZYWHTYGUTTXR15CKCV3LS7" localSheetId="2" hidden="1">#REF!</definedName>
    <definedName name="BExF2QZYWHTYGUTTXR15CKCV3LS7" localSheetId="15" hidden="1">#REF!</definedName>
    <definedName name="BExF2QZYWHTYGUTTXR15CKCV3LS7" hidden="1">#REF!</definedName>
    <definedName name="BExF2T8Y6TSJ74RMSZOA9CEH4OZ6" localSheetId="4" hidden="1">#REF!</definedName>
    <definedName name="BExF2T8Y6TSJ74RMSZOA9CEH4OZ6" localSheetId="2" hidden="1">#REF!</definedName>
    <definedName name="BExF2T8Y6TSJ74RMSZOA9CEH4OZ6" localSheetId="15" hidden="1">#REF!</definedName>
    <definedName name="BExF2T8Y6TSJ74RMSZOA9CEH4OZ6" hidden="1">#REF!</definedName>
    <definedName name="BExF31N3YM4F37EOOY8M8VI1KXN8" localSheetId="4" hidden="1">#REF!</definedName>
    <definedName name="BExF31N3YM4F37EOOY8M8VI1KXN8" localSheetId="2" hidden="1">#REF!</definedName>
    <definedName name="BExF31N3YM4F37EOOY8M8VI1KXN8" localSheetId="15" hidden="1">#REF!</definedName>
    <definedName name="BExF31N3YM4F37EOOY8M8VI1KXN8" hidden="1">#REF!</definedName>
    <definedName name="BExF37C1YKBT79Z9SOJAG5MXQGTU" localSheetId="4" hidden="1">#REF!</definedName>
    <definedName name="BExF37C1YKBT79Z9SOJAG5MXQGTU" localSheetId="2" hidden="1">#REF!</definedName>
    <definedName name="BExF37C1YKBT79Z9SOJAG5MXQGTU" localSheetId="15" hidden="1">#REF!</definedName>
    <definedName name="BExF37C1YKBT79Z9SOJAG5MXQGTU" hidden="1">#REF!</definedName>
    <definedName name="BExF3A6HPA6DGYALZNHHJPMCUYZR" localSheetId="4" hidden="1">#REF!</definedName>
    <definedName name="BExF3A6HPA6DGYALZNHHJPMCUYZR" localSheetId="2" hidden="1">#REF!</definedName>
    <definedName name="BExF3A6HPA6DGYALZNHHJPMCUYZR" localSheetId="15" hidden="1">#REF!</definedName>
    <definedName name="BExF3A6HPA6DGYALZNHHJPMCUYZR" hidden="1">#REF!</definedName>
    <definedName name="BExF3GMJW5D7066GYKTMM3CVH1HE" localSheetId="4" hidden="1">#REF!</definedName>
    <definedName name="BExF3GMJW5D7066GYKTMM3CVH1HE" localSheetId="2" hidden="1">#REF!</definedName>
    <definedName name="BExF3GMJW5D7066GYKTMM3CVH1HE" localSheetId="15" hidden="1">#REF!</definedName>
    <definedName name="BExF3GMJW5D7066GYKTMM3CVH1HE" hidden="1">#REF!</definedName>
    <definedName name="BExF3I9T44X7DV9HHV51DVDDPPZG" localSheetId="4" hidden="1">#REF!</definedName>
    <definedName name="BExF3I9T44X7DV9HHV51DVDDPPZG" localSheetId="2" hidden="1">#REF!</definedName>
    <definedName name="BExF3I9T44X7DV9HHV51DVDDPPZG" localSheetId="15" hidden="1">#REF!</definedName>
    <definedName name="BExF3I9T44X7DV9HHV51DVDDPPZG" hidden="1">#REF!</definedName>
    <definedName name="BExF3IKLZ35F2D4DI7R7P7NZLVC3" localSheetId="4" hidden="1">#REF!</definedName>
    <definedName name="BExF3IKLZ35F2D4DI7R7P7NZLVC3" localSheetId="2" hidden="1">#REF!</definedName>
    <definedName name="BExF3IKLZ35F2D4DI7R7P7NZLVC3" localSheetId="15" hidden="1">#REF!</definedName>
    <definedName name="BExF3IKLZ35F2D4DI7R7P7NZLVC3" hidden="1">#REF!</definedName>
    <definedName name="BExF3JMFX5DILOIFUDIO1HZUK875" localSheetId="4" hidden="1">#REF!</definedName>
    <definedName name="BExF3JMFX5DILOIFUDIO1HZUK875" localSheetId="2" hidden="1">#REF!</definedName>
    <definedName name="BExF3JMFX5DILOIFUDIO1HZUK875" localSheetId="15" hidden="1">#REF!</definedName>
    <definedName name="BExF3JMFX5DILOIFUDIO1HZUK875" hidden="1">#REF!</definedName>
    <definedName name="BExF3KIO2G9LJYXZ61H8PJJ6OQXV" localSheetId="4" hidden="1">#REF!</definedName>
    <definedName name="BExF3KIO2G9LJYXZ61H8PJJ6OQXV" localSheetId="2" hidden="1">#REF!</definedName>
    <definedName name="BExF3KIO2G9LJYXZ61H8PJJ6OQXV" localSheetId="15" hidden="1">#REF!</definedName>
    <definedName name="BExF3KIO2G9LJYXZ61H8PJJ6OQXV" hidden="1">#REF!</definedName>
    <definedName name="BExF3MGVCZHXDAUDZAGUYESZ3RC8" localSheetId="4" hidden="1">#REF!</definedName>
    <definedName name="BExF3MGVCZHXDAUDZAGUYESZ3RC8" localSheetId="2" hidden="1">#REF!</definedName>
    <definedName name="BExF3MGVCZHXDAUDZAGUYESZ3RC8" localSheetId="15" hidden="1">#REF!</definedName>
    <definedName name="BExF3MGVCZHXDAUDZAGUYESZ3RC8" hidden="1">#REF!</definedName>
    <definedName name="BExF3NTC4BGZEM6B87TCFX277QCS" localSheetId="4" hidden="1">#REF!</definedName>
    <definedName name="BExF3NTC4BGZEM6B87TCFX277QCS" localSheetId="2" hidden="1">#REF!</definedName>
    <definedName name="BExF3NTC4BGZEM6B87TCFX277QCS" localSheetId="15" hidden="1">#REF!</definedName>
    <definedName name="BExF3NTC4BGZEM6B87TCFX277QCS" hidden="1">#REF!</definedName>
    <definedName name="BExF3Q2DOSQI9SIAXB522CN0WBZ7" localSheetId="4" hidden="1">#REF!</definedName>
    <definedName name="BExF3Q2DOSQI9SIAXB522CN0WBZ7" localSheetId="2" hidden="1">#REF!</definedName>
    <definedName name="BExF3Q2DOSQI9SIAXB522CN0WBZ7" localSheetId="15" hidden="1">#REF!</definedName>
    <definedName name="BExF3Q2DOSQI9SIAXB522CN0WBZ7" hidden="1">#REF!</definedName>
    <definedName name="BExF3Q7NI90WT31QHYSJDIG0LLLJ" localSheetId="4" hidden="1">#REF!</definedName>
    <definedName name="BExF3Q7NI90WT31QHYSJDIG0LLLJ" localSheetId="2" hidden="1">#REF!</definedName>
    <definedName name="BExF3Q7NI90WT31QHYSJDIG0LLLJ" localSheetId="15" hidden="1">#REF!</definedName>
    <definedName name="BExF3Q7NI90WT31QHYSJDIG0LLLJ" hidden="1">#REF!</definedName>
    <definedName name="BExF3QD55TIY1MSBSRK9TUJKBEWO" localSheetId="4" hidden="1">#REF!</definedName>
    <definedName name="BExF3QD55TIY1MSBSRK9TUJKBEWO" localSheetId="2" hidden="1">#REF!</definedName>
    <definedName name="BExF3QD55TIY1MSBSRK9TUJKBEWO" localSheetId="15" hidden="1">#REF!</definedName>
    <definedName name="BExF3QD55TIY1MSBSRK9TUJKBEWO" hidden="1">#REF!</definedName>
    <definedName name="BExF3QT8J6RIF1L3R700MBSKIOKW" localSheetId="4" hidden="1">#REF!</definedName>
    <definedName name="BExF3QT8J6RIF1L3R700MBSKIOKW" localSheetId="2" hidden="1">#REF!</definedName>
    <definedName name="BExF3QT8J6RIF1L3R700MBSKIOKW" localSheetId="15" hidden="1">#REF!</definedName>
    <definedName name="BExF3QT8J6RIF1L3R700MBSKIOKW" hidden="1">#REF!</definedName>
    <definedName name="BExF42SSBVPMLK2UB3B7FPEIY9TU" localSheetId="4" hidden="1">#REF!</definedName>
    <definedName name="BExF42SSBVPMLK2UB3B7FPEIY9TU" localSheetId="2" hidden="1">#REF!</definedName>
    <definedName name="BExF42SSBVPMLK2UB3B7FPEIY9TU" localSheetId="15" hidden="1">#REF!</definedName>
    <definedName name="BExF42SSBVPMLK2UB3B7FPEIY9TU" hidden="1">#REF!</definedName>
    <definedName name="BExF4HXSWB50BKYPWA0HTT8W56H6" localSheetId="4" hidden="1">#REF!</definedName>
    <definedName name="BExF4HXSWB50BKYPWA0HTT8W56H6" localSheetId="2" hidden="1">#REF!</definedName>
    <definedName name="BExF4HXSWB50BKYPWA0HTT8W56H6" localSheetId="15" hidden="1">#REF!</definedName>
    <definedName name="BExF4HXSWB50BKYPWA0HTT8W56H6" hidden="1">#REF!</definedName>
    <definedName name="BExF4J4Y60OUA8GY6YN8XVRUX80A" localSheetId="4" hidden="1">#REF!</definedName>
    <definedName name="BExF4J4Y60OUA8GY6YN8XVRUX80A" localSheetId="2" hidden="1">#REF!</definedName>
    <definedName name="BExF4J4Y60OUA8GY6YN8XVRUX80A" localSheetId="15" hidden="1">#REF!</definedName>
    <definedName name="BExF4J4Y60OUA8GY6YN8XVRUX80A" hidden="1">#REF!</definedName>
    <definedName name="BExF4KHF04IWW4LQ95FHQPFE4Y9K" localSheetId="4" hidden="1">#REF!</definedName>
    <definedName name="BExF4KHF04IWW4LQ95FHQPFE4Y9K" localSheetId="2" hidden="1">#REF!</definedName>
    <definedName name="BExF4KHF04IWW4LQ95FHQPFE4Y9K" localSheetId="15" hidden="1">#REF!</definedName>
    <definedName name="BExF4KHF04IWW4LQ95FHQPFE4Y9K" hidden="1">#REF!</definedName>
    <definedName name="BExF4MVQM5Y0QRDLDFSKWWTF709C" localSheetId="4" hidden="1">#REF!</definedName>
    <definedName name="BExF4MVQM5Y0QRDLDFSKWWTF709C" localSheetId="2" hidden="1">#REF!</definedName>
    <definedName name="BExF4MVQM5Y0QRDLDFSKWWTF709C" localSheetId="15" hidden="1">#REF!</definedName>
    <definedName name="BExF4MVQM5Y0QRDLDFSKWWTF709C" hidden="1">#REF!</definedName>
    <definedName name="BExF4PVMZYV36E8HOYY06J81AMBI" localSheetId="4" hidden="1">#REF!</definedName>
    <definedName name="BExF4PVMZYV36E8HOYY06J81AMBI" localSheetId="2" hidden="1">#REF!</definedName>
    <definedName name="BExF4PVMZYV36E8HOYY06J81AMBI" localSheetId="15" hidden="1">#REF!</definedName>
    <definedName name="BExF4PVMZYV36E8HOYY06J81AMBI" hidden="1">#REF!</definedName>
    <definedName name="BExF4SF9NEX1FZE9N8EXT89PM54D" localSheetId="4" hidden="1">#REF!</definedName>
    <definedName name="BExF4SF9NEX1FZE9N8EXT89PM54D" localSheetId="2" hidden="1">#REF!</definedName>
    <definedName name="BExF4SF9NEX1FZE9N8EXT89PM54D" localSheetId="15" hidden="1">#REF!</definedName>
    <definedName name="BExF4SF9NEX1FZE9N8EXT89PM54D" hidden="1">#REF!</definedName>
    <definedName name="BExF52GTGP8MHGII4KJ8TJGR8W8U" localSheetId="4" hidden="1">#REF!</definedName>
    <definedName name="BExF52GTGP8MHGII4KJ8TJGR8W8U" localSheetId="2" hidden="1">#REF!</definedName>
    <definedName name="BExF52GTGP8MHGII4KJ8TJGR8W8U" localSheetId="15" hidden="1">#REF!</definedName>
    <definedName name="BExF52GTGP8MHGII4KJ8TJGR8W8U" hidden="1">#REF!</definedName>
    <definedName name="BExF57K7L3UC1I2FSAWURR4SN0UN" localSheetId="4" hidden="1">#REF!</definedName>
    <definedName name="BExF57K7L3UC1I2FSAWURR4SN0UN" localSheetId="2" hidden="1">#REF!</definedName>
    <definedName name="BExF57K7L3UC1I2FSAWURR4SN0UN" localSheetId="15" hidden="1">#REF!</definedName>
    <definedName name="BExF57K7L3UC1I2FSAWURR4SN0UN" hidden="1">#REF!</definedName>
    <definedName name="BExF5HR2GFV7O8LKG9SJ4BY78LYA" localSheetId="4" hidden="1">#REF!</definedName>
    <definedName name="BExF5HR2GFV7O8LKG9SJ4BY78LYA" localSheetId="2" hidden="1">#REF!</definedName>
    <definedName name="BExF5HR2GFV7O8LKG9SJ4BY78LYA" localSheetId="15" hidden="1">#REF!</definedName>
    <definedName name="BExF5HR2GFV7O8LKG9SJ4BY78LYA" hidden="1">#REF!</definedName>
    <definedName name="BExF5ZFO2A29GHWR5ES64Z9OS16J" localSheetId="4" hidden="1">#REF!</definedName>
    <definedName name="BExF5ZFO2A29GHWR5ES64Z9OS16J" localSheetId="2" hidden="1">#REF!</definedName>
    <definedName name="BExF5ZFO2A29GHWR5ES64Z9OS16J" localSheetId="15" hidden="1">#REF!</definedName>
    <definedName name="BExF5ZFO2A29GHWR5ES64Z9OS16J" hidden="1">#REF!</definedName>
    <definedName name="BExF63S045JO7H2ZJCBTBVH3SUIF" localSheetId="4" hidden="1">#REF!</definedName>
    <definedName name="BExF63S045JO7H2ZJCBTBVH3SUIF" localSheetId="2" hidden="1">#REF!</definedName>
    <definedName name="BExF63S045JO7H2ZJCBTBVH3SUIF" localSheetId="15" hidden="1">#REF!</definedName>
    <definedName name="BExF63S045JO7H2ZJCBTBVH3SUIF" hidden="1">#REF!</definedName>
    <definedName name="BExF642TEGTXCI9A61ZOONJCB0U1" localSheetId="4" hidden="1">#REF!</definedName>
    <definedName name="BExF642TEGTXCI9A61ZOONJCB0U1" localSheetId="2" hidden="1">#REF!</definedName>
    <definedName name="BExF642TEGTXCI9A61ZOONJCB0U1" localSheetId="15" hidden="1">#REF!</definedName>
    <definedName name="BExF642TEGTXCI9A61ZOONJCB0U1" hidden="1">#REF!</definedName>
    <definedName name="BExF67O951CF8UJF3KBDNR0E83C1" localSheetId="4" hidden="1">#REF!</definedName>
    <definedName name="BExF67O951CF8UJF3KBDNR0E83C1" localSheetId="2" hidden="1">#REF!</definedName>
    <definedName name="BExF67O951CF8UJF3KBDNR0E83C1" localSheetId="15" hidden="1">#REF!</definedName>
    <definedName name="BExF67O951CF8UJF3KBDNR0E83C1" hidden="1">#REF!</definedName>
    <definedName name="BExF6EV7I35NVMIJGYTB6E24YVPA" localSheetId="4" hidden="1">#REF!</definedName>
    <definedName name="BExF6EV7I35NVMIJGYTB6E24YVPA" localSheetId="2" hidden="1">#REF!</definedName>
    <definedName name="BExF6EV7I35NVMIJGYTB6E24YVPA" localSheetId="15" hidden="1">#REF!</definedName>
    <definedName name="BExF6EV7I35NVMIJGYTB6E24YVPA" hidden="1">#REF!</definedName>
    <definedName name="BExF6FGUF393KTMBT40S5BYAFG00" localSheetId="4" hidden="1">#REF!</definedName>
    <definedName name="BExF6FGUF393KTMBT40S5BYAFG00" localSheetId="2" hidden="1">#REF!</definedName>
    <definedName name="BExF6FGUF393KTMBT40S5BYAFG00" localSheetId="15" hidden="1">#REF!</definedName>
    <definedName name="BExF6FGUF393KTMBT40S5BYAFG00" hidden="1">#REF!</definedName>
    <definedName name="BExF6GNYXWY8A0SY4PW1B6KJMMTM" localSheetId="4" hidden="1">#REF!</definedName>
    <definedName name="BExF6GNYXWY8A0SY4PW1B6KJMMTM" localSheetId="2" hidden="1">#REF!</definedName>
    <definedName name="BExF6GNYXWY8A0SY4PW1B6KJMMTM" localSheetId="15" hidden="1">#REF!</definedName>
    <definedName name="BExF6GNYXWY8A0SY4PW1B6KJMMTM" hidden="1">#REF!</definedName>
    <definedName name="BExF6IB8K74Z0AFT05GPOKKZW7C9" localSheetId="4" hidden="1">#REF!</definedName>
    <definedName name="BExF6IB8K74Z0AFT05GPOKKZW7C9" localSheetId="2" hidden="1">#REF!</definedName>
    <definedName name="BExF6IB8K74Z0AFT05GPOKKZW7C9" localSheetId="15" hidden="1">#REF!</definedName>
    <definedName name="BExF6IB8K74Z0AFT05GPOKKZW7C9" hidden="1">#REF!</definedName>
    <definedName name="BExF6NUXJI11W2IAZNAM1QWC0459" localSheetId="4" hidden="1">#REF!</definedName>
    <definedName name="BExF6NUXJI11W2IAZNAM1QWC0459" localSheetId="2" hidden="1">#REF!</definedName>
    <definedName name="BExF6NUXJI11W2IAZNAM1QWC0459" localSheetId="15" hidden="1">#REF!</definedName>
    <definedName name="BExF6NUXJI11W2IAZNAM1QWC0459" hidden="1">#REF!</definedName>
    <definedName name="BExF6RR76KNVIXGJOVFO8GDILKGZ" localSheetId="4" hidden="1">#REF!</definedName>
    <definedName name="BExF6RR76KNVIXGJOVFO8GDILKGZ" localSheetId="2" hidden="1">#REF!</definedName>
    <definedName name="BExF6RR76KNVIXGJOVFO8GDILKGZ" localSheetId="15" hidden="1">#REF!</definedName>
    <definedName name="BExF6RR76KNVIXGJOVFO8GDILKGZ" hidden="1">#REF!</definedName>
    <definedName name="BExF6ZE8D5CMPJPRWT6S4HM56LPF" localSheetId="4" hidden="1">#REF!</definedName>
    <definedName name="BExF6ZE8D5CMPJPRWT6S4HM56LPF" localSheetId="2" hidden="1">#REF!</definedName>
    <definedName name="BExF6ZE8D5CMPJPRWT6S4HM56LPF" localSheetId="15" hidden="1">#REF!</definedName>
    <definedName name="BExF6ZE8D5CMPJPRWT6S4HM56LPF" hidden="1">#REF!</definedName>
    <definedName name="BExF76FV8SF7AJK7B35AL7VTZF6D" localSheetId="4" hidden="1">#REF!</definedName>
    <definedName name="BExF76FV8SF7AJK7B35AL7VTZF6D" localSheetId="2" hidden="1">#REF!</definedName>
    <definedName name="BExF76FV8SF7AJK7B35AL7VTZF6D" localSheetId="15" hidden="1">#REF!</definedName>
    <definedName name="BExF76FV8SF7AJK7B35AL7VTZF6D" hidden="1">#REF!</definedName>
    <definedName name="BExF7EOIMC1OYL1N7835KGOI0FIZ" localSheetId="4" hidden="1">#REF!</definedName>
    <definedName name="BExF7EOIMC1OYL1N7835KGOI0FIZ" localSheetId="2" hidden="1">#REF!</definedName>
    <definedName name="BExF7EOIMC1OYL1N7835KGOI0FIZ" localSheetId="15" hidden="1">#REF!</definedName>
    <definedName name="BExF7EOIMC1OYL1N7835KGOI0FIZ" hidden="1">#REF!</definedName>
    <definedName name="BExF7K88K7ASGV6RAOAGH52G04VR" localSheetId="4" hidden="1">#REF!</definedName>
    <definedName name="BExF7K88K7ASGV6RAOAGH52G04VR" localSheetId="2" hidden="1">#REF!</definedName>
    <definedName name="BExF7K88K7ASGV6RAOAGH52G04VR" localSheetId="15" hidden="1">#REF!</definedName>
    <definedName name="BExF7K88K7ASGV6RAOAGH52G04VR" hidden="1">#REF!</definedName>
    <definedName name="BExF7OVDRP3LHNAF2CX4V84CKKIR" localSheetId="4" hidden="1">#REF!</definedName>
    <definedName name="BExF7OVDRP3LHNAF2CX4V84CKKIR" localSheetId="2" hidden="1">#REF!</definedName>
    <definedName name="BExF7OVDRP3LHNAF2CX4V84CKKIR" localSheetId="15" hidden="1">#REF!</definedName>
    <definedName name="BExF7OVDRP3LHNAF2CX4V84CKKIR" hidden="1">#REF!</definedName>
    <definedName name="BExF7QO41X2A2SL8UXDNP99GY7U9" localSheetId="4" hidden="1">#REF!</definedName>
    <definedName name="BExF7QO41X2A2SL8UXDNP99GY7U9" localSheetId="2" hidden="1">#REF!</definedName>
    <definedName name="BExF7QO41X2A2SL8UXDNP99GY7U9" localSheetId="15" hidden="1">#REF!</definedName>
    <definedName name="BExF7QO41X2A2SL8UXDNP99GY7U9" hidden="1">#REF!</definedName>
    <definedName name="BExF7QYWRJ8S4SID84VVXH3TN7X8" localSheetId="4" hidden="1">#REF!</definedName>
    <definedName name="BExF7QYWRJ8S4SID84VVXH3TN7X8" localSheetId="2" hidden="1">#REF!</definedName>
    <definedName name="BExF7QYWRJ8S4SID84VVXH3TN7X8" localSheetId="15" hidden="1">#REF!</definedName>
    <definedName name="BExF7QYWRJ8S4SID84VVXH3TN7X8" hidden="1">#REF!</definedName>
    <definedName name="BExF81GI8B8WBHXFTET68A9358BR" localSheetId="4" hidden="1">#REF!</definedName>
    <definedName name="BExF81GI8B8WBHXFTET68A9358BR" localSheetId="2" hidden="1">#REF!</definedName>
    <definedName name="BExF81GI8B8WBHXFTET68A9358BR" localSheetId="15" hidden="1">#REF!</definedName>
    <definedName name="BExF81GI8B8WBHXFTET68A9358BR" hidden="1">#REF!</definedName>
    <definedName name="BExGKN1EUJWHOYSSFY4XX6T9QVV5" localSheetId="4" hidden="1">#REF!</definedName>
    <definedName name="BExGKN1EUJWHOYSSFY4XX6T9QVV5" localSheetId="2" hidden="1">#REF!</definedName>
    <definedName name="BExGKN1EUJWHOYSSFY4XX6T9QVV5" localSheetId="15" hidden="1">#REF!</definedName>
    <definedName name="BExGKN1EUJWHOYSSFY4XX6T9QVV5" hidden="1">#REF!</definedName>
    <definedName name="BExGL97US0Y3KXXASUTVR26XLT70" localSheetId="4" hidden="1">#REF!</definedName>
    <definedName name="BExGL97US0Y3KXXASUTVR26XLT70" localSheetId="2" hidden="1">#REF!</definedName>
    <definedName name="BExGL97US0Y3KXXASUTVR26XLT70" localSheetId="15" hidden="1">#REF!</definedName>
    <definedName name="BExGL97US0Y3KXXASUTVR26XLT70" hidden="1">#REF!</definedName>
    <definedName name="BExGL9TEJAX73AMCXKXTMRO9T6QA" localSheetId="4" hidden="1">#REF!</definedName>
    <definedName name="BExGL9TEJAX73AMCXKXTMRO9T6QA" localSheetId="2" hidden="1">#REF!</definedName>
    <definedName name="BExGL9TEJAX73AMCXKXTMRO9T6QA" localSheetId="15" hidden="1">#REF!</definedName>
    <definedName name="BExGL9TEJAX73AMCXKXTMRO9T6QA" hidden="1">#REF!</definedName>
    <definedName name="BExGLBM5GKGBJDTZSMMBZBAVQ7N1" localSheetId="4" hidden="1">#REF!</definedName>
    <definedName name="BExGLBM5GKGBJDTZSMMBZBAVQ7N1" localSheetId="2" hidden="1">#REF!</definedName>
    <definedName name="BExGLBM5GKGBJDTZSMMBZBAVQ7N1" localSheetId="15" hidden="1">#REF!</definedName>
    <definedName name="BExGLBM5GKGBJDTZSMMBZBAVQ7N1" hidden="1">#REF!</definedName>
    <definedName name="BExGLC7R4C33RO0PID97ZPPVCW4M" localSheetId="4" hidden="1">#REF!</definedName>
    <definedName name="BExGLC7R4C33RO0PID97ZPPVCW4M" localSheetId="2" hidden="1">#REF!</definedName>
    <definedName name="BExGLC7R4C33RO0PID97ZPPVCW4M" localSheetId="15" hidden="1">#REF!</definedName>
    <definedName name="BExGLC7R4C33RO0PID97ZPPVCW4M" hidden="1">#REF!</definedName>
    <definedName name="BExGLFIF7HCFSHNQHKEV6RY0WCO3" localSheetId="4" hidden="1">#REF!</definedName>
    <definedName name="BExGLFIF7HCFSHNQHKEV6RY0WCO3" localSheetId="2" hidden="1">#REF!</definedName>
    <definedName name="BExGLFIF7HCFSHNQHKEV6RY0WCO3" localSheetId="15" hidden="1">#REF!</definedName>
    <definedName name="BExGLFIF7HCFSHNQHKEV6RY0WCO3" hidden="1">#REF!</definedName>
    <definedName name="BExGLPP9Z6SH15N8AV0F7H58S14K" localSheetId="4" hidden="1">#REF!</definedName>
    <definedName name="BExGLPP9Z6SH15N8AV0F7H58S14K" localSheetId="2" hidden="1">#REF!</definedName>
    <definedName name="BExGLPP9Z6SH15N8AV0F7H58S14K" localSheetId="15" hidden="1">#REF!</definedName>
    <definedName name="BExGLPP9Z6SH15N8AV0F7H58S14K" hidden="1">#REF!</definedName>
    <definedName name="BExGLQATG820J44V2O4JEICPUUTR" localSheetId="4" hidden="1">#REF!</definedName>
    <definedName name="BExGLQATG820J44V2O4JEICPUUTR" localSheetId="2" hidden="1">#REF!</definedName>
    <definedName name="BExGLQATG820J44V2O4JEICPUUTR" localSheetId="15" hidden="1">#REF!</definedName>
    <definedName name="BExGLQATG820J44V2O4JEICPUUTR" hidden="1">#REF!</definedName>
    <definedName name="BExGLTARRL0J772UD2TXEYAVPY6E" localSheetId="4" hidden="1">#REF!</definedName>
    <definedName name="BExGLTARRL0J772UD2TXEYAVPY6E" localSheetId="2" hidden="1">#REF!</definedName>
    <definedName name="BExGLTARRL0J772UD2TXEYAVPY6E" localSheetId="15" hidden="1">#REF!</definedName>
    <definedName name="BExGLTARRL0J772UD2TXEYAVPY6E" hidden="1">#REF!</definedName>
    <definedName name="BExGLYE6RZTAAWHJBG2QFJPTDS2Q" localSheetId="4" hidden="1">#REF!</definedName>
    <definedName name="BExGLYE6RZTAAWHJBG2QFJPTDS2Q" localSheetId="2" hidden="1">#REF!</definedName>
    <definedName name="BExGLYE6RZTAAWHJBG2QFJPTDS2Q" localSheetId="15" hidden="1">#REF!</definedName>
    <definedName name="BExGLYE6RZTAAWHJBG2QFJPTDS2Q" hidden="1">#REF!</definedName>
    <definedName name="BExGM4DZ65OAQP7MA4LN6QMYZOFF" localSheetId="4" hidden="1">#REF!</definedName>
    <definedName name="BExGM4DZ65OAQP7MA4LN6QMYZOFF" localSheetId="2" hidden="1">#REF!</definedName>
    <definedName name="BExGM4DZ65OAQP7MA4LN6QMYZOFF" localSheetId="15" hidden="1">#REF!</definedName>
    <definedName name="BExGM4DZ65OAQP7MA4LN6QMYZOFF" hidden="1">#REF!</definedName>
    <definedName name="BExGMCXCWEC9XNUOEMZ61TMI6CUO" localSheetId="4" hidden="1">#REF!</definedName>
    <definedName name="BExGMCXCWEC9XNUOEMZ61TMI6CUO" localSheetId="2" hidden="1">#REF!</definedName>
    <definedName name="BExGMCXCWEC9XNUOEMZ61TMI6CUO" localSheetId="15" hidden="1">#REF!</definedName>
    <definedName name="BExGMCXCWEC9XNUOEMZ61TMI6CUO" hidden="1">#REF!</definedName>
    <definedName name="BExGMJDGIH0MEPC2TUSFUCY2ROTB" localSheetId="4" hidden="1">#REF!</definedName>
    <definedName name="BExGMJDGIH0MEPC2TUSFUCY2ROTB" localSheetId="2" hidden="1">#REF!</definedName>
    <definedName name="BExGMJDGIH0MEPC2TUSFUCY2ROTB" localSheetId="15" hidden="1">#REF!</definedName>
    <definedName name="BExGMJDGIH0MEPC2TUSFUCY2ROTB" hidden="1">#REF!</definedName>
    <definedName name="BExGMKPW2HPKN0M0XKF3AZ8YP0D6" localSheetId="4" hidden="1">#REF!</definedName>
    <definedName name="BExGMKPW2HPKN0M0XKF3AZ8YP0D6" localSheetId="2" hidden="1">#REF!</definedName>
    <definedName name="BExGMKPW2HPKN0M0XKF3AZ8YP0D6" localSheetId="15" hidden="1">#REF!</definedName>
    <definedName name="BExGMKPW2HPKN0M0XKF3AZ8YP0D6" hidden="1">#REF!</definedName>
    <definedName name="BExGMOGUOL3NATNV0TIZH2J6DLLD" localSheetId="4" hidden="1">#REF!</definedName>
    <definedName name="BExGMOGUOL3NATNV0TIZH2J6DLLD" localSheetId="2" hidden="1">#REF!</definedName>
    <definedName name="BExGMOGUOL3NATNV0TIZH2J6DLLD" localSheetId="15" hidden="1">#REF!</definedName>
    <definedName name="BExGMOGUOL3NATNV0TIZH2J6DLLD" hidden="1">#REF!</definedName>
    <definedName name="BExGMP2F175LGL6QVSJGP6GKYHHA" localSheetId="4" hidden="1">#REF!</definedName>
    <definedName name="BExGMP2F175LGL6QVSJGP6GKYHHA" localSheetId="2" hidden="1">#REF!</definedName>
    <definedName name="BExGMP2F175LGL6QVSJGP6GKYHHA" localSheetId="15" hidden="1">#REF!</definedName>
    <definedName name="BExGMP2F175LGL6QVSJGP6GKYHHA" hidden="1">#REF!</definedName>
    <definedName name="BExGMPIIP8GKML2VVA8OEFL43NCS" localSheetId="4" hidden="1">#REF!</definedName>
    <definedName name="BExGMPIIP8GKML2VVA8OEFL43NCS" localSheetId="2" hidden="1">#REF!</definedName>
    <definedName name="BExGMPIIP8GKML2VVA8OEFL43NCS" localSheetId="15" hidden="1">#REF!</definedName>
    <definedName name="BExGMPIIP8GKML2VVA8OEFL43NCS" hidden="1">#REF!</definedName>
    <definedName name="BExGMZ3SRIXLXMWBVOXXV3M4U4YL" localSheetId="4" hidden="1">#REF!</definedName>
    <definedName name="BExGMZ3SRIXLXMWBVOXXV3M4U4YL" localSheetId="2" hidden="1">#REF!</definedName>
    <definedName name="BExGMZ3SRIXLXMWBVOXXV3M4U4YL" localSheetId="15" hidden="1">#REF!</definedName>
    <definedName name="BExGMZ3SRIXLXMWBVOXXV3M4U4YL" hidden="1">#REF!</definedName>
    <definedName name="BExGMZ3UBN48IXU1ZEFYECEMZ1IM" localSheetId="4" hidden="1">#REF!</definedName>
    <definedName name="BExGMZ3UBN48IXU1ZEFYECEMZ1IM" localSheetId="2" hidden="1">#REF!</definedName>
    <definedName name="BExGMZ3UBN48IXU1ZEFYECEMZ1IM" localSheetId="15" hidden="1">#REF!</definedName>
    <definedName name="BExGMZ3UBN48IXU1ZEFYECEMZ1IM" hidden="1">#REF!</definedName>
    <definedName name="BExGN4I0QATXNZCLZJM1KH1OIJQH" localSheetId="4" hidden="1">#REF!</definedName>
    <definedName name="BExGN4I0QATXNZCLZJM1KH1OIJQH" localSheetId="2" hidden="1">#REF!</definedName>
    <definedName name="BExGN4I0QATXNZCLZJM1KH1OIJQH" localSheetId="15" hidden="1">#REF!</definedName>
    <definedName name="BExGN4I0QATXNZCLZJM1KH1OIJQH" hidden="1">#REF!</definedName>
    <definedName name="BExGN9FZ2RWCMSY1YOBJKZMNIM9R" localSheetId="4" hidden="1">#REF!</definedName>
    <definedName name="BExGN9FZ2RWCMSY1YOBJKZMNIM9R" localSheetId="2" hidden="1">#REF!</definedName>
    <definedName name="BExGN9FZ2RWCMSY1YOBJKZMNIM9R" localSheetId="15" hidden="1">#REF!</definedName>
    <definedName name="BExGN9FZ2RWCMSY1YOBJKZMNIM9R" hidden="1">#REF!</definedName>
    <definedName name="BExGNDSIMTHOCXXG6QOGR6DA8SGG" localSheetId="4" hidden="1">#REF!</definedName>
    <definedName name="BExGNDSIMTHOCXXG6QOGR6DA8SGG" localSheetId="2" hidden="1">#REF!</definedName>
    <definedName name="BExGNDSIMTHOCXXG6QOGR6DA8SGG" localSheetId="15" hidden="1">#REF!</definedName>
    <definedName name="BExGNDSIMTHOCXXG6QOGR6DA8SGG" hidden="1">#REF!</definedName>
    <definedName name="BExGNHOS7RBERG1J2M2HVGSRZL5G" localSheetId="4" hidden="1">#REF!</definedName>
    <definedName name="BExGNHOS7RBERG1J2M2HVGSRZL5G" localSheetId="2" hidden="1">#REF!</definedName>
    <definedName name="BExGNHOS7RBERG1J2M2HVGSRZL5G" localSheetId="15" hidden="1">#REF!</definedName>
    <definedName name="BExGNHOS7RBERG1J2M2HVGSRZL5G" hidden="1">#REF!</definedName>
    <definedName name="BExGNJ18W3Q55XAXY8XTFB80IVMV" localSheetId="4" hidden="1">#REF!</definedName>
    <definedName name="BExGNJ18W3Q55XAXY8XTFB80IVMV" localSheetId="2" hidden="1">#REF!</definedName>
    <definedName name="BExGNJ18W3Q55XAXY8XTFB80IVMV" localSheetId="15" hidden="1">#REF!</definedName>
    <definedName name="BExGNJ18W3Q55XAXY8XTFB80IVMV" hidden="1">#REF!</definedName>
    <definedName name="BExGNN2YQ9BDAZXT2GLCSAPXKIM7" localSheetId="4" hidden="1">#REF!</definedName>
    <definedName name="BExGNN2YQ9BDAZXT2GLCSAPXKIM7" localSheetId="2" hidden="1">#REF!</definedName>
    <definedName name="BExGNN2YQ9BDAZXT2GLCSAPXKIM7" localSheetId="15" hidden="1">#REF!</definedName>
    <definedName name="BExGNN2YQ9BDAZXT2GLCSAPXKIM7" hidden="1">#REF!</definedName>
    <definedName name="BExGNP6INLF5NZFP5ME6K7C9Y0NH" localSheetId="4" hidden="1">#REF!</definedName>
    <definedName name="BExGNP6INLF5NZFP5ME6K7C9Y0NH" localSheetId="2" hidden="1">#REF!</definedName>
    <definedName name="BExGNP6INLF5NZFP5ME6K7C9Y0NH" localSheetId="15" hidden="1">#REF!</definedName>
    <definedName name="BExGNP6INLF5NZFP5ME6K7C9Y0NH" hidden="1">#REF!</definedName>
    <definedName name="BExGNSS0CKRPKHO25R3TDBEL2NHX" localSheetId="4" hidden="1">#REF!</definedName>
    <definedName name="BExGNSS0CKRPKHO25R3TDBEL2NHX" localSheetId="2" hidden="1">#REF!</definedName>
    <definedName name="BExGNSS0CKRPKHO25R3TDBEL2NHX" localSheetId="15" hidden="1">#REF!</definedName>
    <definedName name="BExGNSS0CKRPKHO25R3TDBEL2NHX" hidden="1">#REF!</definedName>
    <definedName name="BExGNYH0MO8NOVS85L15G0RWX4GW" localSheetId="4" hidden="1">#REF!</definedName>
    <definedName name="BExGNYH0MO8NOVS85L15G0RWX4GW" localSheetId="2" hidden="1">#REF!</definedName>
    <definedName name="BExGNYH0MO8NOVS85L15G0RWX4GW" localSheetId="15" hidden="1">#REF!</definedName>
    <definedName name="BExGNYH0MO8NOVS85L15G0RWX4GW" hidden="1">#REF!</definedName>
    <definedName name="BExGNZO44DEG8CGIDYSEGDUQ531R" localSheetId="4" hidden="1">#REF!</definedName>
    <definedName name="BExGNZO44DEG8CGIDYSEGDUQ531R" localSheetId="2" hidden="1">#REF!</definedName>
    <definedName name="BExGNZO44DEG8CGIDYSEGDUQ531R" localSheetId="15" hidden="1">#REF!</definedName>
    <definedName name="BExGNZO44DEG8CGIDYSEGDUQ531R" hidden="1">#REF!</definedName>
    <definedName name="BExGO22GMMPZVQY9RQ8MDKZDP5G3" localSheetId="4" hidden="1">#REF!</definedName>
    <definedName name="BExGO22GMMPZVQY9RQ8MDKZDP5G3" localSheetId="2" hidden="1">#REF!</definedName>
    <definedName name="BExGO22GMMPZVQY9RQ8MDKZDP5G3" localSheetId="15" hidden="1">#REF!</definedName>
    <definedName name="BExGO22GMMPZVQY9RQ8MDKZDP5G3" hidden="1">#REF!</definedName>
    <definedName name="BExGO2O0V6UYDY26AX8OSN72F77N" localSheetId="4" hidden="1">#REF!</definedName>
    <definedName name="BExGO2O0V6UYDY26AX8OSN72F77N" localSheetId="2" hidden="1">#REF!</definedName>
    <definedName name="BExGO2O0V6UYDY26AX8OSN72F77N" localSheetId="15" hidden="1">#REF!</definedName>
    <definedName name="BExGO2O0V6UYDY26AX8OSN72F77N" hidden="1">#REF!</definedName>
    <definedName name="BExGO2YUBOVLYHY1QSIHRE1KLAFV" localSheetId="4" hidden="1">#REF!</definedName>
    <definedName name="BExGO2YUBOVLYHY1QSIHRE1KLAFV" localSheetId="2" hidden="1">#REF!</definedName>
    <definedName name="BExGO2YUBOVLYHY1QSIHRE1KLAFV" localSheetId="15" hidden="1">#REF!</definedName>
    <definedName name="BExGO2YUBOVLYHY1QSIHRE1KLAFV" hidden="1">#REF!</definedName>
    <definedName name="BExGO70E2O70LF46V8T26YFPL4V8" localSheetId="4" hidden="1">#REF!</definedName>
    <definedName name="BExGO70E2O70LF46V8T26YFPL4V8" localSheetId="2" hidden="1">#REF!</definedName>
    <definedName name="BExGO70E2O70LF46V8T26YFPL4V8" localSheetId="15" hidden="1">#REF!</definedName>
    <definedName name="BExGO70E2O70LF46V8T26YFPL4V8" hidden="1">#REF!</definedName>
    <definedName name="BExGOB25QJMQCQE76MRW9X58OIOO" localSheetId="4" hidden="1">#REF!</definedName>
    <definedName name="BExGOB25QJMQCQE76MRW9X58OIOO" localSheetId="2" hidden="1">#REF!</definedName>
    <definedName name="BExGOB25QJMQCQE76MRW9X58OIOO" localSheetId="15" hidden="1">#REF!</definedName>
    <definedName name="BExGOB25QJMQCQE76MRW9X58OIOO" hidden="1">#REF!</definedName>
    <definedName name="BExGODAZKJ9EXMQZNQR5YDBSS525" localSheetId="4" hidden="1">#REF!</definedName>
    <definedName name="BExGODAZKJ9EXMQZNQR5YDBSS525" localSheetId="2" hidden="1">#REF!</definedName>
    <definedName name="BExGODAZKJ9EXMQZNQR5YDBSS525" localSheetId="15" hidden="1">#REF!</definedName>
    <definedName name="BExGODAZKJ9EXMQZNQR5YDBSS525" hidden="1">#REF!</definedName>
    <definedName name="BExGODR8ZSMUC11I56QHSZ686XV5" localSheetId="4" hidden="1">#REF!</definedName>
    <definedName name="BExGODR8ZSMUC11I56QHSZ686XV5" localSheetId="2" hidden="1">#REF!</definedName>
    <definedName name="BExGODR8ZSMUC11I56QHSZ686XV5" localSheetId="15" hidden="1">#REF!</definedName>
    <definedName name="BExGODR8ZSMUC11I56QHSZ686XV5" hidden="1">#REF!</definedName>
    <definedName name="BExGOXJDHUDPDT8I8IVGVW9J0R5Q" localSheetId="4" hidden="1">#REF!</definedName>
    <definedName name="BExGOXJDHUDPDT8I8IVGVW9J0R5Q" localSheetId="2" hidden="1">#REF!</definedName>
    <definedName name="BExGOXJDHUDPDT8I8IVGVW9J0R5Q" localSheetId="15" hidden="1">#REF!</definedName>
    <definedName name="BExGOXJDHUDPDT8I8IVGVW9J0R5Q" hidden="1">#REF!</definedName>
    <definedName name="BExGPAPYI1N5W3IH8H485BHSVOY3" localSheetId="4" hidden="1">#REF!</definedName>
    <definedName name="BExGPAPYI1N5W3IH8H485BHSVOY3" localSheetId="2" hidden="1">#REF!</definedName>
    <definedName name="BExGPAPYI1N5W3IH8H485BHSVOY3" localSheetId="15" hidden="1">#REF!</definedName>
    <definedName name="BExGPAPYI1N5W3IH8H485BHSVOY3" hidden="1">#REF!</definedName>
    <definedName name="BExGPFO3GOKYO2922Y91GMQRCMOA" localSheetId="4" hidden="1">#REF!</definedName>
    <definedName name="BExGPFO3GOKYO2922Y91GMQRCMOA" localSheetId="2" hidden="1">#REF!</definedName>
    <definedName name="BExGPFO3GOKYO2922Y91GMQRCMOA" localSheetId="15" hidden="1">#REF!</definedName>
    <definedName name="BExGPFO3GOKYO2922Y91GMQRCMOA" hidden="1">#REF!</definedName>
    <definedName name="BExGPHGT5KDOCMV2EFS4OVKTWBRD" localSheetId="4" hidden="1">#REF!</definedName>
    <definedName name="BExGPHGT5KDOCMV2EFS4OVKTWBRD" localSheetId="2" hidden="1">#REF!</definedName>
    <definedName name="BExGPHGT5KDOCMV2EFS4OVKTWBRD" localSheetId="15" hidden="1">#REF!</definedName>
    <definedName name="BExGPHGT5KDOCMV2EFS4OVKTWBRD" hidden="1">#REF!</definedName>
    <definedName name="BExGPID72Y4Y619LWASUQZKZHJNC" localSheetId="4" hidden="1">#REF!</definedName>
    <definedName name="BExGPID72Y4Y619LWASUQZKZHJNC" localSheetId="2" hidden="1">#REF!</definedName>
    <definedName name="BExGPID72Y4Y619LWASUQZKZHJNC" localSheetId="15" hidden="1">#REF!</definedName>
    <definedName name="BExGPID72Y4Y619LWASUQZKZHJNC" hidden="1">#REF!</definedName>
    <definedName name="BExGPPENQIANVGLVQJ77DK5JPRTB" localSheetId="4" hidden="1">#REF!</definedName>
    <definedName name="BExGPPENQIANVGLVQJ77DK5JPRTB" localSheetId="2" hidden="1">#REF!</definedName>
    <definedName name="BExGPPENQIANVGLVQJ77DK5JPRTB" localSheetId="15" hidden="1">#REF!</definedName>
    <definedName name="BExGPPENQIANVGLVQJ77DK5JPRTB" hidden="1">#REF!</definedName>
    <definedName name="BExGPSUUG7TL5F5PTYU6G4HPJV1B" localSheetId="4" hidden="1">#REF!</definedName>
    <definedName name="BExGPSUUG7TL5F5PTYU6G4HPJV1B" localSheetId="2" hidden="1">#REF!</definedName>
    <definedName name="BExGPSUUG7TL5F5PTYU6G4HPJV1B" localSheetId="15" hidden="1">#REF!</definedName>
    <definedName name="BExGPSUUG7TL5F5PTYU6G4HPJV1B" hidden="1">#REF!</definedName>
    <definedName name="BExGQ1E950UYXYWQ84EZEQPWHVYY" localSheetId="4" hidden="1">#REF!</definedName>
    <definedName name="BExGQ1E950UYXYWQ84EZEQPWHVYY" localSheetId="2" hidden="1">#REF!</definedName>
    <definedName name="BExGQ1E950UYXYWQ84EZEQPWHVYY" localSheetId="15" hidden="1">#REF!</definedName>
    <definedName name="BExGQ1E950UYXYWQ84EZEQPWHVYY" hidden="1">#REF!</definedName>
    <definedName name="BExGQ1ZU4967P72AHF4V1D0FOL5C" localSheetId="4" hidden="1">#REF!</definedName>
    <definedName name="BExGQ1ZU4967P72AHF4V1D0FOL5C" localSheetId="2" hidden="1">#REF!</definedName>
    <definedName name="BExGQ1ZU4967P72AHF4V1D0FOL5C" localSheetId="15" hidden="1">#REF!</definedName>
    <definedName name="BExGQ1ZU4967P72AHF4V1D0FOL5C" hidden="1">#REF!</definedName>
    <definedName name="BExGQ36ZOMR9GV8T05M605MMOY3Y" localSheetId="4" hidden="1">#REF!</definedName>
    <definedName name="BExGQ36ZOMR9GV8T05M605MMOY3Y" localSheetId="2" hidden="1">#REF!</definedName>
    <definedName name="BExGQ36ZOMR9GV8T05M605MMOY3Y" localSheetId="15" hidden="1">#REF!</definedName>
    <definedName name="BExGQ36ZOMR9GV8T05M605MMOY3Y" hidden="1">#REF!</definedName>
    <definedName name="BExGQ4ZP0PPMLDNVBUG12W9FFVI9" localSheetId="4" hidden="1">#REF!</definedName>
    <definedName name="BExGQ4ZP0PPMLDNVBUG12W9FFVI9" localSheetId="2" hidden="1">#REF!</definedName>
    <definedName name="BExGQ4ZP0PPMLDNVBUG12W9FFVI9" localSheetId="15" hidden="1">#REF!</definedName>
    <definedName name="BExGQ4ZP0PPMLDNVBUG12W9FFVI9" hidden="1">#REF!</definedName>
    <definedName name="BExGQ61DTJ0SBFMDFBAK3XZ9O0ZO" localSheetId="4" hidden="1">#REF!</definedName>
    <definedName name="BExGQ61DTJ0SBFMDFBAK3XZ9O0ZO" localSheetId="2" hidden="1">#REF!</definedName>
    <definedName name="BExGQ61DTJ0SBFMDFBAK3XZ9O0ZO" localSheetId="15" hidden="1">#REF!</definedName>
    <definedName name="BExGQ61DTJ0SBFMDFBAK3XZ9O0ZO" hidden="1">#REF!</definedName>
    <definedName name="BExGQ6SG9XEOD0VMBAR22YPZWSTA" localSheetId="4" hidden="1">#REF!</definedName>
    <definedName name="BExGQ6SG9XEOD0VMBAR22YPZWSTA" localSheetId="2" hidden="1">#REF!</definedName>
    <definedName name="BExGQ6SG9XEOD0VMBAR22YPZWSTA" localSheetId="15" hidden="1">#REF!</definedName>
    <definedName name="BExGQ6SG9XEOD0VMBAR22YPZWSTA" hidden="1">#REF!</definedName>
    <definedName name="BExGQ8FQN3FRAGH5H2V74848P5JX" localSheetId="4" hidden="1">#REF!</definedName>
    <definedName name="BExGQ8FQN3FRAGH5H2V74848P5JX" localSheetId="2" hidden="1">#REF!</definedName>
    <definedName name="BExGQ8FQN3FRAGH5H2V74848P5JX" localSheetId="15" hidden="1">#REF!</definedName>
    <definedName name="BExGQ8FQN3FRAGH5H2V74848P5JX" hidden="1">#REF!</definedName>
    <definedName name="BExGQGJ1A7LNZUS8QSMOG8UNGLMK" localSheetId="4" hidden="1">#REF!</definedName>
    <definedName name="BExGQGJ1A7LNZUS8QSMOG8UNGLMK" localSheetId="2" hidden="1">#REF!</definedName>
    <definedName name="BExGQGJ1A7LNZUS8QSMOG8UNGLMK" localSheetId="15" hidden="1">#REF!</definedName>
    <definedName name="BExGQGJ1A7LNZUS8QSMOG8UNGLMK" hidden="1">#REF!</definedName>
    <definedName name="BExGQLBNZ35IK2VK33HJUAE4ADX2" localSheetId="4" hidden="1">#REF!</definedName>
    <definedName name="BExGQLBNZ35IK2VK33HJUAE4ADX2" localSheetId="2" hidden="1">#REF!</definedName>
    <definedName name="BExGQLBNZ35IK2VK33HJUAE4ADX2" localSheetId="15" hidden="1">#REF!</definedName>
    <definedName name="BExGQLBNZ35IK2VK33HJUAE4ADX2" hidden="1">#REF!</definedName>
    <definedName name="BExGQPO7ENFEQC0NC6MC9OZR2LHY" localSheetId="4" hidden="1">#REF!</definedName>
    <definedName name="BExGQPO7ENFEQC0NC6MC9OZR2LHY" localSheetId="2" hidden="1">#REF!</definedName>
    <definedName name="BExGQPO7ENFEQC0NC6MC9OZR2LHY" localSheetId="15" hidden="1">#REF!</definedName>
    <definedName name="BExGQPO7ENFEQC0NC6MC9OZR2LHY" hidden="1">#REF!</definedName>
    <definedName name="BExGQX0H4EZMXBJTKJJE4ICJWN5O" localSheetId="4" hidden="1">#REF!</definedName>
    <definedName name="BExGQX0H4EZMXBJTKJJE4ICJWN5O" localSheetId="2" hidden="1">#REF!</definedName>
    <definedName name="BExGQX0H4EZMXBJTKJJE4ICJWN5O" localSheetId="15" hidden="1">#REF!</definedName>
    <definedName name="BExGQX0H4EZMXBJTKJJE4ICJWN5O" hidden="1">#REF!</definedName>
    <definedName name="BExGR4CW3WRIID17GGX4MI9ZDHFE" localSheetId="4" hidden="1">#REF!</definedName>
    <definedName name="BExGR4CW3WRIID17GGX4MI9ZDHFE" localSheetId="2" hidden="1">#REF!</definedName>
    <definedName name="BExGR4CW3WRIID17GGX4MI9ZDHFE" localSheetId="15" hidden="1">#REF!</definedName>
    <definedName name="BExGR4CW3WRIID17GGX4MI9ZDHFE" hidden="1">#REF!</definedName>
    <definedName name="BExGR65GJX27MU2OL6NI5PB8XVB4" localSheetId="4" hidden="1">#REF!</definedName>
    <definedName name="BExGR65GJX27MU2OL6NI5PB8XVB4" localSheetId="2" hidden="1">#REF!</definedName>
    <definedName name="BExGR65GJX27MU2OL6NI5PB8XVB4" localSheetId="15" hidden="1">#REF!</definedName>
    <definedName name="BExGR65GJX27MU2OL6NI5PB8XVB4" hidden="1">#REF!</definedName>
    <definedName name="BExGR6LQ97HETGS3CT96L4IK0JSH" localSheetId="4" hidden="1">#REF!</definedName>
    <definedName name="BExGR6LQ97HETGS3CT96L4IK0JSH" localSheetId="2" hidden="1">#REF!</definedName>
    <definedName name="BExGR6LQ97HETGS3CT96L4IK0JSH" localSheetId="15" hidden="1">#REF!</definedName>
    <definedName name="BExGR6LQ97HETGS3CT96L4IK0JSH" hidden="1">#REF!</definedName>
    <definedName name="BExGR9ATP2LVT7B9OCPSLJ11H9SX" localSheetId="4" hidden="1">#REF!</definedName>
    <definedName name="BExGR9ATP2LVT7B9OCPSLJ11H9SX" localSheetId="2" hidden="1">#REF!</definedName>
    <definedName name="BExGR9ATP2LVT7B9OCPSLJ11H9SX" localSheetId="15" hidden="1">#REF!</definedName>
    <definedName name="BExGR9ATP2LVT7B9OCPSLJ11H9SX" hidden="1">#REF!</definedName>
    <definedName name="BExGRILCZ3BMTGDY72B1Q9BUGW0J" localSheetId="4" hidden="1">#REF!</definedName>
    <definedName name="BExGRILCZ3BMTGDY72B1Q9BUGW0J" localSheetId="2" hidden="1">#REF!</definedName>
    <definedName name="BExGRILCZ3BMTGDY72B1Q9BUGW0J" localSheetId="15" hidden="1">#REF!</definedName>
    <definedName name="BExGRILCZ3BMTGDY72B1Q9BUGW0J" hidden="1">#REF!</definedName>
    <definedName name="BExGRNZJ74Y6OYJB9F9Y9T3CAHOS" localSheetId="4" hidden="1">#REF!</definedName>
    <definedName name="BExGRNZJ74Y6OYJB9F9Y9T3CAHOS" localSheetId="2" hidden="1">#REF!</definedName>
    <definedName name="BExGRNZJ74Y6OYJB9F9Y9T3CAHOS" localSheetId="15" hidden="1">#REF!</definedName>
    <definedName name="BExGRNZJ74Y6OYJB9F9Y9T3CAHOS" hidden="1">#REF!</definedName>
    <definedName name="BExGRPC5QJQ7UGQ4P7CFWVGRQGFW" localSheetId="4" hidden="1">#REF!</definedName>
    <definedName name="BExGRPC5QJQ7UGQ4P7CFWVGRQGFW" localSheetId="2" hidden="1">#REF!</definedName>
    <definedName name="BExGRPC5QJQ7UGQ4P7CFWVGRQGFW" localSheetId="15" hidden="1">#REF!</definedName>
    <definedName name="BExGRPC5QJQ7UGQ4P7CFWVGRQGFW" hidden="1">#REF!</definedName>
    <definedName name="BExGRSMULUXOBEN8G0TK90PRKQ9O" localSheetId="4" hidden="1">#REF!</definedName>
    <definedName name="BExGRSMULUXOBEN8G0TK90PRKQ9O" localSheetId="2" hidden="1">#REF!</definedName>
    <definedName name="BExGRSMULUXOBEN8G0TK90PRKQ9O" localSheetId="15" hidden="1">#REF!</definedName>
    <definedName name="BExGRSMULUXOBEN8G0TK90PRKQ9O" hidden="1">#REF!</definedName>
    <definedName name="BExGRUKVVKDL8483WI70VN2QZDGD" localSheetId="4" hidden="1">#REF!</definedName>
    <definedName name="BExGRUKVVKDL8483WI70VN2QZDGD" localSheetId="2" hidden="1">#REF!</definedName>
    <definedName name="BExGRUKVVKDL8483WI70VN2QZDGD" localSheetId="15" hidden="1">#REF!</definedName>
    <definedName name="BExGRUKVVKDL8483WI70VN2QZDGD" hidden="1">#REF!</definedName>
    <definedName name="BExGS2IWR5DUNJ1U9PAKIV8CMBNI" localSheetId="4" hidden="1">#REF!</definedName>
    <definedName name="BExGS2IWR5DUNJ1U9PAKIV8CMBNI" localSheetId="2" hidden="1">#REF!</definedName>
    <definedName name="BExGS2IWR5DUNJ1U9PAKIV8CMBNI" localSheetId="15" hidden="1">#REF!</definedName>
    <definedName name="BExGS2IWR5DUNJ1U9PAKIV8CMBNI" hidden="1">#REF!</definedName>
    <definedName name="BExGS69P9FFTEOPDS0MWFKF45G47" localSheetId="4" hidden="1">#REF!</definedName>
    <definedName name="BExGS69P9FFTEOPDS0MWFKF45G47" localSheetId="2" hidden="1">#REF!</definedName>
    <definedName name="BExGS69P9FFTEOPDS0MWFKF45G47" localSheetId="15" hidden="1">#REF!</definedName>
    <definedName name="BExGS69P9FFTEOPDS0MWFKF45G47" hidden="1">#REF!</definedName>
    <definedName name="BExGS6F1JFHM5MUJ1RFO50WP6D05" localSheetId="4" hidden="1">#REF!</definedName>
    <definedName name="BExGS6F1JFHM5MUJ1RFO50WP6D05" localSheetId="2" hidden="1">#REF!</definedName>
    <definedName name="BExGS6F1JFHM5MUJ1RFO50WP6D05" localSheetId="15" hidden="1">#REF!</definedName>
    <definedName name="BExGS6F1JFHM5MUJ1RFO50WP6D05" hidden="1">#REF!</definedName>
    <definedName name="BExGSA5YB5ZGE4NHDVCZ55TQAJTL" localSheetId="4" hidden="1">#REF!</definedName>
    <definedName name="BExGSA5YB5ZGE4NHDVCZ55TQAJTL" localSheetId="2" hidden="1">#REF!</definedName>
    <definedName name="BExGSA5YB5ZGE4NHDVCZ55TQAJTL" localSheetId="15" hidden="1">#REF!</definedName>
    <definedName name="BExGSA5YB5ZGE4NHDVCZ55TQAJTL" hidden="1">#REF!</definedName>
    <definedName name="BExGSBYPYOBOB218ABCIM2X63GJ8" localSheetId="4" hidden="1">#REF!</definedName>
    <definedName name="BExGSBYPYOBOB218ABCIM2X63GJ8" localSheetId="2" hidden="1">#REF!</definedName>
    <definedName name="BExGSBYPYOBOB218ABCIM2X63GJ8" localSheetId="15" hidden="1">#REF!</definedName>
    <definedName name="BExGSBYPYOBOB218ABCIM2X63GJ8" hidden="1">#REF!</definedName>
    <definedName name="BExGSCEUCQQVDEEKWJ677QTGUVTE" localSheetId="4" hidden="1">#REF!</definedName>
    <definedName name="BExGSCEUCQQVDEEKWJ677QTGUVTE" localSheetId="2" hidden="1">#REF!</definedName>
    <definedName name="BExGSCEUCQQVDEEKWJ677QTGUVTE" localSheetId="15" hidden="1">#REF!</definedName>
    <definedName name="BExGSCEUCQQVDEEKWJ677QTGUVTE" hidden="1">#REF!</definedName>
    <definedName name="BExGSQY65LH1PCKKM5WHDW83F35O" localSheetId="4" hidden="1">#REF!</definedName>
    <definedName name="BExGSQY65LH1PCKKM5WHDW83F35O" localSheetId="2" hidden="1">#REF!</definedName>
    <definedName name="BExGSQY65LH1PCKKM5WHDW83F35O" localSheetId="15" hidden="1">#REF!</definedName>
    <definedName name="BExGSQY65LH1PCKKM5WHDW83F35O" hidden="1">#REF!</definedName>
    <definedName name="BExGSYW1GKISF0PMUAK3XJK9PEW9" localSheetId="4" hidden="1">#REF!</definedName>
    <definedName name="BExGSYW1GKISF0PMUAK3XJK9PEW9" localSheetId="2" hidden="1">#REF!</definedName>
    <definedName name="BExGSYW1GKISF0PMUAK3XJK9PEW9" localSheetId="15" hidden="1">#REF!</definedName>
    <definedName name="BExGSYW1GKISF0PMUAK3XJK9PEW9" hidden="1">#REF!</definedName>
    <definedName name="BExGT0DZJB6LSF6L693UUB9EY1VQ" localSheetId="4" hidden="1">#REF!</definedName>
    <definedName name="BExGT0DZJB6LSF6L693UUB9EY1VQ" localSheetId="2" hidden="1">#REF!</definedName>
    <definedName name="BExGT0DZJB6LSF6L693UUB9EY1VQ" localSheetId="15" hidden="1">#REF!</definedName>
    <definedName name="BExGT0DZJB6LSF6L693UUB9EY1VQ" hidden="1">#REF!</definedName>
    <definedName name="BExGTEMKIEF46KBIDWCAOAN5U718" localSheetId="4" hidden="1">#REF!</definedName>
    <definedName name="BExGTEMKIEF46KBIDWCAOAN5U718" localSheetId="2" hidden="1">#REF!</definedName>
    <definedName name="BExGTEMKIEF46KBIDWCAOAN5U718" localSheetId="15" hidden="1">#REF!</definedName>
    <definedName name="BExGTEMKIEF46KBIDWCAOAN5U718" hidden="1">#REF!</definedName>
    <definedName name="BExGTGVFIF8HOQXR54SK065A8M4K" localSheetId="4" hidden="1">#REF!</definedName>
    <definedName name="BExGTGVFIF8HOQXR54SK065A8M4K" localSheetId="2" hidden="1">#REF!</definedName>
    <definedName name="BExGTGVFIF8HOQXR54SK065A8M4K" localSheetId="15" hidden="1">#REF!</definedName>
    <definedName name="BExGTGVFIF8HOQXR54SK065A8M4K" hidden="1">#REF!</definedName>
    <definedName name="BExGTIYX3OWPIINOGY1E4QQYSKHP" localSheetId="4" hidden="1">#REF!</definedName>
    <definedName name="BExGTIYX3OWPIINOGY1E4QQYSKHP" localSheetId="2" hidden="1">#REF!</definedName>
    <definedName name="BExGTIYX3OWPIINOGY1E4QQYSKHP" localSheetId="15" hidden="1">#REF!</definedName>
    <definedName name="BExGTIYX3OWPIINOGY1E4QQYSKHP" hidden="1">#REF!</definedName>
    <definedName name="BExGTKGUN0KUU3C0RL2LK98D8MEK" localSheetId="4" hidden="1">#REF!</definedName>
    <definedName name="BExGTKGUN0KUU3C0RL2LK98D8MEK" localSheetId="2" hidden="1">#REF!</definedName>
    <definedName name="BExGTKGUN0KUU3C0RL2LK98D8MEK" localSheetId="15" hidden="1">#REF!</definedName>
    <definedName name="BExGTKGUN0KUU3C0RL2LK98D8MEK" hidden="1">#REF!</definedName>
    <definedName name="BExGTV3U5SZUPLTWEMEY3IIN1L4L" localSheetId="4" hidden="1">#REF!</definedName>
    <definedName name="BExGTV3U5SZUPLTWEMEY3IIN1L4L" localSheetId="2" hidden="1">#REF!</definedName>
    <definedName name="BExGTV3U5SZUPLTWEMEY3IIN1L4L" localSheetId="15" hidden="1">#REF!</definedName>
    <definedName name="BExGTV3U5SZUPLTWEMEY3IIN1L4L" hidden="1">#REF!</definedName>
    <definedName name="BExGTZ046J7VMUG4YPKFN2K8TWB7" localSheetId="4" hidden="1">#REF!</definedName>
    <definedName name="BExGTZ046J7VMUG4YPKFN2K8TWB7" localSheetId="2" hidden="1">#REF!</definedName>
    <definedName name="BExGTZ046J7VMUG4YPKFN2K8TWB7" localSheetId="15" hidden="1">#REF!</definedName>
    <definedName name="BExGTZ046J7VMUG4YPKFN2K8TWB7" hidden="1">#REF!</definedName>
    <definedName name="BExGTZ04EFFQ3Z3JMM0G35JYWUK3" localSheetId="4" hidden="1">#REF!</definedName>
    <definedName name="BExGTZ04EFFQ3Z3JMM0G35JYWUK3" localSheetId="2" hidden="1">#REF!</definedName>
    <definedName name="BExGTZ04EFFQ3Z3JMM0G35JYWUK3" localSheetId="15" hidden="1">#REF!</definedName>
    <definedName name="BExGTZ04EFFQ3Z3JMM0G35JYWUK3" hidden="1">#REF!</definedName>
    <definedName name="BExGU2G9OPRZRIU9YGF6NX9FUW0J" localSheetId="4" hidden="1">#REF!</definedName>
    <definedName name="BExGU2G9OPRZRIU9YGF6NX9FUW0J" localSheetId="2" hidden="1">#REF!</definedName>
    <definedName name="BExGU2G9OPRZRIU9YGF6NX9FUW0J" localSheetId="15" hidden="1">#REF!</definedName>
    <definedName name="BExGU2G9OPRZRIU9YGF6NX9FUW0J" hidden="1">#REF!</definedName>
    <definedName name="BExGU6HTKLRZO8UOI3DTAM5RFDBA" localSheetId="4" hidden="1">#REF!</definedName>
    <definedName name="BExGU6HTKLRZO8UOI3DTAM5RFDBA" localSheetId="2" hidden="1">#REF!</definedName>
    <definedName name="BExGU6HTKLRZO8UOI3DTAM5RFDBA" localSheetId="15" hidden="1">#REF!</definedName>
    <definedName name="BExGU6HTKLRZO8UOI3DTAM5RFDBA" hidden="1">#REF!</definedName>
    <definedName name="BExGUDDZXFFQHAF4UZF8ZB1HO7H6" localSheetId="4" hidden="1">#REF!</definedName>
    <definedName name="BExGUDDZXFFQHAF4UZF8ZB1HO7H6" localSheetId="2" hidden="1">#REF!</definedName>
    <definedName name="BExGUDDZXFFQHAF4UZF8ZB1HO7H6" localSheetId="15" hidden="1">#REF!</definedName>
    <definedName name="BExGUDDZXFFQHAF4UZF8ZB1HO7H6" hidden="1">#REF!</definedName>
    <definedName name="BExGUI6NCRHY7EAB6SK6EPPMWFG1" localSheetId="4" hidden="1">#REF!</definedName>
    <definedName name="BExGUI6NCRHY7EAB6SK6EPPMWFG1" localSheetId="2" hidden="1">#REF!</definedName>
    <definedName name="BExGUI6NCRHY7EAB6SK6EPPMWFG1" localSheetId="15" hidden="1">#REF!</definedName>
    <definedName name="BExGUI6NCRHY7EAB6SK6EPPMWFG1" hidden="1">#REF!</definedName>
    <definedName name="BExGUIBXBRHGM97ZX6GBA4ZDQ79C" localSheetId="4" hidden="1">#REF!</definedName>
    <definedName name="BExGUIBXBRHGM97ZX6GBA4ZDQ79C" localSheetId="2" hidden="1">#REF!</definedName>
    <definedName name="BExGUIBXBRHGM97ZX6GBA4ZDQ79C" localSheetId="15" hidden="1">#REF!</definedName>
    <definedName name="BExGUIBXBRHGM97ZX6GBA4ZDQ79C" hidden="1">#REF!</definedName>
    <definedName name="BExGUM8D91UNPCOO4TKP9FGX85TF" localSheetId="4" hidden="1">#REF!</definedName>
    <definedName name="BExGUM8D91UNPCOO4TKP9FGX85TF" localSheetId="2" hidden="1">#REF!</definedName>
    <definedName name="BExGUM8D91UNPCOO4TKP9FGX85TF" localSheetId="15" hidden="1">#REF!</definedName>
    <definedName name="BExGUM8D91UNPCOO4TKP9FGX85TF" hidden="1">#REF!</definedName>
    <definedName name="BExGUMDP0WYFBZL2MCB36WWJIC04" localSheetId="4" hidden="1">#REF!</definedName>
    <definedName name="BExGUMDP0WYFBZL2MCB36WWJIC04" localSheetId="2" hidden="1">#REF!</definedName>
    <definedName name="BExGUMDP0WYFBZL2MCB36WWJIC04" localSheetId="15" hidden="1">#REF!</definedName>
    <definedName name="BExGUMDP0WYFBZL2MCB36WWJIC04" hidden="1">#REF!</definedName>
    <definedName name="BExGUQF9N9FKI7S0H30WUAEB5LPD" localSheetId="4" hidden="1">#REF!</definedName>
    <definedName name="BExGUQF9N9FKI7S0H30WUAEB5LPD" localSheetId="2" hidden="1">#REF!</definedName>
    <definedName name="BExGUQF9N9FKI7S0H30WUAEB5LPD" localSheetId="15" hidden="1">#REF!</definedName>
    <definedName name="BExGUQF9N9FKI7S0H30WUAEB5LPD" hidden="1">#REF!</definedName>
    <definedName name="BExGUR6BA03XPBK60SQUW197GJ5X" localSheetId="4" hidden="1">#REF!</definedName>
    <definedName name="BExGUR6BA03XPBK60SQUW197GJ5X" localSheetId="2" hidden="1">#REF!</definedName>
    <definedName name="BExGUR6BA03XPBK60SQUW197GJ5X" localSheetId="15" hidden="1">#REF!</definedName>
    <definedName name="BExGUR6BA03XPBK60SQUW197GJ5X" hidden="1">#REF!</definedName>
    <definedName name="BExGUVIP60TA4B7X2PFGMBFUSKGX" localSheetId="4" hidden="1">#REF!</definedName>
    <definedName name="BExGUVIP60TA4B7X2PFGMBFUSKGX" localSheetId="2" hidden="1">#REF!</definedName>
    <definedName name="BExGUVIP60TA4B7X2PFGMBFUSKGX" localSheetId="15" hidden="1">#REF!</definedName>
    <definedName name="BExGUVIP60TA4B7X2PFGMBFUSKGX" hidden="1">#REF!</definedName>
    <definedName name="BExGUVTIIWAK5T0F5FD428QDO46W" localSheetId="4" hidden="1">#REF!</definedName>
    <definedName name="BExGUVTIIWAK5T0F5FD428QDO46W" localSheetId="2" hidden="1">#REF!</definedName>
    <definedName name="BExGUVTIIWAK5T0F5FD428QDO46W" localSheetId="15" hidden="1">#REF!</definedName>
    <definedName name="BExGUVTIIWAK5T0F5FD428QDO46W" hidden="1">#REF!</definedName>
    <definedName name="BExGUZKF06F209XL1IZWVJEQ82EE" localSheetId="4" hidden="1">#REF!</definedName>
    <definedName name="BExGUZKF06F209XL1IZWVJEQ82EE" localSheetId="2" hidden="1">#REF!</definedName>
    <definedName name="BExGUZKF06F209XL1IZWVJEQ82EE" localSheetId="15" hidden="1">#REF!</definedName>
    <definedName name="BExGUZKF06F209XL1IZWVJEQ82EE" hidden="1">#REF!</definedName>
    <definedName name="BExGUZPWM950OZ8P1A3N86LXK97U" localSheetId="4" hidden="1">#REF!</definedName>
    <definedName name="BExGUZPWM950OZ8P1A3N86LXK97U" localSheetId="2" hidden="1">#REF!</definedName>
    <definedName name="BExGUZPWM950OZ8P1A3N86LXK97U" localSheetId="15" hidden="1">#REF!</definedName>
    <definedName name="BExGUZPWM950OZ8P1A3N86LXK97U" hidden="1">#REF!</definedName>
    <definedName name="BExGV2EVT380QHD4AP2RL9MR8L5L" localSheetId="4" hidden="1">#REF!</definedName>
    <definedName name="BExGV2EVT380QHD4AP2RL9MR8L5L" localSheetId="2" hidden="1">#REF!</definedName>
    <definedName name="BExGV2EVT380QHD4AP2RL9MR8L5L" localSheetId="15" hidden="1">#REF!</definedName>
    <definedName name="BExGV2EVT380QHD4AP2RL9MR8L5L" hidden="1">#REF!</definedName>
    <definedName name="BExGVBUSKOI7KB24K40PTXJE6MER" localSheetId="4" hidden="1">#REF!</definedName>
    <definedName name="BExGVBUSKOI7KB24K40PTXJE6MER" localSheetId="2" hidden="1">#REF!</definedName>
    <definedName name="BExGVBUSKOI7KB24K40PTXJE6MER" localSheetId="15" hidden="1">#REF!</definedName>
    <definedName name="BExGVBUSKOI7KB24K40PTXJE6MER" hidden="1">#REF!</definedName>
    <definedName name="BExGVGSQSVWTL2MNI6TT8Y92W3KA" localSheetId="4" hidden="1">#REF!</definedName>
    <definedName name="BExGVGSQSVWTL2MNI6TT8Y92W3KA" localSheetId="2" hidden="1">#REF!</definedName>
    <definedName name="BExGVGSQSVWTL2MNI6TT8Y92W3KA" localSheetId="15" hidden="1">#REF!</definedName>
    <definedName name="BExGVGSQSVWTL2MNI6TT8Y92W3KA" hidden="1">#REF!</definedName>
    <definedName name="BExGVHP63K0GSYU17R73XGX6W2U6" localSheetId="4" hidden="1">#REF!</definedName>
    <definedName name="BExGVHP63K0GSYU17R73XGX6W2U6" localSheetId="2" hidden="1">#REF!</definedName>
    <definedName name="BExGVHP63K0GSYU17R73XGX6W2U6" localSheetId="15" hidden="1">#REF!</definedName>
    <definedName name="BExGVHP63K0GSYU17R73XGX6W2U6" hidden="1">#REF!</definedName>
    <definedName name="BExGVN3DDSLKWSP9MVJS9QMNEUIK" localSheetId="4" hidden="1">#REF!</definedName>
    <definedName name="BExGVN3DDSLKWSP9MVJS9QMNEUIK" localSheetId="2" hidden="1">#REF!</definedName>
    <definedName name="BExGVN3DDSLKWSP9MVJS9QMNEUIK" localSheetId="15" hidden="1">#REF!</definedName>
    <definedName name="BExGVN3DDSLKWSP9MVJS9QMNEUIK" hidden="1">#REF!</definedName>
    <definedName name="BExGVUVVMLOCR9DPVUZSQ141EE4J" localSheetId="4" hidden="1">#REF!</definedName>
    <definedName name="BExGVUVVMLOCR9DPVUZSQ141EE4J" localSheetId="2" hidden="1">#REF!</definedName>
    <definedName name="BExGVUVVMLOCR9DPVUZSQ141EE4J" localSheetId="15" hidden="1">#REF!</definedName>
    <definedName name="BExGVUVVMLOCR9DPVUZSQ141EE4J" hidden="1">#REF!</definedName>
    <definedName name="BExGVV6OOLDQ3TXZK51TTF3YX0WN" localSheetId="4" hidden="1">#REF!</definedName>
    <definedName name="BExGVV6OOLDQ3TXZK51TTF3YX0WN" localSheetId="2" hidden="1">#REF!</definedName>
    <definedName name="BExGVV6OOLDQ3TXZK51TTF3YX0WN" localSheetId="15" hidden="1">#REF!</definedName>
    <definedName name="BExGVV6OOLDQ3TXZK51TTF3YX0WN" hidden="1">#REF!</definedName>
    <definedName name="BExGW0KVS7U0C87XFZ78QW991IEV" localSheetId="4" hidden="1">#REF!</definedName>
    <definedName name="BExGW0KVS7U0C87XFZ78QW991IEV" localSheetId="2" hidden="1">#REF!</definedName>
    <definedName name="BExGW0KVS7U0C87XFZ78QW991IEV" localSheetId="15" hidden="1">#REF!</definedName>
    <definedName name="BExGW0KVS7U0C87XFZ78QW991IEV" hidden="1">#REF!</definedName>
    <definedName name="BExGW0Q7QHE29TGNWAWQ6GR0V6TQ" localSheetId="4" hidden="1">#REF!</definedName>
    <definedName name="BExGW0Q7QHE29TGNWAWQ6GR0V6TQ" localSheetId="2" hidden="1">#REF!</definedName>
    <definedName name="BExGW0Q7QHE29TGNWAWQ6GR0V6TQ" localSheetId="15" hidden="1">#REF!</definedName>
    <definedName name="BExGW0Q7QHE29TGNWAWQ6GR0V6TQ" hidden="1">#REF!</definedName>
    <definedName name="BExGW2Z7AMPG6H9EXA9ML6EZVGGA" localSheetId="4" hidden="1">#REF!</definedName>
    <definedName name="BExGW2Z7AMPG6H9EXA9ML6EZVGGA" localSheetId="2" hidden="1">#REF!</definedName>
    <definedName name="BExGW2Z7AMPG6H9EXA9ML6EZVGGA" localSheetId="15" hidden="1">#REF!</definedName>
    <definedName name="BExGW2Z7AMPG6H9EXA9ML6EZVGGA" hidden="1">#REF!</definedName>
    <definedName name="BExGWABG5VT5XO1A196RK61AXA8C" localSheetId="4" hidden="1">#REF!</definedName>
    <definedName name="BExGWABG5VT5XO1A196RK61AXA8C" localSheetId="2" hidden="1">#REF!</definedName>
    <definedName name="BExGWABG5VT5XO1A196RK61AXA8C" localSheetId="15" hidden="1">#REF!</definedName>
    <definedName name="BExGWABG5VT5XO1A196RK61AXA8C" hidden="1">#REF!</definedName>
    <definedName name="BExGWEO0JDG84NYLEAV5NSOAGMJZ" localSheetId="4" hidden="1">#REF!</definedName>
    <definedName name="BExGWEO0JDG84NYLEAV5NSOAGMJZ" localSheetId="2" hidden="1">#REF!</definedName>
    <definedName name="BExGWEO0JDG84NYLEAV5NSOAGMJZ" localSheetId="15" hidden="1">#REF!</definedName>
    <definedName name="BExGWEO0JDG84NYLEAV5NSOAGMJZ" hidden="1">#REF!</definedName>
    <definedName name="BExGWLEOC70Z8QAJTPT2PDHTNM4L" localSheetId="4" hidden="1">#REF!</definedName>
    <definedName name="BExGWLEOC70Z8QAJTPT2PDHTNM4L" localSheetId="2" hidden="1">#REF!</definedName>
    <definedName name="BExGWLEOC70Z8QAJTPT2PDHTNM4L" localSheetId="15" hidden="1">#REF!</definedName>
    <definedName name="BExGWLEOC70Z8QAJTPT2PDHTNM4L" hidden="1">#REF!</definedName>
    <definedName name="BExGWNCXLCRTLBVMTXYJ5PHQI6SS" localSheetId="4" hidden="1">#REF!</definedName>
    <definedName name="BExGWNCXLCRTLBVMTXYJ5PHQI6SS" localSheetId="2" hidden="1">#REF!</definedName>
    <definedName name="BExGWNCXLCRTLBVMTXYJ5PHQI6SS" localSheetId="15" hidden="1">#REF!</definedName>
    <definedName name="BExGWNCXLCRTLBVMTXYJ5PHQI6SS" hidden="1">#REF!</definedName>
    <definedName name="BExGX4L8N6ERT0Q4EVVNA97EGD80" localSheetId="4" hidden="1">#REF!</definedName>
    <definedName name="BExGX4L8N6ERT0Q4EVVNA97EGD80" localSheetId="2" hidden="1">#REF!</definedName>
    <definedName name="BExGX4L8N6ERT0Q4EVVNA97EGD80" localSheetId="15" hidden="1">#REF!</definedName>
    <definedName name="BExGX4L8N6ERT0Q4EVVNA97EGD80" hidden="1">#REF!</definedName>
    <definedName name="BExGX5MWTL78XM0QCP4NT564ML39" localSheetId="4" hidden="1">#REF!</definedName>
    <definedName name="BExGX5MWTL78XM0QCP4NT564ML39" localSheetId="2" hidden="1">#REF!</definedName>
    <definedName name="BExGX5MWTL78XM0QCP4NT564ML39" localSheetId="15" hidden="1">#REF!</definedName>
    <definedName name="BExGX5MWTL78XM0QCP4NT564ML39" hidden="1">#REF!</definedName>
    <definedName name="BExGX6U988MCFIGDA1282F92U9AA" localSheetId="4" hidden="1">#REF!</definedName>
    <definedName name="BExGX6U988MCFIGDA1282F92U9AA" localSheetId="2" hidden="1">#REF!</definedName>
    <definedName name="BExGX6U988MCFIGDA1282F92U9AA" localSheetId="15" hidden="1">#REF!</definedName>
    <definedName name="BExGX6U988MCFIGDA1282F92U9AA" hidden="1">#REF!</definedName>
    <definedName name="BExGX7FTB1CKAT5HUW6H531FIY6I" localSheetId="4" hidden="1">#REF!</definedName>
    <definedName name="BExGX7FTB1CKAT5HUW6H531FIY6I" localSheetId="2" hidden="1">#REF!</definedName>
    <definedName name="BExGX7FTB1CKAT5HUW6H531FIY6I" localSheetId="15" hidden="1">#REF!</definedName>
    <definedName name="BExGX7FTB1CKAT5HUW6H531FIY6I" hidden="1">#REF!</definedName>
    <definedName name="BExGX9DVACJQIZ4GH6YAD2A7F70O" localSheetId="4" hidden="1">#REF!</definedName>
    <definedName name="BExGX9DVACJQIZ4GH6YAD2A7F70O" localSheetId="2" hidden="1">#REF!</definedName>
    <definedName name="BExGX9DVACJQIZ4GH6YAD2A7F70O" localSheetId="15" hidden="1">#REF!</definedName>
    <definedName name="BExGX9DVACJQIZ4GH6YAD2A7F70O" hidden="1">#REF!</definedName>
    <definedName name="BExGXCZBQISQ3IMF6DJH1OXNAQP8" localSheetId="4" hidden="1">#REF!</definedName>
    <definedName name="BExGXCZBQISQ3IMF6DJH1OXNAQP8" localSheetId="2" hidden="1">#REF!</definedName>
    <definedName name="BExGXCZBQISQ3IMF6DJH1OXNAQP8" localSheetId="15" hidden="1">#REF!</definedName>
    <definedName name="BExGXCZBQISQ3IMF6DJH1OXNAQP8" hidden="1">#REF!</definedName>
    <definedName name="BExGXDVP2S2Y8Z8Q43I78RCIK3DD" localSheetId="4" hidden="1">#REF!</definedName>
    <definedName name="BExGXDVP2S2Y8Z8Q43I78RCIK3DD" localSheetId="2" hidden="1">#REF!</definedName>
    <definedName name="BExGXDVP2S2Y8Z8Q43I78RCIK3DD" localSheetId="15" hidden="1">#REF!</definedName>
    <definedName name="BExGXDVP2S2Y8Z8Q43I78RCIK3DD" hidden="1">#REF!</definedName>
    <definedName name="BExGXJ9W5JU7TT9S0BKL5Y6VVB39" localSheetId="4" hidden="1">#REF!</definedName>
    <definedName name="BExGXJ9W5JU7TT9S0BKL5Y6VVB39" localSheetId="2" hidden="1">#REF!</definedName>
    <definedName name="BExGXJ9W5JU7TT9S0BKL5Y6VVB39" localSheetId="15" hidden="1">#REF!</definedName>
    <definedName name="BExGXJ9W5JU7TT9S0BKL5Y6VVB39" hidden="1">#REF!</definedName>
    <definedName name="BExGXWB73RJ4BASBQTQ8EY0EC1EB" localSheetId="4" hidden="1">#REF!</definedName>
    <definedName name="BExGXWB73RJ4BASBQTQ8EY0EC1EB" localSheetId="2" hidden="1">#REF!</definedName>
    <definedName name="BExGXWB73RJ4BASBQTQ8EY0EC1EB" localSheetId="15" hidden="1">#REF!</definedName>
    <definedName name="BExGXWB73RJ4BASBQTQ8EY0EC1EB" hidden="1">#REF!</definedName>
    <definedName name="BExGXZ0ABB43C7SMRKZHWOSU9EQX" localSheetId="4" hidden="1">#REF!</definedName>
    <definedName name="BExGXZ0ABB43C7SMRKZHWOSU9EQX" localSheetId="2" hidden="1">#REF!</definedName>
    <definedName name="BExGXZ0ABB43C7SMRKZHWOSU9EQX" localSheetId="15" hidden="1">#REF!</definedName>
    <definedName name="BExGXZ0ABB43C7SMRKZHWOSU9EQX" hidden="1">#REF!</definedName>
    <definedName name="BExGY6SU3SYVCJ3AG2ITY59SAZ5A" localSheetId="4" hidden="1">#REF!</definedName>
    <definedName name="BExGY6SU3SYVCJ3AG2ITY59SAZ5A" localSheetId="2" hidden="1">#REF!</definedName>
    <definedName name="BExGY6SU3SYVCJ3AG2ITY59SAZ5A" localSheetId="15" hidden="1">#REF!</definedName>
    <definedName name="BExGY6SU3SYVCJ3AG2ITY59SAZ5A" hidden="1">#REF!</definedName>
    <definedName name="BExGY6YA4P5KMY2VHT0DYK3YTFAX" localSheetId="4" hidden="1">#REF!</definedName>
    <definedName name="BExGY6YA4P5KMY2VHT0DYK3YTFAX" localSheetId="2" hidden="1">#REF!</definedName>
    <definedName name="BExGY6YA4P5KMY2VHT0DYK3YTFAX" localSheetId="15" hidden="1">#REF!</definedName>
    <definedName name="BExGY6YA4P5KMY2VHT0DYK3YTFAX" hidden="1">#REF!</definedName>
    <definedName name="BExGY8G88PVVRYHPHRPJZFSX6HSC" localSheetId="4" hidden="1">#REF!</definedName>
    <definedName name="BExGY8G88PVVRYHPHRPJZFSX6HSC" localSheetId="2" hidden="1">#REF!</definedName>
    <definedName name="BExGY8G88PVVRYHPHRPJZFSX6HSC" localSheetId="15" hidden="1">#REF!</definedName>
    <definedName name="BExGY8G88PVVRYHPHRPJZFSX6HSC" hidden="1">#REF!</definedName>
    <definedName name="BExGYC718HTZ80PNKYPVIYGRJVF6" localSheetId="4" hidden="1">#REF!</definedName>
    <definedName name="BExGYC718HTZ80PNKYPVIYGRJVF6" localSheetId="2" hidden="1">#REF!</definedName>
    <definedName name="BExGYC718HTZ80PNKYPVIYGRJVF6" localSheetId="15" hidden="1">#REF!</definedName>
    <definedName name="BExGYC718HTZ80PNKYPVIYGRJVF6" hidden="1">#REF!</definedName>
    <definedName name="BExGYCNATXZY2FID93B17YWIPPRD" localSheetId="4" hidden="1">#REF!</definedName>
    <definedName name="BExGYCNATXZY2FID93B17YWIPPRD" localSheetId="2" hidden="1">#REF!</definedName>
    <definedName name="BExGYCNATXZY2FID93B17YWIPPRD" localSheetId="15" hidden="1">#REF!</definedName>
    <definedName name="BExGYCNATXZY2FID93B17YWIPPRD" hidden="1">#REF!</definedName>
    <definedName name="BExGYGJJJ3BBCQAOA51WHP01HN73" localSheetId="4" hidden="1">#REF!</definedName>
    <definedName name="BExGYGJJJ3BBCQAOA51WHP01HN73" localSheetId="2" hidden="1">#REF!</definedName>
    <definedName name="BExGYGJJJ3BBCQAOA51WHP01HN73" localSheetId="15" hidden="1">#REF!</definedName>
    <definedName name="BExGYGJJJ3BBCQAOA51WHP01HN73" hidden="1">#REF!</definedName>
    <definedName name="BExGYOS6TV2C72PLRFU8RP1I58GY" localSheetId="4" hidden="1">#REF!</definedName>
    <definedName name="BExGYOS6TV2C72PLRFU8RP1I58GY" localSheetId="2" hidden="1">#REF!</definedName>
    <definedName name="BExGYOS6TV2C72PLRFU8RP1I58GY" localSheetId="15" hidden="1">#REF!</definedName>
    <definedName name="BExGYOS6TV2C72PLRFU8RP1I58GY" hidden="1">#REF!</definedName>
    <definedName name="BExGYXBM828PX0KPDVAZBWDL6MJZ" localSheetId="4" hidden="1">#REF!</definedName>
    <definedName name="BExGYXBM828PX0KPDVAZBWDL6MJZ" localSheetId="2" hidden="1">#REF!</definedName>
    <definedName name="BExGYXBM828PX0KPDVAZBWDL6MJZ" localSheetId="15" hidden="1">#REF!</definedName>
    <definedName name="BExGYXBM828PX0KPDVAZBWDL6MJZ" hidden="1">#REF!</definedName>
    <definedName name="BExGZJ78ZWZCVHZ3BKEKFJZ6MAEO" localSheetId="4" hidden="1">#REF!</definedName>
    <definedName name="BExGZJ78ZWZCVHZ3BKEKFJZ6MAEO" localSheetId="2" hidden="1">#REF!</definedName>
    <definedName name="BExGZJ78ZWZCVHZ3BKEKFJZ6MAEO" localSheetId="15" hidden="1">#REF!</definedName>
    <definedName name="BExGZJ78ZWZCVHZ3BKEKFJZ6MAEO" hidden="1">#REF!</definedName>
    <definedName name="BExGZOLH2QV73J3M9IWDDPA62TP4" localSheetId="4" hidden="1">#REF!</definedName>
    <definedName name="BExGZOLH2QV73J3M9IWDDPA62TP4" localSheetId="2" hidden="1">#REF!</definedName>
    <definedName name="BExGZOLH2QV73J3M9IWDDPA62TP4" localSheetId="15" hidden="1">#REF!</definedName>
    <definedName name="BExGZOLH2QV73J3M9IWDDPA62TP4" hidden="1">#REF!</definedName>
    <definedName name="BExGZP1PWGFKVVVN4YDIS22DZPCR" localSheetId="4" hidden="1">#REF!</definedName>
    <definedName name="BExGZP1PWGFKVVVN4YDIS22DZPCR" localSheetId="2" hidden="1">#REF!</definedName>
    <definedName name="BExGZP1PWGFKVVVN4YDIS22DZPCR" localSheetId="15" hidden="1">#REF!</definedName>
    <definedName name="BExGZP1PWGFKVVVN4YDIS22DZPCR" hidden="1">#REF!</definedName>
    <definedName name="BExGZQUHCPM6G5U9OM8JU339JAG6" localSheetId="4" hidden="1">#REF!</definedName>
    <definedName name="BExGZQUHCPM6G5U9OM8JU339JAG6" localSheetId="2" hidden="1">#REF!</definedName>
    <definedName name="BExGZQUHCPM6G5U9OM8JU339JAG6" localSheetId="15" hidden="1">#REF!</definedName>
    <definedName name="BExGZQUHCPM6G5U9OM8JU339JAG6" hidden="1">#REF!</definedName>
    <definedName name="BExH00FQKX09BD5WU4DB5KPXAUYA" localSheetId="4" hidden="1">#REF!</definedName>
    <definedName name="BExH00FQKX09BD5WU4DB5KPXAUYA" localSheetId="2" hidden="1">#REF!</definedName>
    <definedName name="BExH00FQKX09BD5WU4DB5KPXAUYA" localSheetId="15" hidden="1">#REF!</definedName>
    <definedName name="BExH00FQKX09BD5WU4DB5KPXAUYA" hidden="1">#REF!</definedName>
    <definedName name="BExH00L21GZX5YJJGVMOAWBERLP5" localSheetId="4" hidden="1">#REF!</definedName>
    <definedName name="BExH00L21GZX5YJJGVMOAWBERLP5" localSheetId="2" hidden="1">#REF!</definedName>
    <definedName name="BExH00L21GZX5YJJGVMOAWBERLP5" localSheetId="15" hidden="1">#REF!</definedName>
    <definedName name="BExH00L21GZX5YJJGVMOAWBERLP5" hidden="1">#REF!</definedName>
    <definedName name="BExH02ZD6VAY1KQLAQYBBI6WWIZB" localSheetId="4" hidden="1">#REF!</definedName>
    <definedName name="BExH02ZD6VAY1KQLAQYBBI6WWIZB" localSheetId="2" hidden="1">#REF!</definedName>
    <definedName name="BExH02ZD6VAY1KQLAQYBBI6WWIZB" localSheetId="15" hidden="1">#REF!</definedName>
    <definedName name="BExH02ZD6VAY1KQLAQYBBI6WWIZB" hidden="1">#REF!</definedName>
    <definedName name="BExH08Z6LQCGGSGSAILMHX4X7JMD" localSheetId="4" hidden="1">#REF!</definedName>
    <definedName name="BExH08Z6LQCGGSGSAILMHX4X7JMD" localSheetId="2" hidden="1">#REF!</definedName>
    <definedName name="BExH08Z6LQCGGSGSAILMHX4X7JMD" localSheetId="15" hidden="1">#REF!</definedName>
    <definedName name="BExH08Z6LQCGGSGSAILMHX4X7JMD" hidden="1">#REF!</definedName>
    <definedName name="BExH0KT9Z8HEVRRQRGQ8YHXRLIJA" localSheetId="4" hidden="1">#REF!</definedName>
    <definedName name="BExH0KT9Z8HEVRRQRGQ8YHXRLIJA" localSheetId="2" hidden="1">#REF!</definedName>
    <definedName name="BExH0KT9Z8HEVRRQRGQ8YHXRLIJA" localSheetId="15" hidden="1">#REF!</definedName>
    <definedName name="BExH0KT9Z8HEVRRQRGQ8YHXRLIJA" hidden="1">#REF!</definedName>
    <definedName name="BExH0M0FDN12YBOCKL3XL2Z7T7Y8" localSheetId="4" hidden="1">#REF!</definedName>
    <definedName name="BExH0M0FDN12YBOCKL3XL2Z7T7Y8" localSheetId="2" hidden="1">#REF!</definedName>
    <definedName name="BExH0M0FDN12YBOCKL3XL2Z7T7Y8" localSheetId="15" hidden="1">#REF!</definedName>
    <definedName name="BExH0M0FDN12YBOCKL3XL2Z7T7Y8" hidden="1">#REF!</definedName>
    <definedName name="BExH0O9G06YPZ5TN9RYT326I1CP2" localSheetId="4" hidden="1">#REF!</definedName>
    <definedName name="BExH0O9G06YPZ5TN9RYT326I1CP2" localSheetId="2" hidden="1">#REF!</definedName>
    <definedName name="BExH0O9G06YPZ5TN9RYT326I1CP2" localSheetId="15" hidden="1">#REF!</definedName>
    <definedName name="BExH0O9G06YPZ5TN9RYT326I1CP2" hidden="1">#REF!</definedName>
    <definedName name="BExH0PGM6RG0F3AAGULBIGOH91C2" localSheetId="4" hidden="1">#REF!</definedName>
    <definedName name="BExH0PGM6RG0F3AAGULBIGOH91C2" localSheetId="2" hidden="1">#REF!</definedName>
    <definedName name="BExH0PGM6RG0F3AAGULBIGOH91C2" localSheetId="15" hidden="1">#REF!</definedName>
    <definedName name="BExH0PGM6RG0F3AAGULBIGOH91C2" hidden="1">#REF!</definedName>
    <definedName name="BExH0QIB3F0YZLM5XYHBCU5F0OVR" localSheetId="4" hidden="1">#REF!</definedName>
    <definedName name="BExH0QIB3F0YZLM5XYHBCU5F0OVR" localSheetId="2" hidden="1">#REF!</definedName>
    <definedName name="BExH0QIB3F0YZLM5XYHBCU5F0OVR" localSheetId="15" hidden="1">#REF!</definedName>
    <definedName name="BExH0QIB3F0YZLM5XYHBCU5F0OVR" hidden="1">#REF!</definedName>
    <definedName name="BExH0RK5LJAAP7O67ZFB4RG6WPPL" localSheetId="4" hidden="1">#REF!</definedName>
    <definedName name="BExH0RK5LJAAP7O67ZFB4RG6WPPL" localSheetId="2" hidden="1">#REF!</definedName>
    <definedName name="BExH0RK5LJAAP7O67ZFB4RG6WPPL" localSheetId="15" hidden="1">#REF!</definedName>
    <definedName name="BExH0RK5LJAAP7O67ZFB4RG6WPPL" hidden="1">#REF!</definedName>
    <definedName name="BExH0WNJAKTJRCKMTX8O4KNMIIJM" localSheetId="4" hidden="1">#REF!</definedName>
    <definedName name="BExH0WNJAKTJRCKMTX8O4KNMIIJM" localSheetId="2" hidden="1">#REF!</definedName>
    <definedName name="BExH0WNJAKTJRCKMTX8O4KNMIIJM" localSheetId="15" hidden="1">#REF!</definedName>
    <definedName name="BExH0WNJAKTJRCKMTX8O4KNMIIJM" hidden="1">#REF!</definedName>
    <definedName name="BExH12Y4WX542WI3ZEM15AK4UM9J" localSheetId="4" hidden="1">#REF!</definedName>
    <definedName name="BExH12Y4WX542WI3ZEM15AK4UM9J" localSheetId="2" hidden="1">#REF!</definedName>
    <definedName name="BExH12Y4WX542WI3ZEM15AK4UM9J" localSheetId="15" hidden="1">#REF!</definedName>
    <definedName name="BExH12Y4WX542WI3ZEM15AK4UM9J" hidden="1">#REF!</definedName>
    <definedName name="BExH18CCU7B8JWO8AWGEQRLWZG6J" localSheetId="4" hidden="1">#REF!</definedName>
    <definedName name="BExH18CCU7B8JWO8AWGEQRLWZG6J" localSheetId="2" hidden="1">#REF!</definedName>
    <definedName name="BExH18CCU7B8JWO8AWGEQRLWZG6J" localSheetId="15" hidden="1">#REF!</definedName>
    <definedName name="BExH18CCU7B8JWO8AWGEQRLWZG6J" hidden="1">#REF!</definedName>
    <definedName name="BExH1BN2H92IQKKP5IREFSS9FBF2" localSheetId="4" hidden="1">#REF!</definedName>
    <definedName name="BExH1BN2H92IQKKP5IREFSS9FBF2" localSheetId="2" hidden="1">#REF!</definedName>
    <definedName name="BExH1BN2H92IQKKP5IREFSS9FBF2" localSheetId="15" hidden="1">#REF!</definedName>
    <definedName name="BExH1BN2H92IQKKP5IREFSS9FBF2" hidden="1">#REF!</definedName>
    <definedName name="BExH1FDTQXR9QQ31WDB7OPXU7MPT" localSheetId="4" hidden="1">#REF!</definedName>
    <definedName name="BExH1FDTQXR9QQ31WDB7OPXU7MPT" localSheetId="2" hidden="1">#REF!</definedName>
    <definedName name="BExH1FDTQXR9QQ31WDB7OPXU7MPT" localSheetId="15" hidden="1">#REF!</definedName>
    <definedName name="BExH1FDTQXR9QQ31WDB7OPXU7MPT" hidden="1">#REF!</definedName>
    <definedName name="BExH1FOMEUIJNIDJAUY0ZQFBJSY9" localSheetId="4" hidden="1">#REF!</definedName>
    <definedName name="BExH1FOMEUIJNIDJAUY0ZQFBJSY9" localSheetId="2" hidden="1">#REF!</definedName>
    <definedName name="BExH1FOMEUIJNIDJAUY0ZQFBJSY9" localSheetId="15" hidden="1">#REF!</definedName>
    <definedName name="BExH1FOMEUIJNIDJAUY0ZQFBJSY9" hidden="1">#REF!</definedName>
    <definedName name="BExH1GA6TT290OTIZ8C3N610CYZ1" localSheetId="4" hidden="1">#REF!</definedName>
    <definedName name="BExH1GA6TT290OTIZ8C3N610CYZ1" localSheetId="2" hidden="1">#REF!</definedName>
    <definedName name="BExH1GA6TT290OTIZ8C3N610CYZ1" localSheetId="15" hidden="1">#REF!</definedName>
    <definedName name="BExH1GA6TT290OTIZ8C3N610CYZ1" hidden="1">#REF!</definedName>
    <definedName name="BExH1I8E3HJSZLFRZZ1ZKX7TBJEP" localSheetId="4" hidden="1">#REF!</definedName>
    <definedName name="BExH1I8E3HJSZLFRZZ1ZKX7TBJEP" localSheetId="2" hidden="1">#REF!</definedName>
    <definedName name="BExH1I8E3HJSZLFRZZ1ZKX7TBJEP" localSheetId="15" hidden="1">#REF!</definedName>
    <definedName name="BExH1I8E3HJSZLFRZZ1ZKX7TBJEP" hidden="1">#REF!</definedName>
    <definedName name="BExH1JFFHEBFX9BWJMNIA3N66R3Z" localSheetId="4" hidden="1">#REF!</definedName>
    <definedName name="BExH1JFFHEBFX9BWJMNIA3N66R3Z" localSheetId="2" hidden="1">#REF!</definedName>
    <definedName name="BExH1JFFHEBFX9BWJMNIA3N66R3Z" localSheetId="15" hidden="1">#REF!</definedName>
    <definedName name="BExH1JFFHEBFX9BWJMNIA3N66R3Z" hidden="1">#REF!</definedName>
    <definedName name="BExH1XYRKX51T571O1SRBP9J1D98" localSheetId="4" hidden="1">#REF!</definedName>
    <definedName name="BExH1XYRKX51T571O1SRBP9J1D98" localSheetId="2" hidden="1">#REF!</definedName>
    <definedName name="BExH1XYRKX51T571O1SRBP9J1D98" localSheetId="15" hidden="1">#REF!</definedName>
    <definedName name="BExH1XYRKX51T571O1SRBP9J1D98" hidden="1">#REF!</definedName>
    <definedName name="BExH1Z0GIUSVTF2H1G1I3PDGBNK2" localSheetId="4" hidden="1">#REF!</definedName>
    <definedName name="BExH1Z0GIUSVTF2H1G1I3PDGBNK2" localSheetId="2" hidden="1">#REF!</definedName>
    <definedName name="BExH1Z0GIUSVTF2H1G1I3PDGBNK2" localSheetId="15" hidden="1">#REF!</definedName>
    <definedName name="BExH1Z0GIUSVTF2H1G1I3PDGBNK2" hidden="1">#REF!</definedName>
    <definedName name="BExH225UTM6S9FW4MUDZS7F1PQSH" localSheetId="4" hidden="1">#REF!</definedName>
    <definedName name="BExH225UTM6S9FW4MUDZS7F1PQSH" localSheetId="2" hidden="1">#REF!</definedName>
    <definedName name="BExH225UTM6S9FW4MUDZS7F1PQSH" localSheetId="15" hidden="1">#REF!</definedName>
    <definedName name="BExH225UTM6S9FW4MUDZS7F1PQSH" hidden="1">#REF!</definedName>
    <definedName name="BExH23271RF7AYZ542KHQTH68GQ7" localSheetId="4" hidden="1">#REF!</definedName>
    <definedName name="BExH23271RF7AYZ542KHQTH68GQ7" localSheetId="2" hidden="1">#REF!</definedName>
    <definedName name="BExH23271RF7AYZ542KHQTH68GQ7" localSheetId="15" hidden="1">#REF!</definedName>
    <definedName name="BExH23271RF7AYZ542KHQTH68GQ7" hidden="1">#REF!</definedName>
    <definedName name="BExH2DP58R7D1BGUFBM2FHESVRF0" localSheetId="4" hidden="1">#REF!</definedName>
    <definedName name="BExH2DP58R7D1BGUFBM2FHESVRF0" localSheetId="2" hidden="1">#REF!</definedName>
    <definedName name="BExH2DP58R7D1BGUFBM2FHESVRF0" localSheetId="15" hidden="1">#REF!</definedName>
    <definedName name="BExH2DP58R7D1BGUFBM2FHESVRF0" hidden="1">#REF!</definedName>
    <definedName name="BExH2GJQR4JALNB314RY0LDI49VH" localSheetId="4" hidden="1">#REF!</definedName>
    <definedName name="BExH2GJQR4JALNB314RY0LDI49VH" localSheetId="2" hidden="1">#REF!</definedName>
    <definedName name="BExH2GJQR4JALNB314RY0LDI49VH" localSheetId="15" hidden="1">#REF!</definedName>
    <definedName name="BExH2GJQR4JALNB314RY0LDI49VH" hidden="1">#REF!</definedName>
    <definedName name="BExH2JZR49T7644JFVE7B3N7RZM9" localSheetId="4" hidden="1">#REF!</definedName>
    <definedName name="BExH2JZR49T7644JFVE7B3N7RZM9" localSheetId="2" hidden="1">#REF!</definedName>
    <definedName name="BExH2JZR49T7644JFVE7B3N7RZM9" localSheetId="15" hidden="1">#REF!</definedName>
    <definedName name="BExH2JZR49T7644JFVE7B3N7RZM9" hidden="1">#REF!</definedName>
    <definedName name="BExH2QVWL3AXHSB9EK2GQRD0DBRH" localSheetId="4" hidden="1">#REF!</definedName>
    <definedName name="BExH2QVWL3AXHSB9EK2GQRD0DBRH" localSheetId="2" hidden="1">#REF!</definedName>
    <definedName name="BExH2QVWL3AXHSB9EK2GQRD0DBRH" localSheetId="15" hidden="1">#REF!</definedName>
    <definedName name="BExH2QVWL3AXHSB9EK2GQRD0DBRH" hidden="1">#REF!</definedName>
    <definedName name="BExH2WKXV8X5S2GSBBTWGI0NLNAH" localSheetId="4" hidden="1">#REF!</definedName>
    <definedName name="BExH2WKXV8X5S2GSBBTWGI0NLNAH" localSheetId="2" hidden="1">#REF!</definedName>
    <definedName name="BExH2WKXV8X5S2GSBBTWGI0NLNAH" localSheetId="15" hidden="1">#REF!</definedName>
    <definedName name="BExH2WKXV8X5S2GSBBTWGI0NLNAH" hidden="1">#REF!</definedName>
    <definedName name="BExH2XS1UFYFGU0S0EBXX90W2WE8" localSheetId="4" hidden="1">#REF!</definedName>
    <definedName name="BExH2XS1UFYFGU0S0EBXX90W2WE8" localSheetId="2" hidden="1">#REF!</definedName>
    <definedName name="BExH2XS1UFYFGU0S0EBXX90W2WE8" localSheetId="15" hidden="1">#REF!</definedName>
    <definedName name="BExH2XS1UFYFGU0S0EBXX90W2WE8" hidden="1">#REF!</definedName>
    <definedName name="BExH2XS1X04DMUN544K5RU4XPDCI" localSheetId="4" hidden="1">#REF!</definedName>
    <definedName name="BExH2XS1X04DMUN544K5RU4XPDCI" localSheetId="2" hidden="1">#REF!</definedName>
    <definedName name="BExH2XS1X04DMUN544K5RU4XPDCI" localSheetId="15" hidden="1">#REF!</definedName>
    <definedName name="BExH2XS1X04DMUN544K5RU4XPDCI" hidden="1">#REF!</definedName>
    <definedName name="BExH2XS2TND9SB0GC295R4FP6K5Y" localSheetId="4" hidden="1">#REF!</definedName>
    <definedName name="BExH2XS2TND9SB0GC295R4FP6K5Y" localSheetId="2" hidden="1">#REF!</definedName>
    <definedName name="BExH2XS2TND9SB0GC295R4FP6K5Y" localSheetId="15" hidden="1">#REF!</definedName>
    <definedName name="BExH2XS2TND9SB0GC295R4FP6K5Y" hidden="1">#REF!</definedName>
    <definedName name="BExH2ZA0SZ4SSITL50NA8LZ3OEX6" localSheetId="4" hidden="1">#REF!</definedName>
    <definedName name="BExH2ZA0SZ4SSITL50NA8LZ3OEX6" localSheetId="2" hidden="1">#REF!</definedName>
    <definedName name="BExH2ZA0SZ4SSITL50NA8LZ3OEX6" localSheetId="15" hidden="1">#REF!</definedName>
    <definedName name="BExH2ZA0SZ4SSITL50NA8LZ3OEX6" hidden="1">#REF!</definedName>
    <definedName name="BExH31Z3JNVJPESWKXHILGXZHP2M" localSheetId="4" hidden="1">#REF!</definedName>
    <definedName name="BExH31Z3JNVJPESWKXHILGXZHP2M" localSheetId="2" hidden="1">#REF!</definedName>
    <definedName name="BExH31Z3JNVJPESWKXHILGXZHP2M" localSheetId="15" hidden="1">#REF!</definedName>
    <definedName name="BExH31Z3JNVJPESWKXHILGXZHP2M" hidden="1">#REF!</definedName>
    <definedName name="BExH3E9HZ3QJCDZW7WI7YACFQCHE" localSheetId="4" hidden="1">#REF!</definedName>
    <definedName name="BExH3E9HZ3QJCDZW7WI7YACFQCHE" localSheetId="2" hidden="1">#REF!</definedName>
    <definedName name="BExH3E9HZ3QJCDZW7WI7YACFQCHE" localSheetId="15" hidden="1">#REF!</definedName>
    <definedName name="BExH3E9HZ3QJCDZW7WI7YACFQCHE" hidden="1">#REF!</definedName>
    <definedName name="BExH3IRB6764RQ5HBYRLH6XCT29X" localSheetId="4" hidden="1">#REF!</definedName>
    <definedName name="BExH3IRB6764RQ5HBYRLH6XCT29X" localSheetId="2" hidden="1">#REF!</definedName>
    <definedName name="BExH3IRB6764RQ5HBYRLH6XCT29X" localSheetId="15" hidden="1">#REF!</definedName>
    <definedName name="BExH3IRB6764RQ5HBYRLH6XCT29X" hidden="1">#REF!</definedName>
    <definedName name="BExIG2U8V6RSB47SXLCQG3Q68YRO" localSheetId="4" hidden="1">#REF!</definedName>
    <definedName name="BExIG2U8V6RSB47SXLCQG3Q68YRO" localSheetId="2" hidden="1">#REF!</definedName>
    <definedName name="BExIG2U8V6RSB47SXLCQG3Q68YRO" localSheetId="15" hidden="1">#REF!</definedName>
    <definedName name="BExIG2U8V6RSB47SXLCQG3Q68YRO" hidden="1">#REF!</definedName>
    <definedName name="BExIGJBO8R13LV7CZ7C1YCP974NN" localSheetId="4" hidden="1">#REF!</definedName>
    <definedName name="BExIGJBO8R13LV7CZ7C1YCP974NN" localSheetId="2" hidden="1">#REF!</definedName>
    <definedName name="BExIGJBO8R13LV7CZ7C1YCP974NN" localSheetId="15" hidden="1">#REF!</definedName>
    <definedName name="BExIGJBO8R13LV7CZ7C1YCP974NN" hidden="1">#REF!</definedName>
    <definedName name="BExIGWT86FPOEYTI8GXCGU5Y3KGK" localSheetId="4" hidden="1">#REF!</definedName>
    <definedName name="BExIGWT86FPOEYTI8GXCGU5Y3KGK" localSheetId="2" hidden="1">#REF!</definedName>
    <definedName name="BExIGWT86FPOEYTI8GXCGU5Y3KGK" localSheetId="15" hidden="1">#REF!</definedName>
    <definedName name="BExIGWT86FPOEYTI8GXCGU5Y3KGK" hidden="1">#REF!</definedName>
    <definedName name="BExIHBHXA7E7VUTBVHXXXCH3A5CL" localSheetId="4" hidden="1">#REF!</definedName>
    <definedName name="BExIHBHXA7E7VUTBVHXXXCH3A5CL" localSheetId="2" hidden="1">#REF!</definedName>
    <definedName name="BExIHBHXA7E7VUTBVHXXXCH3A5CL" localSheetId="15" hidden="1">#REF!</definedName>
    <definedName name="BExIHBHXA7E7VUTBVHXXXCH3A5CL" hidden="1">#REF!</definedName>
    <definedName name="BExIHBSOGRSH1GKS6GKBRAJ7GXFQ" localSheetId="4" hidden="1">#REF!</definedName>
    <definedName name="BExIHBSOGRSH1GKS6GKBRAJ7GXFQ" localSheetId="2" hidden="1">#REF!</definedName>
    <definedName name="BExIHBSOGRSH1GKS6GKBRAJ7GXFQ" localSheetId="15" hidden="1">#REF!</definedName>
    <definedName name="BExIHBSOGRSH1GKS6GKBRAJ7GXFQ" hidden="1">#REF!</definedName>
    <definedName name="BExIHDFY73YM0AHAR2Z5OJTFKSL2" localSheetId="4" hidden="1">#REF!</definedName>
    <definedName name="BExIHDFY73YM0AHAR2Z5OJTFKSL2" localSheetId="2" hidden="1">#REF!</definedName>
    <definedName name="BExIHDFY73YM0AHAR2Z5OJTFKSL2" localSheetId="15" hidden="1">#REF!</definedName>
    <definedName name="BExIHDFY73YM0AHAR2Z5OJTFKSL2" hidden="1">#REF!</definedName>
    <definedName name="BExIHPQCQTGEW8QOJVIQ4VX0P6DX" localSheetId="4" hidden="1">#REF!</definedName>
    <definedName name="BExIHPQCQTGEW8QOJVIQ4VX0P6DX" localSheetId="2" hidden="1">#REF!</definedName>
    <definedName name="BExIHPQCQTGEW8QOJVIQ4VX0P6DX" localSheetId="15" hidden="1">#REF!</definedName>
    <definedName name="BExIHPQCQTGEW8QOJVIQ4VX0P6DX" hidden="1">#REF!</definedName>
    <definedName name="BExII1KN91Q7DLW0UB7W2TJ5ACT9" localSheetId="4" hidden="1">#REF!</definedName>
    <definedName name="BExII1KN91Q7DLW0UB7W2TJ5ACT9" localSheetId="2" hidden="1">#REF!</definedName>
    <definedName name="BExII1KN91Q7DLW0UB7W2TJ5ACT9" localSheetId="15" hidden="1">#REF!</definedName>
    <definedName name="BExII1KN91Q7DLW0UB7W2TJ5ACT9" hidden="1">#REF!</definedName>
    <definedName name="BExII50LI8I0CDOOZEMIVHVA2V95" localSheetId="4" hidden="1">#REF!</definedName>
    <definedName name="BExII50LI8I0CDOOZEMIVHVA2V95" localSheetId="2" hidden="1">#REF!</definedName>
    <definedName name="BExII50LI8I0CDOOZEMIVHVA2V95" localSheetId="15" hidden="1">#REF!</definedName>
    <definedName name="BExII50LI8I0CDOOZEMIVHVA2V95" hidden="1">#REF!</definedName>
    <definedName name="BExIINQWABWRGYDT02DOJQ5L7BQF" localSheetId="4" hidden="1">#REF!</definedName>
    <definedName name="BExIINQWABWRGYDT02DOJQ5L7BQF" localSheetId="2" hidden="1">#REF!</definedName>
    <definedName name="BExIINQWABWRGYDT02DOJQ5L7BQF" localSheetId="15" hidden="1">#REF!</definedName>
    <definedName name="BExIINQWABWRGYDT02DOJQ5L7BQF" hidden="1">#REF!</definedName>
    <definedName name="BExIIXMY38TQD12CVV4S57L3I809" localSheetId="4" hidden="1">#REF!</definedName>
    <definedName name="BExIIXMY38TQD12CVV4S57L3I809" localSheetId="2" hidden="1">#REF!</definedName>
    <definedName name="BExIIXMY38TQD12CVV4S57L3I809" localSheetId="15" hidden="1">#REF!</definedName>
    <definedName name="BExIIXMY38TQD12CVV4S57L3I809" hidden="1">#REF!</definedName>
    <definedName name="BExIIY37NEVU2LGS1JE4VR9AN6W4" localSheetId="4" hidden="1">#REF!</definedName>
    <definedName name="BExIIY37NEVU2LGS1JE4VR9AN6W4" localSheetId="2" hidden="1">#REF!</definedName>
    <definedName name="BExIIY37NEVU2LGS1JE4VR9AN6W4" localSheetId="15" hidden="1">#REF!</definedName>
    <definedName name="BExIIY37NEVU2LGS1JE4VR9AN6W4" hidden="1">#REF!</definedName>
    <definedName name="BExIIYJAGXR8TPZ1KCYM7EGJ79UW" localSheetId="4" hidden="1">#REF!</definedName>
    <definedName name="BExIIYJAGXR8TPZ1KCYM7EGJ79UW" localSheetId="2" hidden="1">#REF!</definedName>
    <definedName name="BExIIYJAGXR8TPZ1KCYM7EGJ79UW" localSheetId="15" hidden="1">#REF!</definedName>
    <definedName name="BExIIYJAGXR8TPZ1KCYM7EGJ79UW" hidden="1">#REF!</definedName>
    <definedName name="BExIJ3160YCWGAVEU0208ZGXXG3P" localSheetId="4" hidden="1">#REF!</definedName>
    <definedName name="BExIJ3160YCWGAVEU0208ZGXXG3P" localSheetId="2" hidden="1">#REF!</definedName>
    <definedName name="BExIJ3160YCWGAVEU0208ZGXXG3P" localSheetId="15" hidden="1">#REF!</definedName>
    <definedName name="BExIJ3160YCWGAVEU0208ZGXXG3P" hidden="1">#REF!</definedName>
    <definedName name="BExIJFGZJ5ED9D6KAY4PGQYLELAX" localSheetId="4" hidden="1">#REF!</definedName>
    <definedName name="BExIJFGZJ5ED9D6KAY4PGQYLELAX" localSheetId="2" hidden="1">#REF!</definedName>
    <definedName name="BExIJFGZJ5ED9D6KAY4PGQYLELAX" localSheetId="15" hidden="1">#REF!</definedName>
    <definedName name="BExIJFGZJ5ED9D6KAY4PGQYLELAX" hidden="1">#REF!</definedName>
    <definedName name="BExIJQK80ZEKSTV62E59AYJYUNLI" localSheetId="4" hidden="1">#REF!</definedName>
    <definedName name="BExIJQK80ZEKSTV62E59AYJYUNLI" localSheetId="2" hidden="1">#REF!</definedName>
    <definedName name="BExIJQK80ZEKSTV62E59AYJYUNLI" localSheetId="15" hidden="1">#REF!</definedName>
    <definedName name="BExIJQK80ZEKSTV62E59AYJYUNLI" hidden="1">#REF!</definedName>
    <definedName name="BExIJRLX3M0YQLU1D5Y9V7HM5QNM" localSheetId="4" hidden="1">#REF!</definedName>
    <definedName name="BExIJRLX3M0YQLU1D5Y9V7HM5QNM" localSheetId="2" hidden="1">#REF!</definedName>
    <definedName name="BExIJRLX3M0YQLU1D5Y9V7HM5QNM" localSheetId="15" hidden="1">#REF!</definedName>
    <definedName name="BExIJRLX3M0YQLU1D5Y9V7HM5QNM" hidden="1">#REF!</definedName>
    <definedName name="BExIJV22J0QA7286KNPMHO1ZUCB3" localSheetId="4" hidden="1">#REF!</definedName>
    <definedName name="BExIJV22J0QA7286KNPMHO1ZUCB3" localSheetId="2" hidden="1">#REF!</definedName>
    <definedName name="BExIJV22J0QA7286KNPMHO1ZUCB3" localSheetId="15" hidden="1">#REF!</definedName>
    <definedName name="BExIJV22J0QA7286KNPMHO1ZUCB3" hidden="1">#REF!</definedName>
    <definedName name="BExIJVI6OC7B6ZE9V4PAOYZXKNER" localSheetId="4" hidden="1">#REF!</definedName>
    <definedName name="BExIJVI6OC7B6ZE9V4PAOYZXKNER" localSheetId="2" hidden="1">#REF!</definedName>
    <definedName name="BExIJVI6OC7B6ZE9V4PAOYZXKNER" localSheetId="15" hidden="1">#REF!</definedName>
    <definedName name="BExIJVI6OC7B6ZE9V4PAOYZXKNER" hidden="1">#REF!</definedName>
    <definedName name="BExIJWK0NGTGQ4X7D5VIVXD14JHI" localSheetId="4" hidden="1">#REF!</definedName>
    <definedName name="BExIJWK0NGTGQ4X7D5VIVXD14JHI" localSheetId="2" hidden="1">#REF!</definedName>
    <definedName name="BExIJWK0NGTGQ4X7D5VIVXD14JHI" localSheetId="15" hidden="1">#REF!</definedName>
    <definedName name="BExIJWK0NGTGQ4X7D5VIVXD14JHI" hidden="1">#REF!</definedName>
    <definedName name="BExIJWPCIYINEJUTXU74VK7WG031" localSheetId="4" hidden="1">#REF!</definedName>
    <definedName name="BExIJWPCIYINEJUTXU74VK7WG031" localSheetId="2" hidden="1">#REF!</definedName>
    <definedName name="BExIJWPCIYINEJUTXU74VK7WG031" localSheetId="15" hidden="1">#REF!</definedName>
    <definedName name="BExIJWPCIYINEJUTXU74VK7WG031" hidden="1">#REF!</definedName>
    <definedName name="BExIKHTXPZR5A8OHB6HDP6QWDHAD" localSheetId="4" hidden="1">#REF!</definedName>
    <definedName name="BExIKHTXPZR5A8OHB6HDP6QWDHAD" localSheetId="2" hidden="1">#REF!</definedName>
    <definedName name="BExIKHTXPZR5A8OHB6HDP6QWDHAD" localSheetId="15" hidden="1">#REF!</definedName>
    <definedName name="BExIKHTXPZR5A8OHB6HDP6QWDHAD" hidden="1">#REF!</definedName>
    <definedName name="BExIKMMJOETSAXJYY1SIKM58LMA2" localSheetId="4" hidden="1">#REF!</definedName>
    <definedName name="BExIKMMJOETSAXJYY1SIKM58LMA2" localSheetId="2" hidden="1">#REF!</definedName>
    <definedName name="BExIKMMJOETSAXJYY1SIKM58LMA2" localSheetId="15" hidden="1">#REF!</definedName>
    <definedName name="BExIKMMJOETSAXJYY1SIKM58LMA2" hidden="1">#REF!</definedName>
    <definedName name="BExIKRF6AQ6VOO9KCIWSM6FY8M7D" localSheetId="4" hidden="1">#REF!</definedName>
    <definedName name="BExIKRF6AQ6VOO9KCIWSM6FY8M7D" localSheetId="2" hidden="1">#REF!</definedName>
    <definedName name="BExIKRF6AQ6VOO9KCIWSM6FY8M7D" localSheetId="15" hidden="1">#REF!</definedName>
    <definedName name="BExIKRF6AQ6VOO9KCIWSM6FY8M7D" hidden="1">#REF!</definedName>
    <definedName name="BExIKTYZESFT3LC0ASFMFKSE0D1X" localSheetId="4" hidden="1">#REF!</definedName>
    <definedName name="BExIKTYZESFT3LC0ASFMFKSE0D1X" localSheetId="2" hidden="1">#REF!</definedName>
    <definedName name="BExIKTYZESFT3LC0ASFMFKSE0D1X" localSheetId="15" hidden="1">#REF!</definedName>
    <definedName name="BExIKTYZESFT3LC0ASFMFKSE0D1X" hidden="1">#REF!</definedName>
    <definedName name="BExIKXVA6M8K0PTRYAGXS666L335" localSheetId="4" hidden="1">#REF!</definedName>
    <definedName name="BExIKXVA6M8K0PTRYAGXS666L335" localSheetId="2" hidden="1">#REF!</definedName>
    <definedName name="BExIKXVA6M8K0PTRYAGXS666L335" localSheetId="15" hidden="1">#REF!</definedName>
    <definedName name="BExIKXVA6M8K0PTRYAGXS666L335" hidden="1">#REF!</definedName>
    <definedName name="BExIL0PMZ2SXK9R6MLP43KBU1J2P" localSheetId="4" hidden="1">#REF!</definedName>
    <definedName name="BExIL0PMZ2SXK9R6MLP43KBU1J2P" localSheetId="2" hidden="1">#REF!</definedName>
    <definedName name="BExIL0PMZ2SXK9R6MLP43KBU1J2P" localSheetId="15" hidden="1">#REF!</definedName>
    <definedName name="BExIL0PMZ2SXK9R6MLP43KBU1J2P" hidden="1">#REF!</definedName>
    <definedName name="BExIL1WSMNNQQK98YHWHV5HVONIZ" localSheetId="4" hidden="1">#REF!</definedName>
    <definedName name="BExIL1WSMNNQQK98YHWHV5HVONIZ" localSheetId="2" hidden="1">#REF!</definedName>
    <definedName name="BExIL1WSMNNQQK98YHWHV5HVONIZ" localSheetId="15" hidden="1">#REF!</definedName>
    <definedName name="BExIL1WSMNNQQK98YHWHV5HVONIZ" hidden="1">#REF!</definedName>
    <definedName name="BExILAAXRTRAD18K74M6MGUEEPUM" localSheetId="4" hidden="1">#REF!</definedName>
    <definedName name="BExILAAXRTRAD18K74M6MGUEEPUM" localSheetId="2" hidden="1">#REF!</definedName>
    <definedName name="BExILAAXRTRAD18K74M6MGUEEPUM" localSheetId="15" hidden="1">#REF!</definedName>
    <definedName name="BExILAAXRTRAD18K74M6MGUEEPUM" hidden="1">#REF!</definedName>
    <definedName name="BExILG5F338C0FFLMVOKMKF8X5ZP" localSheetId="4" hidden="1">#REF!</definedName>
    <definedName name="BExILG5F338C0FFLMVOKMKF8X5ZP" localSheetId="2" hidden="1">#REF!</definedName>
    <definedName name="BExILG5F338C0FFLMVOKMKF8X5ZP" localSheetId="15" hidden="1">#REF!</definedName>
    <definedName name="BExILG5F338C0FFLMVOKMKF8X5ZP" hidden="1">#REF!</definedName>
    <definedName name="BExILGQTQM0HOD0BJI90YO7GOIN3" localSheetId="4" hidden="1">#REF!</definedName>
    <definedName name="BExILGQTQM0HOD0BJI90YO7GOIN3" localSheetId="2" hidden="1">#REF!</definedName>
    <definedName name="BExILGQTQM0HOD0BJI90YO7GOIN3" localSheetId="15" hidden="1">#REF!</definedName>
    <definedName name="BExILGQTQM0HOD0BJI90YO7GOIN3" hidden="1">#REF!</definedName>
    <definedName name="BExILPL7P2BNCD7MYCGTQ9F0R5JX" localSheetId="4" hidden="1">#REF!</definedName>
    <definedName name="BExILPL7P2BNCD7MYCGTQ9F0R5JX" localSheetId="2" hidden="1">#REF!</definedName>
    <definedName name="BExILPL7P2BNCD7MYCGTQ9F0R5JX" localSheetId="15" hidden="1">#REF!</definedName>
    <definedName name="BExILPL7P2BNCD7MYCGTQ9F0R5JX" hidden="1">#REF!</definedName>
    <definedName name="BExILVVS4B1B4G7IO0LPUDWY9K8W" localSheetId="4" hidden="1">#REF!</definedName>
    <definedName name="BExILVVS4B1B4G7IO0LPUDWY9K8W" localSheetId="2" hidden="1">#REF!</definedName>
    <definedName name="BExILVVS4B1B4G7IO0LPUDWY9K8W" localSheetId="15" hidden="1">#REF!</definedName>
    <definedName name="BExILVVS4B1B4G7IO0LPUDWY9K8W" hidden="1">#REF!</definedName>
    <definedName name="BExIM9DBUB7ZGF4B20FVUO9QGOX2" localSheetId="4" hidden="1">#REF!</definedName>
    <definedName name="BExIM9DBUB7ZGF4B20FVUO9QGOX2" localSheetId="2" hidden="1">#REF!</definedName>
    <definedName name="BExIM9DBUB7ZGF4B20FVUO9QGOX2" localSheetId="15" hidden="1">#REF!</definedName>
    <definedName name="BExIM9DBUB7ZGF4B20FVUO9QGOX2" hidden="1">#REF!</definedName>
    <definedName name="BExIMCTBZ4WAESGCDWJ64SB4F0L1" localSheetId="4" hidden="1">#REF!</definedName>
    <definedName name="BExIMCTBZ4WAESGCDWJ64SB4F0L1" localSheetId="2" hidden="1">#REF!</definedName>
    <definedName name="BExIMCTBZ4WAESGCDWJ64SB4F0L1" localSheetId="15" hidden="1">#REF!</definedName>
    <definedName name="BExIMCTBZ4WAESGCDWJ64SB4F0L1" hidden="1">#REF!</definedName>
    <definedName name="BExIMGK9Z94TFPWWZFMD10HV0IF6" localSheetId="4" hidden="1">#REF!</definedName>
    <definedName name="BExIMGK9Z94TFPWWZFMD10HV0IF6" localSheetId="2" hidden="1">#REF!</definedName>
    <definedName name="BExIMGK9Z94TFPWWZFMD10HV0IF6" localSheetId="15" hidden="1">#REF!</definedName>
    <definedName name="BExIMGK9Z94TFPWWZFMD10HV0IF6" hidden="1">#REF!</definedName>
    <definedName name="BExIMPEGKG18TELVC33T4OQTNBWC" localSheetId="4" hidden="1">#REF!</definedName>
    <definedName name="BExIMPEGKG18TELVC33T4OQTNBWC" localSheetId="2" hidden="1">#REF!</definedName>
    <definedName name="BExIMPEGKG18TELVC33T4OQTNBWC" localSheetId="15" hidden="1">#REF!</definedName>
    <definedName name="BExIMPEGKG18TELVC33T4OQTNBWC" hidden="1">#REF!</definedName>
    <definedName name="BExIN4OR435DL1US13JQPOQK8GD5" localSheetId="4" hidden="1">#REF!</definedName>
    <definedName name="BExIN4OR435DL1US13JQPOQK8GD5" localSheetId="2" hidden="1">#REF!</definedName>
    <definedName name="BExIN4OR435DL1US13JQPOQK8GD5" localSheetId="15" hidden="1">#REF!</definedName>
    <definedName name="BExIN4OR435DL1US13JQPOQK8GD5" hidden="1">#REF!</definedName>
    <definedName name="BExINI6A7H3KSFRFA6UBBDPKW37F" localSheetId="4" hidden="1">#REF!</definedName>
    <definedName name="BExINI6A7H3KSFRFA6UBBDPKW37F" localSheetId="2" hidden="1">#REF!</definedName>
    <definedName name="BExINI6A7H3KSFRFA6UBBDPKW37F" localSheetId="15" hidden="1">#REF!</definedName>
    <definedName name="BExINI6A7H3KSFRFA6UBBDPKW37F" hidden="1">#REF!</definedName>
    <definedName name="BExINIMK8XC3JOBT2EXYFHHH52H0" localSheetId="4" hidden="1">#REF!</definedName>
    <definedName name="BExINIMK8XC3JOBT2EXYFHHH52H0" localSheetId="2" hidden="1">#REF!</definedName>
    <definedName name="BExINIMK8XC3JOBT2EXYFHHH52H0" localSheetId="15" hidden="1">#REF!</definedName>
    <definedName name="BExINIMK8XC3JOBT2EXYFHHH52H0" hidden="1">#REF!</definedName>
    <definedName name="BExINLX401ZKEGWU168DS4JUM2J6" localSheetId="4" hidden="1">#REF!</definedName>
    <definedName name="BExINLX401ZKEGWU168DS4JUM2J6" localSheetId="2" hidden="1">#REF!</definedName>
    <definedName name="BExINLX401ZKEGWU168DS4JUM2J6" localSheetId="15" hidden="1">#REF!</definedName>
    <definedName name="BExINLX401ZKEGWU168DS4JUM2J6" hidden="1">#REF!</definedName>
    <definedName name="BExINMYYJO1FTV1CZF6O5XCFAMQX" localSheetId="4" hidden="1">#REF!</definedName>
    <definedName name="BExINMYYJO1FTV1CZF6O5XCFAMQX" localSheetId="2" hidden="1">#REF!</definedName>
    <definedName name="BExINMYYJO1FTV1CZF6O5XCFAMQX" localSheetId="15" hidden="1">#REF!</definedName>
    <definedName name="BExINMYYJO1FTV1CZF6O5XCFAMQX" hidden="1">#REF!</definedName>
    <definedName name="BExINP2H4KI05FRFV5PKZFE00HKO" localSheetId="4" hidden="1">#REF!</definedName>
    <definedName name="BExINP2H4KI05FRFV5PKZFE00HKO" localSheetId="2" hidden="1">#REF!</definedName>
    <definedName name="BExINP2H4KI05FRFV5PKZFE00HKO" localSheetId="15" hidden="1">#REF!</definedName>
    <definedName name="BExINP2H4KI05FRFV5PKZFE00HKO" hidden="1">#REF!</definedName>
    <definedName name="BExINPTCEJ9RPDEBJEJH80NATGUQ" localSheetId="4" hidden="1">#REF!</definedName>
    <definedName name="BExINPTCEJ9RPDEBJEJH80NATGUQ" localSheetId="2" hidden="1">#REF!</definedName>
    <definedName name="BExINPTCEJ9RPDEBJEJH80NATGUQ" localSheetId="15" hidden="1">#REF!</definedName>
    <definedName name="BExINPTCEJ9RPDEBJEJH80NATGUQ" hidden="1">#REF!</definedName>
    <definedName name="BExINWEQMNJ70A6JRXC2LACBX1GX" localSheetId="4" hidden="1">#REF!</definedName>
    <definedName name="BExINWEQMNJ70A6JRXC2LACBX1GX" localSheetId="2" hidden="1">#REF!</definedName>
    <definedName name="BExINWEQMNJ70A6JRXC2LACBX1GX" localSheetId="15" hidden="1">#REF!</definedName>
    <definedName name="BExINWEQMNJ70A6JRXC2LACBX1GX" hidden="1">#REF!</definedName>
    <definedName name="BExINZELVWYGU876QUUZCIMXPBQC" localSheetId="4" hidden="1">#REF!</definedName>
    <definedName name="BExINZELVWYGU876QUUZCIMXPBQC" localSheetId="2" hidden="1">#REF!</definedName>
    <definedName name="BExINZELVWYGU876QUUZCIMXPBQC" localSheetId="15" hidden="1">#REF!</definedName>
    <definedName name="BExINZELVWYGU876QUUZCIMXPBQC" hidden="1">#REF!</definedName>
    <definedName name="BExIO9QZ59ZHRA8SX6QICH2AY8A2" localSheetId="4" hidden="1">#REF!</definedName>
    <definedName name="BExIO9QZ59ZHRA8SX6QICH2AY8A2" localSheetId="2" hidden="1">#REF!</definedName>
    <definedName name="BExIO9QZ59ZHRA8SX6QICH2AY8A2" localSheetId="15" hidden="1">#REF!</definedName>
    <definedName name="BExIO9QZ59ZHRA8SX6QICH2AY8A2" hidden="1">#REF!</definedName>
    <definedName name="BExIOAHV525SMMGFDJFE7456JPBD" localSheetId="4" hidden="1">#REF!</definedName>
    <definedName name="BExIOAHV525SMMGFDJFE7456JPBD" localSheetId="2" hidden="1">#REF!</definedName>
    <definedName name="BExIOAHV525SMMGFDJFE7456JPBD" localSheetId="15" hidden="1">#REF!</definedName>
    <definedName name="BExIOAHV525SMMGFDJFE7456JPBD" hidden="1">#REF!</definedName>
    <definedName name="BExIOCQUQHKUU1KONGSDOLQTQEIC" localSheetId="4" hidden="1">#REF!</definedName>
    <definedName name="BExIOCQUQHKUU1KONGSDOLQTQEIC" localSheetId="2" hidden="1">#REF!</definedName>
    <definedName name="BExIOCQUQHKUU1KONGSDOLQTQEIC" localSheetId="15" hidden="1">#REF!</definedName>
    <definedName name="BExIOCQUQHKUU1KONGSDOLQTQEIC" hidden="1">#REF!</definedName>
    <definedName name="BExIOFAGCDQQKALMX3V0KU94KUQO" localSheetId="4" hidden="1">#REF!</definedName>
    <definedName name="BExIOFAGCDQQKALMX3V0KU94KUQO" localSheetId="2" hidden="1">#REF!</definedName>
    <definedName name="BExIOFAGCDQQKALMX3V0KU94KUQO" localSheetId="15" hidden="1">#REF!</definedName>
    <definedName name="BExIOFAGCDQQKALMX3V0KU94KUQO" hidden="1">#REF!</definedName>
    <definedName name="BExIOFL8Y5O61VLKTB4H20IJNWS1" localSheetId="4" hidden="1">#REF!</definedName>
    <definedName name="BExIOFL8Y5O61VLKTB4H20IJNWS1" localSheetId="2" hidden="1">#REF!</definedName>
    <definedName name="BExIOFL8Y5O61VLKTB4H20IJNWS1" localSheetId="15" hidden="1">#REF!</definedName>
    <definedName name="BExIOFL8Y5O61VLKTB4H20IJNWS1" hidden="1">#REF!</definedName>
    <definedName name="BExIOMBXRW5NS4ZPYX9G5QREZ5J6" localSheetId="4" hidden="1">#REF!</definedName>
    <definedName name="BExIOMBXRW5NS4ZPYX9G5QREZ5J6" localSheetId="2" hidden="1">#REF!</definedName>
    <definedName name="BExIOMBXRW5NS4ZPYX9G5QREZ5J6" localSheetId="15" hidden="1">#REF!</definedName>
    <definedName name="BExIOMBXRW5NS4ZPYX9G5QREZ5J6" hidden="1">#REF!</definedName>
    <definedName name="BExIORA3GK78T7C7SNBJJUONJ0LS" localSheetId="4" hidden="1">#REF!</definedName>
    <definedName name="BExIORA3GK78T7C7SNBJJUONJ0LS" localSheetId="2" hidden="1">#REF!</definedName>
    <definedName name="BExIORA3GK78T7C7SNBJJUONJ0LS" localSheetId="15" hidden="1">#REF!</definedName>
    <definedName name="BExIORA3GK78T7C7SNBJJUONJ0LS" hidden="1">#REF!</definedName>
    <definedName name="BExIORFDXP4AVIEBLSTZ8ETSXMNM" localSheetId="4" hidden="1">#REF!</definedName>
    <definedName name="BExIORFDXP4AVIEBLSTZ8ETSXMNM" localSheetId="2" hidden="1">#REF!</definedName>
    <definedName name="BExIORFDXP4AVIEBLSTZ8ETSXMNM" localSheetId="15" hidden="1">#REF!</definedName>
    <definedName name="BExIORFDXP4AVIEBLSTZ8ETSXMNM" hidden="1">#REF!</definedName>
    <definedName name="BExIOTZ5EFZ2NASVQ05RH15HRSW6" localSheetId="4" hidden="1">#REF!</definedName>
    <definedName name="BExIOTZ5EFZ2NASVQ05RH15HRSW6" localSheetId="2" hidden="1">#REF!</definedName>
    <definedName name="BExIOTZ5EFZ2NASVQ05RH15HRSW6" localSheetId="15" hidden="1">#REF!</definedName>
    <definedName name="BExIOTZ5EFZ2NASVQ05RH15HRSW6" hidden="1">#REF!</definedName>
    <definedName name="BExIP8YNN6UUE1GZ223SWH7DLGKO" localSheetId="4" hidden="1">#REF!</definedName>
    <definedName name="BExIP8YNN6UUE1GZ223SWH7DLGKO" localSheetId="2" hidden="1">#REF!</definedName>
    <definedName name="BExIP8YNN6UUE1GZ223SWH7DLGKO" localSheetId="15" hidden="1">#REF!</definedName>
    <definedName name="BExIP8YNN6UUE1GZ223SWH7DLGKO" hidden="1">#REF!</definedName>
    <definedName name="BExIPAB4AOL592OJCC1CFAXTLF1A" localSheetId="4" hidden="1">#REF!</definedName>
    <definedName name="BExIPAB4AOL592OJCC1CFAXTLF1A" localSheetId="2" hidden="1">#REF!</definedName>
    <definedName name="BExIPAB4AOL592OJCC1CFAXTLF1A" localSheetId="15" hidden="1">#REF!</definedName>
    <definedName name="BExIPAB4AOL592OJCC1CFAXTLF1A" hidden="1">#REF!</definedName>
    <definedName name="BExIPB25DKX4S2ZCKQN7KWSC3JBF" localSheetId="4" hidden="1">#REF!</definedName>
    <definedName name="BExIPB25DKX4S2ZCKQN7KWSC3JBF" localSheetId="2" hidden="1">#REF!</definedName>
    <definedName name="BExIPB25DKX4S2ZCKQN7KWSC3JBF" localSheetId="15" hidden="1">#REF!</definedName>
    <definedName name="BExIPB25DKX4S2ZCKQN7KWSC3JBF" hidden="1">#REF!</definedName>
    <definedName name="BExIPCUX4I4S2N50TLMMLALYLH9S" localSheetId="4" hidden="1">#REF!</definedName>
    <definedName name="BExIPCUX4I4S2N50TLMMLALYLH9S" localSheetId="2" hidden="1">#REF!</definedName>
    <definedName name="BExIPCUX4I4S2N50TLMMLALYLH9S" localSheetId="15" hidden="1">#REF!</definedName>
    <definedName name="BExIPCUX4I4S2N50TLMMLALYLH9S" hidden="1">#REF!</definedName>
    <definedName name="BExIPDLT8JYAMGE5HTN4D1YHZF3V" localSheetId="4" hidden="1">#REF!</definedName>
    <definedName name="BExIPDLT8JYAMGE5HTN4D1YHZF3V" localSheetId="2" hidden="1">#REF!</definedName>
    <definedName name="BExIPDLT8JYAMGE5HTN4D1YHZF3V" localSheetId="15" hidden="1">#REF!</definedName>
    <definedName name="BExIPDLT8JYAMGE5HTN4D1YHZF3V" hidden="1">#REF!</definedName>
    <definedName name="BExIPG040Q08EWIWL6CAVR3GRI43" localSheetId="4" hidden="1">#REF!</definedName>
    <definedName name="BExIPG040Q08EWIWL6CAVR3GRI43" localSheetId="2" hidden="1">#REF!</definedName>
    <definedName name="BExIPG040Q08EWIWL6CAVR3GRI43" localSheetId="15" hidden="1">#REF!</definedName>
    <definedName name="BExIPG040Q08EWIWL6CAVR3GRI43" hidden="1">#REF!</definedName>
    <definedName name="BExIPKNFUDPDKOSH5GHDVNA8D66S" localSheetId="4" hidden="1">#REF!</definedName>
    <definedName name="BExIPKNFUDPDKOSH5GHDVNA8D66S" localSheetId="2" hidden="1">#REF!</definedName>
    <definedName name="BExIPKNFUDPDKOSH5GHDVNA8D66S" localSheetId="15" hidden="1">#REF!</definedName>
    <definedName name="BExIPKNFUDPDKOSH5GHDVNA8D66S" hidden="1">#REF!</definedName>
    <definedName name="BExIPVL5VEVK9Q7AYB7EC2VZWBEZ" localSheetId="4" hidden="1">#REF!</definedName>
    <definedName name="BExIPVL5VEVK9Q7AYB7EC2VZWBEZ" localSheetId="2" hidden="1">#REF!</definedName>
    <definedName name="BExIPVL5VEVK9Q7AYB7EC2VZWBEZ" localSheetId="15" hidden="1">#REF!</definedName>
    <definedName name="BExIPVL5VEVK9Q7AYB7EC2VZWBEZ" hidden="1">#REF!</definedName>
    <definedName name="BExIQ1VS9A2FHVD9TUHKG9K8EVVP" localSheetId="4" hidden="1">#REF!</definedName>
    <definedName name="BExIQ1VS9A2FHVD9TUHKG9K8EVVP" localSheetId="2" hidden="1">#REF!</definedName>
    <definedName name="BExIQ1VS9A2FHVD9TUHKG9K8EVVP" localSheetId="15" hidden="1">#REF!</definedName>
    <definedName name="BExIQ1VS9A2FHVD9TUHKG9K8EVVP" hidden="1">#REF!</definedName>
    <definedName name="BExIQ3J19L30PSQ2CXNT6IHW0I7V" localSheetId="4" hidden="1">#REF!</definedName>
    <definedName name="BExIQ3J19L30PSQ2CXNT6IHW0I7V" localSheetId="2" hidden="1">#REF!</definedName>
    <definedName name="BExIQ3J19L30PSQ2CXNT6IHW0I7V" localSheetId="15" hidden="1">#REF!</definedName>
    <definedName name="BExIQ3J19L30PSQ2CXNT6IHW0I7V" hidden="1">#REF!</definedName>
    <definedName name="BExIQ3OJ7M04XCY276IO0LJA5XUK" localSheetId="4" hidden="1">#REF!</definedName>
    <definedName name="BExIQ3OJ7M04XCY276IO0LJA5XUK" localSheetId="2" hidden="1">#REF!</definedName>
    <definedName name="BExIQ3OJ7M04XCY276IO0LJA5XUK" localSheetId="15" hidden="1">#REF!</definedName>
    <definedName name="BExIQ3OJ7M04XCY276IO0LJA5XUK" hidden="1">#REF!</definedName>
    <definedName name="BExIQ5S19ITB0NDRUN4XV7B905ED" localSheetId="4" hidden="1">#REF!</definedName>
    <definedName name="BExIQ5S19ITB0NDRUN4XV7B905ED" localSheetId="2" hidden="1">#REF!</definedName>
    <definedName name="BExIQ5S19ITB0NDRUN4XV7B905ED" localSheetId="15" hidden="1">#REF!</definedName>
    <definedName name="BExIQ5S19ITB0NDRUN4XV7B905ED" hidden="1">#REF!</definedName>
    <definedName name="BExIQ810MMN2UN0EQ9CRQAFWA19X" localSheetId="4" hidden="1">#REF!</definedName>
    <definedName name="BExIQ810MMN2UN0EQ9CRQAFWA19X" localSheetId="2" hidden="1">#REF!</definedName>
    <definedName name="BExIQ810MMN2UN0EQ9CRQAFWA19X" localSheetId="15" hidden="1">#REF!</definedName>
    <definedName name="BExIQ810MMN2UN0EQ9CRQAFWA19X" hidden="1">#REF!</definedName>
    <definedName name="BExIQ9TMQT2EIXSVQW7GVSOAW2VJ" localSheetId="4" hidden="1">#REF!</definedName>
    <definedName name="BExIQ9TMQT2EIXSVQW7GVSOAW2VJ" localSheetId="2" hidden="1">#REF!</definedName>
    <definedName name="BExIQ9TMQT2EIXSVQW7GVSOAW2VJ" localSheetId="15" hidden="1">#REF!</definedName>
    <definedName name="BExIQ9TMQT2EIXSVQW7GVSOAW2VJ" hidden="1">#REF!</definedName>
    <definedName name="BExIQBMDE1L6J4H27K1FMSHQKDSE" localSheetId="4" hidden="1">#REF!</definedName>
    <definedName name="BExIQBMDE1L6J4H27K1FMSHQKDSE" localSheetId="2" hidden="1">#REF!</definedName>
    <definedName name="BExIQBMDE1L6J4H27K1FMSHQKDSE" localSheetId="15" hidden="1">#REF!</definedName>
    <definedName name="BExIQBMDE1L6J4H27K1FMSHQKDSE" hidden="1">#REF!</definedName>
    <definedName name="BExIQE65LVXUOF3UZFO7SDHFJH22" localSheetId="4" hidden="1">#REF!</definedName>
    <definedName name="BExIQE65LVXUOF3UZFO7SDHFJH22" localSheetId="2" hidden="1">#REF!</definedName>
    <definedName name="BExIQE65LVXUOF3UZFO7SDHFJH22" localSheetId="15" hidden="1">#REF!</definedName>
    <definedName name="BExIQE65LVXUOF3UZFO7SDHFJH22" hidden="1">#REF!</definedName>
    <definedName name="BExIQG9OO2KKBOWTMD1OXY36TEGA" localSheetId="4" hidden="1">#REF!</definedName>
    <definedName name="BExIQG9OO2KKBOWTMD1OXY36TEGA" localSheetId="2" hidden="1">#REF!</definedName>
    <definedName name="BExIQG9OO2KKBOWTMD1OXY36TEGA" localSheetId="15" hidden="1">#REF!</definedName>
    <definedName name="BExIQG9OO2KKBOWTMD1OXY36TEGA" hidden="1">#REF!</definedName>
    <definedName name="BExIQHWZ65ALA9VAFCJEGIL1145G" localSheetId="4" hidden="1">#REF!</definedName>
    <definedName name="BExIQHWZ65ALA9VAFCJEGIL1145G" localSheetId="2" hidden="1">#REF!</definedName>
    <definedName name="BExIQHWZ65ALA9VAFCJEGIL1145G" localSheetId="15" hidden="1">#REF!</definedName>
    <definedName name="BExIQHWZ65ALA9VAFCJEGIL1145G" hidden="1">#REF!</definedName>
    <definedName name="BExIQX1XBB31HZTYEEVOBSE3C5A6" localSheetId="4" hidden="1">#REF!</definedName>
    <definedName name="BExIQX1XBB31HZTYEEVOBSE3C5A6" localSheetId="2" hidden="1">#REF!</definedName>
    <definedName name="BExIQX1XBB31HZTYEEVOBSE3C5A6" localSheetId="15" hidden="1">#REF!</definedName>
    <definedName name="BExIQX1XBB31HZTYEEVOBSE3C5A6" hidden="1">#REF!</definedName>
    <definedName name="BExIR2ALYRP9FW99DK2084J7IIDC" localSheetId="4" hidden="1">#REF!</definedName>
    <definedName name="BExIR2ALYRP9FW99DK2084J7IIDC" localSheetId="2" hidden="1">#REF!</definedName>
    <definedName name="BExIR2ALYRP9FW99DK2084J7IIDC" localSheetId="15" hidden="1">#REF!</definedName>
    <definedName name="BExIR2ALYRP9FW99DK2084J7IIDC" hidden="1">#REF!</definedName>
    <definedName name="BExIR8FQETPTQYW37DBVDWG3J4JW" localSheetId="4" hidden="1">#REF!</definedName>
    <definedName name="BExIR8FQETPTQYW37DBVDWG3J4JW" localSheetId="2" hidden="1">#REF!</definedName>
    <definedName name="BExIR8FQETPTQYW37DBVDWG3J4JW" localSheetId="15" hidden="1">#REF!</definedName>
    <definedName name="BExIR8FQETPTQYW37DBVDWG3J4JW" hidden="1">#REF!</definedName>
    <definedName name="BExIRHKWQB1PP4ZLB0C3AVUBAFMD" localSheetId="4" hidden="1">#REF!</definedName>
    <definedName name="BExIRHKWQB1PP4ZLB0C3AVUBAFMD" localSheetId="2" hidden="1">#REF!</definedName>
    <definedName name="BExIRHKWQB1PP4ZLB0C3AVUBAFMD" localSheetId="15" hidden="1">#REF!</definedName>
    <definedName name="BExIRHKWQB1PP4ZLB0C3AVUBAFMD" hidden="1">#REF!</definedName>
    <definedName name="BExIRJTRJPQR3OTAGAV7JTA4VMPS" localSheetId="4" hidden="1">#REF!</definedName>
    <definedName name="BExIRJTRJPQR3OTAGAV7JTA4VMPS" localSheetId="2" hidden="1">#REF!</definedName>
    <definedName name="BExIRJTRJPQR3OTAGAV7JTA4VMPS" localSheetId="15" hidden="1">#REF!</definedName>
    <definedName name="BExIRJTRJPQR3OTAGAV7JTA4VMPS" hidden="1">#REF!</definedName>
    <definedName name="BExIROH27RJOG6VI7ZHR0RZGAZZ4" localSheetId="4" hidden="1">#REF!</definedName>
    <definedName name="BExIROH27RJOG6VI7ZHR0RZGAZZ4" localSheetId="2" hidden="1">#REF!</definedName>
    <definedName name="BExIROH27RJOG6VI7ZHR0RZGAZZ4" localSheetId="15" hidden="1">#REF!</definedName>
    <definedName name="BExIROH27RJOG6VI7ZHR0RZGAZZ4" hidden="1">#REF!</definedName>
    <definedName name="BExIRRBGTY01OQOI3U5SW59RFDFI" localSheetId="4" hidden="1">#REF!</definedName>
    <definedName name="BExIRRBGTY01OQOI3U5SW59RFDFI" localSheetId="2" hidden="1">#REF!</definedName>
    <definedName name="BExIRRBGTY01OQOI3U5SW59RFDFI" localSheetId="15" hidden="1">#REF!</definedName>
    <definedName name="BExIRRBGTY01OQOI3U5SW59RFDFI" hidden="1">#REF!</definedName>
    <definedName name="BExIS4T0DRF57HYO7OGG72KBOFOI" localSheetId="4" hidden="1">#REF!</definedName>
    <definedName name="BExIS4T0DRF57HYO7OGG72KBOFOI" localSheetId="2" hidden="1">#REF!</definedName>
    <definedName name="BExIS4T0DRF57HYO7OGG72KBOFOI" localSheetId="15" hidden="1">#REF!</definedName>
    <definedName name="BExIS4T0DRF57HYO7OGG72KBOFOI" hidden="1">#REF!</definedName>
    <definedName name="BExIS77BJDDK18PGI9DSEYZPIL7P" localSheetId="4" hidden="1">#REF!</definedName>
    <definedName name="BExIS77BJDDK18PGI9DSEYZPIL7P" localSheetId="2" hidden="1">#REF!</definedName>
    <definedName name="BExIS77BJDDK18PGI9DSEYZPIL7P" localSheetId="15" hidden="1">#REF!</definedName>
    <definedName name="BExIS77BJDDK18PGI9DSEYZPIL7P" hidden="1">#REF!</definedName>
    <definedName name="BExIS8USL1T3Z97CZ30HJ98E2GXQ" localSheetId="4" hidden="1">#REF!</definedName>
    <definedName name="BExIS8USL1T3Z97CZ30HJ98E2GXQ" localSheetId="2" hidden="1">#REF!</definedName>
    <definedName name="BExIS8USL1T3Z97CZ30HJ98E2GXQ" localSheetId="15" hidden="1">#REF!</definedName>
    <definedName name="BExIS8USL1T3Z97CZ30HJ98E2GXQ" hidden="1">#REF!</definedName>
    <definedName name="BExISC5B700MZUBFTQ9K4IKTF7HR" localSheetId="4" hidden="1">#REF!</definedName>
    <definedName name="BExISC5B700MZUBFTQ9K4IKTF7HR" localSheetId="2" hidden="1">#REF!</definedName>
    <definedName name="BExISC5B700MZUBFTQ9K4IKTF7HR" localSheetId="15" hidden="1">#REF!</definedName>
    <definedName name="BExISC5B700MZUBFTQ9K4IKTF7HR" hidden="1">#REF!</definedName>
    <definedName name="BExISDHXS49S1H56ENBPRF1NLD5C" localSheetId="4" hidden="1">#REF!</definedName>
    <definedName name="BExISDHXS49S1H56ENBPRF1NLD5C" localSheetId="2" hidden="1">#REF!</definedName>
    <definedName name="BExISDHXS49S1H56ENBPRF1NLD5C" localSheetId="15" hidden="1">#REF!</definedName>
    <definedName name="BExISDHXS49S1H56ENBPRF1NLD5C" hidden="1">#REF!</definedName>
    <definedName name="BExISM1JLV54A21A164IURMPGUMU" localSheetId="4" hidden="1">#REF!</definedName>
    <definedName name="BExISM1JLV54A21A164IURMPGUMU" localSheetId="2" hidden="1">#REF!</definedName>
    <definedName name="BExISM1JLV54A21A164IURMPGUMU" localSheetId="15" hidden="1">#REF!</definedName>
    <definedName name="BExISM1JLV54A21A164IURMPGUMU" hidden="1">#REF!</definedName>
    <definedName name="BExISRFKJYUZ4AKW44IJF7RF9Y90" localSheetId="4" hidden="1">#REF!</definedName>
    <definedName name="BExISRFKJYUZ4AKW44IJF7RF9Y90" localSheetId="2" hidden="1">#REF!</definedName>
    <definedName name="BExISRFKJYUZ4AKW44IJF7RF9Y90" localSheetId="15" hidden="1">#REF!</definedName>
    <definedName name="BExISRFKJYUZ4AKW44IJF7RF9Y90" hidden="1">#REF!</definedName>
    <definedName name="BExISSMVV57JAUB6CSGBMBFVNGWK" localSheetId="4" hidden="1">#REF!</definedName>
    <definedName name="BExISSMVV57JAUB6CSGBMBFVNGWK" localSheetId="2" hidden="1">#REF!</definedName>
    <definedName name="BExISSMVV57JAUB6CSGBMBFVNGWK" localSheetId="15" hidden="1">#REF!</definedName>
    <definedName name="BExISSMVV57JAUB6CSGBMBFVNGWK" hidden="1">#REF!</definedName>
    <definedName name="BExIT16AD4HCD0WQCCA72AKLQHK1" localSheetId="4" hidden="1">#REF!</definedName>
    <definedName name="BExIT16AD4HCD0WQCCA72AKLQHK1" localSheetId="2" hidden="1">#REF!</definedName>
    <definedName name="BExIT16AD4HCD0WQCCA72AKLQHK1" localSheetId="15" hidden="1">#REF!</definedName>
    <definedName name="BExIT16AD4HCD0WQCCA72AKLQHK1" hidden="1">#REF!</definedName>
    <definedName name="BExIT1MK8TBAK3SNP36A8FKDQSOK" localSheetId="4" hidden="1">#REF!</definedName>
    <definedName name="BExIT1MK8TBAK3SNP36A8FKDQSOK" localSheetId="2" hidden="1">#REF!</definedName>
    <definedName name="BExIT1MK8TBAK3SNP36A8FKDQSOK" localSheetId="15" hidden="1">#REF!</definedName>
    <definedName name="BExIT1MK8TBAK3SNP36A8FKDQSOK" hidden="1">#REF!</definedName>
    <definedName name="BExIT9PPVL7XGGIZS7G6QI6L7H9U" localSheetId="4" hidden="1">#REF!</definedName>
    <definedName name="BExIT9PPVL7XGGIZS7G6QI6L7H9U" localSheetId="2" hidden="1">#REF!</definedName>
    <definedName name="BExIT9PPVL7XGGIZS7G6QI6L7H9U" localSheetId="15" hidden="1">#REF!</definedName>
    <definedName name="BExIT9PPVL7XGGIZS7G6QI6L7H9U" hidden="1">#REF!</definedName>
    <definedName name="BExITBNYANV2S8KD56GOGCKW393R" localSheetId="4" hidden="1">#REF!</definedName>
    <definedName name="BExITBNYANV2S8KD56GOGCKW393R" localSheetId="2" hidden="1">#REF!</definedName>
    <definedName name="BExITBNYANV2S8KD56GOGCKW393R" localSheetId="15" hidden="1">#REF!</definedName>
    <definedName name="BExITBNYANV2S8KD56GOGCKW393R" hidden="1">#REF!</definedName>
    <definedName name="BExITGB4FVAV0LE88D7JMX7FBYXI" localSheetId="4" hidden="1">#REF!</definedName>
    <definedName name="BExITGB4FVAV0LE88D7JMX7FBYXI" localSheetId="2" hidden="1">#REF!</definedName>
    <definedName name="BExITGB4FVAV0LE88D7JMX7FBYXI" localSheetId="15" hidden="1">#REF!</definedName>
    <definedName name="BExITGB4FVAV0LE88D7JMX7FBYXI" hidden="1">#REF!</definedName>
    <definedName name="BExITI3TQ14K842P38QF0PNWSWNO" localSheetId="4" hidden="1">#REF!</definedName>
    <definedName name="BExITI3TQ14K842P38QF0PNWSWNO" localSheetId="2" hidden="1">#REF!</definedName>
    <definedName name="BExITI3TQ14K842P38QF0PNWSWNO" localSheetId="15" hidden="1">#REF!</definedName>
    <definedName name="BExITI3TQ14K842P38QF0PNWSWNO" hidden="1">#REF!</definedName>
    <definedName name="BExIU9OGER4TPMETACWUEP1UENK0" localSheetId="4" hidden="1">#REF!</definedName>
    <definedName name="BExIU9OGER4TPMETACWUEP1UENK0" localSheetId="2" hidden="1">#REF!</definedName>
    <definedName name="BExIU9OGER4TPMETACWUEP1UENK0" localSheetId="15" hidden="1">#REF!</definedName>
    <definedName name="BExIU9OGER4TPMETACWUEP1UENK0" hidden="1">#REF!</definedName>
    <definedName name="BExIUD4OJGH65NFNQ4VMCE3R4J1X" localSheetId="4" hidden="1">#REF!</definedName>
    <definedName name="BExIUD4OJGH65NFNQ4VMCE3R4J1X" localSheetId="2" hidden="1">#REF!</definedName>
    <definedName name="BExIUD4OJGH65NFNQ4VMCE3R4J1X" localSheetId="15" hidden="1">#REF!</definedName>
    <definedName name="BExIUD4OJGH65NFNQ4VMCE3R4J1X" hidden="1">#REF!</definedName>
    <definedName name="BExIUQM0XWNNW3MJD26EOVIT7FSU" localSheetId="4" hidden="1">#REF!</definedName>
    <definedName name="BExIUQM0XWNNW3MJD26EOVIT7FSU" localSheetId="2" hidden="1">#REF!</definedName>
    <definedName name="BExIUQM0XWNNW3MJD26EOVIT7FSU" localSheetId="15" hidden="1">#REF!</definedName>
    <definedName name="BExIUQM0XWNNW3MJD26EOVIT7FSU" hidden="1">#REF!</definedName>
    <definedName name="BExIUTB5OAAXYW0OFMP0PS40SPOB" localSheetId="4" hidden="1">#REF!</definedName>
    <definedName name="BExIUTB5OAAXYW0OFMP0PS40SPOB" localSheetId="2" hidden="1">#REF!</definedName>
    <definedName name="BExIUTB5OAAXYW0OFMP0PS40SPOB" localSheetId="15" hidden="1">#REF!</definedName>
    <definedName name="BExIUTB5OAAXYW0OFMP0PS40SPOB" hidden="1">#REF!</definedName>
    <definedName name="BExIUUT2MHIOV6R3WHA0DPM1KBKY" localSheetId="4" hidden="1">#REF!</definedName>
    <definedName name="BExIUUT2MHIOV6R3WHA0DPM1KBKY" localSheetId="2" hidden="1">#REF!</definedName>
    <definedName name="BExIUUT2MHIOV6R3WHA0DPM1KBKY" localSheetId="15" hidden="1">#REF!</definedName>
    <definedName name="BExIUUT2MHIOV6R3WHA0DPM1KBKY" hidden="1">#REF!</definedName>
    <definedName name="BExIUYPDT1AM6MWGWQS646PIZIWC" localSheetId="4" hidden="1">#REF!</definedName>
    <definedName name="BExIUYPDT1AM6MWGWQS646PIZIWC" localSheetId="2" hidden="1">#REF!</definedName>
    <definedName name="BExIUYPDT1AM6MWGWQS646PIZIWC" localSheetId="15" hidden="1">#REF!</definedName>
    <definedName name="BExIUYPDT1AM6MWGWQS646PIZIWC" hidden="1">#REF!</definedName>
    <definedName name="BExIV0I2O9F8D1UK1SI8AEYR6U0A" localSheetId="4" hidden="1">#REF!</definedName>
    <definedName name="BExIV0I2O9F8D1UK1SI8AEYR6U0A" localSheetId="2" hidden="1">#REF!</definedName>
    <definedName name="BExIV0I2O9F8D1UK1SI8AEYR6U0A" localSheetId="15" hidden="1">#REF!</definedName>
    <definedName name="BExIV0I2O9F8D1UK1SI8AEYR6U0A" hidden="1">#REF!</definedName>
    <definedName name="BExIV2LM38XPLRTWT0R44TMQ59E5" localSheetId="4" hidden="1">#REF!</definedName>
    <definedName name="BExIV2LM38XPLRTWT0R44TMQ59E5" localSheetId="2" hidden="1">#REF!</definedName>
    <definedName name="BExIV2LM38XPLRTWT0R44TMQ59E5" localSheetId="15" hidden="1">#REF!</definedName>
    <definedName name="BExIV2LM38XPLRTWT0R44TMQ59E5" hidden="1">#REF!</definedName>
    <definedName name="BExIV3HY4S0YRV1F7XEMF2YHAR2I" localSheetId="4" hidden="1">#REF!</definedName>
    <definedName name="BExIV3HY4S0YRV1F7XEMF2YHAR2I" localSheetId="2" hidden="1">#REF!</definedName>
    <definedName name="BExIV3HY4S0YRV1F7XEMF2YHAR2I" localSheetId="15" hidden="1">#REF!</definedName>
    <definedName name="BExIV3HY4S0YRV1F7XEMF2YHAR2I" hidden="1">#REF!</definedName>
    <definedName name="BExIV6HUZFRIFLXW2SICKGTAH1PV" localSheetId="4" hidden="1">#REF!</definedName>
    <definedName name="BExIV6HUZFRIFLXW2SICKGTAH1PV" localSheetId="2" hidden="1">#REF!</definedName>
    <definedName name="BExIV6HUZFRIFLXW2SICKGTAH1PV" localSheetId="15" hidden="1">#REF!</definedName>
    <definedName name="BExIV6HUZFRIFLXW2SICKGTAH1PV" hidden="1">#REF!</definedName>
    <definedName name="BExIVCXWL6H5LD9DHDIA4F5U9TQL" localSheetId="4" hidden="1">#REF!</definedName>
    <definedName name="BExIVCXWL6H5LD9DHDIA4F5U9TQL" localSheetId="2" hidden="1">#REF!</definedName>
    <definedName name="BExIVCXWL6H5LD9DHDIA4F5U9TQL" localSheetId="15" hidden="1">#REF!</definedName>
    <definedName name="BExIVCXWL6H5LD9DHDIA4F5U9TQL" hidden="1">#REF!</definedName>
    <definedName name="BExIVEVYJ7KL8QNR5ZTOSD11I5A6" localSheetId="4" hidden="1">#REF!</definedName>
    <definedName name="BExIVEVYJ7KL8QNR5ZTOSD11I5A6" localSheetId="2" hidden="1">#REF!</definedName>
    <definedName name="BExIVEVYJ7KL8QNR5ZTOSD11I5A6" localSheetId="15" hidden="1">#REF!</definedName>
    <definedName name="BExIVEVYJ7KL8QNR5ZTOSD11I5A6" hidden="1">#REF!</definedName>
    <definedName name="BExIVJ30S9U8MA1TUBRND8DGF96D" localSheetId="4" hidden="1">#REF!</definedName>
    <definedName name="BExIVJ30S9U8MA1TUBRND8DGF96D" localSheetId="2" hidden="1">#REF!</definedName>
    <definedName name="BExIVJ30S9U8MA1TUBRND8DGF96D" localSheetId="15" hidden="1">#REF!</definedName>
    <definedName name="BExIVJ30S9U8MA1TUBRND8DGF96D" hidden="1">#REF!</definedName>
    <definedName name="BExIVMOIPSEWSIHIDDLOXESQ28A0" localSheetId="4" hidden="1">#REF!</definedName>
    <definedName name="BExIVMOIPSEWSIHIDDLOXESQ28A0" localSheetId="2" hidden="1">#REF!</definedName>
    <definedName name="BExIVMOIPSEWSIHIDDLOXESQ28A0" localSheetId="15" hidden="1">#REF!</definedName>
    <definedName name="BExIVMOIPSEWSIHIDDLOXESQ28A0" hidden="1">#REF!</definedName>
    <definedName name="BExIVNVNJX9BYDLC88NG09YF5XQ6" localSheetId="4" hidden="1">#REF!</definedName>
    <definedName name="BExIVNVNJX9BYDLC88NG09YF5XQ6" localSheetId="2" hidden="1">#REF!</definedName>
    <definedName name="BExIVNVNJX9BYDLC88NG09YF5XQ6" localSheetId="15" hidden="1">#REF!</definedName>
    <definedName name="BExIVNVNJX9BYDLC88NG09YF5XQ6" hidden="1">#REF!</definedName>
    <definedName name="BExIVQVKLMGSRYT1LFZH0KUIA4OR" localSheetId="4" hidden="1">#REF!</definedName>
    <definedName name="BExIVQVKLMGSRYT1LFZH0KUIA4OR" localSheetId="2" hidden="1">#REF!</definedName>
    <definedName name="BExIVQVKLMGSRYT1LFZH0KUIA4OR" localSheetId="15" hidden="1">#REF!</definedName>
    <definedName name="BExIVQVKLMGSRYT1LFZH0KUIA4OR" hidden="1">#REF!</definedName>
    <definedName name="BExIVYTFI35KNR2XSA6N8OJYUTUR" localSheetId="4" hidden="1">#REF!</definedName>
    <definedName name="BExIVYTFI35KNR2XSA6N8OJYUTUR" localSheetId="2" hidden="1">#REF!</definedName>
    <definedName name="BExIVYTFI35KNR2XSA6N8OJYUTUR" localSheetId="15" hidden="1">#REF!</definedName>
    <definedName name="BExIVYTFI35KNR2XSA6N8OJYUTUR" hidden="1">#REF!</definedName>
    <definedName name="BExIVZF05SNB8DE7VLQOFG9S41HS" localSheetId="4" hidden="1">#REF!</definedName>
    <definedName name="BExIVZF05SNB8DE7VLQOFG9S41HS" localSheetId="2" hidden="1">#REF!</definedName>
    <definedName name="BExIVZF05SNB8DE7VLQOFG9S41HS" localSheetId="15" hidden="1">#REF!</definedName>
    <definedName name="BExIVZF05SNB8DE7VLQOFG9S41HS" hidden="1">#REF!</definedName>
    <definedName name="BExIWB3SY3WRIVIOF988DNNODBOA" localSheetId="4" hidden="1">#REF!</definedName>
    <definedName name="BExIWB3SY3WRIVIOF988DNNODBOA" localSheetId="2" hidden="1">#REF!</definedName>
    <definedName name="BExIWB3SY3WRIVIOF988DNNODBOA" localSheetId="15" hidden="1">#REF!</definedName>
    <definedName name="BExIWB3SY3WRIVIOF988DNNODBOA" hidden="1">#REF!</definedName>
    <definedName name="BExIWB99CG0H52LRD6QWPN4L6DV2" localSheetId="4" hidden="1">#REF!</definedName>
    <definedName name="BExIWB99CG0H52LRD6QWPN4L6DV2" localSheetId="2" hidden="1">#REF!</definedName>
    <definedName name="BExIWB99CG0H52LRD6QWPN4L6DV2" localSheetId="15" hidden="1">#REF!</definedName>
    <definedName name="BExIWB99CG0H52LRD6QWPN4L6DV2" hidden="1">#REF!</definedName>
    <definedName name="BExIWG1W7XP9DFYYSZAIOSHM0QLQ" localSheetId="4" hidden="1">#REF!</definedName>
    <definedName name="BExIWG1W7XP9DFYYSZAIOSHM0QLQ" localSheetId="2" hidden="1">#REF!</definedName>
    <definedName name="BExIWG1W7XP9DFYYSZAIOSHM0QLQ" localSheetId="15" hidden="1">#REF!</definedName>
    <definedName name="BExIWG1W7XP9DFYYSZAIOSHM0QLQ" hidden="1">#REF!</definedName>
    <definedName name="BExIWH3KUK94B7833DD4TB0Y6KP9" localSheetId="4" hidden="1">#REF!</definedName>
    <definedName name="BExIWH3KUK94B7833DD4TB0Y6KP9" localSheetId="2" hidden="1">#REF!</definedName>
    <definedName name="BExIWH3KUK94B7833DD4TB0Y6KP9" localSheetId="15" hidden="1">#REF!</definedName>
    <definedName name="BExIWH3KUK94B7833DD4TB0Y6KP9" hidden="1">#REF!</definedName>
    <definedName name="BExIWHZXYAALPLS8CSHZHJ82LBOH" localSheetId="4" hidden="1">#REF!</definedName>
    <definedName name="BExIWHZXYAALPLS8CSHZHJ82LBOH" localSheetId="2" hidden="1">#REF!</definedName>
    <definedName name="BExIWHZXYAALPLS8CSHZHJ82LBOH" localSheetId="15" hidden="1">#REF!</definedName>
    <definedName name="BExIWHZXYAALPLS8CSHZHJ82LBOH" hidden="1">#REF!</definedName>
    <definedName name="BExIWJY6FHR6KOO0P8U4IZ7VD42D" localSheetId="4" hidden="1">#REF!</definedName>
    <definedName name="BExIWJY6FHR6KOO0P8U4IZ7VD42D" localSheetId="2" hidden="1">#REF!</definedName>
    <definedName name="BExIWJY6FHR6KOO0P8U4IZ7VD42D" localSheetId="15" hidden="1">#REF!</definedName>
    <definedName name="BExIWJY6FHR6KOO0P8U4IZ7VD42D" hidden="1">#REF!</definedName>
    <definedName name="BExIWKE9MGIDWORBI43AWTUNYFAN" localSheetId="4" hidden="1">#REF!</definedName>
    <definedName name="BExIWKE9MGIDWORBI43AWTUNYFAN" localSheetId="2" hidden="1">#REF!</definedName>
    <definedName name="BExIWKE9MGIDWORBI43AWTUNYFAN" localSheetId="15" hidden="1">#REF!</definedName>
    <definedName name="BExIWKE9MGIDWORBI43AWTUNYFAN" hidden="1">#REF!</definedName>
    <definedName name="BExIWPHOYLSNGZKVD3RRKOEALEUG" localSheetId="4" hidden="1">#REF!</definedName>
    <definedName name="BExIWPHOYLSNGZKVD3RRKOEALEUG" localSheetId="2" hidden="1">#REF!</definedName>
    <definedName name="BExIWPHOYLSNGZKVD3RRKOEALEUG" localSheetId="15" hidden="1">#REF!</definedName>
    <definedName name="BExIWPHOYLSNGZKVD3RRKOEALEUG" hidden="1">#REF!</definedName>
    <definedName name="BExIWSHLD1QIZPL5ARLXOJ9Y2CAA" localSheetId="4" hidden="1">#REF!</definedName>
    <definedName name="BExIWSHLD1QIZPL5ARLXOJ9Y2CAA" localSheetId="2" hidden="1">#REF!</definedName>
    <definedName name="BExIWSHLD1QIZPL5ARLXOJ9Y2CAA" localSheetId="15" hidden="1">#REF!</definedName>
    <definedName name="BExIWSHLD1QIZPL5ARLXOJ9Y2CAA" hidden="1">#REF!</definedName>
    <definedName name="BExIX34PM5DBTRHRQWP6PL6WIX88" localSheetId="4" hidden="1">#REF!</definedName>
    <definedName name="BExIX34PM5DBTRHRQWP6PL6WIX88" localSheetId="2" hidden="1">#REF!</definedName>
    <definedName name="BExIX34PM5DBTRHRQWP6PL6WIX88" localSheetId="15" hidden="1">#REF!</definedName>
    <definedName name="BExIX34PM5DBTRHRQWP6PL6WIX88" hidden="1">#REF!</definedName>
    <definedName name="BExIX5OAP9KSUE5SIZCW9P39Q4WE" localSheetId="4" hidden="1">#REF!</definedName>
    <definedName name="BExIX5OAP9KSUE5SIZCW9P39Q4WE" localSheetId="2" hidden="1">#REF!</definedName>
    <definedName name="BExIX5OAP9KSUE5SIZCW9P39Q4WE" localSheetId="15" hidden="1">#REF!</definedName>
    <definedName name="BExIX5OAP9KSUE5SIZCW9P39Q4WE" hidden="1">#REF!</definedName>
    <definedName name="BExIXGRJPVJMUDGSG7IHPXPNO69B" localSheetId="4" hidden="1">#REF!</definedName>
    <definedName name="BExIXGRJPVJMUDGSG7IHPXPNO69B" localSheetId="2" hidden="1">#REF!</definedName>
    <definedName name="BExIXGRJPVJMUDGSG7IHPXPNO69B" localSheetId="15" hidden="1">#REF!</definedName>
    <definedName name="BExIXGRJPVJMUDGSG7IHPXPNO69B" hidden="1">#REF!</definedName>
    <definedName name="BExIXGWVQ9WOO0NCJLXAU4PJPOPM" localSheetId="4" hidden="1">#REF!</definedName>
    <definedName name="BExIXGWVQ9WOO0NCJLXAU4PJPOPM" localSheetId="2" hidden="1">#REF!</definedName>
    <definedName name="BExIXGWVQ9WOO0NCJLXAU4PJPOPM" localSheetId="15" hidden="1">#REF!</definedName>
    <definedName name="BExIXGWVQ9WOO0NCJLXAU4PJPOPM" hidden="1">#REF!</definedName>
    <definedName name="BExIXLK6SEOTUWQVNLCH4SAKTVGQ" localSheetId="4" hidden="1">#REF!</definedName>
    <definedName name="BExIXLK6SEOTUWQVNLCH4SAKTVGQ" localSheetId="2" hidden="1">#REF!</definedName>
    <definedName name="BExIXLK6SEOTUWQVNLCH4SAKTVGQ" localSheetId="15" hidden="1">#REF!</definedName>
    <definedName name="BExIXLK6SEOTUWQVNLCH4SAKTVGQ" hidden="1">#REF!</definedName>
    <definedName name="BExIXM5R87ZL3FHALWZXYCPHGX3E" localSheetId="4" hidden="1">#REF!</definedName>
    <definedName name="BExIXM5R87ZL3FHALWZXYCPHGX3E" localSheetId="2" hidden="1">#REF!</definedName>
    <definedName name="BExIXM5R87ZL3FHALWZXYCPHGX3E" localSheetId="15" hidden="1">#REF!</definedName>
    <definedName name="BExIXM5R87ZL3FHALWZXYCPHGX3E" hidden="1">#REF!</definedName>
    <definedName name="BExIXN24YK8MIB3OZ905DHU9CDH1" localSheetId="4" hidden="1">#REF!</definedName>
    <definedName name="BExIXN24YK8MIB3OZ905DHU9CDH1" localSheetId="2" hidden="1">#REF!</definedName>
    <definedName name="BExIXN24YK8MIB3OZ905DHU9CDH1" localSheetId="15" hidden="1">#REF!</definedName>
    <definedName name="BExIXN24YK8MIB3OZ905DHU9CDH1" hidden="1">#REF!</definedName>
    <definedName name="BExIXS036ZCKT2Z8XZKLZ8PFWQGL" localSheetId="4" hidden="1">#REF!</definedName>
    <definedName name="BExIXS036ZCKT2Z8XZKLZ8PFWQGL" localSheetId="2" hidden="1">#REF!</definedName>
    <definedName name="BExIXS036ZCKT2Z8XZKLZ8PFWQGL" localSheetId="15" hidden="1">#REF!</definedName>
    <definedName name="BExIXS036ZCKT2Z8XZKLZ8PFWQGL" hidden="1">#REF!</definedName>
    <definedName name="BExIXY5CF9PFM0P40AZ4U51TMWV0" localSheetId="4" hidden="1">#REF!</definedName>
    <definedName name="BExIXY5CF9PFM0P40AZ4U51TMWV0" localSheetId="2" hidden="1">#REF!</definedName>
    <definedName name="BExIXY5CF9PFM0P40AZ4U51TMWV0" localSheetId="15" hidden="1">#REF!</definedName>
    <definedName name="BExIXY5CF9PFM0P40AZ4U51TMWV0" hidden="1">#REF!</definedName>
    <definedName name="BExIYEXJBK8JDWIRSVV4RJSKZVV1" localSheetId="4" hidden="1">#REF!</definedName>
    <definedName name="BExIYEXJBK8JDWIRSVV4RJSKZVV1" localSheetId="2" hidden="1">#REF!</definedName>
    <definedName name="BExIYEXJBK8JDWIRSVV4RJSKZVV1" localSheetId="15" hidden="1">#REF!</definedName>
    <definedName name="BExIYEXJBK8JDWIRSVV4RJSKZVV1" hidden="1">#REF!</definedName>
    <definedName name="BExIYFJ59KLIPRTGIHX9X07UVGT3" localSheetId="4" hidden="1">#REF!</definedName>
    <definedName name="BExIYFJ59KLIPRTGIHX9X07UVGT3" localSheetId="2" hidden="1">#REF!</definedName>
    <definedName name="BExIYFJ59KLIPRTGIHX9X07UVGT3" localSheetId="15" hidden="1">#REF!</definedName>
    <definedName name="BExIYFJ59KLIPRTGIHX9X07UVGT3" hidden="1">#REF!</definedName>
    <definedName name="BExIYHH7GZO6BU3DC4GRLH3FD3ZS" localSheetId="4" hidden="1">#REF!</definedName>
    <definedName name="BExIYHH7GZO6BU3DC4GRLH3FD3ZS" localSheetId="2" hidden="1">#REF!</definedName>
    <definedName name="BExIYHH7GZO6BU3DC4GRLH3FD3ZS" localSheetId="15" hidden="1">#REF!</definedName>
    <definedName name="BExIYHH7GZO6BU3DC4GRLH3FD3ZS" hidden="1">#REF!</definedName>
    <definedName name="BExIYHMPBTD67ZNUL9O76FZQHYPT" localSheetId="4" hidden="1">#REF!</definedName>
    <definedName name="BExIYHMPBTD67ZNUL9O76FZQHYPT" localSheetId="2" hidden="1">#REF!</definedName>
    <definedName name="BExIYHMPBTD67ZNUL9O76FZQHYPT" localSheetId="15" hidden="1">#REF!</definedName>
    <definedName name="BExIYHMPBTD67ZNUL9O76FZQHYPT" hidden="1">#REF!</definedName>
    <definedName name="BExIYI2RH0K4225XO970K2IQ1E79" localSheetId="4" hidden="1">#REF!</definedName>
    <definedName name="BExIYI2RH0K4225XO970K2IQ1E79" localSheetId="2" hidden="1">#REF!</definedName>
    <definedName name="BExIYI2RH0K4225XO970K2IQ1E79" localSheetId="15" hidden="1">#REF!</definedName>
    <definedName name="BExIYI2RH0K4225XO970K2IQ1E79" hidden="1">#REF!</definedName>
    <definedName name="BExIYMPZ0KS2KOJFQAUQJ77L7701" localSheetId="4" hidden="1">#REF!</definedName>
    <definedName name="BExIYMPZ0KS2KOJFQAUQJ77L7701" localSheetId="2" hidden="1">#REF!</definedName>
    <definedName name="BExIYMPZ0KS2KOJFQAUQJ77L7701" localSheetId="15" hidden="1">#REF!</definedName>
    <definedName name="BExIYMPZ0KS2KOJFQAUQJ77L7701" hidden="1">#REF!</definedName>
    <definedName name="BExIYP9Q6FV9T0R9G3UDKLS4TTYX" localSheetId="4" hidden="1">#REF!</definedName>
    <definedName name="BExIYP9Q6FV9T0R9G3UDKLS4TTYX" localSheetId="2" hidden="1">#REF!</definedName>
    <definedName name="BExIYP9Q6FV9T0R9G3UDKLS4TTYX" localSheetId="15" hidden="1">#REF!</definedName>
    <definedName name="BExIYP9Q6FV9T0R9G3UDKLS4TTYX" hidden="1">#REF!</definedName>
    <definedName name="BExIYZGLDQ1TN7BIIN4RLDP31GIM" localSheetId="4" hidden="1">#REF!</definedName>
    <definedName name="BExIYZGLDQ1TN7BIIN4RLDP31GIM" localSheetId="2" hidden="1">#REF!</definedName>
    <definedName name="BExIYZGLDQ1TN7BIIN4RLDP31GIM" localSheetId="15" hidden="1">#REF!</definedName>
    <definedName name="BExIYZGLDQ1TN7BIIN4RLDP31GIM" hidden="1">#REF!</definedName>
    <definedName name="BExIZ4K0EZJK6PW3L8SVKTJFSWW9" localSheetId="4" hidden="1">#REF!</definedName>
    <definedName name="BExIZ4K0EZJK6PW3L8SVKTJFSWW9" localSheetId="2" hidden="1">#REF!</definedName>
    <definedName name="BExIZ4K0EZJK6PW3L8SVKTJFSWW9" localSheetId="15" hidden="1">#REF!</definedName>
    <definedName name="BExIZ4K0EZJK6PW3L8SVKTJFSWW9" hidden="1">#REF!</definedName>
    <definedName name="BExIZAECOEZGBAO29QMV14E6XDIV" localSheetId="4" hidden="1">#REF!</definedName>
    <definedName name="BExIZAECOEZGBAO29QMV14E6XDIV" localSheetId="2" hidden="1">#REF!</definedName>
    <definedName name="BExIZAECOEZGBAO29QMV14E6XDIV" localSheetId="15" hidden="1">#REF!</definedName>
    <definedName name="BExIZAECOEZGBAO29QMV14E6XDIV" hidden="1">#REF!</definedName>
    <definedName name="BExIZHQR3N1546MQS83ZJ8I6SPZ3" localSheetId="4" hidden="1">#REF!</definedName>
    <definedName name="BExIZHQR3N1546MQS83ZJ8I6SPZ3" localSheetId="2" hidden="1">#REF!</definedName>
    <definedName name="BExIZHQR3N1546MQS83ZJ8I6SPZ3" localSheetId="15" hidden="1">#REF!</definedName>
    <definedName name="BExIZHQR3N1546MQS83ZJ8I6SPZ3" hidden="1">#REF!</definedName>
    <definedName name="BExIZKVXYD5O2JBU81F2UFJZLLSI" localSheetId="4" hidden="1">#REF!</definedName>
    <definedName name="BExIZKVXYD5O2JBU81F2UFJZLLSI" localSheetId="2" hidden="1">#REF!</definedName>
    <definedName name="BExIZKVXYD5O2JBU81F2UFJZLLSI" localSheetId="15" hidden="1">#REF!</definedName>
    <definedName name="BExIZKVXYD5O2JBU81F2UFJZLLSI" hidden="1">#REF!</definedName>
    <definedName name="BExIZPZDHC8HGER83WHCZAHOX7LK" localSheetId="4" hidden="1">#REF!</definedName>
    <definedName name="BExIZPZDHC8HGER83WHCZAHOX7LK" localSheetId="2" hidden="1">#REF!</definedName>
    <definedName name="BExIZPZDHC8HGER83WHCZAHOX7LK" localSheetId="15" hidden="1">#REF!</definedName>
    <definedName name="BExIZPZDHC8HGER83WHCZAHOX7LK" hidden="1">#REF!</definedName>
    <definedName name="BExIZQA5XCS39QKXMYR1MH2ZIGPS" localSheetId="4" hidden="1">#REF!</definedName>
    <definedName name="BExIZQA5XCS39QKXMYR1MH2ZIGPS" localSheetId="2" hidden="1">#REF!</definedName>
    <definedName name="BExIZQA5XCS39QKXMYR1MH2ZIGPS" localSheetId="15" hidden="1">#REF!</definedName>
    <definedName name="BExIZQA5XCS39QKXMYR1MH2ZIGPS" hidden="1">#REF!</definedName>
    <definedName name="BExIZVDLRUNAL32D9KO9X7Y4PB3O" localSheetId="4" hidden="1">#REF!</definedName>
    <definedName name="BExIZVDLRUNAL32D9KO9X7Y4PB3O" localSheetId="2" hidden="1">#REF!</definedName>
    <definedName name="BExIZVDLRUNAL32D9KO9X7Y4PB3O" localSheetId="15" hidden="1">#REF!</definedName>
    <definedName name="BExIZVDLRUNAL32D9KO9X7Y4PB3O" hidden="1">#REF!</definedName>
    <definedName name="BExIZY2PUZ0OF9YKK1B13IW0VS6G" localSheetId="4" hidden="1">#REF!</definedName>
    <definedName name="BExIZY2PUZ0OF9YKK1B13IW0VS6G" localSheetId="2" hidden="1">#REF!</definedName>
    <definedName name="BExIZY2PUZ0OF9YKK1B13IW0VS6G" localSheetId="15" hidden="1">#REF!</definedName>
    <definedName name="BExIZY2PUZ0OF9YKK1B13IW0VS6G" hidden="1">#REF!</definedName>
    <definedName name="BExJ08KBRR2XMWW3VZMPSQKXHZUH" localSheetId="4" hidden="1">#REF!</definedName>
    <definedName name="BExJ08KBRR2XMWW3VZMPSQKXHZUH" localSheetId="2" hidden="1">#REF!</definedName>
    <definedName name="BExJ08KBRR2XMWW3VZMPSQKXHZUH" localSheetId="15" hidden="1">#REF!</definedName>
    <definedName name="BExJ08KBRR2XMWW3VZMPSQKXHZUH" hidden="1">#REF!</definedName>
    <definedName name="BExJ0DYJWXGE7DA39PYL3WM05U9O" localSheetId="4" hidden="1">#REF!</definedName>
    <definedName name="BExJ0DYJWXGE7DA39PYL3WM05U9O" localSheetId="2" hidden="1">#REF!</definedName>
    <definedName name="BExJ0DYJWXGE7DA39PYL3WM05U9O" localSheetId="15" hidden="1">#REF!</definedName>
    <definedName name="BExJ0DYJWXGE7DA39PYL3WM05U9O" hidden="1">#REF!</definedName>
    <definedName name="BExJ0JYDEZPM2303TRBXOZ74M7N6" localSheetId="4" hidden="1">#REF!</definedName>
    <definedName name="BExJ0JYDEZPM2303TRBXOZ74M7N6" localSheetId="2" hidden="1">#REF!</definedName>
    <definedName name="BExJ0JYDEZPM2303TRBXOZ74M7N6" localSheetId="15" hidden="1">#REF!</definedName>
    <definedName name="BExJ0JYDEZPM2303TRBXOZ74M7N6" hidden="1">#REF!</definedName>
    <definedName name="BExJ0MY8SY5J5V50H3UKE78ODTVB" localSheetId="4" hidden="1">#REF!</definedName>
    <definedName name="BExJ0MY8SY5J5V50H3UKE78ODTVB" localSheetId="2" hidden="1">#REF!</definedName>
    <definedName name="BExJ0MY8SY5J5V50H3UKE78ODTVB" localSheetId="15" hidden="1">#REF!</definedName>
    <definedName name="BExJ0MY8SY5J5V50H3UKE78ODTVB" hidden="1">#REF!</definedName>
    <definedName name="BExJ0YC98G37ML4N8FLP8D95EFRF" localSheetId="4" hidden="1">#REF!</definedName>
    <definedName name="BExJ0YC98G37ML4N8FLP8D95EFRF" localSheetId="2" hidden="1">#REF!</definedName>
    <definedName name="BExJ0YC98G37ML4N8FLP8D95EFRF" localSheetId="15" hidden="1">#REF!</definedName>
    <definedName name="BExJ0YC98G37ML4N8FLP8D95EFRF" hidden="1">#REF!</definedName>
    <definedName name="BExKCDYKAEV45AFXHVHZZ62E5BM3" localSheetId="4" hidden="1">#REF!</definedName>
    <definedName name="BExKCDYKAEV45AFXHVHZZ62E5BM3" localSheetId="2" hidden="1">#REF!</definedName>
    <definedName name="BExKCDYKAEV45AFXHVHZZ62E5BM3" localSheetId="15" hidden="1">#REF!</definedName>
    <definedName name="BExKCDYKAEV45AFXHVHZZ62E5BM3" hidden="1">#REF!</definedName>
    <definedName name="BExKCYXU0W2VQVDI3N3N37K2598P" localSheetId="4" hidden="1">#REF!</definedName>
    <definedName name="BExKCYXU0W2VQVDI3N3N37K2598P" localSheetId="2" hidden="1">#REF!</definedName>
    <definedName name="BExKCYXU0W2VQVDI3N3N37K2598P" localSheetId="15" hidden="1">#REF!</definedName>
    <definedName name="BExKCYXU0W2VQVDI3N3N37K2598P" hidden="1">#REF!</definedName>
    <definedName name="BExKDJX3Z1TS0WFDD9EAO42JHL9G" localSheetId="4" hidden="1">#REF!</definedName>
    <definedName name="BExKDJX3Z1TS0WFDD9EAO42JHL9G" localSheetId="2" hidden="1">#REF!</definedName>
    <definedName name="BExKDJX3Z1TS0WFDD9EAO42JHL9G" localSheetId="15" hidden="1">#REF!</definedName>
    <definedName name="BExKDJX3Z1TS0WFDD9EAO42JHL9G" hidden="1">#REF!</definedName>
    <definedName name="BExKDK7WVA5I2WBACAZHAHN35D0I" localSheetId="4" hidden="1">#REF!</definedName>
    <definedName name="BExKDK7WVA5I2WBACAZHAHN35D0I" localSheetId="2" hidden="1">#REF!</definedName>
    <definedName name="BExKDK7WVA5I2WBACAZHAHN35D0I" localSheetId="15" hidden="1">#REF!</definedName>
    <definedName name="BExKDK7WVA5I2WBACAZHAHN35D0I" hidden="1">#REF!</definedName>
    <definedName name="BExKDKO0W4AGQO1V7K6Q4VM750FT" localSheetId="4" hidden="1">#REF!</definedName>
    <definedName name="BExKDKO0W4AGQO1V7K6Q4VM750FT" localSheetId="2" hidden="1">#REF!</definedName>
    <definedName name="BExKDKO0W4AGQO1V7K6Q4VM750FT" localSheetId="15" hidden="1">#REF!</definedName>
    <definedName name="BExKDKO0W4AGQO1V7K6Q4VM750FT" hidden="1">#REF!</definedName>
    <definedName name="BExKDLF10G7W77J87QWH3ZGLUCLW" localSheetId="4" hidden="1">#REF!</definedName>
    <definedName name="BExKDLF10G7W77J87QWH3ZGLUCLW" localSheetId="2" hidden="1">#REF!</definedName>
    <definedName name="BExKDLF10G7W77J87QWH3ZGLUCLW" localSheetId="15" hidden="1">#REF!</definedName>
    <definedName name="BExKDLF10G7W77J87QWH3ZGLUCLW" hidden="1">#REF!</definedName>
    <definedName name="BExKE2NDBQ14HOJH945N4W9ZZFJO" localSheetId="4" hidden="1">#REF!</definedName>
    <definedName name="BExKE2NDBQ14HOJH945N4W9ZZFJO" localSheetId="2" hidden="1">#REF!</definedName>
    <definedName name="BExKE2NDBQ14HOJH945N4W9ZZFJO" localSheetId="15" hidden="1">#REF!</definedName>
    <definedName name="BExKE2NDBQ14HOJH945N4W9ZZFJO" hidden="1">#REF!</definedName>
    <definedName name="BExKEFE0I3MT6ZLC4T1L9465HKTN" localSheetId="4" hidden="1">#REF!</definedName>
    <definedName name="BExKEFE0I3MT6ZLC4T1L9465HKTN" localSheetId="2" hidden="1">#REF!</definedName>
    <definedName name="BExKEFE0I3MT6ZLC4T1L9465HKTN" localSheetId="15" hidden="1">#REF!</definedName>
    <definedName name="BExKEFE0I3MT6ZLC4T1L9465HKTN" hidden="1">#REF!</definedName>
    <definedName name="BExKEK6O5BVJP4VY02FY7JNAZ6BT" localSheetId="4" hidden="1">#REF!</definedName>
    <definedName name="BExKEK6O5BVJP4VY02FY7JNAZ6BT" localSheetId="2" hidden="1">#REF!</definedName>
    <definedName name="BExKEK6O5BVJP4VY02FY7JNAZ6BT" localSheetId="15" hidden="1">#REF!</definedName>
    <definedName name="BExKEK6O5BVJP4VY02FY7JNAZ6BT" hidden="1">#REF!</definedName>
    <definedName name="BExKEKXK6E6QX339ELPXDIRZSJE0" localSheetId="4" hidden="1">#REF!</definedName>
    <definedName name="BExKEKXK6E6QX339ELPXDIRZSJE0" localSheetId="2" hidden="1">#REF!</definedName>
    <definedName name="BExKEKXK6E6QX339ELPXDIRZSJE0" localSheetId="15" hidden="1">#REF!</definedName>
    <definedName name="BExKEKXK6E6QX339ELPXDIRZSJE0" hidden="1">#REF!</definedName>
    <definedName name="BExKEMFI35R0D4WN4A59V9QH7I5S" localSheetId="4" hidden="1">#REF!</definedName>
    <definedName name="BExKEMFI35R0D4WN4A59V9QH7I5S" localSheetId="2" hidden="1">#REF!</definedName>
    <definedName name="BExKEMFI35R0D4WN4A59V9QH7I5S" localSheetId="15" hidden="1">#REF!</definedName>
    <definedName name="BExKEMFI35R0D4WN4A59V9QH7I5S" hidden="1">#REF!</definedName>
    <definedName name="BExKEOOIBMP7N8033EY2CJYCBX6H" localSheetId="4" hidden="1">#REF!</definedName>
    <definedName name="BExKEOOIBMP7N8033EY2CJYCBX6H" localSheetId="2" hidden="1">#REF!</definedName>
    <definedName name="BExKEOOIBMP7N8033EY2CJYCBX6H" localSheetId="15" hidden="1">#REF!</definedName>
    <definedName name="BExKEOOIBMP7N8033EY2CJYCBX6H" hidden="1">#REF!</definedName>
    <definedName name="BExKEW0RR5LA3VC46A2BEOOMQE56" localSheetId="4" hidden="1">#REF!</definedName>
    <definedName name="BExKEW0RR5LA3VC46A2BEOOMQE56" localSheetId="2" hidden="1">#REF!</definedName>
    <definedName name="BExKEW0RR5LA3VC46A2BEOOMQE56" localSheetId="15" hidden="1">#REF!</definedName>
    <definedName name="BExKEW0RR5LA3VC46A2BEOOMQE56" hidden="1">#REF!</definedName>
    <definedName name="BExKF37PTJB4PE1PUQWG20ASBX4E" localSheetId="4" hidden="1">#REF!</definedName>
    <definedName name="BExKF37PTJB4PE1PUQWG20ASBX4E" localSheetId="2" hidden="1">#REF!</definedName>
    <definedName name="BExKF37PTJB4PE1PUQWG20ASBX4E" localSheetId="15" hidden="1">#REF!</definedName>
    <definedName name="BExKF37PTJB4PE1PUQWG20ASBX4E" hidden="1">#REF!</definedName>
    <definedName name="BExKFA3VI1CZK21SM0N3LZWT9LA1" localSheetId="4" hidden="1">#REF!</definedName>
    <definedName name="BExKFA3VI1CZK21SM0N3LZWT9LA1" localSheetId="2" hidden="1">#REF!</definedName>
    <definedName name="BExKFA3VI1CZK21SM0N3LZWT9LA1" localSheetId="15" hidden="1">#REF!</definedName>
    <definedName name="BExKFA3VI1CZK21SM0N3LZWT9LA1" hidden="1">#REF!</definedName>
    <definedName name="BExKFBB29XXT9A2LVUXYSIVKPWGB" localSheetId="4" hidden="1">#REF!</definedName>
    <definedName name="BExKFBB29XXT9A2LVUXYSIVKPWGB" localSheetId="2" hidden="1">#REF!</definedName>
    <definedName name="BExKFBB29XXT9A2LVUXYSIVKPWGB" localSheetId="15" hidden="1">#REF!</definedName>
    <definedName name="BExKFBB29XXT9A2LVUXYSIVKPWGB" hidden="1">#REF!</definedName>
    <definedName name="BExKFINBFV5J2NFRCL4YUO3YF0ZE" localSheetId="4" hidden="1">#REF!</definedName>
    <definedName name="BExKFINBFV5J2NFRCL4YUO3YF0ZE" localSheetId="2" hidden="1">#REF!</definedName>
    <definedName name="BExKFINBFV5J2NFRCL4YUO3YF0ZE" localSheetId="15" hidden="1">#REF!</definedName>
    <definedName name="BExKFINBFV5J2NFRCL4YUO3YF0ZE" hidden="1">#REF!</definedName>
    <definedName name="BExKFISRBFACTAMJSALEYMY66F6X" localSheetId="4" hidden="1">#REF!</definedName>
    <definedName name="BExKFISRBFACTAMJSALEYMY66F6X" localSheetId="2" hidden="1">#REF!</definedName>
    <definedName name="BExKFISRBFACTAMJSALEYMY66F6X" localSheetId="15" hidden="1">#REF!</definedName>
    <definedName name="BExKFISRBFACTAMJSALEYMY66F6X" hidden="1">#REF!</definedName>
    <definedName name="BExKFOSK5DJ151C4E8544UWMYTOC" localSheetId="4" hidden="1">#REF!</definedName>
    <definedName name="BExKFOSK5DJ151C4E8544UWMYTOC" localSheetId="2" hidden="1">#REF!</definedName>
    <definedName name="BExKFOSK5DJ151C4E8544UWMYTOC" localSheetId="15" hidden="1">#REF!</definedName>
    <definedName name="BExKFOSK5DJ151C4E8544UWMYTOC" hidden="1">#REF!</definedName>
    <definedName name="BExKFWL3DE1V1VOVHAFYBE85QUB7" localSheetId="4" hidden="1">#REF!</definedName>
    <definedName name="BExKFWL3DE1V1VOVHAFYBE85QUB7" localSheetId="2" hidden="1">#REF!</definedName>
    <definedName name="BExKFWL3DE1V1VOVHAFYBE85QUB7" localSheetId="15" hidden="1">#REF!</definedName>
    <definedName name="BExKFWL3DE1V1VOVHAFYBE85QUB7" hidden="1">#REF!</definedName>
    <definedName name="BExKFXS9NDEWPZDVGLTMOM3CFO7N" localSheetId="4" hidden="1">#REF!</definedName>
    <definedName name="BExKFXS9NDEWPZDVGLTMOM3CFO7N" localSheetId="2" hidden="1">#REF!</definedName>
    <definedName name="BExKFXS9NDEWPZDVGLTMOM3CFO7N" localSheetId="15" hidden="1">#REF!</definedName>
    <definedName name="BExKFXS9NDEWPZDVGLTMOM3CFO7N" hidden="1">#REF!</definedName>
    <definedName name="BExKFYJC4EVEV54F82K6VKP7Q3OU" localSheetId="4" hidden="1">#REF!</definedName>
    <definedName name="BExKFYJC4EVEV54F82K6VKP7Q3OU" localSheetId="2" hidden="1">#REF!</definedName>
    <definedName name="BExKFYJC4EVEV54F82K6VKP7Q3OU" localSheetId="15" hidden="1">#REF!</definedName>
    <definedName name="BExKFYJC4EVEV54F82K6VKP7Q3OU" hidden="1">#REF!</definedName>
    <definedName name="BExKG4IYHBKQQ8J8FN10GB2IKO33" localSheetId="4" hidden="1">#REF!</definedName>
    <definedName name="BExKG4IYHBKQQ8J8FN10GB2IKO33" localSheetId="2" hidden="1">#REF!</definedName>
    <definedName name="BExKG4IYHBKQQ8J8FN10GB2IKO33" localSheetId="15" hidden="1">#REF!</definedName>
    <definedName name="BExKG4IYHBKQQ8J8FN10GB2IKO33" hidden="1">#REF!</definedName>
    <definedName name="BExKGBVDO2JNJUFOFQMF0RJG03ZK" localSheetId="4" hidden="1">#REF!</definedName>
    <definedName name="BExKGBVDO2JNJUFOFQMF0RJG03ZK" localSheetId="2" hidden="1">#REF!</definedName>
    <definedName name="BExKGBVDO2JNJUFOFQMF0RJG03ZK" localSheetId="15" hidden="1">#REF!</definedName>
    <definedName name="BExKGBVDO2JNJUFOFQMF0RJG03ZK" hidden="1">#REF!</definedName>
    <definedName name="BExKGF0L44S78D33WMQ1A75TRKB9" localSheetId="4" hidden="1">#REF!</definedName>
    <definedName name="BExKGF0L44S78D33WMQ1A75TRKB9" localSheetId="2" hidden="1">#REF!</definedName>
    <definedName name="BExKGF0L44S78D33WMQ1A75TRKB9" localSheetId="15" hidden="1">#REF!</definedName>
    <definedName name="BExKGF0L44S78D33WMQ1A75TRKB9" hidden="1">#REF!</definedName>
    <definedName name="BExKGFRN31B3G20LMQ4LRF879J68" localSheetId="4" hidden="1">#REF!</definedName>
    <definedName name="BExKGFRN31B3G20LMQ4LRF879J68" localSheetId="2" hidden="1">#REF!</definedName>
    <definedName name="BExKGFRN31B3G20LMQ4LRF879J68" localSheetId="15" hidden="1">#REF!</definedName>
    <definedName name="BExKGFRN31B3G20LMQ4LRF879J68" hidden="1">#REF!</definedName>
    <definedName name="BExKGJD3U3ADZILP20U3EURP0UQP" localSheetId="4" hidden="1">#REF!</definedName>
    <definedName name="BExKGJD3U3ADZILP20U3EURP0UQP" localSheetId="2" hidden="1">#REF!</definedName>
    <definedName name="BExKGJD3U3ADZILP20U3EURP0UQP" localSheetId="15" hidden="1">#REF!</definedName>
    <definedName name="BExKGJD3U3ADZILP20U3EURP0UQP" hidden="1">#REF!</definedName>
    <definedName name="BExKGNK5YGKP0YHHTAAOV17Z9EIM" localSheetId="4" hidden="1">#REF!</definedName>
    <definedName name="BExKGNK5YGKP0YHHTAAOV17Z9EIM" localSheetId="2" hidden="1">#REF!</definedName>
    <definedName name="BExKGNK5YGKP0YHHTAAOV17Z9EIM" localSheetId="15" hidden="1">#REF!</definedName>
    <definedName name="BExKGNK5YGKP0YHHTAAOV17Z9EIM" hidden="1">#REF!</definedName>
    <definedName name="BExKGQ3T3TWGZUSNVWJE1XWXHGRQ" localSheetId="4" hidden="1">#REF!</definedName>
    <definedName name="BExKGQ3T3TWGZUSNVWJE1XWXHGRQ" localSheetId="2" hidden="1">#REF!</definedName>
    <definedName name="BExKGQ3T3TWGZUSNVWJE1XWXHGRQ" localSheetId="15" hidden="1">#REF!</definedName>
    <definedName name="BExKGQ3T3TWGZUSNVWJE1XWXHGRQ" hidden="1">#REF!</definedName>
    <definedName name="BExKGV77YH9YXIQTRKK2331QGYKF" localSheetId="4" hidden="1">#REF!</definedName>
    <definedName name="BExKGV77YH9YXIQTRKK2331QGYKF" localSheetId="2" hidden="1">#REF!</definedName>
    <definedName name="BExKGV77YH9YXIQTRKK2331QGYKF" localSheetId="15" hidden="1">#REF!</definedName>
    <definedName name="BExKGV77YH9YXIQTRKK2331QGYKF" hidden="1">#REF!</definedName>
    <definedName name="BExKH3FTZ5VGTB86W9M4AB39R0G8" localSheetId="4" hidden="1">#REF!</definedName>
    <definedName name="BExKH3FTZ5VGTB86W9M4AB39R0G8" localSheetId="2" hidden="1">#REF!</definedName>
    <definedName name="BExKH3FTZ5VGTB86W9M4AB39R0G8" localSheetId="15" hidden="1">#REF!</definedName>
    <definedName name="BExKH3FTZ5VGTB86W9M4AB39R0G8" hidden="1">#REF!</definedName>
    <definedName name="BExKH3FV5U5O6XZM7STS3NZKQFGJ" localSheetId="4" hidden="1">#REF!</definedName>
    <definedName name="BExKH3FV5U5O6XZM7STS3NZKQFGJ" localSheetId="2" hidden="1">#REF!</definedName>
    <definedName name="BExKH3FV5U5O6XZM7STS3NZKQFGJ" localSheetId="15" hidden="1">#REF!</definedName>
    <definedName name="BExKH3FV5U5O6XZM7STS3NZKQFGJ" hidden="1">#REF!</definedName>
    <definedName name="BExKH3W5435VN8DZ68OCKI93SEO4" localSheetId="4" hidden="1">#REF!</definedName>
    <definedName name="BExKH3W5435VN8DZ68OCKI93SEO4" localSheetId="2" hidden="1">#REF!</definedName>
    <definedName name="BExKH3W5435VN8DZ68OCKI93SEO4" localSheetId="15" hidden="1">#REF!</definedName>
    <definedName name="BExKH3W5435VN8DZ68OCKI93SEO4" hidden="1">#REF!</definedName>
    <definedName name="BExKH9L4L5ZUAA98QAZ7DB7YH4QE" localSheetId="4" hidden="1">#REF!</definedName>
    <definedName name="BExKH9L4L5ZUAA98QAZ7DB7YH4QE" localSheetId="2" hidden="1">#REF!</definedName>
    <definedName name="BExKH9L4L5ZUAA98QAZ7DB7YH4QE" localSheetId="15" hidden="1">#REF!</definedName>
    <definedName name="BExKH9L4L5ZUAA98QAZ7DB7YH4QE" hidden="1">#REF!</definedName>
    <definedName name="BExKHAMUH8NR3HRV0V6FHJE3ROLN" localSheetId="4" hidden="1">#REF!</definedName>
    <definedName name="BExKHAMUH8NR3HRV0V6FHJE3ROLN" localSheetId="2" hidden="1">#REF!</definedName>
    <definedName name="BExKHAMUH8NR3HRV0V6FHJE3ROLN" localSheetId="15" hidden="1">#REF!</definedName>
    <definedName name="BExKHAMUH8NR3HRV0V6FHJE3ROLN" hidden="1">#REF!</definedName>
    <definedName name="BExKHCFKOWFHO2WW0N7Y5XDXEWAO" localSheetId="4" hidden="1">#REF!</definedName>
    <definedName name="BExKHCFKOWFHO2WW0N7Y5XDXEWAO" localSheetId="2" hidden="1">#REF!</definedName>
    <definedName name="BExKHCFKOWFHO2WW0N7Y5XDXEWAO" localSheetId="15" hidden="1">#REF!</definedName>
    <definedName name="BExKHCFKOWFHO2WW0N7Y5XDXEWAO" hidden="1">#REF!</definedName>
    <definedName name="BExKHIVLONZ46HLMR50DEXKEUNEP" localSheetId="4" hidden="1">#REF!</definedName>
    <definedName name="BExKHIVLONZ46HLMR50DEXKEUNEP" localSheetId="2" hidden="1">#REF!</definedName>
    <definedName name="BExKHIVLONZ46HLMR50DEXKEUNEP" localSheetId="15" hidden="1">#REF!</definedName>
    <definedName name="BExKHIVLONZ46HLMR50DEXKEUNEP" hidden="1">#REF!</definedName>
    <definedName name="BExKHPM9XA0ADDK7TUR0N38EXWEP" localSheetId="4" hidden="1">#REF!</definedName>
    <definedName name="BExKHPM9XA0ADDK7TUR0N38EXWEP" localSheetId="2" hidden="1">#REF!</definedName>
    <definedName name="BExKHPM9XA0ADDK7TUR0N38EXWEP" localSheetId="15" hidden="1">#REF!</definedName>
    <definedName name="BExKHPM9XA0ADDK7TUR0N38EXWEP" hidden="1">#REF!</definedName>
    <definedName name="BExKHQYXEM47TMIQRQVHE4T5LT8K" localSheetId="4" hidden="1">#REF!</definedName>
    <definedName name="BExKHQYXEM47TMIQRQVHE4T5LT8K" localSheetId="2" hidden="1">#REF!</definedName>
    <definedName name="BExKHQYXEM47TMIQRQVHE4T5LT8K" localSheetId="15" hidden="1">#REF!</definedName>
    <definedName name="BExKHQYXEM47TMIQRQVHE4T5LT8K" hidden="1">#REF!</definedName>
    <definedName name="BExKI4076KXCDE5KXL79KT36OKLO" localSheetId="4" hidden="1">#REF!</definedName>
    <definedName name="BExKI4076KXCDE5KXL79KT36OKLO" localSheetId="2" hidden="1">#REF!</definedName>
    <definedName name="BExKI4076KXCDE5KXL79KT36OKLO" localSheetId="15" hidden="1">#REF!</definedName>
    <definedName name="BExKI4076KXCDE5KXL79KT36OKLO" hidden="1">#REF!</definedName>
    <definedName name="BExKI7AUWXBP1WBLFRIYSNQZDWCY" localSheetId="4" hidden="1">#REF!</definedName>
    <definedName name="BExKI7AUWXBP1WBLFRIYSNQZDWCY" localSheetId="2" hidden="1">#REF!</definedName>
    <definedName name="BExKI7AUWXBP1WBLFRIYSNQZDWCY" localSheetId="15" hidden="1">#REF!</definedName>
    <definedName name="BExKI7AUWXBP1WBLFRIYSNQZDWCY" hidden="1">#REF!</definedName>
    <definedName name="BExKI7LO70WYISR7Q0Y1ZDWO9M3B" localSheetId="4" hidden="1">#REF!</definedName>
    <definedName name="BExKI7LO70WYISR7Q0Y1ZDWO9M3B" localSheetId="2" hidden="1">#REF!</definedName>
    <definedName name="BExKI7LO70WYISR7Q0Y1ZDWO9M3B" localSheetId="15" hidden="1">#REF!</definedName>
    <definedName name="BExKI7LO70WYISR7Q0Y1ZDWO9M3B" hidden="1">#REF!</definedName>
    <definedName name="BExKIF3EIT434ZQKMDXUBJCRLMK8" localSheetId="4" hidden="1">#REF!</definedName>
    <definedName name="BExKIF3EIT434ZQKMDXUBJCRLMK8" localSheetId="2" hidden="1">#REF!</definedName>
    <definedName name="BExKIF3EIT434ZQKMDXUBJCRLMK8" localSheetId="15" hidden="1">#REF!</definedName>
    <definedName name="BExKIF3EIT434ZQKMDXUBJCRLMK8" hidden="1">#REF!</definedName>
    <definedName name="BExKIGQV6TXIZG039HBOJU62WP2U" localSheetId="4" hidden="1">#REF!</definedName>
    <definedName name="BExKIGQV6TXIZG039HBOJU62WP2U" localSheetId="2" hidden="1">#REF!</definedName>
    <definedName name="BExKIGQV6TXIZG039HBOJU62WP2U" localSheetId="15" hidden="1">#REF!</definedName>
    <definedName name="BExKIGQV6TXIZG039HBOJU62WP2U" hidden="1">#REF!</definedName>
    <definedName name="BExKILE008SF3KTAN8WML3XKI1NZ" localSheetId="4" hidden="1">#REF!</definedName>
    <definedName name="BExKILE008SF3KTAN8WML3XKI1NZ" localSheetId="2" hidden="1">#REF!</definedName>
    <definedName name="BExKILE008SF3KTAN8WML3XKI1NZ" localSheetId="15" hidden="1">#REF!</definedName>
    <definedName name="BExKILE008SF3KTAN8WML3XKI1NZ" hidden="1">#REF!</definedName>
    <definedName name="BExKINSBB6RS7I489QHMCOMU4Z2X" localSheetId="4" hidden="1">#REF!</definedName>
    <definedName name="BExKINSBB6RS7I489QHMCOMU4Z2X" localSheetId="2" hidden="1">#REF!</definedName>
    <definedName name="BExKINSBB6RS7I489QHMCOMU4Z2X" localSheetId="15" hidden="1">#REF!</definedName>
    <definedName name="BExKINSBB6RS7I489QHMCOMU4Z2X" hidden="1">#REF!</definedName>
    <definedName name="BExKINXMPEA03CETGL1VOW1XRJIR" localSheetId="4" hidden="1">#REF!</definedName>
    <definedName name="BExKINXMPEA03CETGL1VOW1XRJIR" localSheetId="2" hidden="1">#REF!</definedName>
    <definedName name="BExKINXMPEA03CETGL1VOW1XRJIR" localSheetId="15" hidden="1">#REF!</definedName>
    <definedName name="BExKINXMPEA03CETGL1VOW1XRJIR" hidden="1">#REF!</definedName>
    <definedName name="BExKITBU5LXLZYDJS3D3BAVWEY3U" localSheetId="4" hidden="1">#REF!</definedName>
    <definedName name="BExKITBU5LXLZYDJS3D3BAVWEY3U" localSheetId="2" hidden="1">#REF!</definedName>
    <definedName name="BExKITBU5LXLZYDJS3D3BAVWEY3U" localSheetId="15" hidden="1">#REF!</definedName>
    <definedName name="BExKITBU5LXLZYDJS3D3BAVWEY3U" hidden="1">#REF!</definedName>
    <definedName name="BExKIU87ZKSOC2DYZWFK6SAK9I8E" localSheetId="4" hidden="1">#REF!</definedName>
    <definedName name="BExKIU87ZKSOC2DYZWFK6SAK9I8E" localSheetId="2" hidden="1">#REF!</definedName>
    <definedName name="BExKIU87ZKSOC2DYZWFK6SAK9I8E" localSheetId="15" hidden="1">#REF!</definedName>
    <definedName name="BExKIU87ZKSOC2DYZWFK6SAK9I8E" hidden="1">#REF!</definedName>
    <definedName name="BExKJ449HLYX2DJ9UF0H9GTPSQ73" localSheetId="4" hidden="1">#REF!</definedName>
    <definedName name="BExKJ449HLYX2DJ9UF0H9GTPSQ73" localSheetId="2" hidden="1">#REF!</definedName>
    <definedName name="BExKJ449HLYX2DJ9UF0H9GTPSQ73" localSheetId="15" hidden="1">#REF!</definedName>
    <definedName name="BExKJ449HLYX2DJ9UF0H9GTPSQ73" hidden="1">#REF!</definedName>
    <definedName name="BExKJ5649R9IC0GKQD6QI2G7C99Q" localSheetId="4" hidden="1">#REF!</definedName>
    <definedName name="BExKJ5649R9IC0GKQD6QI2G7C99Q" localSheetId="2" hidden="1">#REF!</definedName>
    <definedName name="BExKJ5649R9IC0GKQD6QI2G7C99Q" localSheetId="15" hidden="1">#REF!</definedName>
    <definedName name="BExKJ5649R9IC0GKQD6QI2G7C99Q" hidden="1">#REF!</definedName>
    <definedName name="BExKJEB4FXIMV2AAE9S3FCGRK1R0" localSheetId="4" hidden="1">#REF!</definedName>
    <definedName name="BExKJEB4FXIMV2AAE9S3FCGRK1R0" localSheetId="2" hidden="1">#REF!</definedName>
    <definedName name="BExKJEB4FXIMV2AAE9S3FCGRK1R0" localSheetId="15" hidden="1">#REF!</definedName>
    <definedName name="BExKJEB4FXIMV2AAE9S3FCGRK1R0" hidden="1">#REF!</definedName>
    <definedName name="BExKJELX2RUC8UEC56IZPYYZXHA7" localSheetId="4" hidden="1">#REF!</definedName>
    <definedName name="BExKJELX2RUC8UEC56IZPYYZXHA7" localSheetId="2" hidden="1">#REF!</definedName>
    <definedName name="BExKJELX2RUC8UEC56IZPYYZXHA7" localSheetId="15" hidden="1">#REF!</definedName>
    <definedName name="BExKJELX2RUC8UEC56IZPYYZXHA7" hidden="1">#REF!</definedName>
    <definedName name="BExKJI7CV9I6ILFIZ3SVO4DGK64J" localSheetId="4" hidden="1">#REF!</definedName>
    <definedName name="BExKJI7CV9I6ILFIZ3SVO4DGK64J" localSheetId="2" hidden="1">#REF!</definedName>
    <definedName name="BExKJI7CV9I6ILFIZ3SVO4DGK64J" localSheetId="15" hidden="1">#REF!</definedName>
    <definedName name="BExKJI7CV9I6ILFIZ3SVO4DGK64J" hidden="1">#REF!</definedName>
    <definedName name="BExKJINMXS61G2TZEXCJAWVV4F57" localSheetId="4" hidden="1">#REF!</definedName>
    <definedName name="BExKJINMXS61G2TZEXCJAWVV4F57" localSheetId="2" hidden="1">#REF!</definedName>
    <definedName name="BExKJINMXS61G2TZEXCJAWVV4F57" localSheetId="15" hidden="1">#REF!</definedName>
    <definedName name="BExKJINMXS61G2TZEXCJAWVV4F57" hidden="1">#REF!</definedName>
    <definedName name="BExKJK5ME8KB7HA0180L7OUZDDGV" localSheetId="4" hidden="1">#REF!</definedName>
    <definedName name="BExKJK5ME8KB7HA0180L7OUZDDGV" localSheetId="2" hidden="1">#REF!</definedName>
    <definedName name="BExKJK5ME8KB7HA0180L7OUZDDGV" localSheetId="15" hidden="1">#REF!</definedName>
    <definedName name="BExKJK5ME8KB7HA0180L7OUZDDGV" hidden="1">#REF!</definedName>
    <definedName name="BExKJLY652HI5GNEEWQXOB08K2C1" localSheetId="4" hidden="1">#REF!</definedName>
    <definedName name="BExKJLY652HI5GNEEWQXOB08K2C1" localSheetId="2" hidden="1">#REF!</definedName>
    <definedName name="BExKJLY652HI5GNEEWQXOB08K2C1" localSheetId="15" hidden="1">#REF!</definedName>
    <definedName name="BExKJLY652HI5GNEEWQXOB08K2C1" hidden="1">#REF!</definedName>
    <definedName name="BExKJN5IF0VMDILJ5K8ZENF2QYV1" localSheetId="4" hidden="1">#REF!</definedName>
    <definedName name="BExKJN5IF0VMDILJ5K8ZENF2QYV1" localSheetId="2" hidden="1">#REF!</definedName>
    <definedName name="BExKJN5IF0VMDILJ5K8ZENF2QYV1" localSheetId="15" hidden="1">#REF!</definedName>
    <definedName name="BExKJN5IF0VMDILJ5K8ZENF2QYV1" hidden="1">#REF!</definedName>
    <definedName name="BExKJUSJPFUIK20FTVAFJWR2OUYX" localSheetId="4" hidden="1">#REF!</definedName>
    <definedName name="BExKJUSJPFUIK20FTVAFJWR2OUYX" localSheetId="2" hidden="1">#REF!</definedName>
    <definedName name="BExKJUSJPFUIK20FTVAFJWR2OUYX" localSheetId="15" hidden="1">#REF!</definedName>
    <definedName name="BExKJUSJPFUIK20FTVAFJWR2OUYX" hidden="1">#REF!</definedName>
    <definedName name="BExKJXHNZTE5OMRQ1KTVM1DIQE9I" localSheetId="4" hidden="1">#REF!</definedName>
    <definedName name="BExKJXHNZTE5OMRQ1KTVM1DIQE9I" localSheetId="2" hidden="1">#REF!</definedName>
    <definedName name="BExKJXHNZTE5OMRQ1KTVM1DIQE9I" localSheetId="15" hidden="1">#REF!</definedName>
    <definedName name="BExKJXHNZTE5OMRQ1KTVM1DIQE9I" hidden="1">#REF!</definedName>
    <definedName name="BExKK8VP5RS3D0UXZVKA37C4SYBP" localSheetId="4" hidden="1">#REF!</definedName>
    <definedName name="BExKK8VP5RS3D0UXZVKA37C4SYBP" localSheetId="2" hidden="1">#REF!</definedName>
    <definedName name="BExKK8VP5RS3D0UXZVKA37C4SYBP" localSheetId="15" hidden="1">#REF!</definedName>
    <definedName name="BExKK8VP5RS3D0UXZVKA37C4SYBP" hidden="1">#REF!</definedName>
    <definedName name="BExKKIM9NPF6B3SPMPIQB27HQME4" localSheetId="4" hidden="1">#REF!</definedName>
    <definedName name="BExKKIM9NPF6B3SPMPIQB27HQME4" localSheetId="2" hidden="1">#REF!</definedName>
    <definedName name="BExKKIM9NPF6B3SPMPIQB27HQME4" localSheetId="15" hidden="1">#REF!</definedName>
    <definedName name="BExKKIM9NPF6B3SPMPIQB27HQME4" hidden="1">#REF!</definedName>
    <definedName name="BExKKIX1BCBQ4R3K41QD8NTV0OV0" localSheetId="4" hidden="1">#REF!</definedName>
    <definedName name="BExKKIX1BCBQ4R3K41QD8NTV0OV0" localSheetId="2" hidden="1">#REF!</definedName>
    <definedName name="BExKKIX1BCBQ4R3K41QD8NTV0OV0" localSheetId="15" hidden="1">#REF!</definedName>
    <definedName name="BExKKIX1BCBQ4R3K41QD8NTV0OV0" hidden="1">#REF!</definedName>
    <definedName name="BExKKJ2IHMOO66DQ0V2YABR4GV05" localSheetId="4" hidden="1">#REF!</definedName>
    <definedName name="BExKKJ2IHMOO66DQ0V2YABR4GV05" localSheetId="2" hidden="1">#REF!</definedName>
    <definedName name="BExKKJ2IHMOO66DQ0V2YABR4GV05" localSheetId="15" hidden="1">#REF!</definedName>
    <definedName name="BExKKJ2IHMOO66DQ0V2YABR4GV05" hidden="1">#REF!</definedName>
    <definedName name="BExKKQ3ZWADYV03YHMXDOAMU90EB" localSheetId="4" hidden="1">#REF!</definedName>
    <definedName name="BExKKQ3ZWADYV03YHMXDOAMU90EB" localSheetId="2" hidden="1">#REF!</definedName>
    <definedName name="BExKKQ3ZWADYV03YHMXDOAMU90EB" localSheetId="15" hidden="1">#REF!</definedName>
    <definedName name="BExKKQ3ZWADYV03YHMXDOAMU90EB" hidden="1">#REF!</definedName>
    <definedName name="BExKKUGD2HMJWQEYZ8H3X1BMXFS9" localSheetId="4" hidden="1">#REF!</definedName>
    <definedName name="BExKKUGD2HMJWQEYZ8H3X1BMXFS9" localSheetId="2" hidden="1">#REF!</definedName>
    <definedName name="BExKKUGD2HMJWQEYZ8H3X1BMXFS9" localSheetId="15" hidden="1">#REF!</definedName>
    <definedName name="BExKKUGD2HMJWQEYZ8H3X1BMXFS9" hidden="1">#REF!</definedName>
    <definedName name="BExKKX05KCZZZPKOR1NE5A8RGVT4" localSheetId="4" hidden="1">#REF!</definedName>
    <definedName name="BExKKX05KCZZZPKOR1NE5A8RGVT4" localSheetId="2" hidden="1">#REF!</definedName>
    <definedName name="BExKKX05KCZZZPKOR1NE5A8RGVT4" localSheetId="15" hidden="1">#REF!</definedName>
    <definedName name="BExKKX05KCZZZPKOR1NE5A8RGVT4" hidden="1">#REF!</definedName>
    <definedName name="BExKL3QUCLQLECGZM555PRF8EN56" localSheetId="4" hidden="1">#REF!</definedName>
    <definedName name="BExKL3QUCLQLECGZM555PRF8EN56" localSheetId="2" hidden="1">#REF!</definedName>
    <definedName name="BExKL3QUCLQLECGZM555PRF8EN56" localSheetId="15" hidden="1">#REF!</definedName>
    <definedName name="BExKL3QUCLQLECGZM555PRF8EN56" hidden="1">#REF!</definedName>
    <definedName name="BExKL7CGLA62V9UQH9ZDEHIK8W4O" localSheetId="4" hidden="1">#REF!</definedName>
    <definedName name="BExKL7CGLA62V9UQH9ZDEHIK8W4O" localSheetId="2" hidden="1">#REF!</definedName>
    <definedName name="BExKL7CGLA62V9UQH9ZDEHIK8W4O" localSheetId="15" hidden="1">#REF!</definedName>
    <definedName name="BExKL7CGLA62V9UQH9ZDEHIK8W4O" hidden="1">#REF!</definedName>
    <definedName name="BExKLD6S9L66QYREYHBE5J44OK7X" localSheetId="4" hidden="1">#REF!</definedName>
    <definedName name="BExKLD6S9L66QYREYHBE5J44OK7X" localSheetId="2" hidden="1">#REF!</definedName>
    <definedName name="BExKLD6S9L66QYREYHBE5J44OK7X" localSheetId="15" hidden="1">#REF!</definedName>
    <definedName name="BExKLD6S9L66QYREYHBE5J44OK7X" hidden="1">#REF!</definedName>
    <definedName name="BExKLEZK32L28GYJWVO63BZ5E1JD" localSheetId="4" hidden="1">#REF!</definedName>
    <definedName name="BExKLEZK32L28GYJWVO63BZ5E1JD" localSheetId="2" hidden="1">#REF!</definedName>
    <definedName name="BExKLEZK32L28GYJWVO63BZ5E1JD" localSheetId="15" hidden="1">#REF!</definedName>
    <definedName name="BExKLEZK32L28GYJWVO63BZ5E1JD" hidden="1">#REF!</definedName>
    <definedName name="BExKLLKVVHT06LA55JB2FC871DC5" localSheetId="4" hidden="1">#REF!</definedName>
    <definedName name="BExKLLKVVHT06LA55JB2FC871DC5" localSheetId="2" hidden="1">#REF!</definedName>
    <definedName name="BExKLLKVVHT06LA55JB2FC871DC5" localSheetId="15" hidden="1">#REF!</definedName>
    <definedName name="BExKLLKVVHT06LA55JB2FC871DC5" hidden="1">#REF!</definedName>
    <definedName name="BExKMKNALVJRCZS69GFJA4M1J08O" localSheetId="4" hidden="1">#REF!</definedName>
    <definedName name="BExKMKNALVJRCZS69GFJA4M1J08O" localSheetId="2" hidden="1">#REF!</definedName>
    <definedName name="BExKMKNALVJRCZS69GFJA4M1J08O" localSheetId="15" hidden="1">#REF!</definedName>
    <definedName name="BExKMKNALVJRCZS69GFJA4M1J08O" hidden="1">#REF!</definedName>
    <definedName name="BExKMMFZIDRFNSBCWVADJ4S2JE52" localSheetId="4" hidden="1">#REF!</definedName>
    <definedName name="BExKMMFZIDRFNSBCWVADJ4S2JE52" localSheetId="2" hidden="1">#REF!</definedName>
    <definedName name="BExKMMFZIDRFNSBCWVADJ4S2JE52" localSheetId="15" hidden="1">#REF!</definedName>
    <definedName name="BExKMMFZIDRFNSBCWVADJ4S2JE52" hidden="1">#REF!</definedName>
    <definedName name="BExKMRZJS845FERFW6HUXLFAOMYD" localSheetId="4" hidden="1">#REF!</definedName>
    <definedName name="BExKMRZJS845FERFW6HUXLFAOMYD" localSheetId="2" hidden="1">#REF!</definedName>
    <definedName name="BExKMRZJS845FERFW6HUXLFAOMYD" localSheetId="15" hidden="1">#REF!</definedName>
    <definedName name="BExKMRZJS845FERFW6HUXLFAOMYD" hidden="1">#REF!</definedName>
    <definedName name="BExKMS514WWPGUGRYGTH6XU97T8B" localSheetId="4" hidden="1">#REF!</definedName>
    <definedName name="BExKMS514WWPGUGRYGTH6XU97T8B" localSheetId="2" hidden="1">#REF!</definedName>
    <definedName name="BExKMS514WWPGUGRYGTH6XU97T8B" localSheetId="15" hidden="1">#REF!</definedName>
    <definedName name="BExKMS514WWPGUGRYGTH6XU97T8B" hidden="1">#REF!</definedName>
    <definedName name="BExKMUDV8AH8HQAD5HJVUW7GFDWU" localSheetId="4" hidden="1">#REF!</definedName>
    <definedName name="BExKMUDV8AH8HQAD5HJVUW7GFDWU" localSheetId="2" hidden="1">#REF!</definedName>
    <definedName name="BExKMUDV8AH8HQAD5HJVUW7GFDWU" localSheetId="15" hidden="1">#REF!</definedName>
    <definedName name="BExKMUDV8AH8HQAD5HJVUW7GFDWU" hidden="1">#REF!</definedName>
    <definedName name="BExKMWBX4EH3EYJ07UFEM08NB40Z" localSheetId="4" hidden="1">#REF!</definedName>
    <definedName name="BExKMWBX4EH3EYJ07UFEM08NB40Z" localSheetId="2" hidden="1">#REF!</definedName>
    <definedName name="BExKMWBX4EH3EYJ07UFEM08NB40Z" localSheetId="15" hidden="1">#REF!</definedName>
    <definedName name="BExKMWBX4EH3EYJ07UFEM08NB40Z" hidden="1">#REF!</definedName>
    <definedName name="BExKN4Q70IU9OY91QRUSK3044MQD" localSheetId="4" hidden="1">#REF!</definedName>
    <definedName name="BExKN4Q70IU9OY91QRUSK3044MQD" localSheetId="2" hidden="1">#REF!</definedName>
    <definedName name="BExKN4Q70IU9OY91QRUSK3044MQD" localSheetId="15" hidden="1">#REF!</definedName>
    <definedName name="BExKN4Q70IU9OY91QRUSK3044MQD" hidden="1">#REF!</definedName>
    <definedName name="BExKNBGV2IR3S7M0BX4810KZB4V3" localSheetId="4" hidden="1">#REF!</definedName>
    <definedName name="BExKNBGV2IR3S7M0BX4810KZB4V3" localSheetId="2" hidden="1">#REF!</definedName>
    <definedName name="BExKNBGV2IR3S7M0BX4810KZB4V3" localSheetId="15" hidden="1">#REF!</definedName>
    <definedName name="BExKNBGV2IR3S7M0BX4810KZB4V3" hidden="1">#REF!</definedName>
    <definedName name="BExKNCTBZTSY3MO42VU5PLV6YUHZ" localSheetId="4" hidden="1">#REF!</definedName>
    <definedName name="BExKNCTBZTSY3MO42VU5PLV6YUHZ" localSheetId="2" hidden="1">#REF!</definedName>
    <definedName name="BExKNCTBZTSY3MO42VU5PLV6YUHZ" localSheetId="15" hidden="1">#REF!</definedName>
    <definedName name="BExKNCTBZTSY3MO42VU5PLV6YUHZ" hidden="1">#REF!</definedName>
    <definedName name="BExKNGV2YY749C42AQ2T9QNIE5C3" localSheetId="4" hidden="1">#REF!</definedName>
    <definedName name="BExKNGV2YY749C42AQ2T9QNIE5C3" localSheetId="2" hidden="1">#REF!</definedName>
    <definedName name="BExKNGV2YY749C42AQ2T9QNIE5C3" localSheetId="15" hidden="1">#REF!</definedName>
    <definedName name="BExKNGV2YY749C42AQ2T9QNIE5C3" hidden="1">#REF!</definedName>
    <definedName name="BExKNH0F1WPNUEQITIUN5T4NDX9H" localSheetId="4" hidden="1">#REF!</definedName>
    <definedName name="BExKNH0F1WPNUEQITIUN5T4NDX9H" localSheetId="2" hidden="1">#REF!</definedName>
    <definedName name="BExKNH0F1WPNUEQITIUN5T4NDX9H" localSheetId="15" hidden="1">#REF!</definedName>
    <definedName name="BExKNH0F1WPNUEQITIUN5T4NDX9H" hidden="1">#REF!</definedName>
    <definedName name="BExKNV8UOHVWEHDJWI2WMJ9X6QHZ" localSheetId="4" hidden="1">#REF!</definedName>
    <definedName name="BExKNV8UOHVWEHDJWI2WMJ9X6QHZ" localSheetId="2" hidden="1">#REF!</definedName>
    <definedName name="BExKNV8UOHVWEHDJWI2WMJ9X6QHZ" localSheetId="15" hidden="1">#REF!</definedName>
    <definedName name="BExKNV8UOHVWEHDJWI2WMJ9X6QHZ" hidden="1">#REF!</definedName>
    <definedName name="BExKNZLD7UATC1MYRNJD8H2NH4KU" localSheetId="4" hidden="1">#REF!</definedName>
    <definedName name="BExKNZLD7UATC1MYRNJD8H2NH4KU" localSheetId="2" hidden="1">#REF!</definedName>
    <definedName name="BExKNZLD7UATC1MYRNJD8H2NH4KU" localSheetId="15" hidden="1">#REF!</definedName>
    <definedName name="BExKNZLD7UATC1MYRNJD8H2NH4KU" hidden="1">#REF!</definedName>
    <definedName name="BExKNZQUKQQG2Y97R74G4O4BJP1L" localSheetId="4" hidden="1">#REF!</definedName>
    <definedName name="BExKNZQUKQQG2Y97R74G4O4BJP1L" localSheetId="2" hidden="1">#REF!</definedName>
    <definedName name="BExKNZQUKQQG2Y97R74G4O4BJP1L" localSheetId="15" hidden="1">#REF!</definedName>
    <definedName name="BExKNZQUKQQG2Y97R74G4O4BJP1L" hidden="1">#REF!</definedName>
    <definedName name="BExKO06X0EAD3ABEG1E8PWLDWHBA" localSheetId="4" hidden="1">#REF!</definedName>
    <definedName name="BExKO06X0EAD3ABEG1E8PWLDWHBA" localSheetId="2" hidden="1">#REF!</definedName>
    <definedName name="BExKO06X0EAD3ABEG1E8PWLDWHBA" localSheetId="15" hidden="1">#REF!</definedName>
    <definedName name="BExKO06X0EAD3ABEG1E8PWLDWHBA" hidden="1">#REF!</definedName>
    <definedName name="BExKO2AHHSGNI1AZOIOW21KPXKPE" localSheetId="4" hidden="1">#REF!</definedName>
    <definedName name="BExKO2AHHSGNI1AZOIOW21KPXKPE" localSheetId="2" hidden="1">#REF!</definedName>
    <definedName name="BExKO2AHHSGNI1AZOIOW21KPXKPE" localSheetId="15" hidden="1">#REF!</definedName>
    <definedName name="BExKO2AHHSGNI1AZOIOW21KPXKPE" hidden="1">#REF!</definedName>
    <definedName name="BExKO2FXWJWC5IZLDN8JHYILQJ2N" localSheetId="4" hidden="1">#REF!</definedName>
    <definedName name="BExKO2FXWJWC5IZLDN8JHYILQJ2N" localSheetId="2" hidden="1">#REF!</definedName>
    <definedName name="BExKO2FXWJWC5IZLDN8JHYILQJ2N" localSheetId="15" hidden="1">#REF!</definedName>
    <definedName name="BExKO2FXWJWC5IZLDN8JHYILQJ2N" hidden="1">#REF!</definedName>
    <definedName name="BExKO438WZ8FKOU00NURGFMOYXWN" localSheetId="4" hidden="1">#REF!</definedName>
    <definedName name="BExKO438WZ8FKOU00NURGFMOYXWN" localSheetId="2" hidden="1">#REF!</definedName>
    <definedName name="BExKO438WZ8FKOU00NURGFMOYXWN" localSheetId="15" hidden="1">#REF!</definedName>
    <definedName name="BExKO438WZ8FKOU00NURGFMOYXWN" hidden="1">#REF!</definedName>
    <definedName name="BExKO551EZ73M80UFHBQE7BQVU4L" localSheetId="4" hidden="1">#REF!</definedName>
    <definedName name="BExKO551EZ73M80UFHBQE7BQVU4L" localSheetId="2" hidden="1">#REF!</definedName>
    <definedName name="BExKO551EZ73M80UFHBQE7BQVU4L" localSheetId="15" hidden="1">#REF!</definedName>
    <definedName name="BExKO551EZ73M80UFHBQE7BQVU4L" hidden="1">#REF!</definedName>
    <definedName name="BExKOBA4VTRV9YG31IM1PDDO3J9M" localSheetId="4" hidden="1">#REF!</definedName>
    <definedName name="BExKOBA4VTRV9YG31IM1PDDO3J9M" localSheetId="2" hidden="1">#REF!</definedName>
    <definedName name="BExKOBA4VTRV9YG31IM1PDDO3J9M" localSheetId="15" hidden="1">#REF!</definedName>
    <definedName name="BExKOBA4VTRV9YG31IM1PDDO3J9M" hidden="1">#REF!</definedName>
    <definedName name="BExKODIZGWW2EQD0FEYW6WK6XLCM" localSheetId="4" hidden="1">#REF!</definedName>
    <definedName name="BExKODIZGWW2EQD0FEYW6WK6XLCM" localSheetId="2" hidden="1">#REF!</definedName>
    <definedName name="BExKODIZGWW2EQD0FEYW6WK6XLCM" localSheetId="15" hidden="1">#REF!</definedName>
    <definedName name="BExKODIZGWW2EQD0FEYW6WK6XLCM" hidden="1">#REF!</definedName>
    <definedName name="BExKOPO2HPWVQGAKW8LOZMPIDEFG" localSheetId="4" hidden="1">#REF!</definedName>
    <definedName name="BExKOPO2HPWVQGAKW8LOZMPIDEFG" localSheetId="2" hidden="1">#REF!</definedName>
    <definedName name="BExKOPO2HPWVQGAKW8LOZMPIDEFG" localSheetId="15" hidden="1">#REF!</definedName>
    <definedName name="BExKOPO2HPWVQGAKW8LOZMPIDEFG" hidden="1">#REF!</definedName>
    <definedName name="BExKP7SRQ3MN5BDYXV2XMBQNUH23" localSheetId="4" hidden="1">#REF!</definedName>
    <definedName name="BExKP7SRQ3MN5BDYXV2XMBQNUH23" localSheetId="2" hidden="1">#REF!</definedName>
    <definedName name="BExKP7SRQ3MN5BDYXV2XMBQNUH23" localSheetId="15" hidden="1">#REF!</definedName>
    <definedName name="BExKP7SRQ3MN5BDYXV2XMBQNUH23" hidden="1">#REF!</definedName>
    <definedName name="BExKPEZP0QTKOTLIMMIFSVTHQEEK" localSheetId="4" hidden="1">#REF!</definedName>
    <definedName name="BExKPEZP0QTKOTLIMMIFSVTHQEEK" localSheetId="2" hidden="1">#REF!</definedName>
    <definedName name="BExKPEZP0QTKOTLIMMIFSVTHQEEK" localSheetId="15" hidden="1">#REF!</definedName>
    <definedName name="BExKPEZP0QTKOTLIMMIFSVTHQEEK" hidden="1">#REF!</definedName>
    <definedName name="BExKPFFSVTL757PNITV8R9RN4452" localSheetId="4" hidden="1">#REF!</definedName>
    <definedName name="BExKPFFSVTL757PNITV8R9RN4452" localSheetId="2" hidden="1">#REF!</definedName>
    <definedName name="BExKPFFSVTL757PNITV8R9RN4452" localSheetId="15" hidden="1">#REF!</definedName>
    <definedName name="BExKPFFSVTL757PNITV8R9RN4452" hidden="1">#REF!</definedName>
    <definedName name="BExKPIL5ZWOXQAENH3VP3ZHA2N7N" localSheetId="4" hidden="1">#REF!</definedName>
    <definedName name="BExKPIL5ZWOXQAENH3VP3ZHA2N7N" localSheetId="2" hidden="1">#REF!</definedName>
    <definedName name="BExKPIL5ZWOXQAENH3VP3ZHA2N7N" localSheetId="15" hidden="1">#REF!</definedName>
    <definedName name="BExKPIL5ZWOXQAENH3VP3ZHA2N7N" hidden="1">#REF!</definedName>
    <definedName name="BExKPJHKPVROP9QX9BMBZMU2HEZ1" localSheetId="4" hidden="1">#REF!</definedName>
    <definedName name="BExKPJHKPVROP9QX9BMBZMU2HEZ1" localSheetId="2" hidden="1">#REF!</definedName>
    <definedName name="BExKPJHKPVROP9QX9BMBZMU2HEZ1" localSheetId="15" hidden="1">#REF!</definedName>
    <definedName name="BExKPJHKPVROP9QX9BMBZMU2HEZ1" hidden="1">#REF!</definedName>
    <definedName name="BExKPLQJX0HJ8OTXBXH9IC9J2V0W" localSheetId="4" hidden="1">#REF!</definedName>
    <definedName name="BExKPLQJX0HJ8OTXBXH9IC9J2V0W" localSheetId="2" hidden="1">#REF!</definedName>
    <definedName name="BExKPLQJX0HJ8OTXBXH9IC9J2V0W" localSheetId="15" hidden="1">#REF!</definedName>
    <definedName name="BExKPLQJX0HJ8OTXBXH9IC9J2V0W" hidden="1">#REF!</definedName>
    <definedName name="BExKPN8C7GN36ZJZHLOB74LU6KT0" localSheetId="4" hidden="1">#REF!</definedName>
    <definedName name="BExKPN8C7GN36ZJZHLOB74LU6KT0" localSheetId="2" hidden="1">#REF!</definedName>
    <definedName name="BExKPN8C7GN36ZJZHLOB74LU6KT0" localSheetId="15" hidden="1">#REF!</definedName>
    <definedName name="BExKPN8C7GN36ZJZHLOB74LU6KT0" hidden="1">#REF!</definedName>
    <definedName name="BExKPX9VZ1J5021Q98K60HMPJU58" localSheetId="4" hidden="1">#REF!</definedName>
    <definedName name="BExKPX9VZ1J5021Q98K60HMPJU58" localSheetId="2" hidden="1">#REF!</definedName>
    <definedName name="BExKPX9VZ1J5021Q98K60HMPJU58" localSheetId="15" hidden="1">#REF!</definedName>
    <definedName name="BExKPX9VZ1J5021Q98K60HMPJU58" hidden="1">#REF!</definedName>
    <definedName name="BExKQGGEP203MUWSJVORTY7RFOFT" localSheetId="4" hidden="1">#REF!</definedName>
    <definedName name="BExKQGGEP203MUWSJVORTY7RFOFT" localSheetId="2" hidden="1">#REF!</definedName>
    <definedName name="BExKQGGEP203MUWSJVORTY7RFOFT" localSheetId="15" hidden="1">#REF!</definedName>
    <definedName name="BExKQGGEP203MUWSJVORTY7RFOFT" hidden="1">#REF!</definedName>
    <definedName name="BExKQJGAAWNM3NT19E9I0CQDBTU0" localSheetId="4" hidden="1">#REF!</definedName>
    <definedName name="BExKQJGAAWNM3NT19E9I0CQDBTU0" localSheetId="2" hidden="1">#REF!</definedName>
    <definedName name="BExKQJGAAWNM3NT19E9I0CQDBTU0" localSheetId="15" hidden="1">#REF!</definedName>
    <definedName name="BExKQJGAAWNM3NT19E9I0CQDBTU0" hidden="1">#REF!</definedName>
    <definedName name="BExKQM5GJ1ZN5REKFE7YVBQ0KXWF" localSheetId="4" hidden="1">#REF!</definedName>
    <definedName name="BExKQM5GJ1ZN5REKFE7YVBQ0KXWF" localSheetId="2" hidden="1">#REF!</definedName>
    <definedName name="BExKQM5GJ1ZN5REKFE7YVBQ0KXWF" localSheetId="15" hidden="1">#REF!</definedName>
    <definedName name="BExKQM5GJ1ZN5REKFE7YVBQ0KXWF" hidden="1">#REF!</definedName>
    <definedName name="BExKQQ71278061G7ZFYGPWOMOMY2" localSheetId="4" hidden="1">#REF!</definedName>
    <definedName name="BExKQQ71278061G7ZFYGPWOMOMY2" localSheetId="2" hidden="1">#REF!</definedName>
    <definedName name="BExKQQ71278061G7ZFYGPWOMOMY2" localSheetId="15" hidden="1">#REF!</definedName>
    <definedName name="BExKQQ71278061G7ZFYGPWOMOMY2" hidden="1">#REF!</definedName>
    <definedName name="BExKQTXRG3ECU8NT47UR7643LO5G" localSheetId="4" hidden="1">#REF!</definedName>
    <definedName name="BExKQTXRG3ECU8NT47UR7643LO5G" localSheetId="2" hidden="1">#REF!</definedName>
    <definedName name="BExKQTXRG3ECU8NT47UR7643LO5G" localSheetId="15" hidden="1">#REF!</definedName>
    <definedName name="BExKQTXRG3ECU8NT47UR7643LO5G" hidden="1">#REF!</definedName>
    <definedName name="BExKQVL7HPOIZ4FHANDFMVOJLEPR" localSheetId="4" hidden="1">#REF!</definedName>
    <definedName name="BExKQVL7HPOIZ4FHANDFMVOJLEPR" localSheetId="2" hidden="1">#REF!</definedName>
    <definedName name="BExKQVL7HPOIZ4FHANDFMVOJLEPR" localSheetId="15" hidden="1">#REF!</definedName>
    <definedName name="BExKQVL7HPOIZ4FHANDFMVOJLEPR" hidden="1">#REF!</definedName>
    <definedName name="BExKR3ZAJRYXZB4M7XZPK0I7E55W" localSheetId="4" hidden="1">#REF!</definedName>
    <definedName name="BExKR3ZAJRYXZB4M7XZPK0I7E55W" localSheetId="2" hidden="1">#REF!</definedName>
    <definedName name="BExKR3ZAJRYXZB4M7XZPK0I7E55W" localSheetId="15" hidden="1">#REF!</definedName>
    <definedName name="BExKR3ZAJRYXZB4M7XZPK0I7E55W" hidden="1">#REF!</definedName>
    <definedName name="BExKR8RZSEHW184G0Z56B4EGNU72" localSheetId="4" hidden="1">#REF!</definedName>
    <definedName name="BExKR8RZSEHW184G0Z56B4EGNU72" localSheetId="2" hidden="1">#REF!</definedName>
    <definedName name="BExKR8RZSEHW184G0Z56B4EGNU72" localSheetId="15" hidden="1">#REF!</definedName>
    <definedName name="BExKR8RZSEHW184G0Z56B4EGNU72" hidden="1">#REF!</definedName>
    <definedName name="BExKRHM60KUPM7RGAAFRSKX4TMS5" localSheetId="4" hidden="1">#REF!</definedName>
    <definedName name="BExKRHM60KUPM7RGAAFRSKX4TMS5" localSheetId="2" hidden="1">#REF!</definedName>
    <definedName name="BExKRHM60KUPM7RGAAFRSKX4TMS5" localSheetId="15" hidden="1">#REF!</definedName>
    <definedName name="BExKRHM60KUPM7RGAAFRSKX4TMS5" hidden="1">#REF!</definedName>
    <definedName name="BExKRQB2LX164R610N3VXJPD3C1W" localSheetId="4" hidden="1">#REF!</definedName>
    <definedName name="BExKRQB2LX164R610N3VXJPD3C1W" localSheetId="2" hidden="1">#REF!</definedName>
    <definedName name="BExKRQB2LX164R610N3VXJPD3C1W" localSheetId="15" hidden="1">#REF!</definedName>
    <definedName name="BExKRQB2LX164R610N3VXJPD3C1W" hidden="1">#REF!</definedName>
    <definedName name="BExKRVUSQ6PA7ZYQSTEQL3X7PB9P" localSheetId="4" hidden="1">#REF!</definedName>
    <definedName name="BExKRVUSQ6PA7ZYQSTEQL3X7PB9P" localSheetId="2" hidden="1">#REF!</definedName>
    <definedName name="BExKRVUSQ6PA7ZYQSTEQL3X7PB9P" localSheetId="15" hidden="1">#REF!</definedName>
    <definedName name="BExKRVUSQ6PA7ZYQSTEQL3X7PB9P" hidden="1">#REF!</definedName>
    <definedName name="BExKRY3KZ7F7RB2KH8HXSQ85IEQO" localSheetId="4" hidden="1">#REF!</definedName>
    <definedName name="BExKRY3KZ7F7RB2KH8HXSQ85IEQO" localSheetId="2" hidden="1">#REF!</definedName>
    <definedName name="BExKRY3KZ7F7RB2KH8HXSQ85IEQO" localSheetId="15" hidden="1">#REF!</definedName>
    <definedName name="BExKRY3KZ7F7RB2KH8HXSQ85IEQO" hidden="1">#REF!</definedName>
    <definedName name="BExKS91CCVW1YKNE1EQ4MCE1E9JX" localSheetId="4" hidden="1">#REF!</definedName>
    <definedName name="BExKS91CCVW1YKNE1EQ4MCE1E9JX" localSheetId="2" hidden="1">#REF!</definedName>
    <definedName name="BExKS91CCVW1YKNE1EQ4MCE1E9JX" localSheetId="15" hidden="1">#REF!</definedName>
    <definedName name="BExKS91CCVW1YKNE1EQ4MCE1E9JX" hidden="1">#REF!</definedName>
    <definedName name="BExKSA37DZTCK6H13HPIKR0ZFVL8" localSheetId="4" hidden="1">#REF!</definedName>
    <definedName name="BExKSA37DZTCK6H13HPIKR0ZFVL8" localSheetId="2" hidden="1">#REF!</definedName>
    <definedName name="BExKSA37DZTCK6H13HPIKR0ZFVL8" localSheetId="15" hidden="1">#REF!</definedName>
    <definedName name="BExKSA37DZTCK6H13HPIKR0ZFVL8" hidden="1">#REF!</definedName>
    <definedName name="BExKSB51O073JLM4PEU353GBBSMI" localSheetId="4" hidden="1">#REF!</definedName>
    <definedName name="BExKSB51O073JLM4PEU353GBBSMI" localSheetId="2" hidden="1">#REF!</definedName>
    <definedName name="BExKSB51O073JLM4PEU353GBBSMI" localSheetId="15" hidden="1">#REF!</definedName>
    <definedName name="BExKSB51O073JLM4PEU353GBBSMI" hidden="1">#REF!</definedName>
    <definedName name="BExKSC1EDUXA6RM44LZV6HMMHKLX" localSheetId="4" hidden="1">#REF!</definedName>
    <definedName name="BExKSC1EDUXA6RM44LZV6HMMHKLX" localSheetId="2" hidden="1">#REF!</definedName>
    <definedName name="BExKSC1EDUXA6RM44LZV6HMMHKLX" localSheetId="15" hidden="1">#REF!</definedName>
    <definedName name="BExKSC1EDUXA6RM44LZV6HMMHKLX" hidden="1">#REF!</definedName>
    <definedName name="BExKSFMOMSZYDE0WNC94F40S6636" localSheetId="4" hidden="1">#REF!</definedName>
    <definedName name="BExKSFMOMSZYDE0WNC94F40S6636" localSheetId="2" hidden="1">#REF!</definedName>
    <definedName name="BExKSFMOMSZYDE0WNC94F40S6636" localSheetId="15" hidden="1">#REF!</definedName>
    <definedName name="BExKSFMOMSZYDE0WNC94F40S6636" hidden="1">#REF!</definedName>
    <definedName name="BExKSHQ9K79S8KYUWIV5M5LAHHF1" localSheetId="4" hidden="1">#REF!</definedName>
    <definedName name="BExKSHQ9K79S8KYUWIV5M5LAHHF1" localSheetId="2" hidden="1">#REF!</definedName>
    <definedName name="BExKSHQ9K79S8KYUWIV5M5LAHHF1" localSheetId="15" hidden="1">#REF!</definedName>
    <definedName name="BExKSHQ9K79S8KYUWIV5M5LAHHF1" hidden="1">#REF!</definedName>
    <definedName name="BExKSJTWG9L3FCX8FLK4EMUJMF27" localSheetId="4" hidden="1">#REF!</definedName>
    <definedName name="BExKSJTWG9L3FCX8FLK4EMUJMF27" localSheetId="2" hidden="1">#REF!</definedName>
    <definedName name="BExKSJTWG9L3FCX8FLK4EMUJMF27" localSheetId="15" hidden="1">#REF!</definedName>
    <definedName name="BExKSJTWG9L3FCX8FLK4EMUJMF27" hidden="1">#REF!</definedName>
    <definedName name="BExKSU0MKNAVZYYPKCYTZDWQX4R8" localSheetId="4" hidden="1">#REF!</definedName>
    <definedName name="BExKSU0MKNAVZYYPKCYTZDWQX4R8" localSheetId="2" hidden="1">#REF!</definedName>
    <definedName name="BExKSU0MKNAVZYYPKCYTZDWQX4R8" localSheetId="15" hidden="1">#REF!</definedName>
    <definedName name="BExKSU0MKNAVZYYPKCYTZDWQX4R8" hidden="1">#REF!</definedName>
    <definedName name="BExKSX60G1MUS689FXIGYP2F7C62" localSheetId="4" hidden="1">#REF!</definedName>
    <definedName name="BExKSX60G1MUS689FXIGYP2F7C62" localSheetId="2" hidden="1">#REF!</definedName>
    <definedName name="BExKSX60G1MUS689FXIGYP2F7C62" localSheetId="15" hidden="1">#REF!</definedName>
    <definedName name="BExKSX60G1MUS689FXIGYP2F7C62" hidden="1">#REF!</definedName>
    <definedName name="BExKT2UZ7Y2VWF5NQE18SJRLD2RN" localSheetId="4" hidden="1">#REF!</definedName>
    <definedName name="BExKT2UZ7Y2VWF5NQE18SJRLD2RN" localSheetId="2" hidden="1">#REF!</definedName>
    <definedName name="BExKT2UZ7Y2VWF5NQE18SJRLD2RN" localSheetId="15" hidden="1">#REF!</definedName>
    <definedName name="BExKT2UZ7Y2VWF5NQE18SJRLD2RN" hidden="1">#REF!</definedName>
    <definedName name="BExKT3GJFNGAM09H5F615E36A38C" localSheetId="4" hidden="1">#REF!</definedName>
    <definedName name="BExKT3GJFNGAM09H5F615E36A38C" localSheetId="2" hidden="1">#REF!</definedName>
    <definedName name="BExKT3GJFNGAM09H5F615E36A38C" localSheetId="15" hidden="1">#REF!</definedName>
    <definedName name="BExKT3GJFNGAM09H5F615E36A38C" hidden="1">#REF!</definedName>
    <definedName name="BExKTD1UM9PTLYETG1RM502XDNC0" localSheetId="4" hidden="1">#REF!</definedName>
    <definedName name="BExKTD1UM9PTLYETG1RM502XDNC0" localSheetId="2" hidden="1">#REF!</definedName>
    <definedName name="BExKTD1UM9PTLYETG1RM502XDNC0" localSheetId="15" hidden="1">#REF!</definedName>
    <definedName name="BExKTD1UM9PTLYETG1RM502XDNC0" hidden="1">#REF!</definedName>
    <definedName name="BExKTJN26AY45CE6JUAX3OIL48F7" localSheetId="4" hidden="1">#REF!</definedName>
    <definedName name="BExKTJN26AY45CE6JUAX3OIL48F7" localSheetId="2" hidden="1">#REF!</definedName>
    <definedName name="BExKTJN26AY45CE6JUAX3OIL48F7" localSheetId="15" hidden="1">#REF!</definedName>
    <definedName name="BExKTJN26AY45CE6JUAX3OIL48F7" hidden="1">#REF!</definedName>
    <definedName name="BExKTQZGN8GI3XGSEXMPCCA3S19H" localSheetId="4" hidden="1">#REF!</definedName>
    <definedName name="BExKTQZGN8GI3XGSEXMPCCA3S19H" localSheetId="2" hidden="1">#REF!</definedName>
    <definedName name="BExKTQZGN8GI3XGSEXMPCCA3S19H" localSheetId="15" hidden="1">#REF!</definedName>
    <definedName name="BExKTQZGN8GI3XGSEXMPCCA3S19H" hidden="1">#REF!</definedName>
    <definedName name="BExKTUKYYU0F6TUW1RXV24LRAZFE" localSheetId="4" hidden="1">#REF!</definedName>
    <definedName name="BExKTUKYYU0F6TUW1RXV24LRAZFE" localSheetId="2" hidden="1">#REF!</definedName>
    <definedName name="BExKTUKYYU0F6TUW1RXV24LRAZFE" localSheetId="15" hidden="1">#REF!</definedName>
    <definedName name="BExKTUKYYU0F6TUW1RXV24LRAZFE" hidden="1">#REF!</definedName>
    <definedName name="BExKU3FBLHQBIUTN6XEZW5GC9OG1" localSheetId="4" hidden="1">#REF!</definedName>
    <definedName name="BExKU3FBLHQBIUTN6XEZW5GC9OG1" localSheetId="2" hidden="1">#REF!</definedName>
    <definedName name="BExKU3FBLHQBIUTN6XEZW5GC9OG1" localSheetId="15" hidden="1">#REF!</definedName>
    <definedName name="BExKU3FBLHQBIUTN6XEZW5GC9OG1" hidden="1">#REF!</definedName>
    <definedName name="BExKU82I99FEUIZLODXJDOJC96CQ" localSheetId="4" hidden="1">#REF!</definedName>
    <definedName name="BExKU82I99FEUIZLODXJDOJC96CQ" localSheetId="2" hidden="1">#REF!</definedName>
    <definedName name="BExKU82I99FEUIZLODXJDOJC96CQ" localSheetId="15" hidden="1">#REF!</definedName>
    <definedName name="BExKU82I99FEUIZLODXJDOJC96CQ" hidden="1">#REF!</definedName>
    <definedName name="BExKUDM0DFSCM3D91SH0XLXJSL18" localSheetId="4" hidden="1">#REF!</definedName>
    <definedName name="BExKUDM0DFSCM3D91SH0XLXJSL18" localSheetId="2" hidden="1">#REF!</definedName>
    <definedName name="BExKUDM0DFSCM3D91SH0XLXJSL18" localSheetId="15" hidden="1">#REF!</definedName>
    <definedName name="BExKUDM0DFSCM3D91SH0XLXJSL18" hidden="1">#REF!</definedName>
    <definedName name="BExKUHYKD9TJTMQOOBS4EX04FCEZ" localSheetId="4" hidden="1">#REF!</definedName>
    <definedName name="BExKUHYKD9TJTMQOOBS4EX04FCEZ" localSheetId="2" hidden="1">#REF!</definedName>
    <definedName name="BExKUHYKD9TJTMQOOBS4EX04FCEZ" localSheetId="15" hidden="1">#REF!</definedName>
    <definedName name="BExKUHYKD9TJTMQOOBS4EX04FCEZ" hidden="1">#REF!</definedName>
    <definedName name="BExKULEKJLA77AUQPDUHSM94Y76Z" localSheetId="4" hidden="1">#REF!</definedName>
    <definedName name="BExKULEKJLA77AUQPDUHSM94Y76Z" localSheetId="2" hidden="1">#REF!</definedName>
    <definedName name="BExKULEKJLA77AUQPDUHSM94Y76Z" localSheetId="15" hidden="1">#REF!</definedName>
    <definedName name="BExKULEKJLA77AUQPDUHSM94Y76Z" hidden="1">#REF!</definedName>
    <definedName name="BExKUXE506JSYMR4CV866RHRDYR9" localSheetId="4" hidden="1">#REF!</definedName>
    <definedName name="BExKUXE506JSYMR4CV866RHRDYR9" localSheetId="2" hidden="1">#REF!</definedName>
    <definedName name="BExKUXE506JSYMR4CV866RHRDYR9" localSheetId="15" hidden="1">#REF!</definedName>
    <definedName name="BExKUXE506JSYMR4CV866RHRDYR9" hidden="1">#REF!</definedName>
    <definedName name="BExKV08R85MKI3MAX9E2HERNQUNL" localSheetId="4" hidden="1">#REF!</definedName>
    <definedName name="BExKV08R85MKI3MAX9E2HERNQUNL" localSheetId="2" hidden="1">#REF!</definedName>
    <definedName name="BExKV08R85MKI3MAX9E2HERNQUNL" localSheetId="15" hidden="1">#REF!</definedName>
    <definedName name="BExKV08R85MKI3MAX9E2HERNQUNL" hidden="1">#REF!</definedName>
    <definedName name="BExKV4AAUNNJL5JWD7PX6BFKVS6O" localSheetId="4" hidden="1">#REF!</definedName>
    <definedName name="BExKV4AAUNNJL5JWD7PX6BFKVS6O" localSheetId="2" hidden="1">#REF!</definedName>
    <definedName name="BExKV4AAUNNJL5JWD7PX6BFKVS6O" localSheetId="15" hidden="1">#REF!</definedName>
    <definedName name="BExKV4AAUNNJL5JWD7PX6BFKVS6O" hidden="1">#REF!</definedName>
    <definedName name="BExKVDVK6HN74GQPTXICP9BFC8CF" localSheetId="4" hidden="1">#REF!</definedName>
    <definedName name="BExKVDVK6HN74GQPTXICP9BFC8CF" localSheetId="2" hidden="1">#REF!</definedName>
    <definedName name="BExKVDVK6HN74GQPTXICP9BFC8CF" localSheetId="15" hidden="1">#REF!</definedName>
    <definedName name="BExKVDVK6HN74GQPTXICP9BFC8CF" hidden="1">#REF!</definedName>
    <definedName name="BExKVFZ3ZZGIC1QI8XN6BYFWN0ZY" localSheetId="4" hidden="1">#REF!</definedName>
    <definedName name="BExKVFZ3ZZGIC1QI8XN6BYFWN0ZY" localSheetId="2" hidden="1">#REF!</definedName>
    <definedName name="BExKVFZ3ZZGIC1QI8XN6BYFWN0ZY" localSheetId="15" hidden="1">#REF!</definedName>
    <definedName name="BExKVFZ3ZZGIC1QI8XN6BYFWN0ZY" hidden="1">#REF!</definedName>
    <definedName name="BExKVG4KGO28KPGTAFL1R8TTZ10N" localSheetId="4" hidden="1">#REF!</definedName>
    <definedName name="BExKVG4KGO28KPGTAFL1R8TTZ10N" localSheetId="2" hidden="1">#REF!</definedName>
    <definedName name="BExKVG4KGO28KPGTAFL1R8TTZ10N" localSheetId="15" hidden="1">#REF!</definedName>
    <definedName name="BExKVG4KGO28KPGTAFL1R8TTZ10N" hidden="1">#REF!</definedName>
    <definedName name="BExKW0CSH7DA02YSNV64PSEIXB2P" localSheetId="4" hidden="1">#REF!</definedName>
    <definedName name="BExKW0CSH7DA02YSNV64PSEIXB2P" localSheetId="2" hidden="1">#REF!</definedName>
    <definedName name="BExKW0CSH7DA02YSNV64PSEIXB2P" localSheetId="15" hidden="1">#REF!</definedName>
    <definedName name="BExKW0CSH7DA02YSNV64PSEIXB2P" hidden="1">#REF!</definedName>
    <definedName name="BExM9NUG3Q31X01AI9ZJCZIX25CS" localSheetId="4" hidden="1">#REF!</definedName>
    <definedName name="BExM9NUG3Q31X01AI9ZJCZIX25CS" localSheetId="2" hidden="1">#REF!</definedName>
    <definedName name="BExM9NUG3Q31X01AI9ZJCZIX25CS" localSheetId="15" hidden="1">#REF!</definedName>
    <definedName name="BExM9NUG3Q31X01AI9ZJCZIX25CS" hidden="1">#REF!</definedName>
    <definedName name="BExM9OG182RP30MY23PG49LVPZ1C" localSheetId="4" hidden="1">#REF!</definedName>
    <definedName name="BExM9OG182RP30MY23PG49LVPZ1C" localSheetId="2" hidden="1">#REF!</definedName>
    <definedName name="BExM9OG182RP30MY23PG49LVPZ1C" localSheetId="15" hidden="1">#REF!</definedName>
    <definedName name="BExM9OG182RP30MY23PG49LVPZ1C" hidden="1">#REF!</definedName>
    <definedName name="BExMA64MW1S18NH8DCKPCCEI5KCB" localSheetId="4" hidden="1">#REF!</definedName>
    <definedName name="BExMA64MW1S18NH8DCKPCCEI5KCB" localSheetId="2" hidden="1">#REF!</definedName>
    <definedName name="BExMA64MW1S18NH8DCKPCCEI5KCB" localSheetId="15" hidden="1">#REF!</definedName>
    <definedName name="BExMA64MW1S18NH8DCKPCCEI5KCB" hidden="1">#REF!</definedName>
    <definedName name="BExMALEWFUEM8Y686IT03ECURUBR" localSheetId="4" hidden="1">#REF!</definedName>
    <definedName name="BExMALEWFUEM8Y686IT03ECURUBR" localSheetId="2" hidden="1">#REF!</definedName>
    <definedName name="BExMALEWFUEM8Y686IT03ECURUBR" localSheetId="15" hidden="1">#REF!</definedName>
    <definedName name="BExMALEWFUEM8Y686IT03ECURUBR" hidden="1">#REF!</definedName>
    <definedName name="BExMAS0AQY7KMMTBTBPK0SWWDITB" localSheetId="4" hidden="1">#REF!</definedName>
    <definedName name="BExMAS0AQY7KMMTBTBPK0SWWDITB" localSheetId="2" hidden="1">#REF!</definedName>
    <definedName name="BExMAS0AQY7KMMTBTBPK0SWWDITB" localSheetId="15" hidden="1">#REF!</definedName>
    <definedName name="BExMAS0AQY7KMMTBTBPK0SWWDITB" hidden="1">#REF!</definedName>
    <definedName name="BExMAXJS82ZJ8RS22VLE0V0LDUII" localSheetId="4" hidden="1">#REF!</definedName>
    <definedName name="BExMAXJS82ZJ8RS22VLE0V0LDUII" localSheetId="2" hidden="1">#REF!</definedName>
    <definedName name="BExMAXJS82ZJ8RS22VLE0V0LDUII" localSheetId="15" hidden="1">#REF!</definedName>
    <definedName name="BExMAXJS82ZJ8RS22VLE0V0LDUII" hidden="1">#REF!</definedName>
    <definedName name="BExMB4QRS0R3MTB4CMUHFZ84LNZQ" localSheetId="4" hidden="1">#REF!</definedName>
    <definedName name="BExMB4QRS0R3MTB4CMUHFZ84LNZQ" localSheetId="2" hidden="1">#REF!</definedName>
    <definedName name="BExMB4QRS0R3MTB4CMUHFZ84LNZQ" localSheetId="15" hidden="1">#REF!</definedName>
    <definedName name="BExMB4QRS0R3MTB4CMUHFZ84LNZQ" hidden="1">#REF!</definedName>
    <definedName name="BExMB7AICZ233JKSCEUSR9RQXRS0" localSheetId="4" hidden="1">#REF!</definedName>
    <definedName name="BExMB7AICZ233JKSCEUSR9RQXRS0" localSheetId="2" hidden="1">#REF!</definedName>
    <definedName name="BExMB7AICZ233JKSCEUSR9RQXRS0" localSheetId="15" hidden="1">#REF!</definedName>
    <definedName name="BExMB7AICZ233JKSCEUSR9RQXRS0" hidden="1">#REF!</definedName>
    <definedName name="BExMBC35WKQY5CWQJLV4D05O6971" localSheetId="4" hidden="1">#REF!</definedName>
    <definedName name="BExMBC35WKQY5CWQJLV4D05O6971" localSheetId="2" hidden="1">#REF!</definedName>
    <definedName name="BExMBC35WKQY5CWQJLV4D05O6971" localSheetId="15" hidden="1">#REF!</definedName>
    <definedName name="BExMBC35WKQY5CWQJLV4D05O6971" hidden="1">#REF!</definedName>
    <definedName name="BExMBFTZV4Q1A5KG25C1N9PHQNSW" localSheetId="4" hidden="1">#REF!</definedName>
    <definedName name="BExMBFTZV4Q1A5KG25C1N9PHQNSW" localSheetId="2" hidden="1">#REF!</definedName>
    <definedName name="BExMBFTZV4Q1A5KG25C1N9PHQNSW" localSheetId="15" hidden="1">#REF!</definedName>
    <definedName name="BExMBFTZV4Q1A5KG25C1N9PHQNSW" hidden="1">#REF!</definedName>
    <definedName name="BExMBFZFXQDH3H55R89930TFTU36" localSheetId="4" hidden="1">#REF!</definedName>
    <definedName name="BExMBFZFXQDH3H55R89930TFTU36" localSheetId="2" hidden="1">#REF!</definedName>
    <definedName name="BExMBFZFXQDH3H55R89930TFTU36" localSheetId="15" hidden="1">#REF!</definedName>
    <definedName name="BExMBFZFXQDH3H55R89930TFTU36" hidden="1">#REF!</definedName>
    <definedName name="BExMBK6ISK3U7KHZKUJXIDKGF6VW" localSheetId="4" hidden="1">#REF!</definedName>
    <definedName name="BExMBK6ISK3U7KHZKUJXIDKGF6VW" localSheetId="2" hidden="1">#REF!</definedName>
    <definedName name="BExMBK6ISK3U7KHZKUJXIDKGF6VW" localSheetId="15" hidden="1">#REF!</definedName>
    <definedName name="BExMBK6ISK3U7KHZKUJXIDKGF6VW" hidden="1">#REF!</definedName>
    <definedName name="BExMBYPQDG9AYDQ5E8IECVFREPO6" localSheetId="4" hidden="1">#REF!</definedName>
    <definedName name="BExMBYPQDG9AYDQ5E8IECVFREPO6" localSheetId="3" hidden="1">#REF!</definedName>
    <definedName name="BExMBYPQDG9AYDQ5E8IECVFREPO6" localSheetId="2" hidden="1">#REF!</definedName>
    <definedName name="BExMBYPQDG9AYDQ5E8IECVFREPO6" localSheetId="15" hidden="1">#REF!</definedName>
    <definedName name="BExMBYPQDG9AYDQ5E8IECVFREPO6" hidden="1">#REF!</definedName>
    <definedName name="BExMC7PESEESXVMDCGGIP5LPMUGY" localSheetId="4" hidden="1">#REF!</definedName>
    <definedName name="BExMC7PESEESXVMDCGGIP5LPMUGY" localSheetId="3" hidden="1">#REF!</definedName>
    <definedName name="BExMC7PESEESXVMDCGGIP5LPMUGY" localSheetId="2" hidden="1">#REF!</definedName>
    <definedName name="BExMC7PESEESXVMDCGGIP5LPMUGY" localSheetId="15" hidden="1">#REF!</definedName>
    <definedName name="BExMC7PESEESXVMDCGGIP5LPMUGY" hidden="1">#REF!</definedName>
    <definedName name="BExMC8AZUTX8LG89K2JJR7ZG62XX" localSheetId="4" hidden="1">#REF!</definedName>
    <definedName name="BExMC8AZUTX8LG89K2JJR7ZG62XX" localSheetId="3" hidden="1">#REF!</definedName>
    <definedName name="BExMC8AZUTX8LG89K2JJR7ZG62XX" localSheetId="2" hidden="1">#REF!</definedName>
    <definedName name="BExMC8AZUTX8LG89K2JJR7ZG62XX" localSheetId="15" hidden="1">#REF!</definedName>
    <definedName name="BExMC8AZUTX8LG89K2JJR7ZG62XX" hidden="1">#REF!</definedName>
    <definedName name="BExMCA96YR10V72G2R0SCIKPZLIZ" localSheetId="4" hidden="1">#REF!</definedName>
    <definedName name="BExMCA96YR10V72G2R0SCIKPZLIZ" localSheetId="3" hidden="1">#REF!</definedName>
    <definedName name="BExMCA96YR10V72G2R0SCIKPZLIZ" localSheetId="2" hidden="1">#REF!</definedName>
    <definedName name="BExMCA96YR10V72G2R0SCIKPZLIZ" localSheetId="15" hidden="1">#REF!</definedName>
    <definedName name="BExMCA96YR10V72G2R0SCIKPZLIZ" hidden="1">#REF!</definedName>
    <definedName name="BExMCB5JU5I2VQDUBS4O42BTEVKI" localSheetId="4" hidden="1">#REF!</definedName>
    <definedName name="BExMCB5JU5I2VQDUBS4O42BTEVKI" localSheetId="2" hidden="1">#REF!</definedName>
    <definedName name="BExMCB5JU5I2VQDUBS4O42BTEVKI" localSheetId="15" hidden="1">#REF!</definedName>
    <definedName name="BExMCB5JU5I2VQDUBS4O42BTEVKI" hidden="1">#REF!</definedName>
    <definedName name="BExMCFSQFSEMPY5IXDIRKZDASDBR" localSheetId="4" hidden="1">#REF!</definedName>
    <definedName name="BExMCFSQFSEMPY5IXDIRKZDASDBR" localSheetId="2" hidden="1">#REF!</definedName>
    <definedName name="BExMCFSQFSEMPY5IXDIRKZDASDBR" localSheetId="15" hidden="1">#REF!</definedName>
    <definedName name="BExMCFSQFSEMPY5IXDIRKZDASDBR" hidden="1">#REF!</definedName>
    <definedName name="BExMCH58I9XOLK7WEE6VSJGYPJGL" localSheetId="4" hidden="1">#REF!</definedName>
    <definedName name="BExMCH58I9XOLK7WEE6VSJGYPJGL" localSheetId="2" hidden="1">#REF!</definedName>
    <definedName name="BExMCH58I9XOLK7WEE6VSJGYPJGL" localSheetId="15" hidden="1">#REF!</definedName>
    <definedName name="BExMCH58I9XOLK7WEE6VSJGYPJGL" hidden="1">#REF!</definedName>
    <definedName name="BExMCMZOEYWVOOJ98TBHTTCS7XB8" localSheetId="4" hidden="1">#REF!</definedName>
    <definedName name="BExMCMZOEYWVOOJ98TBHTTCS7XB8" localSheetId="2" hidden="1">#REF!</definedName>
    <definedName name="BExMCMZOEYWVOOJ98TBHTTCS7XB8" localSheetId="15" hidden="1">#REF!</definedName>
    <definedName name="BExMCMZOEYWVOOJ98TBHTTCS7XB8" hidden="1">#REF!</definedName>
    <definedName name="BExMCS8EF2W3FS9QADNKREYSI8P0" localSheetId="4" hidden="1">#REF!</definedName>
    <definedName name="BExMCS8EF2W3FS9QADNKREYSI8P0" localSheetId="2" hidden="1">#REF!</definedName>
    <definedName name="BExMCS8EF2W3FS9QADNKREYSI8P0" localSheetId="15" hidden="1">#REF!</definedName>
    <definedName name="BExMCS8EF2W3FS9QADNKREYSI8P0" hidden="1">#REF!</definedName>
    <definedName name="BExMCSU0KZGHALEL7N5DJBVL94K7" localSheetId="4" hidden="1">#REF!</definedName>
    <definedName name="BExMCSU0KZGHALEL7N5DJBVL94K7" localSheetId="2" hidden="1">#REF!</definedName>
    <definedName name="BExMCSU0KZGHALEL7N5DJBVL94K7" localSheetId="15" hidden="1">#REF!</definedName>
    <definedName name="BExMCSU0KZGHALEL7N5DJBVL94K7" hidden="1">#REF!</definedName>
    <definedName name="BExMCUS7GSOM96J0HJ7EH0FFM2AC" localSheetId="4" hidden="1">#REF!</definedName>
    <definedName name="BExMCUS7GSOM96J0HJ7EH0FFM2AC" localSheetId="2" hidden="1">#REF!</definedName>
    <definedName name="BExMCUS7GSOM96J0HJ7EH0FFM2AC" localSheetId="15" hidden="1">#REF!</definedName>
    <definedName name="BExMCUS7GSOM96J0HJ7EH0FFM2AC" hidden="1">#REF!</definedName>
    <definedName name="BExMCYTT6TVDWMJXO1NZANRTVNAN" localSheetId="4" hidden="1">#REF!</definedName>
    <definedName name="BExMCYTT6TVDWMJXO1NZANRTVNAN" localSheetId="2" hidden="1">#REF!</definedName>
    <definedName name="BExMCYTT6TVDWMJXO1NZANRTVNAN" localSheetId="15" hidden="1">#REF!</definedName>
    <definedName name="BExMCYTT6TVDWMJXO1NZANRTVNAN" hidden="1">#REF!</definedName>
    <definedName name="BExMD54CT1VTE5YGBM90H90NF28M" localSheetId="4" hidden="1">#REF!</definedName>
    <definedName name="BExMD54CT1VTE5YGBM90H90NF28M" localSheetId="2" hidden="1">#REF!</definedName>
    <definedName name="BExMD54CT1VTE5YGBM90H90NF28M" localSheetId="15" hidden="1">#REF!</definedName>
    <definedName name="BExMD54CT1VTE5YGBM90H90NF28M" hidden="1">#REF!</definedName>
    <definedName name="BExMD5F6IAV108XYJLXUO9HD0IT6" localSheetId="4" hidden="1">#REF!</definedName>
    <definedName name="BExMD5F6IAV108XYJLXUO9HD0IT6" localSheetId="2" hidden="1">#REF!</definedName>
    <definedName name="BExMD5F6IAV108XYJLXUO9HD0IT6" localSheetId="15" hidden="1">#REF!</definedName>
    <definedName name="BExMD5F6IAV108XYJLXUO9HD0IT6" hidden="1">#REF!</definedName>
    <definedName name="BExMDANV66W9T3XAXID40XFJ0J93" localSheetId="4" hidden="1">#REF!</definedName>
    <definedName name="BExMDANV66W9T3XAXID40XFJ0J93" localSheetId="2" hidden="1">#REF!</definedName>
    <definedName name="BExMDANV66W9T3XAXID40XFJ0J93" localSheetId="15" hidden="1">#REF!</definedName>
    <definedName name="BExMDANV66W9T3XAXID40XFJ0J93" hidden="1">#REF!</definedName>
    <definedName name="BExMDGD1KQP7NNR78X2ZX4FCBQ1S" localSheetId="4" hidden="1">#REF!</definedName>
    <definedName name="BExMDGD1KQP7NNR78X2ZX4FCBQ1S" localSheetId="2" hidden="1">#REF!</definedName>
    <definedName name="BExMDGD1KQP7NNR78X2ZX4FCBQ1S" localSheetId="15" hidden="1">#REF!</definedName>
    <definedName name="BExMDGD1KQP7NNR78X2ZX4FCBQ1S" hidden="1">#REF!</definedName>
    <definedName name="BExMDIRDK0DI8P86HB7WPH8QWLSQ" localSheetId="4" hidden="1">#REF!</definedName>
    <definedName name="BExMDIRDK0DI8P86HB7WPH8QWLSQ" localSheetId="2" hidden="1">#REF!</definedName>
    <definedName name="BExMDIRDK0DI8P86HB7WPH8QWLSQ" localSheetId="15" hidden="1">#REF!</definedName>
    <definedName name="BExMDIRDK0DI8P86HB7WPH8QWLSQ" hidden="1">#REF!</definedName>
    <definedName name="BExMDOWGDLP3BZZB4ZPI31VS10FP" localSheetId="4" hidden="1">#REF!</definedName>
    <definedName name="BExMDOWGDLP3BZZB4ZPI31VS10FP" localSheetId="2" hidden="1">#REF!</definedName>
    <definedName name="BExMDOWGDLP3BZZB4ZPI31VS10FP" localSheetId="15" hidden="1">#REF!</definedName>
    <definedName name="BExMDOWGDLP3BZZB4ZPI31VS10FP" hidden="1">#REF!</definedName>
    <definedName name="BExMDPI2FVMORSWDDCVAJ85WYAYO" localSheetId="4" hidden="1">#REF!</definedName>
    <definedName name="BExMDPI2FVMORSWDDCVAJ85WYAYO" localSheetId="2" hidden="1">#REF!</definedName>
    <definedName name="BExMDPI2FVMORSWDDCVAJ85WYAYO" localSheetId="15" hidden="1">#REF!</definedName>
    <definedName name="BExMDPI2FVMORSWDDCVAJ85WYAYO" hidden="1">#REF!</definedName>
    <definedName name="BExMDUWB7VWHFFR266QXO46BNV2S" localSheetId="4" hidden="1">#REF!</definedName>
    <definedName name="BExMDUWB7VWHFFR266QXO46BNV2S" localSheetId="2" hidden="1">#REF!</definedName>
    <definedName name="BExMDUWB7VWHFFR266QXO46BNV2S" localSheetId="15" hidden="1">#REF!</definedName>
    <definedName name="BExMDUWB7VWHFFR266QXO46BNV2S" hidden="1">#REF!</definedName>
    <definedName name="BExME2U47N8LZG0BPJ49ANY5QVV2" localSheetId="4" hidden="1">#REF!</definedName>
    <definedName name="BExME2U47N8LZG0BPJ49ANY5QVV2" localSheetId="2" hidden="1">#REF!</definedName>
    <definedName name="BExME2U47N8LZG0BPJ49ANY5QVV2" localSheetId="15" hidden="1">#REF!</definedName>
    <definedName name="BExME2U47N8LZG0BPJ49ANY5QVV2" hidden="1">#REF!</definedName>
    <definedName name="BExME88DH5DUKMUFI9FNVECXFD2E" localSheetId="4" hidden="1">#REF!</definedName>
    <definedName name="BExME88DH5DUKMUFI9FNVECXFD2E" localSheetId="2" hidden="1">#REF!</definedName>
    <definedName name="BExME88DH5DUKMUFI9FNVECXFD2E" localSheetId="15" hidden="1">#REF!</definedName>
    <definedName name="BExME88DH5DUKMUFI9FNVECXFD2E" hidden="1">#REF!</definedName>
    <definedName name="BExME9A7MOGAK7YTTQYXP5DL6VYA" localSheetId="4" hidden="1">#REF!</definedName>
    <definedName name="BExME9A7MOGAK7YTTQYXP5DL6VYA" localSheetId="2" hidden="1">#REF!</definedName>
    <definedName name="BExME9A7MOGAK7YTTQYXP5DL6VYA" localSheetId="15" hidden="1">#REF!</definedName>
    <definedName name="BExME9A7MOGAK7YTTQYXP5DL6VYA" hidden="1">#REF!</definedName>
    <definedName name="BExMEOV9YFRY5C3GDLU60GIX10BY" localSheetId="4" hidden="1">#REF!</definedName>
    <definedName name="BExMEOV9YFRY5C3GDLU60GIX10BY" localSheetId="2" hidden="1">#REF!</definedName>
    <definedName name="BExMEOV9YFRY5C3GDLU60GIX10BY" localSheetId="15" hidden="1">#REF!</definedName>
    <definedName name="BExMEOV9YFRY5C3GDLU60GIX10BY" hidden="1">#REF!</definedName>
    <definedName name="BExMEUK2Q5GZGZFZ77Z2IYUKOOYW" localSheetId="4" hidden="1">#REF!</definedName>
    <definedName name="BExMEUK2Q5GZGZFZ77Z2IYUKOOYW" localSheetId="2" hidden="1">#REF!</definedName>
    <definedName name="BExMEUK2Q5GZGZFZ77Z2IYUKOOYW" localSheetId="15" hidden="1">#REF!</definedName>
    <definedName name="BExMEUK2Q5GZGZFZ77Z2IYUKOOYW" hidden="1">#REF!</definedName>
    <definedName name="BExMEWT36INWIP0VNS94NEP3WZ4U" localSheetId="4" hidden="1">#REF!</definedName>
    <definedName name="BExMEWT36INWIP0VNS94NEP3WZ4U" localSheetId="2" hidden="1">#REF!</definedName>
    <definedName name="BExMEWT36INWIP0VNS94NEP3WZ4U" localSheetId="15" hidden="1">#REF!</definedName>
    <definedName name="BExMEWT36INWIP0VNS94NEP3WZ4U" hidden="1">#REF!</definedName>
    <definedName name="BExMEY09ESM4H2YGKEQQRYUD114R" localSheetId="4" hidden="1">#REF!</definedName>
    <definedName name="BExMEY09ESM4H2YGKEQQRYUD114R" localSheetId="2" hidden="1">#REF!</definedName>
    <definedName name="BExMEY09ESM4H2YGKEQQRYUD114R" localSheetId="15" hidden="1">#REF!</definedName>
    <definedName name="BExMEY09ESM4H2YGKEQQRYUD114R" hidden="1">#REF!</definedName>
    <definedName name="BExMF0UU4SBJHOJ4SG09QMF1TC7H" localSheetId="4" hidden="1">#REF!</definedName>
    <definedName name="BExMF0UU4SBJHOJ4SG09QMF1TC7H" localSheetId="2" hidden="1">#REF!</definedName>
    <definedName name="BExMF0UU4SBJHOJ4SG09QMF1TC7H" localSheetId="15" hidden="1">#REF!</definedName>
    <definedName name="BExMF0UU4SBJHOJ4SG09QMF1TC7H" hidden="1">#REF!</definedName>
    <definedName name="BExMF2YDPQWGK3CSN8LJG16MLFQZ" localSheetId="4" hidden="1">#REF!</definedName>
    <definedName name="BExMF2YDPQWGK3CSN8LJG16MLFQZ" localSheetId="2" hidden="1">#REF!</definedName>
    <definedName name="BExMF2YDPQWGK3CSN8LJG16MLFQZ" localSheetId="15" hidden="1">#REF!</definedName>
    <definedName name="BExMF2YDPQWGK3CSN8LJG16MLFQZ" hidden="1">#REF!</definedName>
    <definedName name="BExMF4G4IUPQY1Y5GEY5N3E04CL6" localSheetId="4" hidden="1">#REF!</definedName>
    <definedName name="BExMF4G4IUPQY1Y5GEY5N3E04CL6" localSheetId="2" hidden="1">#REF!</definedName>
    <definedName name="BExMF4G4IUPQY1Y5GEY5N3E04CL6" localSheetId="15" hidden="1">#REF!</definedName>
    <definedName name="BExMF4G4IUPQY1Y5GEY5N3E04CL6" hidden="1">#REF!</definedName>
    <definedName name="BExMF9UIGYMOAQK0ELUWP0S0HZZY" localSheetId="4" hidden="1">#REF!</definedName>
    <definedName name="BExMF9UIGYMOAQK0ELUWP0S0HZZY" localSheetId="2" hidden="1">#REF!</definedName>
    <definedName name="BExMF9UIGYMOAQK0ELUWP0S0HZZY" localSheetId="15" hidden="1">#REF!</definedName>
    <definedName name="BExMF9UIGYMOAQK0ELUWP0S0HZZY" hidden="1">#REF!</definedName>
    <definedName name="BExMFDLBSWFMRDYJ2DZETI3EXKN2" localSheetId="4" hidden="1">#REF!</definedName>
    <definedName name="BExMFDLBSWFMRDYJ2DZETI3EXKN2" localSheetId="2" hidden="1">#REF!</definedName>
    <definedName name="BExMFDLBSWFMRDYJ2DZETI3EXKN2" localSheetId="15" hidden="1">#REF!</definedName>
    <definedName name="BExMFDLBSWFMRDYJ2DZETI3EXKN2" hidden="1">#REF!</definedName>
    <definedName name="BExMFLDTMRTCHKA37LQW67BG8D5C" localSheetId="4" hidden="1">#REF!</definedName>
    <definedName name="BExMFLDTMRTCHKA37LQW67BG8D5C" localSheetId="2" hidden="1">#REF!</definedName>
    <definedName name="BExMFLDTMRTCHKA37LQW67BG8D5C" localSheetId="15" hidden="1">#REF!</definedName>
    <definedName name="BExMFLDTMRTCHKA37LQW67BG8D5C" hidden="1">#REF!</definedName>
    <definedName name="BExMFTH63LTWA2JYJTJYMT5K2OF2" localSheetId="4" hidden="1">#REF!</definedName>
    <definedName name="BExMFTH63LTWA2JYJTJYMT5K2OF2" localSheetId="2" hidden="1">#REF!</definedName>
    <definedName name="BExMFTH63LTWA2JYJTJYMT5K2OF2" localSheetId="15" hidden="1">#REF!</definedName>
    <definedName name="BExMFTH63LTWA2JYJTJYMT5K2OF2" hidden="1">#REF!</definedName>
    <definedName name="BExMFY4AG5T27EVMCCNE00GOAR66" localSheetId="4" hidden="1">#REF!</definedName>
    <definedName name="BExMFY4AG5T27EVMCCNE00GOAR66" localSheetId="2" hidden="1">#REF!</definedName>
    <definedName name="BExMFY4AG5T27EVMCCNE00GOAR66" localSheetId="15" hidden="1">#REF!</definedName>
    <definedName name="BExMFY4AG5T27EVMCCNE00GOAR66" hidden="1">#REF!</definedName>
    <definedName name="BExMGQQNOFER1MEVQ961XARTRIOB" localSheetId="4" hidden="1">#REF!</definedName>
    <definedName name="BExMGQQNOFER1MEVQ961XARTRIOB" localSheetId="2" hidden="1">#REF!</definedName>
    <definedName name="BExMGQQNOFER1MEVQ961XARTRIOB" localSheetId="15" hidden="1">#REF!</definedName>
    <definedName name="BExMGQQNOFER1MEVQ961XARTRIOB" hidden="1">#REF!</definedName>
    <definedName name="BExMH189E60TZBQFN2UWVA1UZA7X" localSheetId="4" hidden="1">#REF!</definedName>
    <definedName name="BExMH189E60TZBQFN2UWVA1UZA7X" localSheetId="2" hidden="1">#REF!</definedName>
    <definedName name="BExMH189E60TZBQFN2UWVA1UZA7X" localSheetId="15" hidden="1">#REF!</definedName>
    <definedName name="BExMH189E60TZBQFN2UWVA1UZA7X" hidden="1">#REF!</definedName>
    <definedName name="BExMH3H9TW5TJCNU5Z1EWXP3BAEP" localSheetId="4" hidden="1">#REF!</definedName>
    <definedName name="BExMH3H9TW5TJCNU5Z1EWXP3BAEP" localSheetId="2" hidden="1">#REF!</definedName>
    <definedName name="BExMH3H9TW5TJCNU5Z1EWXP3BAEP" localSheetId="15" hidden="1">#REF!</definedName>
    <definedName name="BExMH3H9TW5TJCNU5Z1EWXP3BAEP" hidden="1">#REF!</definedName>
    <definedName name="BExMH5A1B01SYXROP70DOKTQ5D6Z" localSheetId="4" hidden="1">#REF!</definedName>
    <definedName name="BExMH5A1B01SYXROP70DOKTQ5D6Z" localSheetId="2" hidden="1">#REF!</definedName>
    <definedName name="BExMH5A1B01SYXROP70DOKTQ5D6Z" localSheetId="15" hidden="1">#REF!</definedName>
    <definedName name="BExMH5A1B01SYXROP70DOKTQ5D6Z" hidden="1">#REF!</definedName>
    <definedName name="BExMHCGUJ8A3L31NU0XU0FGXE4P3" localSheetId="4" hidden="1">#REF!</definedName>
    <definedName name="BExMHCGUJ8A3L31NU0XU0FGXE4P3" localSheetId="2" hidden="1">#REF!</definedName>
    <definedName name="BExMHCGUJ8A3L31NU0XU0FGXE4P3" localSheetId="15" hidden="1">#REF!</definedName>
    <definedName name="BExMHCGUJ8A3L31NU0XU0FGXE4P3" hidden="1">#REF!</definedName>
    <definedName name="BExMHOWPB34KPZ76M2KIX2C9R2VB" localSheetId="4" hidden="1">#REF!</definedName>
    <definedName name="BExMHOWPB34KPZ76M2KIX2C9R2VB" localSheetId="2" hidden="1">#REF!</definedName>
    <definedName name="BExMHOWPB34KPZ76M2KIX2C9R2VB" localSheetId="15" hidden="1">#REF!</definedName>
    <definedName name="BExMHOWPB34KPZ76M2KIX2C9R2VB" hidden="1">#REF!</definedName>
    <definedName name="BExMHSSYC6KVHA3QDTSYPN92TWMI" localSheetId="4" hidden="1">#REF!</definedName>
    <definedName name="BExMHSSYC6KVHA3QDTSYPN92TWMI" localSheetId="2" hidden="1">#REF!</definedName>
    <definedName name="BExMHSSYC6KVHA3QDTSYPN92TWMI" localSheetId="15" hidden="1">#REF!</definedName>
    <definedName name="BExMHSSYC6KVHA3QDTSYPN92TWMI" hidden="1">#REF!</definedName>
    <definedName name="BExMI3AJ9477KDL4T9DHET4LJJTW" localSheetId="4" hidden="1">#REF!</definedName>
    <definedName name="BExMI3AJ9477KDL4T9DHET4LJJTW" localSheetId="2" hidden="1">#REF!</definedName>
    <definedName name="BExMI3AJ9477KDL4T9DHET4LJJTW" localSheetId="15" hidden="1">#REF!</definedName>
    <definedName name="BExMI3AJ9477KDL4T9DHET4LJJTW" hidden="1">#REF!</definedName>
    <definedName name="BExMI6QQ20XHD0NWJUN741B37182" localSheetId="4" hidden="1">#REF!</definedName>
    <definedName name="BExMI6QQ20XHD0NWJUN741B37182" localSheetId="2" hidden="1">#REF!</definedName>
    <definedName name="BExMI6QQ20XHD0NWJUN741B37182" localSheetId="15" hidden="1">#REF!</definedName>
    <definedName name="BExMI6QQ20XHD0NWJUN741B37182" hidden="1">#REF!</definedName>
    <definedName name="BExMI7MYDIMC9K16SBAFUY33RHK6" localSheetId="4" hidden="1">#REF!</definedName>
    <definedName name="BExMI7MYDIMC9K16SBAFUY33RHK6" localSheetId="2" hidden="1">#REF!</definedName>
    <definedName name="BExMI7MYDIMC9K16SBAFUY33RHK6" localSheetId="15" hidden="1">#REF!</definedName>
    <definedName name="BExMI7MYDIMC9K16SBAFUY33RHK6" hidden="1">#REF!</definedName>
    <definedName name="BExMI8JB94SBD9EMNJEK7Y2T6GYU" localSheetId="4" hidden="1">#REF!</definedName>
    <definedName name="BExMI8JB94SBD9EMNJEK7Y2T6GYU" localSheetId="2" hidden="1">#REF!</definedName>
    <definedName name="BExMI8JB94SBD9EMNJEK7Y2T6GYU" localSheetId="15" hidden="1">#REF!</definedName>
    <definedName name="BExMI8JB94SBD9EMNJEK7Y2T6GYU" hidden="1">#REF!</definedName>
    <definedName name="BExMI8OS85YTW3KYVE4YD0R7Z6UV" localSheetId="4" hidden="1">#REF!</definedName>
    <definedName name="BExMI8OS85YTW3KYVE4YD0R7Z6UV" localSheetId="2" hidden="1">#REF!</definedName>
    <definedName name="BExMI8OS85YTW3KYVE4YD0R7Z6UV" localSheetId="15" hidden="1">#REF!</definedName>
    <definedName name="BExMI8OS85YTW3KYVE4YD0R7Z6UV" hidden="1">#REF!</definedName>
    <definedName name="BExMI9QNOMVZ44I3BFMGU1EL1RSY" localSheetId="4" hidden="1">#REF!</definedName>
    <definedName name="BExMI9QNOMVZ44I3BFMGU1EL1RSY" localSheetId="2" hidden="1">#REF!</definedName>
    <definedName name="BExMI9QNOMVZ44I3BFMGU1EL1RSY" localSheetId="15" hidden="1">#REF!</definedName>
    <definedName name="BExMI9QNOMVZ44I3BFMGU1EL1RSY" hidden="1">#REF!</definedName>
    <definedName name="BExMIBOOZU40JS3F89OMPSRCE9MM" localSheetId="4" hidden="1">#REF!</definedName>
    <definedName name="BExMIBOOZU40JS3F89OMPSRCE9MM" localSheetId="2" hidden="1">#REF!</definedName>
    <definedName name="BExMIBOOZU40JS3F89OMPSRCE9MM" localSheetId="15" hidden="1">#REF!</definedName>
    <definedName name="BExMIBOOZU40JS3F89OMPSRCE9MM" hidden="1">#REF!</definedName>
    <definedName name="BExMIIQ5MBWSIHTFWAQADXMZC22Q" localSheetId="4" hidden="1">#REF!</definedName>
    <definedName name="BExMIIQ5MBWSIHTFWAQADXMZC22Q" localSheetId="2" hidden="1">#REF!</definedName>
    <definedName name="BExMIIQ5MBWSIHTFWAQADXMZC22Q" localSheetId="15" hidden="1">#REF!</definedName>
    <definedName name="BExMIIQ5MBWSIHTFWAQADXMZC22Q" hidden="1">#REF!</definedName>
    <definedName name="BExMIL4I2GE866I25CR5JBLJWJ6A" localSheetId="4" hidden="1">#REF!</definedName>
    <definedName name="BExMIL4I2GE866I25CR5JBLJWJ6A" localSheetId="2" hidden="1">#REF!</definedName>
    <definedName name="BExMIL4I2GE866I25CR5JBLJWJ6A" localSheetId="15" hidden="1">#REF!</definedName>
    <definedName name="BExMIL4I2GE866I25CR5JBLJWJ6A" hidden="1">#REF!</definedName>
    <definedName name="BExMIRKIPF27SNO82SPFSB3T5U17" localSheetId="4" hidden="1">#REF!</definedName>
    <definedName name="BExMIRKIPF27SNO82SPFSB3T5U17" localSheetId="2" hidden="1">#REF!</definedName>
    <definedName name="BExMIRKIPF27SNO82SPFSB3T5U17" localSheetId="15" hidden="1">#REF!</definedName>
    <definedName name="BExMIRKIPF27SNO82SPFSB3T5U17" hidden="1">#REF!</definedName>
    <definedName name="BExMIV0KC8555D5E42ZGWG15Y0MO" localSheetId="4" hidden="1">#REF!</definedName>
    <definedName name="BExMIV0KC8555D5E42ZGWG15Y0MO" localSheetId="2" hidden="1">#REF!</definedName>
    <definedName name="BExMIV0KC8555D5E42ZGWG15Y0MO" localSheetId="15" hidden="1">#REF!</definedName>
    <definedName name="BExMIV0KC8555D5E42ZGWG15Y0MO" hidden="1">#REF!</definedName>
    <definedName name="BExMIZT6AN7E6YMW2S87CTCN2UXH" localSheetId="4" hidden="1">#REF!</definedName>
    <definedName name="BExMIZT6AN7E6YMW2S87CTCN2UXH" localSheetId="2" hidden="1">#REF!</definedName>
    <definedName name="BExMIZT6AN7E6YMW2S87CTCN2UXH" localSheetId="15" hidden="1">#REF!</definedName>
    <definedName name="BExMIZT6AN7E6YMW2S87CTCN2UXH" hidden="1">#REF!</definedName>
    <definedName name="BExMJB76UESLVRD81AJBOB78JDTT" localSheetId="4" hidden="1">#REF!</definedName>
    <definedName name="BExMJB76UESLVRD81AJBOB78JDTT" localSheetId="2" hidden="1">#REF!</definedName>
    <definedName name="BExMJB76UESLVRD81AJBOB78JDTT" localSheetId="15" hidden="1">#REF!</definedName>
    <definedName name="BExMJB76UESLVRD81AJBOB78JDTT" hidden="1">#REF!</definedName>
    <definedName name="BExMJI8OLFZQCGOW3F99ETW8A21E" localSheetId="4" hidden="1">#REF!</definedName>
    <definedName name="BExMJI8OLFZQCGOW3F99ETW8A21E" localSheetId="2" hidden="1">#REF!</definedName>
    <definedName name="BExMJI8OLFZQCGOW3F99ETW8A21E" localSheetId="15" hidden="1">#REF!</definedName>
    <definedName name="BExMJI8OLFZQCGOW3F99ETW8A21E" hidden="1">#REF!</definedName>
    <definedName name="BExMJNC8ZFB9DRFOJ961ZAJ8U3A8" localSheetId="4" hidden="1">#REF!</definedName>
    <definedName name="BExMJNC8ZFB9DRFOJ961ZAJ8U3A8" localSheetId="2" hidden="1">#REF!</definedName>
    <definedName name="BExMJNC8ZFB9DRFOJ961ZAJ8U3A8" localSheetId="15" hidden="1">#REF!</definedName>
    <definedName name="BExMJNC8ZFB9DRFOJ961ZAJ8U3A8" hidden="1">#REF!</definedName>
    <definedName name="BExMJTBV8A3D31W2IQHP9RDFPPHQ" localSheetId="4" hidden="1">#REF!</definedName>
    <definedName name="BExMJTBV8A3D31W2IQHP9RDFPPHQ" localSheetId="2" hidden="1">#REF!</definedName>
    <definedName name="BExMJTBV8A3D31W2IQHP9RDFPPHQ" localSheetId="15" hidden="1">#REF!</definedName>
    <definedName name="BExMJTBV8A3D31W2IQHP9RDFPPHQ" hidden="1">#REF!</definedName>
    <definedName name="BExMK2RTXN4QJWEUNX002XK8VQP8" localSheetId="4" hidden="1">#REF!</definedName>
    <definedName name="BExMK2RTXN4QJWEUNX002XK8VQP8" localSheetId="2" hidden="1">#REF!</definedName>
    <definedName name="BExMK2RTXN4QJWEUNX002XK8VQP8" localSheetId="15" hidden="1">#REF!</definedName>
    <definedName name="BExMK2RTXN4QJWEUNX002XK8VQP8" hidden="1">#REF!</definedName>
    <definedName name="BExMKBGQDUZ8AWXYHA3QVMSDVZ3D" localSheetId="4" hidden="1">#REF!</definedName>
    <definedName name="BExMKBGQDUZ8AWXYHA3QVMSDVZ3D" localSheetId="2" hidden="1">#REF!</definedName>
    <definedName name="BExMKBGQDUZ8AWXYHA3QVMSDVZ3D" localSheetId="15" hidden="1">#REF!</definedName>
    <definedName name="BExMKBGQDUZ8AWXYHA3QVMSDVZ3D" hidden="1">#REF!</definedName>
    <definedName name="BExMKBM1467553LDFZRRKVSHN374" localSheetId="4" hidden="1">#REF!</definedName>
    <definedName name="BExMKBM1467553LDFZRRKVSHN374" localSheetId="2" hidden="1">#REF!</definedName>
    <definedName name="BExMKBM1467553LDFZRRKVSHN374" localSheetId="15" hidden="1">#REF!</definedName>
    <definedName name="BExMKBM1467553LDFZRRKVSHN374" hidden="1">#REF!</definedName>
    <definedName name="BExMKGK5FJUC0AU8MABRGDC5ZM70" localSheetId="4" hidden="1">#REF!</definedName>
    <definedName name="BExMKGK5FJUC0AU8MABRGDC5ZM70" localSheetId="2" hidden="1">#REF!</definedName>
    <definedName name="BExMKGK5FJUC0AU8MABRGDC5ZM70" localSheetId="15" hidden="1">#REF!</definedName>
    <definedName name="BExMKGK5FJUC0AU8MABRGDC5ZM70" hidden="1">#REF!</definedName>
    <definedName name="BExMKP92JGBM5BJO174H9A4HQIB9" localSheetId="4" hidden="1">#REF!</definedName>
    <definedName name="BExMKP92JGBM5BJO174H9A4HQIB9" localSheetId="2" hidden="1">#REF!</definedName>
    <definedName name="BExMKP92JGBM5BJO174H9A4HQIB9" localSheetId="15" hidden="1">#REF!</definedName>
    <definedName name="BExMKP92JGBM5BJO174H9A4HQIB9" hidden="1">#REF!</definedName>
    <definedName name="BExMKPEDT6IOYLLC3KJKRZOETC3Y" localSheetId="4" hidden="1">#REF!</definedName>
    <definedName name="BExMKPEDT6IOYLLC3KJKRZOETC3Y" localSheetId="2" hidden="1">#REF!</definedName>
    <definedName name="BExMKPEDT6IOYLLC3KJKRZOETC3Y" localSheetId="15" hidden="1">#REF!</definedName>
    <definedName name="BExMKPEDT6IOYLLC3KJKRZOETC3Y" hidden="1">#REF!</definedName>
    <definedName name="BExMKTW7R5SOV4PHAFGHU3W73DYE" localSheetId="4" hidden="1">#REF!</definedName>
    <definedName name="BExMKTW7R5SOV4PHAFGHU3W73DYE" localSheetId="2" hidden="1">#REF!</definedName>
    <definedName name="BExMKTW7R5SOV4PHAFGHU3W73DYE" localSheetId="15" hidden="1">#REF!</definedName>
    <definedName name="BExMKTW7R5SOV4PHAFGHU3W73DYE" hidden="1">#REF!</definedName>
    <definedName name="BExMKU7051J2W1RQXGZGE62NBRUZ" localSheetId="4" hidden="1">#REF!</definedName>
    <definedName name="BExMKU7051J2W1RQXGZGE62NBRUZ" localSheetId="2" hidden="1">#REF!</definedName>
    <definedName name="BExMKU7051J2W1RQXGZGE62NBRUZ" localSheetId="15" hidden="1">#REF!</definedName>
    <definedName name="BExMKU7051J2W1RQXGZGE62NBRUZ" hidden="1">#REF!</definedName>
    <definedName name="BExMKUN3WPECJR2XRID2R7GZRGNX" localSheetId="4" hidden="1">#REF!</definedName>
    <definedName name="BExMKUN3WPECJR2XRID2R7GZRGNX" localSheetId="2" hidden="1">#REF!</definedName>
    <definedName name="BExMKUN3WPECJR2XRID2R7GZRGNX" localSheetId="15" hidden="1">#REF!</definedName>
    <definedName name="BExMKUN3WPECJR2XRID2R7GZRGNX" hidden="1">#REF!</definedName>
    <definedName name="BExMKZ535P011X4TNV16GCOH4H21" localSheetId="4" hidden="1">#REF!</definedName>
    <definedName name="BExMKZ535P011X4TNV16GCOH4H21" localSheetId="2" hidden="1">#REF!</definedName>
    <definedName name="BExMKZ535P011X4TNV16GCOH4H21" localSheetId="15" hidden="1">#REF!</definedName>
    <definedName name="BExMKZ535P011X4TNV16GCOH4H21" hidden="1">#REF!</definedName>
    <definedName name="BExML3XQNDIMX55ZCHHXKUV3D6E6" localSheetId="4" hidden="1">#REF!</definedName>
    <definedName name="BExML3XQNDIMX55ZCHHXKUV3D6E6" localSheetId="2" hidden="1">#REF!</definedName>
    <definedName name="BExML3XQNDIMX55ZCHHXKUV3D6E6" localSheetId="15" hidden="1">#REF!</definedName>
    <definedName name="BExML3XQNDIMX55ZCHHXKUV3D6E6" hidden="1">#REF!</definedName>
    <definedName name="BExML5QGSWHLI18BGY4CGOTD3UWH" localSheetId="4" hidden="1">#REF!</definedName>
    <definedName name="BExML5QGSWHLI18BGY4CGOTD3UWH" localSheetId="2" hidden="1">#REF!</definedName>
    <definedName name="BExML5QGSWHLI18BGY4CGOTD3UWH" localSheetId="15" hidden="1">#REF!</definedName>
    <definedName name="BExML5QGSWHLI18BGY4CGOTD3UWH" hidden="1">#REF!</definedName>
    <definedName name="BExML6BVFCV80776USR7X70HVRZT" localSheetId="4" hidden="1">#REF!</definedName>
    <definedName name="BExML6BVFCV80776USR7X70HVRZT" localSheetId="2" hidden="1">#REF!</definedName>
    <definedName name="BExML6BVFCV80776USR7X70HVRZT" localSheetId="15" hidden="1">#REF!</definedName>
    <definedName name="BExML6BVFCV80776USR7X70HVRZT" hidden="1">#REF!</definedName>
    <definedName name="BExMLO5Z61RE85X8HHX2G4IU3AZW" localSheetId="4" hidden="1">#REF!</definedName>
    <definedName name="BExMLO5Z61RE85X8HHX2G4IU3AZW" localSheetId="2" hidden="1">#REF!</definedName>
    <definedName name="BExMLO5Z61RE85X8HHX2G4IU3AZW" localSheetId="15" hidden="1">#REF!</definedName>
    <definedName name="BExMLO5Z61RE85X8HHX2G4IU3AZW" hidden="1">#REF!</definedName>
    <definedName name="BExMLVI7UORSHM9FMO8S2EI0TMTS" localSheetId="4" hidden="1">#REF!</definedName>
    <definedName name="BExMLVI7UORSHM9FMO8S2EI0TMTS" localSheetId="2" hidden="1">#REF!</definedName>
    <definedName name="BExMLVI7UORSHM9FMO8S2EI0TMTS" localSheetId="15" hidden="1">#REF!</definedName>
    <definedName name="BExMLVI7UORSHM9FMO8S2EI0TMTS" hidden="1">#REF!</definedName>
    <definedName name="BExMM5UCOT2HSSN0ZIPZW55GSOVO" localSheetId="4" hidden="1">#REF!</definedName>
    <definedName name="BExMM5UCOT2HSSN0ZIPZW55GSOVO" localSheetId="2" hidden="1">#REF!</definedName>
    <definedName name="BExMM5UCOT2HSSN0ZIPZW55GSOVO" localSheetId="15" hidden="1">#REF!</definedName>
    <definedName name="BExMM5UCOT2HSSN0ZIPZW55GSOVO" hidden="1">#REF!</definedName>
    <definedName name="BExMM8ZRS5RQ8H1H55RVPVTDL5NL" localSheetId="4" hidden="1">#REF!</definedName>
    <definedName name="BExMM8ZRS5RQ8H1H55RVPVTDL5NL" localSheetId="2" hidden="1">#REF!</definedName>
    <definedName name="BExMM8ZRS5RQ8H1H55RVPVTDL5NL" localSheetId="15" hidden="1">#REF!</definedName>
    <definedName name="BExMM8ZRS5RQ8H1H55RVPVTDL5NL" hidden="1">#REF!</definedName>
    <definedName name="BExMMH8EAZB09XXQ5X4LR0P4NHG9" localSheetId="4" hidden="1">#REF!</definedName>
    <definedName name="BExMMH8EAZB09XXQ5X4LR0P4NHG9" localSheetId="2" hidden="1">#REF!</definedName>
    <definedName name="BExMMH8EAZB09XXQ5X4LR0P4NHG9" localSheetId="15" hidden="1">#REF!</definedName>
    <definedName name="BExMMH8EAZB09XXQ5X4LR0P4NHG9" hidden="1">#REF!</definedName>
    <definedName name="BExMMIQH5BABNZVCIQ7TBCQ10AY5" localSheetId="4" hidden="1">#REF!</definedName>
    <definedName name="BExMMIQH5BABNZVCIQ7TBCQ10AY5" localSheetId="2" hidden="1">#REF!</definedName>
    <definedName name="BExMMIQH5BABNZVCIQ7TBCQ10AY5" localSheetId="15" hidden="1">#REF!</definedName>
    <definedName name="BExMMIQH5BABNZVCIQ7TBCQ10AY5" hidden="1">#REF!</definedName>
    <definedName name="BExMMNIZ2T7M22WECMUQXEF4NJ71" localSheetId="4" hidden="1">#REF!</definedName>
    <definedName name="BExMMNIZ2T7M22WECMUQXEF4NJ71" localSheetId="2" hidden="1">#REF!</definedName>
    <definedName name="BExMMNIZ2T7M22WECMUQXEF4NJ71" localSheetId="15" hidden="1">#REF!</definedName>
    <definedName name="BExMMNIZ2T7M22WECMUQXEF4NJ71" hidden="1">#REF!</definedName>
    <definedName name="BExMMPMIOU7BURTV0L1K6ACW9X73" localSheetId="4" hidden="1">#REF!</definedName>
    <definedName name="BExMMPMIOU7BURTV0L1K6ACW9X73" localSheetId="2" hidden="1">#REF!</definedName>
    <definedName name="BExMMPMIOU7BURTV0L1K6ACW9X73" localSheetId="15" hidden="1">#REF!</definedName>
    <definedName name="BExMMPMIOU7BURTV0L1K6ACW9X73" hidden="1">#REF!</definedName>
    <definedName name="BExMMQ835AJDHS4B419SS645P67Q" localSheetId="4" hidden="1">#REF!</definedName>
    <definedName name="BExMMQ835AJDHS4B419SS645P67Q" localSheetId="2" hidden="1">#REF!</definedName>
    <definedName name="BExMMQ835AJDHS4B419SS645P67Q" localSheetId="15" hidden="1">#REF!</definedName>
    <definedName name="BExMMQ835AJDHS4B419SS645P67Q" hidden="1">#REF!</definedName>
    <definedName name="BExMMQIUVPCOBISTEJJYNCCLUCPY" localSheetId="4" hidden="1">#REF!</definedName>
    <definedName name="BExMMQIUVPCOBISTEJJYNCCLUCPY" localSheetId="2" hidden="1">#REF!</definedName>
    <definedName name="BExMMQIUVPCOBISTEJJYNCCLUCPY" localSheetId="15" hidden="1">#REF!</definedName>
    <definedName name="BExMMQIUVPCOBISTEJJYNCCLUCPY" hidden="1">#REF!</definedName>
    <definedName name="BExMMTIXETA5VAKBSOFDD5SRU887" localSheetId="4" hidden="1">#REF!</definedName>
    <definedName name="BExMMTIXETA5VAKBSOFDD5SRU887" localSheetId="2" hidden="1">#REF!</definedName>
    <definedName name="BExMMTIXETA5VAKBSOFDD5SRU887" localSheetId="15" hidden="1">#REF!</definedName>
    <definedName name="BExMMTIXETA5VAKBSOFDD5SRU887" hidden="1">#REF!</definedName>
    <definedName name="BExMMV0P6P5YS3C35G0JYYHI7992" localSheetId="4" hidden="1">#REF!</definedName>
    <definedName name="BExMMV0P6P5YS3C35G0JYYHI7992" localSheetId="2" hidden="1">#REF!</definedName>
    <definedName name="BExMMV0P6P5YS3C35G0JYYHI7992" localSheetId="15" hidden="1">#REF!</definedName>
    <definedName name="BExMMV0P6P5YS3C35G0JYYHI7992" hidden="1">#REF!</definedName>
    <definedName name="BExMNJLFWZBRN9PZF1IO9CYWV1B2" localSheetId="4" hidden="1">#REF!</definedName>
    <definedName name="BExMNJLFWZBRN9PZF1IO9CYWV1B2" localSheetId="2" hidden="1">#REF!</definedName>
    <definedName name="BExMNJLFWZBRN9PZF1IO9CYWV1B2" localSheetId="15" hidden="1">#REF!</definedName>
    <definedName name="BExMNJLFWZBRN9PZF1IO9CYWV1B2" hidden="1">#REF!</definedName>
    <definedName name="BExMNKCJ0FA57YEUUAJE43U1QN5P" localSheetId="4" hidden="1">#REF!</definedName>
    <definedName name="BExMNKCJ0FA57YEUUAJE43U1QN5P" localSheetId="2" hidden="1">#REF!</definedName>
    <definedName name="BExMNKCJ0FA57YEUUAJE43U1QN5P" localSheetId="15" hidden="1">#REF!</definedName>
    <definedName name="BExMNKCJ0FA57YEUUAJE43U1QN5P" hidden="1">#REF!</definedName>
    <definedName name="BExMNKN5D1WEF2OOJVP6LZ6DLU3Y" localSheetId="4" hidden="1">#REF!</definedName>
    <definedName name="BExMNKN5D1WEF2OOJVP6LZ6DLU3Y" localSheetId="2" hidden="1">#REF!</definedName>
    <definedName name="BExMNKN5D1WEF2OOJVP6LZ6DLU3Y" localSheetId="15" hidden="1">#REF!</definedName>
    <definedName name="BExMNKN5D1WEF2OOJVP6LZ6DLU3Y" hidden="1">#REF!</definedName>
    <definedName name="BExMNR38HMPLWAJRQ9MMS3ZAZ9IU" localSheetId="4" hidden="1">#REF!</definedName>
    <definedName name="BExMNR38HMPLWAJRQ9MMS3ZAZ9IU" localSheetId="2" hidden="1">#REF!</definedName>
    <definedName name="BExMNR38HMPLWAJRQ9MMS3ZAZ9IU" localSheetId="15" hidden="1">#REF!</definedName>
    <definedName name="BExMNR38HMPLWAJRQ9MMS3ZAZ9IU" hidden="1">#REF!</definedName>
    <definedName name="BExMNRDZULKJMVY2VKIIRM2M5A1M" localSheetId="4" hidden="1">#REF!</definedName>
    <definedName name="BExMNRDZULKJMVY2VKIIRM2M5A1M" localSheetId="2" hidden="1">#REF!</definedName>
    <definedName name="BExMNRDZULKJMVY2VKIIRM2M5A1M" localSheetId="15" hidden="1">#REF!</definedName>
    <definedName name="BExMNRDZULKJMVY2VKIIRM2M5A1M" hidden="1">#REF!</definedName>
    <definedName name="BExMNVFKZIBQSCAH71DIF1CJG89T" localSheetId="4" hidden="1">#REF!</definedName>
    <definedName name="BExMNVFKZIBQSCAH71DIF1CJG89T" localSheetId="2" hidden="1">#REF!</definedName>
    <definedName name="BExMNVFKZIBQSCAH71DIF1CJG89T" localSheetId="15" hidden="1">#REF!</definedName>
    <definedName name="BExMNVFKZIBQSCAH71DIF1CJG89T" hidden="1">#REF!</definedName>
    <definedName name="BExMNVVUQAGQY9SA29FGI7D7R5MN" localSheetId="4" hidden="1">#REF!</definedName>
    <definedName name="BExMNVVUQAGQY9SA29FGI7D7R5MN" localSheetId="2" hidden="1">#REF!</definedName>
    <definedName name="BExMNVVUQAGQY9SA29FGI7D7R5MN" localSheetId="15" hidden="1">#REF!</definedName>
    <definedName name="BExMNVVUQAGQY9SA29FGI7D7R5MN" hidden="1">#REF!</definedName>
    <definedName name="BExMO9IOWKTWHO8LQJJQI5P3INWY" localSheetId="4" hidden="1">#REF!</definedName>
    <definedName name="BExMO9IOWKTWHO8LQJJQI5P3INWY" localSheetId="2" hidden="1">#REF!</definedName>
    <definedName name="BExMO9IOWKTWHO8LQJJQI5P3INWY" localSheetId="15" hidden="1">#REF!</definedName>
    <definedName name="BExMO9IOWKTWHO8LQJJQI5P3INWY" hidden="1">#REF!</definedName>
    <definedName name="BExMOI29DOEK5R1A5QZPUDKF7N6T" localSheetId="4" hidden="1">#REF!</definedName>
    <definedName name="BExMOI29DOEK5R1A5QZPUDKF7N6T" localSheetId="2" hidden="1">#REF!</definedName>
    <definedName name="BExMOI29DOEK5R1A5QZPUDKF7N6T" localSheetId="15" hidden="1">#REF!</definedName>
    <definedName name="BExMOI29DOEK5R1A5QZPUDKF7N6T" hidden="1">#REF!</definedName>
    <definedName name="BExMONRAU0S904NLJHPI47RVQDBH" localSheetId="4" hidden="1">#REF!</definedName>
    <definedName name="BExMONRAU0S904NLJHPI47RVQDBH" localSheetId="2" hidden="1">#REF!</definedName>
    <definedName name="BExMONRAU0S904NLJHPI47RVQDBH" localSheetId="15" hidden="1">#REF!</definedName>
    <definedName name="BExMONRAU0S904NLJHPI47RVQDBH" hidden="1">#REF!</definedName>
    <definedName name="BExMPAJ5AJAXGKGK3F6H3ODS6RF4" localSheetId="4" hidden="1">#REF!</definedName>
    <definedName name="BExMPAJ5AJAXGKGK3F6H3ODS6RF4" localSheetId="2" hidden="1">#REF!</definedName>
    <definedName name="BExMPAJ5AJAXGKGK3F6H3ODS6RF4" localSheetId="15" hidden="1">#REF!</definedName>
    <definedName name="BExMPAJ5AJAXGKGK3F6H3ODS6RF4" hidden="1">#REF!</definedName>
    <definedName name="BExMPD2X55FFBVJ6CBUKNPROIOEU" localSheetId="4" hidden="1">#REF!</definedName>
    <definedName name="BExMPD2X55FFBVJ6CBUKNPROIOEU" localSheetId="2" hidden="1">#REF!</definedName>
    <definedName name="BExMPD2X55FFBVJ6CBUKNPROIOEU" localSheetId="15" hidden="1">#REF!</definedName>
    <definedName name="BExMPD2X55FFBVJ6CBUKNPROIOEU" hidden="1">#REF!</definedName>
    <definedName name="BExMPGZ848E38FUH1JBQN97DGWAT" localSheetId="4" hidden="1">#REF!</definedName>
    <definedName name="BExMPGZ848E38FUH1JBQN97DGWAT" localSheetId="2" hidden="1">#REF!</definedName>
    <definedName name="BExMPGZ848E38FUH1JBQN97DGWAT" localSheetId="15" hidden="1">#REF!</definedName>
    <definedName name="BExMPGZ848E38FUH1JBQN97DGWAT" hidden="1">#REF!</definedName>
    <definedName name="BExMPMTICOSMQENOFKQ18K0ZT4S8" localSheetId="4" hidden="1">#REF!</definedName>
    <definedName name="BExMPMTICOSMQENOFKQ18K0ZT4S8" localSheetId="2" hidden="1">#REF!</definedName>
    <definedName name="BExMPMTICOSMQENOFKQ18K0ZT4S8" localSheetId="15" hidden="1">#REF!</definedName>
    <definedName name="BExMPMTICOSMQENOFKQ18K0ZT4S8" hidden="1">#REF!</definedName>
    <definedName name="BExMPMZ07II0R4KGWQQ7PGS3RZS4" localSheetId="4" hidden="1">#REF!</definedName>
    <definedName name="BExMPMZ07II0R4KGWQQ7PGS3RZS4" localSheetId="2" hidden="1">#REF!</definedName>
    <definedName name="BExMPMZ07II0R4KGWQQ7PGS3RZS4" localSheetId="15" hidden="1">#REF!</definedName>
    <definedName name="BExMPMZ07II0R4KGWQQ7PGS3RZS4" hidden="1">#REF!</definedName>
    <definedName name="BExMPOBH04JMDO6Z8DMSEJZM4ANN" localSheetId="4" hidden="1">#REF!</definedName>
    <definedName name="BExMPOBH04JMDO6Z8DMSEJZM4ANN" localSheetId="2" hidden="1">#REF!</definedName>
    <definedName name="BExMPOBH04JMDO6Z8DMSEJZM4ANN" localSheetId="15" hidden="1">#REF!</definedName>
    <definedName name="BExMPOBH04JMDO6Z8DMSEJZM4ANN" hidden="1">#REF!</definedName>
    <definedName name="BExMPSD77XQ3HA6A4FZOJK8G2JP3" localSheetId="4" hidden="1">#REF!</definedName>
    <definedName name="BExMPSD77XQ3HA6A4FZOJK8G2JP3" localSheetId="2" hidden="1">#REF!</definedName>
    <definedName name="BExMPSD77XQ3HA6A4FZOJK8G2JP3" localSheetId="15" hidden="1">#REF!</definedName>
    <definedName name="BExMPSD77XQ3HA6A4FZOJK8G2JP3" hidden="1">#REF!</definedName>
    <definedName name="BExMQ4I3Q7F0BMPHSFMFW9TZ87UD" localSheetId="4" hidden="1">#REF!</definedName>
    <definedName name="BExMQ4I3Q7F0BMPHSFMFW9TZ87UD" localSheetId="2" hidden="1">#REF!</definedName>
    <definedName name="BExMQ4I3Q7F0BMPHSFMFW9TZ87UD" localSheetId="15" hidden="1">#REF!</definedName>
    <definedName name="BExMQ4I3Q7F0BMPHSFMFW9TZ87UD" hidden="1">#REF!</definedName>
    <definedName name="BExMQ4SWDWI4N16AZ0T5CJ6HH8WC" localSheetId="4" hidden="1">#REF!</definedName>
    <definedName name="BExMQ4SWDWI4N16AZ0T5CJ6HH8WC" localSheetId="2" hidden="1">#REF!</definedName>
    <definedName name="BExMQ4SWDWI4N16AZ0T5CJ6HH8WC" localSheetId="15" hidden="1">#REF!</definedName>
    <definedName name="BExMQ4SWDWI4N16AZ0T5CJ6HH8WC" hidden="1">#REF!</definedName>
    <definedName name="BExMQ71WHW50GVX45JU951AGPLFQ" localSheetId="4" hidden="1">#REF!</definedName>
    <definedName name="BExMQ71WHW50GVX45JU951AGPLFQ" localSheetId="2" hidden="1">#REF!</definedName>
    <definedName name="BExMQ71WHW50GVX45JU951AGPLFQ" localSheetId="15" hidden="1">#REF!</definedName>
    <definedName name="BExMQ71WHW50GVX45JU951AGPLFQ" hidden="1">#REF!</definedName>
    <definedName name="BExMQGXSLPT4A6N47LE6FBVHWBOF" localSheetId="4" hidden="1">#REF!</definedName>
    <definedName name="BExMQGXSLPT4A6N47LE6FBVHWBOF" localSheetId="2" hidden="1">#REF!</definedName>
    <definedName name="BExMQGXSLPT4A6N47LE6FBVHWBOF" localSheetId="15" hidden="1">#REF!</definedName>
    <definedName name="BExMQGXSLPT4A6N47LE6FBVHWBOF" hidden="1">#REF!</definedName>
    <definedName name="BExMQNZGFHW75W9HWRCR0FEF0XF0" localSheetId="4" hidden="1">#REF!</definedName>
    <definedName name="BExMQNZGFHW75W9HWRCR0FEF0XF0" localSheetId="2" hidden="1">#REF!</definedName>
    <definedName name="BExMQNZGFHW75W9HWRCR0FEF0XF0" localSheetId="15" hidden="1">#REF!</definedName>
    <definedName name="BExMQNZGFHW75W9HWRCR0FEF0XF0" hidden="1">#REF!</definedName>
    <definedName name="BExMQRKVQPDFPD0WQUA9QND8OV7P" localSheetId="4" hidden="1">#REF!</definedName>
    <definedName name="BExMQRKVQPDFPD0WQUA9QND8OV7P" localSheetId="2" hidden="1">#REF!</definedName>
    <definedName name="BExMQRKVQPDFPD0WQUA9QND8OV7P" localSheetId="15" hidden="1">#REF!</definedName>
    <definedName name="BExMQRKVQPDFPD0WQUA9QND8OV7P" hidden="1">#REF!</definedName>
    <definedName name="BExMQSBR7PL4KLB1Q4961QO45Y4G" localSheetId="4" hidden="1">#REF!</definedName>
    <definedName name="BExMQSBR7PL4KLB1Q4961QO45Y4G" localSheetId="2" hidden="1">#REF!</definedName>
    <definedName name="BExMQSBR7PL4KLB1Q4961QO45Y4G" localSheetId="15" hidden="1">#REF!</definedName>
    <definedName name="BExMQSBR7PL4KLB1Q4961QO45Y4G" hidden="1">#REF!</definedName>
    <definedName name="BExMR1MA4I1X77714ZEPUVC8W398" localSheetId="4" hidden="1">#REF!</definedName>
    <definedName name="BExMR1MA4I1X77714ZEPUVC8W398" localSheetId="2" hidden="1">#REF!</definedName>
    <definedName name="BExMR1MA4I1X77714ZEPUVC8W398" localSheetId="15" hidden="1">#REF!</definedName>
    <definedName name="BExMR1MA4I1X77714ZEPUVC8W398" hidden="1">#REF!</definedName>
    <definedName name="BExMR8YQHA7N77HGHY4Y6R30I3XT" localSheetId="4" hidden="1">#REF!</definedName>
    <definedName name="BExMR8YQHA7N77HGHY4Y6R30I3XT" localSheetId="2" hidden="1">#REF!</definedName>
    <definedName name="BExMR8YQHA7N77HGHY4Y6R30I3XT" localSheetId="15" hidden="1">#REF!</definedName>
    <definedName name="BExMR8YQHA7N77HGHY4Y6R30I3XT" hidden="1">#REF!</definedName>
    <definedName name="BExMRENOIARWRYOIVPDIEBVNRDO7" localSheetId="4" hidden="1">#REF!</definedName>
    <definedName name="BExMRENOIARWRYOIVPDIEBVNRDO7" localSheetId="2" hidden="1">#REF!</definedName>
    <definedName name="BExMRENOIARWRYOIVPDIEBVNRDO7" localSheetId="15" hidden="1">#REF!</definedName>
    <definedName name="BExMRENOIARWRYOIVPDIEBVNRDO7" hidden="1">#REF!</definedName>
    <definedName name="BExMRF3SCIUZL945WMMDCT29MTLN" localSheetId="4" hidden="1">#REF!</definedName>
    <definedName name="BExMRF3SCIUZL945WMMDCT29MTLN" localSheetId="2" hidden="1">#REF!</definedName>
    <definedName name="BExMRF3SCIUZL945WMMDCT29MTLN" localSheetId="15" hidden="1">#REF!</definedName>
    <definedName name="BExMRF3SCIUZL945WMMDCT29MTLN" hidden="1">#REF!</definedName>
    <definedName name="BExMRRJNUMGRSDD5GGKKGEIZ6FTS" localSheetId="4" hidden="1">#REF!</definedName>
    <definedName name="BExMRRJNUMGRSDD5GGKKGEIZ6FTS" localSheetId="2" hidden="1">#REF!</definedName>
    <definedName name="BExMRRJNUMGRSDD5GGKKGEIZ6FTS" localSheetId="15" hidden="1">#REF!</definedName>
    <definedName name="BExMRRJNUMGRSDD5GGKKGEIZ6FTS" hidden="1">#REF!</definedName>
    <definedName name="BExMRU3ACIU0RD2BNWO55LH5U2BR" localSheetId="4" hidden="1">#REF!</definedName>
    <definedName name="BExMRU3ACIU0RD2BNWO55LH5U2BR" localSheetId="2" hidden="1">#REF!</definedName>
    <definedName name="BExMRU3ACIU0RD2BNWO55LH5U2BR" localSheetId="15" hidden="1">#REF!</definedName>
    <definedName name="BExMRU3ACIU0RD2BNWO55LH5U2BR" hidden="1">#REF!</definedName>
    <definedName name="BExMRWC9LD1LDAVIUQHQWIYMK129" localSheetId="4" hidden="1">#REF!</definedName>
    <definedName name="BExMRWC9LD1LDAVIUQHQWIYMK129" localSheetId="2" hidden="1">#REF!</definedName>
    <definedName name="BExMRWC9LD1LDAVIUQHQWIYMK129" localSheetId="15" hidden="1">#REF!</definedName>
    <definedName name="BExMRWC9LD1LDAVIUQHQWIYMK129" hidden="1">#REF!</definedName>
    <definedName name="BExMSBH3T898ERC4BT51ZURKDCH1" localSheetId="4" hidden="1">#REF!</definedName>
    <definedName name="BExMSBH3T898ERC4BT51ZURKDCH1" localSheetId="2" hidden="1">#REF!</definedName>
    <definedName name="BExMSBH3T898ERC4BT51ZURKDCH1" localSheetId="15" hidden="1">#REF!</definedName>
    <definedName name="BExMSBH3T898ERC4BT51ZURKDCH1" hidden="1">#REF!</definedName>
    <definedName name="BExMSQRCC40AP8BDUPL2I2DNC210" localSheetId="4" hidden="1">#REF!</definedName>
    <definedName name="BExMSQRCC40AP8BDUPL2I2DNC210" localSheetId="2" hidden="1">#REF!</definedName>
    <definedName name="BExMSQRCC40AP8BDUPL2I2DNC210" localSheetId="15" hidden="1">#REF!</definedName>
    <definedName name="BExMSQRCC40AP8BDUPL2I2DNC210" hidden="1">#REF!</definedName>
    <definedName name="BExO4J9LR712G00TVA82VNTG8O7H" localSheetId="4" hidden="1">#REF!</definedName>
    <definedName name="BExO4J9LR712G00TVA82VNTG8O7H" localSheetId="2" hidden="1">#REF!</definedName>
    <definedName name="BExO4J9LR712G00TVA82VNTG8O7H" localSheetId="15" hidden="1">#REF!</definedName>
    <definedName name="BExO4J9LR712G00TVA82VNTG8O7H" hidden="1">#REF!</definedName>
    <definedName name="BExO55G2KVZ7MIJ30N827CLH0I2A" localSheetId="4" hidden="1">#REF!</definedName>
    <definedName name="BExO55G2KVZ7MIJ30N827CLH0I2A" localSheetId="2" hidden="1">#REF!</definedName>
    <definedName name="BExO55G2KVZ7MIJ30N827CLH0I2A" localSheetId="15" hidden="1">#REF!</definedName>
    <definedName name="BExO55G2KVZ7MIJ30N827CLH0I2A" hidden="1">#REF!</definedName>
    <definedName name="BExO5A8PZD9EUHC5CMPU6N3SQ15L" localSheetId="4" hidden="1">#REF!</definedName>
    <definedName name="BExO5A8PZD9EUHC5CMPU6N3SQ15L" localSheetId="2" hidden="1">#REF!</definedName>
    <definedName name="BExO5A8PZD9EUHC5CMPU6N3SQ15L" localSheetId="15" hidden="1">#REF!</definedName>
    <definedName name="BExO5A8PZD9EUHC5CMPU6N3SQ15L" hidden="1">#REF!</definedName>
    <definedName name="BExO5XMAHL7CY3X0B1OPKZ28DCJ5" localSheetId="4" hidden="1">#REF!</definedName>
    <definedName name="BExO5XMAHL7CY3X0B1OPKZ28DCJ5" localSheetId="2" hidden="1">#REF!</definedName>
    <definedName name="BExO5XMAHL7CY3X0B1OPKZ28DCJ5" localSheetId="15" hidden="1">#REF!</definedName>
    <definedName name="BExO5XMAHL7CY3X0B1OPKZ28DCJ5" hidden="1">#REF!</definedName>
    <definedName name="BExO66LZJKY4PTQVREELI6POS4AY" localSheetId="4" hidden="1">#REF!</definedName>
    <definedName name="BExO66LZJKY4PTQVREELI6POS4AY" localSheetId="2" hidden="1">#REF!</definedName>
    <definedName name="BExO66LZJKY4PTQVREELI6POS4AY" localSheetId="15" hidden="1">#REF!</definedName>
    <definedName name="BExO66LZJKY4PTQVREELI6POS4AY" hidden="1">#REF!</definedName>
    <definedName name="BExO6LLHCYTF7CIVHKAO0NMET14Q" localSheetId="4" hidden="1">#REF!</definedName>
    <definedName name="BExO6LLHCYTF7CIVHKAO0NMET14Q" localSheetId="2" hidden="1">#REF!</definedName>
    <definedName name="BExO6LLHCYTF7CIVHKAO0NMET14Q" localSheetId="15" hidden="1">#REF!</definedName>
    <definedName name="BExO6LLHCYTF7CIVHKAO0NMET14Q" hidden="1">#REF!</definedName>
    <definedName name="BExO6NOZIPWELHV0XX25APL9UNOP" localSheetId="4" hidden="1">#REF!</definedName>
    <definedName name="BExO6NOZIPWELHV0XX25APL9UNOP" localSheetId="2" hidden="1">#REF!</definedName>
    <definedName name="BExO6NOZIPWELHV0XX25APL9UNOP" localSheetId="15" hidden="1">#REF!</definedName>
    <definedName name="BExO6NOZIPWELHV0XX25APL9UNOP" hidden="1">#REF!</definedName>
    <definedName name="BExO71MMHEBC11LG4HXDEQNHOII2" localSheetId="4" hidden="1">#REF!</definedName>
    <definedName name="BExO71MMHEBC11LG4HXDEQNHOII2" localSheetId="2" hidden="1">#REF!</definedName>
    <definedName name="BExO71MMHEBC11LG4HXDEQNHOII2" localSheetId="15" hidden="1">#REF!</definedName>
    <definedName name="BExO71MMHEBC11LG4HXDEQNHOII2" hidden="1">#REF!</definedName>
    <definedName name="BExO71S28H4XYOYYLAXOO93QV4TF" localSheetId="4" hidden="1">#REF!</definedName>
    <definedName name="BExO71S28H4XYOYYLAXOO93QV4TF" localSheetId="2" hidden="1">#REF!</definedName>
    <definedName name="BExO71S28H4XYOYYLAXOO93QV4TF" localSheetId="15" hidden="1">#REF!</definedName>
    <definedName name="BExO71S28H4XYOYYLAXOO93QV4TF" hidden="1">#REF!</definedName>
    <definedName name="BExO7BIP1737MIY7S6K4XYMTIO95" localSheetId="4" hidden="1">#REF!</definedName>
    <definedName name="BExO7BIP1737MIY7S6K4XYMTIO95" localSheetId="2" hidden="1">#REF!</definedName>
    <definedName name="BExO7BIP1737MIY7S6K4XYMTIO95" localSheetId="15" hidden="1">#REF!</definedName>
    <definedName name="BExO7BIP1737MIY7S6K4XYMTIO95" hidden="1">#REF!</definedName>
    <definedName name="BExO7OUQS3XTUQ2LDKGQ8AAQ3OJJ" localSheetId="4" hidden="1">#REF!</definedName>
    <definedName name="BExO7OUQS3XTUQ2LDKGQ8AAQ3OJJ" localSheetId="2" hidden="1">#REF!</definedName>
    <definedName name="BExO7OUQS3XTUQ2LDKGQ8AAQ3OJJ" localSheetId="15" hidden="1">#REF!</definedName>
    <definedName name="BExO7OUQS3XTUQ2LDKGQ8AAQ3OJJ" hidden="1">#REF!</definedName>
    <definedName name="BExO85HMYXZJ7SONWBKKIAXMCI3C" localSheetId="4" hidden="1">#REF!</definedName>
    <definedName name="BExO85HMYXZJ7SONWBKKIAXMCI3C" localSheetId="2" hidden="1">#REF!</definedName>
    <definedName name="BExO85HMYXZJ7SONWBKKIAXMCI3C" localSheetId="15" hidden="1">#REF!</definedName>
    <definedName name="BExO85HMYXZJ7SONWBKKIAXMCI3C" hidden="1">#REF!</definedName>
    <definedName name="BExO863922O4PBGQMUNEQKGN3K96" localSheetId="4" hidden="1">#REF!</definedName>
    <definedName name="BExO863922O4PBGQMUNEQKGN3K96" localSheetId="2" hidden="1">#REF!</definedName>
    <definedName name="BExO863922O4PBGQMUNEQKGN3K96" localSheetId="15" hidden="1">#REF!</definedName>
    <definedName name="BExO863922O4PBGQMUNEQKGN3K96" hidden="1">#REF!</definedName>
    <definedName name="BExO89ZIOXN0HOKHY24F7HDZ87UT" localSheetId="4" hidden="1">#REF!</definedName>
    <definedName name="BExO89ZIOXN0HOKHY24F7HDZ87UT" localSheetId="2" hidden="1">#REF!</definedName>
    <definedName name="BExO89ZIOXN0HOKHY24F7HDZ87UT" localSheetId="15" hidden="1">#REF!</definedName>
    <definedName name="BExO89ZIOXN0HOKHY24F7HDZ87UT" hidden="1">#REF!</definedName>
    <definedName name="BExO8A4SWOKD9WI5E6DITCL3LZZC" localSheetId="4" hidden="1">#REF!</definedName>
    <definedName name="BExO8A4SWOKD9WI5E6DITCL3LZZC" localSheetId="2" hidden="1">#REF!</definedName>
    <definedName name="BExO8A4SWOKD9WI5E6DITCL3LZZC" localSheetId="15" hidden="1">#REF!</definedName>
    <definedName name="BExO8A4SWOKD9WI5E6DITCL3LZZC" hidden="1">#REF!</definedName>
    <definedName name="BExO8CDTBCABLEUD6PE2UM2EZ6C4" localSheetId="4" hidden="1">#REF!</definedName>
    <definedName name="BExO8CDTBCABLEUD6PE2UM2EZ6C4" localSheetId="2" hidden="1">#REF!</definedName>
    <definedName name="BExO8CDTBCABLEUD6PE2UM2EZ6C4" localSheetId="15" hidden="1">#REF!</definedName>
    <definedName name="BExO8CDTBCABLEUD6PE2UM2EZ6C4" hidden="1">#REF!</definedName>
    <definedName name="BExO8UTAGQWDBQZEEF4HUNMLQCVU" localSheetId="4" hidden="1">#REF!</definedName>
    <definedName name="BExO8UTAGQWDBQZEEF4HUNMLQCVU" localSheetId="2" hidden="1">#REF!</definedName>
    <definedName name="BExO8UTAGQWDBQZEEF4HUNMLQCVU" localSheetId="15" hidden="1">#REF!</definedName>
    <definedName name="BExO8UTAGQWDBQZEEF4HUNMLQCVU" hidden="1">#REF!</definedName>
    <definedName name="BExO937E20IHMGQOZMECL3VZC7OX" localSheetId="4" hidden="1">#REF!</definedName>
    <definedName name="BExO937E20IHMGQOZMECL3VZC7OX" localSheetId="2" hidden="1">#REF!</definedName>
    <definedName name="BExO937E20IHMGQOZMECL3VZC7OX" localSheetId="15" hidden="1">#REF!</definedName>
    <definedName name="BExO937E20IHMGQOZMECL3VZC7OX" hidden="1">#REF!</definedName>
    <definedName name="BExO94UTJKQQ7TJTTJRTSR70YVJC" localSheetId="4" hidden="1">#REF!</definedName>
    <definedName name="BExO94UTJKQQ7TJTTJRTSR70YVJC" localSheetId="2" hidden="1">#REF!</definedName>
    <definedName name="BExO94UTJKQQ7TJTTJRTSR70YVJC" localSheetId="15" hidden="1">#REF!</definedName>
    <definedName name="BExO94UTJKQQ7TJTTJRTSR70YVJC" hidden="1">#REF!</definedName>
    <definedName name="BExO9EALFB2R8VULHML1AVRPHME0" localSheetId="4" hidden="1">#REF!</definedName>
    <definedName name="BExO9EALFB2R8VULHML1AVRPHME0" localSheetId="2" hidden="1">#REF!</definedName>
    <definedName name="BExO9EALFB2R8VULHML1AVRPHME0" localSheetId="15" hidden="1">#REF!</definedName>
    <definedName name="BExO9EALFB2R8VULHML1AVRPHME0" hidden="1">#REF!</definedName>
    <definedName name="BExO9J3A438976RXIUX5U9SU5T55" localSheetId="4" hidden="1">#REF!</definedName>
    <definedName name="BExO9J3A438976RXIUX5U9SU5T55" localSheetId="2" hidden="1">#REF!</definedName>
    <definedName name="BExO9J3A438976RXIUX5U9SU5T55" localSheetId="15" hidden="1">#REF!</definedName>
    <definedName name="BExO9J3A438976RXIUX5U9SU5T55" hidden="1">#REF!</definedName>
    <definedName name="BExO9RS5RXFJ1911HL3CCK6M74EP" localSheetId="4" hidden="1">#REF!</definedName>
    <definedName name="BExO9RS5RXFJ1911HL3CCK6M74EP" localSheetId="2" hidden="1">#REF!</definedName>
    <definedName name="BExO9RS5RXFJ1911HL3CCK6M74EP" localSheetId="15" hidden="1">#REF!</definedName>
    <definedName name="BExO9RS5RXFJ1911HL3CCK6M74EP" hidden="1">#REF!</definedName>
    <definedName name="BExO9SDRI1M6KMHXSG3AE5L0F2U3" localSheetId="4" hidden="1">#REF!</definedName>
    <definedName name="BExO9SDRI1M6KMHXSG3AE5L0F2U3" localSheetId="2" hidden="1">#REF!</definedName>
    <definedName name="BExO9SDRI1M6KMHXSG3AE5L0F2U3" localSheetId="15" hidden="1">#REF!</definedName>
    <definedName name="BExO9SDRI1M6KMHXSG3AE5L0F2U3" hidden="1">#REF!</definedName>
    <definedName name="BExO9US253B9UNAYT7DWLMK2BO44" localSheetId="4" hidden="1">#REF!</definedName>
    <definedName name="BExO9US253B9UNAYT7DWLMK2BO44" localSheetId="2" hidden="1">#REF!</definedName>
    <definedName name="BExO9US253B9UNAYT7DWLMK2BO44" localSheetId="15" hidden="1">#REF!</definedName>
    <definedName name="BExO9US253B9UNAYT7DWLMK2BO44" hidden="1">#REF!</definedName>
    <definedName name="BExO9V2U2YXAY904GYYGU6TD8Y7M" localSheetId="4" hidden="1">#REF!</definedName>
    <definedName name="BExO9V2U2YXAY904GYYGU6TD8Y7M" localSheetId="2" hidden="1">#REF!</definedName>
    <definedName name="BExO9V2U2YXAY904GYYGU6TD8Y7M" localSheetId="15" hidden="1">#REF!</definedName>
    <definedName name="BExO9V2U2YXAY904GYYGU6TD8Y7M" hidden="1">#REF!</definedName>
    <definedName name="BExOAAIG18X4V98C7122L5F65P5C" localSheetId="4" hidden="1">#REF!</definedName>
    <definedName name="BExOAAIG18X4V98C7122L5F65P5C" localSheetId="2" hidden="1">#REF!</definedName>
    <definedName name="BExOAAIG18X4V98C7122L5F65P5C" localSheetId="15" hidden="1">#REF!</definedName>
    <definedName name="BExOAAIG18X4V98C7122L5F65P5C" hidden="1">#REF!</definedName>
    <definedName name="BExOAQ3GKCT7YZW1EMVU3EILSZL2" localSheetId="4" hidden="1">#REF!</definedName>
    <definedName name="BExOAQ3GKCT7YZW1EMVU3EILSZL2" localSheetId="2" hidden="1">#REF!</definedName>
    <definedName name="BExOAQ3GKCT7YZW1EMVU3EILSZL2" localSheetId="15" hidden="1">#REF!</definedName>
    <definedName name="BExOAQ3GKCT7YZW1EMVU3EILSZL2" hidden="1">#REF!</definedName>
    <definedName name="BExOATZQ6SF8DASYLBQ0Z6D2WPSC" localSheetId="4" hidden="1">#REF!</definedName>
    <definedName name="BExOATZQ6SF8DASYLBQ0Z6D2WPSC" localSheetId="2" hidden="1">#REF!</definedName>
    <definedName name="BExOATZQ6SF8DASYLBQ0Z6D2WPSC" localSheetId="15" hidden="1">#REF!</definedName>
    <definedName name="BExOATZQ6SF8DASYLBQ0Z6D2WPSC" hidden="1">#REF!</definedName>
    <definedName name="BExOB9KT2THGV4SPLDVFTFXS4B14" localSheetId="4" hidden="1">#REF!</definedName>
    <definedName name="BExOB9KT2THGV4SPLDVFTFXS4B14" localSheetId="2" hidden="1">#REF!</definedName>
    <definedName name="BExOB9KT2THGV4SPLDVFTFXS4B14" localSheetId="15" hidden="1">#REF!</definedName>
    <definedName name="BExOB9KT2THGV4SPLDVFTFXS4B14" hidden="1">#REF!</definedName>
    <definedName name="BExOBEZ0IE2WBEYY3D3CMRI72N1K" localSheetId="4" hidden="1">#REF!</definedName>
    <definedName name="BExOBEZ0IE2WBEYY3D3CMRI72N1K" localSheetId="2" hidden="1">#REF!</definedName>
    <definedName name="BExOBEZ0IE2WBEYY3D3CMRI72N1K" localSheetId="15" hidden="1">#REF!</definedName>
    <definedName name="BExOBEZ0IE2WBEYY3D3CMRI72N1K" hidden="1">#REF!</definedName>
    <definedName name="BExOBF9TFH4NSBTR7JD2Q1165NIU" localSheetId="4" hidden="1">#REF!</definedName>
    <definedName name="BExOBF9TFH4NSBTR7JD2Q1165NIU" localSheetId="2" hidden="1">#REF!</definedName>
    <definedName name="BExOBF9TFH4NSBTR7JD2Q1165NIU" localSheetId="15" hidden="1">#REF!</definedName>
    <definedName name="BExOBF9TFH4NSBTR7JD2Q1165NIU" hidden="1">#REF!</definedName>
    <definedName name="BExOBIPU8760ITY0C8N27XZ3KWEF" localSheetId="4" hidden="1">#REF!</definedName>
    <definedName name="BExOBIPU8760ITY0C8N27XZ3KWEF" localSheetId="2" hidden="1">#REF!</definedName>
    <definedName name="BExOBIPU8760ITY0C8N27XZ3KWEF" localSheetId="15" hidden="1">#REF!</definedName>
    <definedName name="BExOBIPU8760ITY0C8N27XZ3KWEF" hidden="1">#REF!</definedName>
    <definedName name="BExOBM0I5L0MZ1G4H9MGMD87SBMZ" localSheetId="4" hidden="1">#REF!</definedName>
    <definedName name="BExOBM0I5L0MZ1G4H9MGMD87SBMZ" localSheetId="2" hidden="1">#REF!</definedName>
    <definedName name="BExOBM0I5L0MZ1G4H9MGMD87SBMZ" localSheetId="15" hidden="1">#REF!</definedName>
    <definedName name="BExOBM0I5L0MZ1G4H9MGMD87SBMZ" hidden="1">#REF!</definedName>
    <definedName name="BExOBOUXMP88KJY2BX2JLUJH5N0K" localSheetId="4" hidden="1">#REF!</definedName>
    <definedName name="BExOBOUXMP88KJY2BX2JLUJH5N0K" localSheetId="2" hidden="1">#REF!</definedName>
    <definedName name="BExOBOUXMP88KJY2BX2JLUJH5N0K" localSheetId="15" hidden="1">#REF!</definedName>
    <definedName name="BExOBOUXMP88KJY2BX2JLUJH5N0K" hidden="1">#REF!</definedName>
    <definedName name="BExOBP0FKQ4SVR59FB48UNLKCOR6" localSheetId="4" hidden="1">#REF!</definedName>
    <definedName name="BExOBP0FKQ4SVR59FB48UNLKCOR6" localSheetId="2" hidden="1">#REF!</definedName>
    <definedName name="BExOBP0FKQ4SVR59FB48UNLKCOR6" localSheetId="15" hidden="1">#REF!</definedName>
    <definedName name="BExOBP0FKQ4SVR59FB48UNLKCOR6" hidden="1">#REF!</definedName>
    <definedName name="BExOBTNR0XX9V82O76VVWUQABHT8" localSheetId="4" hidden="1">#REF!</definedName>
    <definedName name="BExOBTNR0XX9V82O76VVWUQABHT8" localSheetId="2" hidden="1">#REF!</definedName>
    <definedName name="BExOBTNR0XX9V82O76VVWUQABHT8" localSheetId="15" hidden="1">#REF!</definedName>
    <definedName name="BExOBTNR0XX9V82O76VVWUQABHT8" hidden="1">#REF!</definedName>
    <definedName name="BExOBYAVUCQ0IGM0Y6A75QHP0Q1A" localSheetId="4" hidden="1">#REF!</definedName>
    <definedName name="BExOBYAVUCQ0IGM0Y6A75QHP0Q1A" localSheetId="2" hidden="1">#REF!</definedName>
    <definedName name="BExOBYAVUCQ0IGM0Y6A75QHP0Q1A" localSheetId="15" hidden="1">#REF!</definedName>
    <definedName name="BExOBYAVUCQ0IGM0Y6A75QHP0Q1A" hidden="1">#REF!</definedName>
    <definedName name="BExOC3UEHB1CZNINSQHZANWJYKR8" localSheetId="4" hidden="1">#REF!</definedName>
    <definedName name="BExOC3UEHB1CZNINSQHZANWJYKR8" localSheetId="2" hidden="1">#REF!</definedName>
    <definedName name="BExOC3UEHB1CZNINSQHZANWJYKR8" localSheetId="15" hidden="1">#REF!</definedName>
    <definedName name="BExOC3UEHB1CZNINSQHZANWJYKR8" hidden="1">#REF!</definedName>
    <definedName name="BExOCBSF3XGO9YJ23LX2H78VOUR7" localSheetId="4" hidden="1">#REF!</definedName>
    <definedName name="BExOCBSF3XGO9YJ23LX2H78VOUR7" localSheetId="2" hidden="1">#REF!</definedName>
    <definedName name="BExOCBSF3XGO9YJ23LX2H78VOUR7" localSheetId="15" hidden="1">#REF!</definedName>
    <definedName name="BExOCBSF3XGO9YJ23LX2H78VOUR7" hidden="1">#REF!</definedName>
    <definedName name="BExOCEHJCLIUR23CB4TC9OEFJGFX" localSheetId="4" hidden="1">#REF!</definedName>
    <definedName name="BExOCEHJCLIUR23CB4TC9OEFJGFX" localSheetId="2" hidden="1">#REF!</definedName>
    <definedName name="BExOCEHJCLIUR23CB4TC9OEFJGFX" localSheetId="15" hidden="1">#REF!</definedName>
    <definedName name="BExOCEHJCLIUR23CB4TC9OEFJGFX" hidden="1">#REF!</definedName>
    <definedName name="BExOCKXFMOW6WPFEVX1I7R7FNDSS" localSheetId="4" hidden="1">#REF!</definedName>
    <definedName name="BExOCKXFMOW6WPFEVX1I7R7FNDSS" localSheetId="2" hidden="1">#REF!</definedName>
    <definedName name="BExOCKXFMOW6WPFEVX1I7R7FNDSS" localSheetId="15" hidden="1">#REF!</definedName>
    <definedName name="BExOCKXFMOW6WPFEVX1I7R7FNDSS" hidden="1">#REF!</definedName>
    <definedName name="BExOCM4L30L6FV3N2PR4O6X8WY2M" localSheetId="4" hidden="1">#REF!</definedName>
    <definedName name="BExOCM4L30L6FV3N2PR4O6X8WY2M" localSheetId="2" hidden="1">#REF!</definedName>
    <definedName name="BExOCM4L30L6FV3N2PR4O6X8WY2M" localSheetId="15" hidden="1">#REF!</definedName>
    <definedName name="BExOCM4L30L6FV3N2PR4O6X8WY2M" hidden="1">#REF!</definedName>
    <definedName name="BExOCYEXOB95DH5NOB0M5NOYX398" localSheetId="4" hidden="1">#REF!</definedName>
    <definedName name="BExOCYEXOB95DH5NOB0M5NOYX398" localSheetId="2" hidden="1">#REF!</definedName>
    <definedName name="BExOCYEXOB95DH5NOB0M5NOYX398" localSheetId="15" hidden="1">#REF!</definedName>
    <definedName name="BExOCYEXOB95DH5NOB0M5NOYX398" hidden="1">#REF!</definedName>
    <definedName name="BExOD4ERMDMFD8X1016N4EXOUR0S" localSheetId="4" hidden="1">#REF!</definedName>
    <definedName name="BExOD4ERMDMFD8X1016N4EXOUR0S" localSheetId="2" hidden="1">#REF!</definedName>
    <definedName name="BExOD4ERMDMFD8X1016N4EXOUR0S" localSheetId="15" hidden="1">#REF!</definedName>
    <definedName name="BExOD4ERMDMFD8X1016N4EXOUR0S" hidden="1">#REF!</definedName>
    <definedName name="BExOD55RS7BQUHRQ6H3USVGKR0P7" localSheetId="4" hidden="1">#REF!</definedName>
    <definedName name="BExOD55RS7BQUHRQ6H3USVGKR0P7" localSheetId="2" hidden="1">#REF!</definedName>
    <definedName name="BExOD55RS7BQUHRQ6H3USVGKR0P7" localSheetId="15" hidden="1">#REF!</definedName>
    <definedName name="BExOD55RS7BQUHRQ6H3USVGKR0P7" hidden="1">#REF!</definedName>
    <definedName name="BExODEWDDEABM4ZY3XREJIBZ8IVP" localSheetId="4" hidden="1">#REF!</definedName>
    <definedName name="BExODEWDDEABM4ZY3XREJIBZ8IVP" localSheetId="2" hidden="1">#REF!</definedName>
    <definedName name="BExODEWDDEABM4ZY3XREJIBZ8IVP" localSheetId="15" hidden="1">#REF!</definedName>
    <definedName name="BExODEWDDEABM4ZY3XREJIBZ8IVP" hidden="1">#REF!</definedName>
    <definedName name="BExODICDVVLFKWA22B3L0CKKTAZA" localSheetId="4" hidden="1">#REF!</definedName>
    <definedName name="BExODICDVVLFKWA22B3L0CKKTAZA" localSheetId="2" hidden="1">#REF!</definedName>
    <definedName name="BExODICDVVLFKWA22B3L0CKKTAZA" localSheetId="15" hidden="1">#REF!</definedName>
    <definedName name="BExODICDVVLFKWA22B3L0CKKTAZA" hidden="1">#REF!</definedName>
    <definedName name="BExODZFEIWV26E8RFU7XQYX1J458" localSheetId="4" hidden="1">#REF!</definedName>
    <definedName name="BExODZFEIWV26E8RFU7XQYX1J458" localSheetId="2" hidden="1">#REF!</definedName>
    <definedName name="BExODZFEIWV26E8RFU7XQYX1J458" localSheetId="15" hidden="1">#REF!</definedName>
    <definedName name="BExODZFEIWV26E8RFU7XQYX1J458" hidden="1">#REF!</definedName>
    <definedName name="BExOE0S111KPTELH26PPXE94J3GJ" localSheetId="4" hidden="1">#REF!</definedName>
    <definedName name="BExOE0S111KPTELH26PPXE94J3GJ" localSheetId="2" hidden="1">#REF!</definedName>
    <definedName name="BExOE0S111KPTELH26PPXE94J3GJ" localSheetId="15" hidden="1">#REF!</definedName>
    <definedName name="BExOE0S111KPTELH26PPXE94J3GJ" hidden="1">#REF!</definedName>
    <definedName name="BExOE5KH3JKKPZO401YAB3A11G1U" localSheetId="4" hidden="1">#REF!</definedName>
    <definedName name="BExOE5KH3JKKPZO401YAB3A11G1U" localSheetId="2" hidden="1">#REF!</definedName>
    <definedName name="BExOE5KH3JKKPZO401YAB3A11G1U" localSheetId="15" hidden="1">#REF!</definedName>
    <definedName name="BExOE5KH3JKKPZO401YAB3A11G1U" hidden="1">#REF!</definedName>
    <definedName name="BExOEBKG55EROA2VL360A06LKASE" localSheetId="4" hidden="1">#REF!</definedName>
    <definedName name="BExOEBKG55EROA2VL360A06LKASE" localSheetId="2" hidden="1">#REF!</definedName>
    <definedName name="BExOEBKG55EROA2VL360A06LKASE" localSheetId="15" hidden="1">#REF!</definedName>
    <definedName name="BExOEBKG55EROA2VL360A06LKASE" hidden="1">#REF!</definedName>
    <definedName name="BExOEFWUBETCPIYF89P9SBDOI3X5" localSheetId="4" hidden="1">#REF!</definedName>
    <definedName name="BExOEFWUBETCPIYF89P9SBDOI3X5" localSheetId="2" hidden="1">#REF!</definedName>
    <definedName name="BExOEFWUBETCPIYF89P9SBDOI3X5" localSheetId="15" hidden="1">#REF!</definedName>
    <definedName name="BExOEFWUBETCPIYF89P9SBDOI3X5" hidden="1">#REF!</definedName>
    <definedName name="BExOEL08MN74RQKVY0P43PFHPTVB" localSheetId="4" hidden="1">#REF!</definedName>
    <definedName name="BExOEL08MN74RQKVY0P43PFHPTVB" localSheetId="2" hidden="1">#REF!</definedName>
    <definedName name="BExOEL08MN74RQKVY0P43PFHPTVB" localSheetId="15" hidden="1">#REF!</definedName>
    <definedName name="BExOEL08MN74RQKVY0P43PFHPTVB" hidden="1">#REF!</definedName>
    <definedName name="BExOERG5LWXYYEN1DY1H2FWRJS9T" localSheetId="4" hidden="1">#REF!</definedName>
    <definedName name="BExOERG5LWXYYEN1DY1H2FWRJS9T" localSheetId="2" hidden="1">#REF!</definedName>
    <definedName name="BExOERG5LWXYYEN1DY1H2FWRJS9T" localSheetId="15" hidden="1">#REF!</definedName>
    <definedName name="BExOERG5LWXYYEN1DY1H2FWRJS9T" hidden="1">#REF!</definedName>
    <definedName name="BExOEV1S6JJVO5PP4BZ20SNGZR7D" localSheetId="4" hidden="1">#REF!</definedName>
    <definedName name="BExOEV1S6JJVO5PP4BZ20SNGZR7D" localSheetId="2" hidden="1">#REF!</definedName>
    <definedName name="BExOEV1S6JJVO5PP4BZ20SNGZR7D" localSheetId="15" hidden="1">#REF!</definedName>
    <definedName name="BExOEV1S6JJVO5PP4BZ20SNGZR7D" hidden="1">#REF!</definedName>
    <definedName name="BExOEVNDLRXW33RF3AMMCDLTLROJ" localSheetId="4" hidden="1">#REF!</definedName>
    <definedName name="BExOEVNDLRXW33RF3AMMCDLTLROJ" localSheetId="2" hidden="1">#REF!</definedName>
    <definedName name="BExOEVNDLRXW33RF3AMMCDLTLROJ" localSheetId="15" hidden="1">#REF!</definedName>
    <definedName name="BExOEVNDLRXW33RF3AMMCDLTLROJ" hidden="1">#REF!</definedName>
    <definedName name="BExOEZOXV3VXUB6VGSS85GXATYAC" localSheetId="4" hidden="1">#REF!</definedName>
    <definedName name="BExOEZOXV3VXUB6VGSS85GXATYAC" localSheetId="2" hidden="1">#REF!</definedName>
    <definedName name="BExOEZOXV3VXUB6VGSS85GXATYAC" localSheetId="15" hidden="1">#REF!</definedName>
    <definedName name="BExOEZOXV3VXUB6VGSS85GXATYAC" hidden="1">#REF!</definedName>
    <definedName name="BExOFDBSAZV60157PIDWCSSUN3MJ" localSheetId="4" hidden="1">#REF!</definedName>
    <definedName name="BExOFDBSAZV60157PIDWCSSUN3MJ" localSheetId="2" hidden="1">#REF!</definedName>
    <definedName name="BExOFDBSAZV60157PIDWCSSUN3MJ" localSheetId="15" hidden="1">#REF!</definedName>
    <definedName name="BExOFDBSAZV60157PIDWCSSUN3MJ" hidden="1">#REF!</definedName>
    <definedName name="BExOFEDNCYI2TPTMQ8SJN3AW4YMF" localSheetId="4" hidden="1">#REF!</definedName>
    <definedName name="BExOFEDNCYI2TPTMQ8SJN3AW4YMF" localSheetId="2" hidden="1">#REF!</definedName>
    <definedName name="BExOFEDNCYI2TPTMQ8SJN3AW4YMF" localSheetId="15" hidden="1">#REF!</definedName>
    <definedName name="BExOFEDNCYI2TPTMQ8SJN3AW4YMF" hidden="1">#REF!</definedName>
    <definedName name="BExOFVLXVD6RVHSQO8KZOOACSV24" localSheetId="4" hidden="1">#REF!</definedName>
    <definedName name="BExOFVLXVD6RVHSQO8KZOOACSV24" localSheetId="2" hidden="1">#REF!</definedName>
    <definedName name="BExOFVLXVD6RVHSQO8KZOOACSV24" localSheetId="15" hidden="1">#REF!</definedName>
    <definedName name="BExOFVLXVD6RVHSQO8KZOOACSV24" hidden="1">#REF!</definedName>
    <definedName name="BExOG2SW3XOGP9VAPQ3THV3VWV12" localSheetId="4" hidden="1">#REF!</definedName>
    <definedName name="BExOG2SW3XOGP9VAPQ3THV3VWV12" localSheetId="2" hidden="1">#REF!</definedName>
    <definedName name="BExOG2SW3XOGP9VAPQ3THV3VWV12" localSheetId="15" hidden="1">#REF!</definedName>
    <definedName name="BExOG2SW3XOGP9VAPQ3THV3VWV12" hidden="1">#REF!</definedName>
    <definedName name="BExOG45J81K4OPA40KW5VQU54KY3" localSheetId="4" hidden="1">#REF!</definedName>
    <definedName name="BExOG45J81K4OPA40KW5VQU54KY3" localSheetId="2" hidden="1">#REF!</definedName>
    <definedName name="BExOG45J81K4OPA40KW5VQU54KY3" localSheetId="15" hidden="1">#REF!</definedName>
    <definedName name="BExOG45J81K4OPA40KW5VQU54KY3" hidden="1">#REF!</definedName>
    <definedName name="BExOGFE2SCL8HHT4DFAXKLUTJZOG" localSheetId="4" hidden="1">#REF!</definedName>
    <definedName name="BExOGFE2SCL8HHT4DFAXKLUTJZOG" localSheetId="2" hidden="1">#REF!</definedName>
    <definedName name="BExOGFE2SCL8HHT4DFAXKLUTJZOG" localSheetId="15" hidden="1">#REF!</definedName>
    <definedName name="BExOGFE2SCL8HHT4DFAXKLUTJZOG" hidden="1">#REF!</definedName>
    <definedName name="BExOGH1IMADJCZMFDE6NMBBKO558" localSheetId="4" hidden="1">#REF!</definedName>
    <definedName name="BExOGH1IMADJCZMFDE6NMBBKO558" localSheetId="2" hidden="1">#REF!</definedName>
    <definedName name="BExOGH1IMADJCZMFDE6NMBBKO558" localSheetId="15" hidden="1">#REF!</definedName>
    <definedName name="BExOGH1IMADJCZMFDE6NMBBKO558" hidden="1">#REF!</definedName>
    <definedName name="BExOGT6D0LJ3C22RDW8COECKB1J5" localSheetId="4" hidden="1">#REF!</definedName>
    <definedName name="BExOGT6D0LJ3C22RDW8COECKB1J5" localSheetId="2" hidden="1">#REF!</definedName>
    <definedName name="BExOGT6D0LJ3C22RDW8COECKB1J5" localSheetId="15" hidden="1">#REF!</definedName>
    <definedName name="BExOGT6D0LJ3C22RDW8COECKB1J5" hidden="1">#REF!</definedName>
    <definedName name="BExOGTMI1HT31M1RGWVRAVHAK7DE" localSheetId="4" hidden="1">#REF!</definedName>
    <definedName name="BExOGTMI1HT31M1RGWVRAVHAK7DE" localSheetId="2" hidden="1">#REF!</definedName>
    <definedName name="BExOGTMI1HT31M1RGWVRAVHAK7DE" localSheetId="15" hidden="1">#REF!</definedName>
    <definedName name="BExOGTMI1HT31M1RGWVRAVHAK7DE" hidden="1">#REF!</definedName>
    <definedName name="BExOGXO9JE5XSE9GC3I6O21UEKAO" localSheetId="4" hidden="1">#REF!</definedName>
    <definedName name="BExOGXO9JE5XSE9GC3I6O21UEKAO" localSheetId="2" hidden="1">#REF!</definedName>
    <definedName name="BExOGXO9JE5XSE9GC3I6O21UEKAO" localSheetId="15" hidden="1">#REF!</definedName>
    <definedName name="BExOGXO9JE5XSE9GC3I6O21UEKAO" hidden="1">#REF!</definedName>
    <definedName name="BExOH9ICQA5WPLVJIKJVPWUPKSYO" localSheetId="4" hidden="1">#REF!</definedName>
    <definedName name="BExOH9ICQA5WPLVJIKJVPWUPKSYO" localSheetId="2" hidden="1">#REF!</definedName>
    <definedName name="BExOH9ICQA5WPLVJIKJVPWUPKSYO" localSheetId="15" hidden="1">#REF!</definedName>
    <definedName name="BExOH9ICQA5WPLVJIKJVPWUPKSYO" hidden="1">#REF!</definedName>
    <definedName name="BExOH9ICZ13C1LAW8OTYTR9S7ZP3" localSheetId="4" hidden="1">#REF!</definedName>
    <definedName name="BExOH9ICZ13C1LAW8OTYTR9S7ZP3" localSheetId="2" hidden="1">#REF!</definedName>
    <definedName name="BExOH9ICZ13C1LAW8OTYTR9S7ZP3" localSheetId="15" hidden="1">#REF!</definedName>
    <definedName name="BExOH9ICZ13C1LAW8OTYTR9S7ZP3" hidden="1">#REF!</definedName>
    <definedName name="BExOHGEJ8V8OXT32FSU173XLXBDH" localSheetId="4" hidden="1">#REF!</definedName>
    <definedName name="BExOHGEJ8V8OXT32FSU173XLXBDH" localSheetId="2" hidden="1">#REF!</definedName>
    <definedName name="BExOHGEJ8V8OXT32FSU173XLXBDH" localSheetId="15" hidden="1">#REF!</definedName>
    <definedName name="BExOHGEJ8V8OXT32FSU173XLXBDH" hidden="1">#REF!</definedName>
    <definedName name="BExOHL75H3OT4WAKKPUXIVXWFVDS" localSheetId="4" hidden="1">#REF!</definedName>
    <definedName name="BExOHL75H3OT4WAKKPUXIVXWFVDS" localSheetId="2" hidden="1">#REF!</definedName>
    <definedName name="BExOHL75H3OT4WAKKPUXIVXWFVDS" localSheetId="15" hidden="1">#REF!</definedName>
    <definedName name="BExOHL75H3OT4WAKKPUXIVXWFVDS" hidden="1">#REF!</definedName>
    <definedName name="BExOHLHXXJL6363CC082M9M5VVXQ" localSheetId="4" hidden="1">#REF!</definedName>
    <definedName name="BExOHLHXXJL6363CC082M9M5VVXQ" localSheetId="2" hidden="1">#REF!</definedName>
    <definedName name="BExOHLHXXJL6363CC082M9M5VVXQ" localSheetId="15" hidden="1">#REF!</definedName>
    <definedName name="BExOHLHXXJL6363CC082M9M5VVXQ" hidden="1">#REF!</definedName>
    <definedName name="BExOHNAO5UDXSO73BK2ARHWKS90Y" localSheetId="4" hidden="1">#REF!</definedName>
    <definedName name="BExOHNAO5UDXSO73BK2ARHWKS90Y" localSheetId="2" hidden="1">#REF!</definedName>
    <definedName name="BExOHNAO5UDXSO73BK2ARHWKS90Y" localSheetId="15" hidden="1">#REF!</definedName>
    <definedName name="BExOHNAO5UDXSO73BK2ARHWKS90Y" hidden="1">#REF!</definedName>
    <definedName name="BExOHR1G1I9A9CI1HG94EWBLWNM2" localSheetId="4" hidden="1">#REF!</definedName>
    <definedName name="BExOHR1G1I9A9CI1HG94EWBLWNM2" localSheetId="2" hidden="1">#REF!</definedName>
    <definedName name="BExOHR1G1I9A9CI1HG94EWBLWNM2" localSheetId="15" hidden="1">#REF!</definedName>
    <definedName name="BExOHR1G1I9A9CI1HG94EWBLWNM2" hidden="1">#REF!</definedName>
    <definedName name="BExOHTQPP8LQ98L6PYUI6QW08YID" localSheetId="4" hidden="1">#REF!</definedName>
    <definedName name="BExOHTQPP8LQ98L6PYUI6QW08YID" localSheetId="2" hidden="1">#REF!</definedName>
    <definedName name="BExOHTQPP8LQ98L6PYUI6QW08YID" localSheetId="15" hidden="1">#REF!</definedName>
    <definedName name="BExOHTQPP8LQ98L6PYUI6QW08YID" hidden="1">#REF!</definedName>
    <definedName name="BExOHUHN7UXHYAJFJJFU805UZ0NB" localSheetId="4" hidden="1">#REF!</definedName>
    <definedName name="BExOHUHN7UXHYAJFJJFU805UZ0NB" localSheetId="2" hidden="1">#REF!</definedName>
    <definedName name="BExOHUHN7UXHYAJFJJFU805UZ0NB" localSheetId="15" hidden="1">#REF!</definedName>
    <definedName name="BExOHUHN7UXHYAJFJJFU805UZ0NB" hidden="1">#REF!</definedName>
    <definedName name="BExOHX6Q6NJI793PGX59O5EKTP4G" localSheetId="4" hidden="1">#REF!</definedName>
    <definedName name="BExOHX6Q6NJI793PGX59O5EKTP4G" localSheetId="2" hidden="1">#REF!</definedName>
    <definedName name="BExOHX6Q6NJI793PGX59O5EKTP4G" localSheetId="15" hidden="1">#REF!</definedName>
    <definedName name="BExOHX6Q6NJI793PGX59O5EKTP4G" hidden="1">#REF!</definedName>
    <definedName name="BExOI5VMTHH7Y8MQQ1N635CHYI0P" localSheetId="4" hidden="1">#REF!</definedName>
    <definedName name="BExOI5VMTHH7Y8MQQ1N635CHYI0P" localSheetId="2" hidden="1">#REF!</definedName>
    <definedName name="BExOI5VMTHH7Y8MQQ1N635CHYI0P" localSheetId="15" hidden="1">#REF!</definedName>
    <definedName name="BExOI5VMTHH7Y8MQQ1N635CHYI0P" hidden="1">#REF!</definedName>
    <definedName name="BExOIEVCP4Y6VDS23AK84MCYYHRT" localSheetId="4" hidden="1">#REF!</definedName>
    <definedName name="BExOIEVCP4Y6VDS23AK84MCYYHRT" localSheetId="2" hidden="1">#REF!</definedName>
    <definedName name="BExOIEVCP4Y6VDS23AK84MCYYHRT" localSheetId="15" hidden="1">#REF!</definedName>
    <definedName name="BExOIEVCP4Y6VDS23AK84MCYYHRT" hidden="1">#REF!</definedName>
    <definedName name="BExOIFRP0HEHF5D7JSZ0X8ADJ79U" localSheetId="4" hidden="1">#REF!</definedName>
    <definedName name="BExOIFRP0HEHF5D7JSZ0X8ADJ79U" localSheetId="2" hidden="1">#REF!</definedName>
    <definedName name="BExOIFRP0HEHF5D7JSZ0X8ADJ79U" localSheetId="15" hidden="1">#REF!</definedName>
    <definedName name="BExOIFRP0HEHF5D7JSZ0X8ADJ79U" hidden="1">#REF!</definedName>
    <definedName name="BExOIHPQIXR0NDR5WD01BZKPKEO3" localSheetId="4" hidden="1">#REF!</definedName>
    <definedName name="BExOIHPQIXR0NDR5WD01BZKPKEO3" localSheetId="2" hidden="1">#REF!</definedName>
    <definedName name="BExOIHPQIXR0NDR5WD01BZKPKEO3" localSheetId="15" hidden="1">#REF!</definedName>
    <definedName name="BExOIHPQIXR0NDR5WD01BZKPKEO3" hidden="1">#REF!</definedName>
    <definedName name="BExOIM7L0Z3LSII9P7ZTV4KJ8RMA" localSheetId="4" hidden="1">#REF!</definedName>
    <definedName name="BExOIM7L0Z3LSII9P7ZTV4KJ8RMA" localSheetId="2" hidden="1">#REF!</definedName>
    <definedName name="BExOIM7L0Z3LSII9P7ZTV4KJ8RMA" localSheetId="15" hidden="1">#REF!</definedName>
    <definedName name="BExOIM7L0Z3LSII9P7ZTV4KJ8RMA" hidden="1">#REF!</definedName>
    <definedName name="BExOIWJVMJ6MG6JC4SPD1L00OHU1" localSheetId="4" hidden="1">#REF!</definedName>
    <definedName name="BExOIWJVMJ6MG6JC4SPD1L00OHU1" localSheetId="2" hidden="1">#REF!</definedName>
    <definedName name="BExOIWJVMJ6MG6JC4SPD1L00OHU1" localSheetId="15" hidden="1">#REF!</definedName>
    <definedName name="BExOIWJVMJ6MG6JC4SPD1L00OHU1" hidden="1">#REF!</definedName>
    <definedName name="BExOIYCN8Z4JK3OOG86KYUCV0ME8" localSheetId="4" hidden="1">#REF!</definedName>
    <definedName name="BExOIYCN8Z4JK3OOG86KYUCV0ME8" localSheetId="2" hidden="1">#REF!</definedName>
    <definedName name="BExOIYCN8Z4JK3OOG86KYUCV0ME8" localSheetId="15" hidden="1">#REF!</definedName>
    <definedName name="BExOIYCN8Z4JK3OOG86KYUCV0ME8" hidden="1">#REF!</definedName>
    <definedName name="BExOJ3AKZ9BCBZT3KD8WMSLK6MN2" localSheetId="4" hidden="1">#REF!</definedName>
    <definedName name="BExOJ3AKZ9BCBZT3KD8WMSLK6MN2" localSheetId="2" hidden="1">#REF!</definedName>
    <definedName name="BExOJ3AKZ9BCBZT3KD8WMSLK6MN2" localSheetId="15" hidden="1">#REF!</definedName>
    <definedName name="BExOJ3AKZ9BCBZT3KD8WMSLK6MN2" hidden="1">#REF!</definedName>
    <definedName name="BExOJ7XQK71I4YZDD29AKOOWZ47E" localSheetId="4" hidden="1">#REF!</definedName>
    <definedName name="BExOJ7XQK71I4YZDD29AKOOWZ47E" localSheetId="2" hidden="1">#REF!</definedName>
    <definedName name="BExOJ7XQK71I4YZDD29AKOOWZ47E" localSheetId="15" hidden="1">#REF!</definedName>
    <definedName name="BExOJ7XQK71I4YZDD29AKOOWZ47E" hidden="1">#REF!</definedName>
    <definedName name="BExOJAXS2THXXIJMV2F2LZKMI589" localSheetId="4" hidden="1">#REF!</definedName>
    <definedName name="BExOJAXS2THXXIJMV2F2LZKMI589" localSheetId="2" hidden="1">#REF!</definedName>
    <definedName name="BExOJAXS2THXXIJMV2F2LZKMI589" localSheetId="15" hidden="1">#REF!</definedName>
    <definedName name="BExOJAXS2THXXIJMV2F2LZKMI589" hidden="1">#REF!</definedName>
    <definedName name="BExOJDXKJ43BMD5CFWEMSU5R1BP9" localSheetId="4" hidden="1">#REF!</definedName>
    <definedName name="BExOJDXKJ43BMD5CFWEMSU5R1BP9" localSheetId="2" hidden="1">#REF!</definedName>
    <definedName name="BExOJDXKJ43BMD5CFWEMSU5R1BP9" localSheetId="15" hidden="1">#REF!</definedName>
    <definedName name="BExOJDXKJ43BMD5CFWEMSU5R1BP9" hidden="1">#REF!</definedName>
    <definedName name="BExOJHZ9KOD9LEP7ES426LHOCXEY" localSheetId="4" hidden="1">#REF!</definedName>
    <definedName name="BExOJHZ9KOD9LEP7ES426LHOCXEY" localSheetId="2" hidden="1">#REF!</definedName>
    <definedName name="BExOJHZ9KOD9LEP7ES426LHOCXEY" localSheetId="15" hidden="1">#REF!</definedName>
    <definedName name="BExOJHZ9KOD9LEP7ES426LHOCXEY" hidden="1">#REF!</definedName>
    <definedName name="BExOJM0W6XGSW5MXPTTX0GNF6SFT" localSheetId="4" hidden="1">#REF!</definedName>
    <definedName name="BExOJM0W6XGSW5MXPTTX0GNF6SFT" localSheetId="2" hidden="1">#REF!</definedName>
    <definedName name="BExOJM0W6XGSW5MXPTTX0GNF6SFT" localSheetId="15" hidden="1">#REF!</definedName>
    <definedName name="BExOJM0W6XGSW5MXPTTX0GNF6SFT" hidden="1">#REF!</definedName>
    <definedName name="BExOJQ7XL1X94G2GP88DSU6OTRKY" localSheetId="4" hidden="1">#REF!</definedName>
    <definedName name="BExOJQ7XL1X94G2GP88DSU6OTRKY" localSheetId="2" hidden="1">#REF!</definedName>
    <definedName name="BExOJQ7XL1X94G2GP88DSU6OTRKY" localSheetId="15" hidden="1">#REF!</definedName>
    <definedName name="BExOJQ7XL1X94G2GP88DSU6OTRKY" hidden="1">#REF!</definedName>
    <definedName name="BExOJXEUJJ9SYRJXKYYV2NCCDT2R" localSheetId="4" hidden="1">#REF!</definedName>
    <definedName name="BExOJXEUJJ9SYRJXKYYV2NCCDT2R" localSheetId="2" hidden="1">#REF!</definedName>
    <definedName name="BExOJXEUJJ9SYRJXKYYV2NCCDT2R" localSheetId="15" hidden="1">#REF!</definedName>
    <definedName name="BExOJXEUJJ9SYRJXKYYV2NCCDT2R" hidden="1">#REF!</definedName>
    <definedName name="BExOK0EQYM9JUMAGWOUN7QDH7VMZ" localSheetId="4" hidden="1">#REF!</definedName>
    <definedName name="BExOK0EQYM9JUMAGWOUN7QDH7VMZ" localSheetId="2" hidden="1">#REF!</definedName>
    <definedName name="BExOK0EQYM9JUMAGWOUN7QDH7VMZ" localSheetId="15" hidden="1">#REF!</definedName>
    <definedName name="BExOK0EQYM9JUMAGWOUN7QDH7VMZ" hidden="1">#REF!</definedName>
    <definedName name="BExOK10DBCM0O0CLRF8BB6EEWGB2" localSheetId="4" hidden="1">#REF!</definedName>
    <definedName name="BExOK10DBCM0O0CLRF8BB6EEWGB2" localSheetId="2" hidden="1">#REF!</definedName>
    <definedName name="BExOK10DBCM0O0CLRF8BB6EEWGB2" localSheetId="15" hidden="1">#REF!</definedName>
    <definedName name="BExOK10DBCM0O0CLRF8BB6EEWGB2" hidden="1">#REF!</definedName>
    <definedName name="BExOK45QZPFPJ08Z5BZOFLNGPHCZ" localSheetId="4" hidden="1">#REF!</definedName>
    <definedName name="BExOK45QZPFPJ08Z5BZOFLNGPHCZ" localSheetId="2" hidden="1">#REF!</definedName>
    <definedName name="BExOK45QZPFPJ08Z5BZOFLNGPHCZ" localSheetId="15" hidden="1">#REF!</definedName>
    <definedName name="BExOK45QZPFPJ08Z5BZOFLNGPHCZ" hidden="1">#REF!</definedName>
    <definedName name="BExOK4WM9O7QNG6O57FOASI5QSN1" localSheetId="4" hidden="1">#REF!</definedName>
    <definedName name="BExOK4WM9O7QNG6O57FOASI5QSN1" localSheetId="2" hidden="1">#REF!</definedName>
    <definedName name="BExOK4WM9O7QNG6O57FOASI5QSN1" localSheetId="15" hidden="1">#REF!</definedName>
    <definedName name="BExOK4WM9O7QNG6O57FOASI5QSN1" hidden="1">#REF!</definedName>
    <definedName name="BExOK57E3HXBUDOQB4M87JK9OPNE" localSheetId="4" hidden="1">#REF!</definedName>
    <definedName name="BExOK57E3HXBUDOQB4M87JK9OPNE" localSheetId="2" hidden="1">#REF!</definedName>
    <definedName name="BExOK57E3HXBUDOQB4M87JK9OPNE" localSheetId="15" hidden="1">#REF!</definedName>
    <definedName name="BExOK57E3HXBUDOQB4M87JK9OPNE" hidden="1">#REF!</definedName>
    <definedName name="BExOKJLBFD15HACQ01HQLY1U5SE2" localSheetId="4" hidden="1">#REF!</definedName>
    <definedName name="BExOKJLBFD15HACQ01HQLY1U5SE2" localSheetId="2" hidden="1">#REF!</definedName>
    <definedName name="BExOKJLBFD15HACQ01HQLY1U5SE2" localSheetId="15" hidden="1">#REF!</definedName>
    <definedName name="BExOKJLBFD15HACQ01HQLY1U5SE2" hidden="1">#REF!</definedName>
    <definedName name="BExOKTXMJP351VXKH8VT6SXUNIMF" localSheetId="4" hidden="1">#REF!</definedName>
    <definedName name="BExOKTXMJP351VXKH8VT6SXUNIMF" localSheetId="2" hidden="1">#REF!</definedName>
    <definedName name="BExOKTXMJP351VXKH8VT6SXUNIMF" localSheetId="15" hidden="1">#REF!</definedName>
    <definedName name="BExOKTXMJP351VXKH8VT6SXUNIMF" hidden="1">#REF!</definedName>
    <definedName name="BExOKU8GMLOCNVORDE329819XN67" localSheetId="4" hidden="1">#REF!</definedName>
    <definedName name="BExOKU8GMLOCNVORDE329819XN67" localSheetId="2" hidden="1">#REF!</definedName>
    <definedName name="BExOKU8GMLOCNVORDE329819XN67" localSheetId="15" hidden="1">#REF!</definedName>
    <definedName name="BExOKU8GMLOCNVORDE329819XN67" hidden="1">#REF!</definedName>
    <definedName name="BExOL0Z3Z7IAMHPB91EO2MF49U57" localSheetId="4" hidden="1">#REF!</definedName>
    <definedName name="BExOL0Z3Z7IAMHPB91EO2MF49U57" localSheetId="2" hidden="1">#REF!</definedName>
    <definedName name="BExOL0Z3Z7IAMHPB91EO2MF49U57" localSheetId="15" hidden="1">#REF!</definedName>
    <definedName name="BExOL0Z3Z7IAMHPB91EO2MF49U57" hidden="1">#REF!</definedName>
    <definedName name="BExOL7KH12VAR0LG741SIOJTLWFD" localSheetId="4" hidden="1">#REF!</definedName>
    <definedName name="BExOL7KH12VAR0LG741SIOJTLWFD" localSheetId="2" hidden="1">#REF!</definedName>
    <definedName name="BExOL7KH12VAR0LG741SIOJTLWFD" localSheetId="15" hidden="1">#REF!</definedName>
    <definedName name="BExOL7KH12VAR0LG741SIOJTLWFD" hidden="1">#REF!</definedName>
    <definedName name="BExOLGUYDBS2V3UOK4DVPUW5JZN7" localSheetId="4" hidden="1">#REF!</definedName>
    <definedName name="BExOLGUYDBS2V3UOK4DVPUW5JZN7" localSheetId="2" hidden="1">#REF!</definedName>
    <definedName name="BExOLGUYDBS2V3UOK4DVPUW5JZN7" localSheetId="15" hidden="1">#REF!</definedName>
    <definedName name="BExOLGUYDBS2V3UOK4DVPUW5JZN7" hidden="1">#REF!</definedName>
    <definedName name="BExOLICXFHJLILCJVFMJE5MGGWKR" localSheetId="4" hidden="1">#REF!</definedName>
    <definedName name="BExOLICXFHJLILCJVFMJE5MGGWKR" localSheetId="2" hidden="1">#REF!</definedName>
    <definedName name="BExOLICXFHJLILCJVFMJE5MGGWKR" localSheetId="15" hidden="1">#REF!</definedName>
    <definedName name="BExOLICXFHJLILCJVFMJE5MGGWKR" hidden="1">#REF!</definedName>
    <definedName name="BExOLOI0WJS3QC12I3ISL0D9AWOF" localSheetId="4" hidden="1">#REF!</definedName>
    <definedName name="BExOLOI0WJS3QC12I3ISL0D9AWOF" localSheetId="2" hidden="1">#REF!</definedName>
    <definedName name="BExOLOI0WJS3QC12I3ISL0D9AWOF" localSheetId="15" hidden="1">#REF!</definedName>
    <definedName name="BExOLOI0WJS3QC12I3ISL0D9AWOF" hidden="1">#REF!</definedName>
    <definedName name="BExOLQ5A7IWI0W12J7315E7LBI0O" localSheetId="4" hidden="1">#REF!</definedName>
    <definedName name="BExOLQ5A7IWI0W12J7315E7LBI0O" localSheetId="2" hidden="1">#REF!</definedName>
    <definedName name="BExOLQ5A7IWI0W12J7315E7LBI0O" localSheetId="15" hidden="1">#REF!</definedName>
    <definedName name="BExOLQ5A7IWI0W12J7315E7LBI0O" hidden="1">#REF!</definedName>
    <definedName name="BExOLYZNG5RBD0BTS1OEZJNU92Q5" localSheetId="4" hidden="1">#REF!</definedName>
    <definedName name="BExOLYZNG5RBD0BTS1OEZJNU92Q5" localSheetId="2" hidden="1">#REF!</definedName>
    <definedName name="BExOLYZNG5RBD0BTS1OEZJNU92Q5" localSheetId="15" hidden="1">#REF!</definedName>
    <definedName name="BExOLYZNG5RBD0BTS1OEZJNU92Q5" hidden="1">#REF!</definedName>
    <definedName name="BExOM136CSOYSV2NE3NAU04Z4414" localSheetId="4" hidden="1">#REF!</definedName>
    <definedName name="BExOM136CSOYSV2NE3NAU04Z4414" localSheetId="2" hidden="1">#REF!</definedName>
    <definedName name="BExOM136CSOYSV2NE3NAU04Z4414" localSheetId="15" hidden="1">#REF!</definedName>
    <definedName name="BExOM136CSOYSV2NE3NAU04Z4414" hidden="1">#REF!</definedName>
    <definedName name="BExOM3HIJ3UZPOKJI68KPBJAHPDC" localSheetId="4" hidden="1">#REF!</definedName>
    <definedName name="BExOM3HIJ3UZPOKJI68KPBJAHPDC" localSheetId="2" hidden="1">#REF!</definedName>
    <definedName name="BExOM3HIJ3UZPOKJI68KPBJAHPDC" localSheetId="15" hidden="1">#REF!</definedName>
    <definedName name="BExOM3HIJ3UZPOKJI68KPBJAHPDC" hidden="1">#REF!</definedName>
    <definedName name="BExOM5QC0I90GVJG1G7NFAIINKAQ" localSheetId="4" hidden="1">#REF!</definedName>
    <definedName name="BExOM5QC0I90GVJG1G7NFAIINKAQ" localSheetId="2" hidden="1">#REF!</definedName>
    <definedName name="BExOM5QC0I90GVJG1G7NFAIINKAQ" localSheetId="15" hidden="1">#REF!</definedName>
    <definedName name="BExOM5QC0I90GVJG1G7NFAIINKAQ" hidden="1">#REF!</definedName>
    <definedName name="BExOMKPURE33YQ3K1JG9NVQD4W49" localSheetId="4" hidden="1">#REF!</definedName>
    <definedName name="BExOMKPURE33YQ3K1JG9NVQD4W49" localSheetId="2" hidden="1">#REF!</definedName>
    <definedName name="BExOMKPURE33YQ3K1JG9NVQD4W49" localSheetId="15" hidden="1">#REF!</definedName>
    <definedName name="BExOMKPURE33YQ3K1JG9NVQD4W49" hidden="1">#REF!</definedName>
    <definedName name="BExOMP7NGCLUNFK50QD2LPKRG078" localSheetId="4" hidden="1">#REF!</definedName>
    <definedName name="BExOMP7NGCLUNFK50QD2LPKRG078" localSheetId="2" hidden="1">#REF!</definedName>
    <definedName name="BExOMP7NGCLUNFK50QD2LPKRG078" localSheetId="15" hidden="1">#REF!</definedName>
    <definedName name="BExOMP7NGCLUNFK50QD2LPKRG078" hidden="1">#REF!</definedName>
    <definedName name="BExOMPNX2853XA8AUM0BLA7CS86A" localSheetId="4" hidden="1">#REF!</definedName>
    <definedName name="BExOMPNX2853XA8AUM0BLA7CS86A" localSheetId="2" hidden="1">#REF!</definedName>
    <definedName name="BExOMPNX2853XA8AUM0BLA7CS86A" localSheetId="15" hidden="1">#REF!</definedName>
    <definedName name="BExOMPNX2853XA8AUM0BLA7CS86A" hidden="1">#REF!</definedName>
    <definedName name="BExOMU0A6XMY48SZRYL4WQZD13BI" localSheetId="4" hidden="1">#REF!</definedName>
    <definedName name="BExOMU0A6XMY48SZRYL4WQZD13BI" localSheetId="2" hidden="1">#REF!</definedName>
    <definedName name="BExOMU0A6XMY48SZRYL4WQZD13BI" localSheetId="15" hidden="1">#REF!</definedName>
    <definedName name="BExOMU0A6XMY48SZRYL4WQZD13BI" hidden="1">#REF!</definedName>
    <definedName name="BExOMVT0HSNC59DJP4CLISASGHKL" localSheetId="4" hidden="1">#REF!</definedName>
    <definedName name="BExOMVT0HSNC59DJP4CLISASGHKL" localSheetId="2" hidden="1">#REF!</definedName>
    <definedName name="BExOMVT0HSNC59DJP4CLISASGHKL" localSheetId="15" hidden="1">#REF!</definedName>
    <definedName name="BExOMVT0HSNC59DJP4CLISASGHKL" hidden="1">#REF!</definedName>
    <definedName name="BExON0AX35F2SI0UCVMGWGVIUNI3" localSheetId="4" hidden="1">#REF!</definedName>
    <definedName name="BExON0AX35F2SI0UCVMGWGVIUNI3" localSheetId="2" hidden="1">#REF!</definedName>
    <definedName name="BExON0AX35F2SI0UCVMGWGVIUNI3" localSheetId="15" hidden="1">#REF!</definedName>
    <definedName name="BExON0AX35F2SI0UCVMGWGVIUNI3" hidden="1">#REF!</definedName>
    <definedName name="BExON1I19LN0T10YIIYC5NE9UGMR" localSheetId="4" hidden="1">#REF!</definedName>
    <definedName name="BExON1I19LN0T10YIIYC5NE9UGMR" localSheetId="2" hidden="1">#REF!</definedName>
    <definedName name="BExON1I19LN0T10YIIYC5NE9UGMR" localSheetId="15" hidden="1">#REF!</definedName>
    <definedName name="BExON1I19LN0T10YIIYC5NE9UGMR" hidden="1">#REF!</definedName>
    <definedName name="BExON41U4296DV3DPG6I5EF3OEYF" localSheetId="4" hidden="1">#REF!</definedName>
    <definedName name="BExON41U4296DV3DPG6I5EF3OEYF" localSheetId="2" hidden="1">#REF!</definedName>
    <definedName name="BExON41U4296DV3DPG6I5EF3OEYF" localSheetId="15" hidden="1">#REF!</definedName>
    <definedName name="BExON41U4296DV3DPG6I5EF3OEYF" hidden="1">#REF!</definedName>
    <definedName name="BExONB3A7CO4YD8RB41PHC93BQ9M" localSheetId="4" hidden="1">#REF!</definedName>
    <definedName name="BExONB3A7CO4YD8RB41PHC93BQ9M" localSheetId="2" hidden="1">#REF!</definedName>
    <definedName name="BExONB3A7CO4YD8RB41PHC93BQ9M" localSheetId="15" hidden="1">#REF!</definedName>
    <definedName name="BExONB3A7CO4YD8RB41PHC93BQ9M" hidden="1">#REF!</definedName>
    <definedName name="BExONFQH6UUXF8V0GI4BRIST9RFO" localSheetId="4" hidden="1">#REF!</definedName>
    <definedName name="BExONFQH6UUXF8V0GI4BRIST9RFO" localSheetId="2" hidden="1">#REF!</definedName>
    <definedName name="BExONFQH6UUXF8V0GI4BRIST9RFO" localSheetId="15" hidden="1">#REF!</definedName>
    <definedName name="BExONFQH6UUXF8V0GI4BRIST9RFO" hidden="1">#REF!</definedName>
    <definedName name="BExONIL31DZWU7IFVN3VV0XTXJA1" localSheetId="4" hidden="1">#REF!</definedName>
    <definedName name="BExONIL31DZWU7IFVN3VV0XTXJA1" localSheetId="2" hidden="1">#REF!</definedName>
    <definedName name="BExONIL31DZWU7IFVN3VV0XTXJA1" localSheetId="15" hidden="1">#REF!</definedName>
    <definedName name="BExONIL31DZWU7IFVN3VV0XTXJA1" hidden="1">#REF!</definedName>
    <definedName name="BExONJ1BU17R0F5A2UP1UGJBOGKS" localSheetId="4" hidden="1">#REF!</definedName>
    <definedName name="BExONJ1BU17R0F5A2UP1UGJBOGKS" localSheetId="2" hidden="1">#REF!</definedName>
    <definedName name="BExONJ1BU17R0F5A2UP1UGJBOGKS" localSheetId="15" hidden="1">#REF!</definedName>
    <definedName name="BExONJ1BU17R0F5A2UP1UGJBOGKS" hidden="1">#REF!</definedName>
    <definedName name="BExONKZDHE8SS0P4YRLGEQR9KYHF" localSheetId="4" hidden="1">#REF!</definedName>
    <definedName name="BExONKZDHE8SS0P4YRLGEQR9KYHF" localSheetId="2" hidden="1">#REF!</definedName>
    <definedName name="BExONKZDHE8SS0P4YRLGEQR9KYHF" localSheetId="15" hidden="1">#REF!</definedName>
    <definedName name="BExONKZDHE8SS0P4YRLGEQR9KYHF" hidden="1">#REF!</definedName>
    <definedName name="BExONNZ9VMHVX3J6NLNJY7KZA61O" localSheetId="4" hidden="1">#REF!</definedName>
    <definedName name="BExONNZ9VMHVX3J6NLNJY7KZA61O" localSheetId="2" hidden="1">#REF!</definedName>
    <definedName name="BExONNZ9VMHVX3J6NLNJY7KZA61O" localSheetId="15" hidden="1">#REF!</definedName>
    <definedName name="BExONNZ9VMHVX3J6NLNJY7KZA61O" hidden="1">#REF!</definedName>
    <definedName name="BExONRQ1BAA4F3TXP2MYQ4YCZ09S" localSheetId="4" hidden="1">#REF!</definedName>
    <definedName name="BExONRQ1BAA4F3TXP2MYQ4YCZ09S" localSheetId="2" hidden="1">#REF!</definedName>
    <definedName name="BExONRQ1BAA4F3TXP2MYQ4YCZ09S" localSheetId="15" hidden="1">#REF!</definedName>
    <definedName name="BExONRQ1BAA4F3TXP2MYQ4YCZ09S" hidden="1">#REF!</definedName>
    <definedName name="BExONU4ENMND8RLZX0L5EHPYQQSB" localSheetId="4" hidden="1">#REF!</definedName>
    <definedName name="BExONU4ENMND8RLZX0L5EHPYQQSB" localSheetId="2" hidden="1">#REF!</definedName>
    <definedName name="BExONU4ENMND8RLZX0L5EHPYQQSB" localSheetId="15" hidden="1">#REF!</definedName>
    <definedName name="BExONU4ENMND8RLZX0L5EHPYQQSB" hidden="1">#REF!</definedName>
    <definedName name="BExONXPUEU6ZRSIX4PDJ1DXY679I" localSheetId="4" hidden="1">#REF!</definedName>
    <definedName name="BExONXPUEU6ZRSIX4PDJ1DXY679I" localSheetId="2" hidden="1">#REF!</definedName>
    <definedName name="BExONXPUEU6ZRSIX4PDJ1DXY679I" localSheetId="15" hidden="1">#REF!</definedName>
    <definedName name="BExONXPUEU6ZRSIX4PDJ1DXY679I" hidden="1">#REF!</definedName>
    <definedName name="BExOO0KEG2WL5WKKMHN0S2UTIUNG" localSheetId="4" hidden="1">#REF!</definedName>
    <definedName name="BExOO0KEG2WL5WKKMHN0S2UTIUNG" localSheetId="2" hidden="1">#REF!</definedName>
    <definedName name="BExOO0KEG2WL5WKKMHN0S2UTIUNG" localSheetId="15" hidden="1">#REF!</definedName>
    <definedName name="BExOO0KEG2WL5WKKMHN0S2UTIUNG" hidden="1">#REF!</definedName>
    <definedName name="BExOO1WWIZSGB0YTGKESB45TSVMZ" localSheetId="4" hidden="1">#REF!</definedName>
    <definedName name="BExOO1WWIZSGB0YTGKESB45TSVMZ" localSheetId="2" hidden="1">#REF!</definedName>
    <definedName name="BExOO1WWIZSGB0YTGKESB45TSVMZ" localSheetId="15" hidden="1">#REF!</definedName>
    <definedName name="BExOO1WWIZSGB0YTGKESB45TSVMZ" hidden="1">#REF!</definedName>
    <definedName name="BExOO4B8FPAFYPHCTYTX37P1TQM5" localSheetId="4" hidden="1">#REF!</definedName>
    <definedName name="BExOO4B8FPAFYPHCTYTX37P1TQM5" localSheetId="2" hidden="1">#REF!</definedName>
    <definedName name="BExOO4B8FPAFYPHCTYTX37P1TQM5" localSheetId="15" hidden="1">#REF!</definedName>
    <definedName name="BExOO4B8FPAFYPHCTYTX37P1TQM5" hidden="1">#REF!</definedName>
    <definedName name="BExOOIULUDOJRMYABWV5CCL906X6" localSheetId="4" hidden="1">#REF!</definedName>
    <definedName name="BExOOIULUDOJRMYABWV5CCL906X6" localSheetId="2" hidden="1">#REF!</definedName>
    <definedName name="BExOOIULUDOJRMYABWV5CCL906X6" localSheetId="15" hidden="1">#REF!</definedName>
    <definedName name="BExOOIULUDOJRMYABWV5CCL906X6" hidden="1">#REF!</definedName>
    <definedName name="BExOOJLIWKJW5S7XWJXD8TYV5HQ9" localSheetId="4" hidden="1">#REF!</definedName>
    <definedName name="BExOOJLIWKJW5S7XWJXD8TYV5HQ9" localSheetId="2" hidden="1">#REF!</definedName>
    <definedName name="BExOOJLIWKJW5S7XWJXD8TYV5HQ9" localSheetId="15" hidden="1">#REF!</definedName>
    <definedName name="BExOOJLIWKJW5S7XWJXD8TYV5HQ9" hidden="1">#REF!</definedName>
    <definedName name="BExOOQ1JVWQ9LYXD0V94BRXKTA1I" localSheetId="4" hidden="1">#REF!</definedName>
    <definedName name="BExOOQ1JVWQ9LYXD0V94BRXKTA1I" localSheetId="2" hidden="1">#REF!</definedName>
    <definedName name="BExOOQ1JVWQ9LYXD0V94BRXKTA1I" localSheetId="15" hidden="1">#REF!</definedName>
    <definedName name="BExOOQ1JVWQ9LYXD0V94BRXKTA1I" hidden="1">#REF!</definedName>
    <definedName name="BExOOTN0KTXJCL7E476XBN1CJ553" localSheetId="4" hidden="1">#REF!</definedName>
    <definedName name="BExOOTN0KTXJCL7E476XBN1CJ553" localSheetId="2" hidden="1">#REF!</definedName>
    <definedName name="BExOOTN0KTXJCL7E476XBN1CJ553" localSheetId="15" hidden="1">#REF!</definedName>
    <definedName name="BExOOTN0KTXJCL7E476XBN1CJ553" hidden="1">#REF!</definedName>
    <definedName name="BExOOVVUJIJNAYDICUUQQ9O7O3TW" localSheetId="4" hidden="1">#REF!</definedName>
    <definedName name="BExOOVVUJIJNAYDICUUQQ9O7O3TW" localSheetId="2" hidden="1">#REF!</definedName>
    <definedName name="BExOOVVUJIJNAYDICUUQQ9O7O3TW" localSheetId="15" hidden="1">#REF!</definedName>
    <definedName name="BExOOVVUJIJNAYDICUUQQ9O7O3TW" hidden="1">#REF!</definedName>
    <definedName name="BExOP9DDU5MZJKWGFT0MKL44YKIV" localSheetId="4" hidden="1">#REF!</definedName>
    <definedName name="BExOP9DDU5MZJKWGFT0MKL44YKIV" localSheetId="2" hidden="1">#REF!</definedName>
    <definedName name="BExOP9DDU5MZJKWGFT0MKL44YKIV" localSheetId="15" hidden="1">#REF!</definedName>
    <definedName name="BExOP9DDU5MZJKWGFT0MKL44YKIV" hidden="1">#REF!</definedName>
    <definedName name="BExOP9DEBV5W5P4Q25J3XCJBP5S9" localSheetId="4" hidden="1">#REF!</definedName>
    <definedName name="BExOP9DEBV5W5P4Q25J3XCJBP5S9" localSheetId="2" hidden="1">#REF!</definedName>
    <definedName name="BExOP9DEBV5W5P4Q25J3XCJBP5S9" localSheetId="15" hidden="1">#REF!</definedName>
    <definedName name="BExOP9DEBV5W5P4Q25J3XCJBP5S9" hidden="1">#REF!</definedName>
    <definedName name="BExOPFNYRBL0BFM23LZBJTADNOE4" localSheetId="4" hidden="1">#REF!</definedName>
    <definedName name="BExOPFNYRBL0BFM23LZBJTADNOE4" localSheetId="2" hidden="1">#REF!</definedName>
    <definedName name="BExOPFNYRBL0BFM23LZBJTADNOE4" localSheetId="15" hidden="1">#REF!</definedName>
    <definedName name="BExOPFNYRBL0BFM23LZBJTADNOE4" hidden="1">#REF!</definedName>
    <definedName name="BExOPINVFSIZMCVT9YGT2AODVCX3" localSheetId="4" hidden="1">#REF!</definedName>
    <definedName name="BExOPINVFSIZMCVT9YGT2AODVCX3" localSheetId="2" hidden="1">#REF!</definedName>
    <definedName name="BExOPINVFSIZMCVT9YGT2AODVCX3" localSheetId="15" hidden="1">#REF!</definedName>
    <definedName name="BExOPINVFSIZMCVT9YGT2AODVCX3" hidden="1">#REF!</definedName>
    <definedName name="BExOQ1JN4SAC44RTMZIGHSW023WA" localSheetId="4" hidden="1">#REF!</definedName>
    <definedName name="BExOQ1JN4SAC44RTMZIGHSW023WA" localSheetId="2" hidden="1">#REF!</definedName>
    <definedName name="BExOQ1JN4SAC44RTMZIGHSW023WA" localSheetId="15" hidden="1">#REF!</definedName>
    <definedName name="BExOQ1JN4SAC44RTMZIGHSW023WA" hidden="1">#REF!</definedName>
    <definedName name="BExOQ256YMF115DJL3KBPNKABJ90" localSheetId="4" hidden="1">#REF!</definedName>
    <definedName name="BExOQ256YMF115DJL3KBPNKABJ90" localSheetId="2" hidden="1">#REF!</definedName>
    <definedName name="BExOQ256YMF115DJL3KBPNKABJ90" localSheetId="15" hidden="1">#REF!</definedName>
    <definedName name="BExOQ256YMF115DJL3KBPNKABJ90" hidden="1">#REF!</definedName>
    <definedName name="BExQ19DEUOLC11IW32E2AMVZLFF1" localSheetId="4" hidden="1">#REF!</definedName>
    <definedName name="BExQ19DEUOLC11IW32E2AMVZLFF1" localSheetId="2" hidden="1">#REF!</definedName>
    <definedName name="BExQ19DEUOLC11IW32E2AMVZLFF1" localSheetId="15" hidden="1">#REF!</definedName>
    <definedName name="BExQ19DEUOLC11IW32E2AMVZLFF1" hidden="1">#REF!</definedName>
    <definedName name="BExQ1OCW3L24TN0BYVRE2NE3IK1O" localSheetId="4" hidden="1">#REF!</definedName>
    <definedName name="BExQ1OCW3L24TN0BYVRE2NE3IK1O" localSheetId="2" hidden="1">#REF!</definedName>
    <definedName name="BExQ1OCW3L24TN0BYVRE2NE3IK1O" localSheetId="15" hidden="1">#REF!</definedName>
    <definedName name="BExQ1OCW3L24TN0BYVRE2NE3IK1O" hidden="1">#REF!</definedName>
    <definedName name="BExQ29C73XR33S3668YYSYZAIHTG" localSheetId="4" hidden="1">#REF!</definedName>
    <definedName name="BExQ29C73XR33S3668YYSYZAIHTG" localSheetId="2" hidden="1">#REF!</definedName>
    <definedName name="BExQ29C73XR33S3668YYSYZAIHTG" localSheetId="15" hidden="1">#REF!</definedName>
    <definedName name="BExQ29C73XR33S3668YYSYZAIHTG" hidden="1">#REF!</definedName>
    <definedName name="BExQ2FS228IUDUP2023RA1D4AO4C" localSheetId="4" hidden="1">#REF!</definedName>
    <definedName name="BExQ2FS228IUDUP2023RA1D4AO4C" localSheetId="2" hidden="1">#REF!</definedName>
    <definedName name="BExQ2FS228IUDUP2023RA1D4AO4C" localSheetId="15" hidden="1">#REF!</definedName>
    <definedName name="BExQ2FS228IUDUP2023RA1D4AO4C" hidden="1">#REF!</definedName>
    <definedName name="BExQ2L0XYWLY9VPZWXYYFRIRQRJ1" localSheetId="4" hidden="1">#REF!</definedName>
    <definedName name="BExQ2L0XYWLY9VPZWXYYFRIRQRJ1" localSheetId="2" hidden="1">#REF!</definedName>
    <definedName name="BExQ2L0XYWLY9VPZWXYYFRIRQRJ1" localSheetId="15" hidden="1">#REF!</definedName>
    <definedName name="BExQ2L0XYWLY9VPZWXYYFRIRQRJ1" hidden="1">#REF!</definedName>
    <definedName name="BExQ2M841F5Z1BQYR8DG5FKK0LIU" localSheetId="4" hidden="1">#REF!</definedName>
    <definedName name="BExQ2M841F5Z1BQYR8DG5FKK0LIU" localSheetId="2" hidden="1">#REF!</definedName>
    <definedName name="BExQ2M841F5Z1BQYR8DG5FKK0LIU" localSheetId="15" hidden="1">#REF!</definedName>
    <definedName name="BExQ2M841F5Z1BQYR8DG5FKK0LIU" hidden="1">#REF!</definedName>
    <definedName name="BExQ2STHO7AXYTS1VPPHQMX1WT30" localSheetId="4" hidden="1">#REF!</definedName>
    <definedName name="BExQ2STHO7AXYTS1VPPHQMX1WT30" localSheetId="2" hidden="1">#REF!</definedName>
    <definedName name="BExQ2STHO7AXYTS1VPPHQMX1WT30" localSheetId="15" hidden="1">#REF!</definedName>
    <definedName name="BExQ2STHO7AXYTS1VPPHQMX1WT30" hidden="1">#REF!</definedName>
    <definedName name="BExQ2XWXHMQMQ99FF9293AEQHABB" localSheetId="4" hidden="1">#REF!</definedName>
    <definedName name="BExQ2XWXHMQMQ99FF9293AEQHABB" localSheetId="2" hidden="1">#REF!</definedName>
    <definedName name="BExQ2XWXHMQMQ99FF9293AEQHABB" localSheetId="15" hidden="1">#REF!</definedName>
    <definedName name="BExQ2XWXHMQMQ99FF9293AEQHABB" hidden="1">#REF!</definedName>
    <definedName name="BExQ300G8I8TK45A0MVHV15422EU" localSheetId="4" hidden="1">#REF!</definedName>
    <definedName name="BExQ300G8I8TK45A0MVHV15422EU" localSheetId="2" hidden="1">#REF!</definedName>
    <definedName name="BExQ300G8I8TK45A0MVHV15422EU" localSheetId="15" hidden="1">#REF!</definedName>
    <definedName name="BExQ300G8I8TK45A0MVHV15422EU" hidden="1">#REF!</definedName>
    <definedName name="BExQ305RBEODGNAETZ0EZQLLDZZD" localSheetId="4" hidden="1">#REF!</definedName>
    <definedName name="BExQ305RBEODGNAETZ0EZQLLDZZD" localSheetId="2" hidden="1">#REF!</definedName>
    <definedName name="BExQ305RBEODGNAETZ0EZQLLDZZD" localSheetId="15" hidden="1">#REF!</definedName>
    <definedName name="BExQ305RBEODGNAETZ0EZQLLDZZD" hidden="1">#REF!</definedName>
    <definedName name="BExQ37SZQJSC2C73FY2IJY852LVP" localSheetId="4" hidden="1">#REF!</definedName>
    <definedName name="BExQ37SZQJSC2C73FY2IJY852LVP" localSheetId="2" hidden="1">#REF!</definedName>
    <definedName name="BExQ37SZQJSC2C73FY2IJY852LVP" localSheetId="15" hidden="1">#REF!</definedName>
    <definedName name="BExQ37SZQJSC2C73FY2IJY852LVP" hidden="1">#REF!</definedName>
    <definedName name="BExQ39R28MXSG2SEV956F0KZ20AN" localSheetId="4" hidden="1">#REF!</definedName>
    <definedName name="BExQ39R28MXSG2SEV956F0KZ20AN" localSheetId="2" hidden="1">#REF!</definedName>
    <definedName name="BExQ39R28MXSG2SEV956F0KZ20AN" localSheetId="15" hidden="1">#REF!</definedName>
    <definedName name="BExQ39R28MXSG2SEV956F0KZ20AN" hidden="1">#REF!</definedName>
    <definedName name="BExQ3D1P3M5Z3HLMEZ17E0BLEE4U" localSheetId="4" hidden="1">#REF!</definedName>
    <definedName name="BExQ3D1P3M5Z3HLMEZ17E0BLEE4U" localSheetId="2" hidden="1">#REF!</definedName>
    <definedName name="BExQ3D1P3M5Z3HLMEZ17E0BLEE4U" localSheetId="15" hidden="1">#REF!</definedName>
    <definedName name="BExQ3D1P3M5Z3HLMEZ17E0BLEE4U" hidden="1">#REF!</definedName>
    <definedName name="BExQ3EZX6BA2WHKI84SG78UPRTSE" localSheetId="4" hidden="1">#REF!</definedName>
    <definedName name="BExQ3EZX6BA2WHKI84SG78UPRTSE" localSheetId="2" hidden="1">#REF!</definedName>
    <definedName name="BExQ3EZX6BA2WHKI84SG78UPRTSE" localSheetId="15" hidden="1">#REF!</definedName>
    <definedName name="BExQ3EZX6BA2WHKI84SG78UPRTSE" hidden="1">#REF!</definedName>
    <definedName name="BExQ3KOX6620WUSBG7PGACNC936P" localSheetId="4" hidden="1">#REF!</definedName>
    <definedName name="BExQ3KOX6620WUSBG7PGACNC936P" localSheetId="2" hidden="1">#REF!</definedName>
    <definedName name="BExQ3KOX6620WUSBG7PGACNC936P" localSheetId="15" hidden="1">#REF!</definedName>
    <definedName name="BExQ3KOX6620WUSBG7PGACNC936P" hidden="1">#REF!</definedName>
    <definedName name="BExQ3O4W7QF8BOXTUT4IOGF6YKUD" localSheetId="4" hidden="1">#REF!</definedName>
    <definedName name="BExQ3O4W7QF8BOXTUT4IOGF6YKUD" localSheetId="2" hidden="1">#REF!</definedName>
    <definedName name="BExQ3O4W7QF8BOXTUT4IOGF6YKUD" localSheetId="15" hidden="1">#REF!</definedName>
    <definedName name="BExQ3O4W7QF8BOXTUT4IOGF6YKUD" hidden="1">#REF!</definedName>
    <definedName name="BExQ3PXOWSN8561ZR8IEY8ZASI3B" localSheetId="4" hidden="1">#REF!</definedName>
    <definedName name="BExQ3PXOWSN8561ZR8IEY8ZASI3B" localSheetId="2" hidden="1">#REF!</definedName>
    <definedName name="BExQ3PXOWSN8561ZR8IEY8ZASI3B" localSheetId="15" hidden="1">#REF!</definedName>
    <definedName name="BExQ3PXOWSN8561ZR8IEY8ZASI3B" hidden="1">#REF!</definedName>
    <definedName name="BExQ3TZF04IPY0B0UG9CQQ5736UA" localSheetId="4" hidden="1">#REF!</definedName>
    <definedName name="BExQ3TZF04IPY0B0UG9CQQ5736UA" localSheetId="2" hidden="1">#REF!</definedName>
    <definedName name="BExQ3TZF04IPY0B0UG9CQQ5736UA" localSheetId="15" hidden="1">#REF!</definedName>
    <definedName name="BExQ3TZF04IPY0B0UG9CQQ5736UA" hidden="1">#REF!</definedName>
    <definedName name="BExQ42IU9MNDYLODP41DL6YTZMAR" localSheetId="4" hidden="1">#REF!</definedName>
    <definedName name="BExQ42IU9MNDYLODP41DL6YTZMAR" localSheetId="2" hidden="1">#REF!</definedName>
    <definedName name="BExQ42IU9MNDYLODP41DL6YTZMAR" localSheetId="15" hidden="1">#REF!</definedName>
    <definedName name="BExQ42IU9MNDYLODP41DL6YTZMAR" hidden="1">#REF!</definedName>
    <definedName name="BExQ42O4PHH156IHXSW0JAYAC0NJ" localSheetId="4" hidden="1">#REF!</definedName>
    <definedName name="BExQ42O4PHH156IHXSW0JAYAC0NJ" localSheetId="2" hidden="1">#REF!</definedName>
    <definedName name="BExQ42O4PHH156IHXSW0JAYAC0NJ" localSheetId="15" hidden="1">#REF!</definedName>
    <definedName name="BExQ42O4PHH156IHXSW0JAYAC0NJ" hidden="1">#REF!</definedName>
    <definedName name="BExQ452HF7N1HYPXJXQ8WD6SOWUV" localSheetId="4" hidden="1">#REF!</definedName>
    <definedName name="BExQ452HF7N1HYPXJXQ8WD6SOWUV" localSheetId="2" hidden="1">#REF!</definedName>
    <definedName name="BExQ452HF7N1HYPXJXQ8WD6SOWUV" localSheetId="15" hidden="1">#REF!</definedName>
    <definedName name="BExQ452HF7N1HYPXJXQ8WD6SOWUV" hidden="1">#REF!</definedName>
    <definedName name="BExQ4BTBSHPHVEDRCXC2ROW8PLFC" localSheetId="4" hidden="1">#REF!</definedName>
    <definedName name="BExQ4BTBSHPHVEDRCXC2ROW8PLFC" localSheetId="2" hidden="1">#REF!</definedName>
    <definedName name="BExQ4BTBSHPHVEDRCXC2ROW8PLFC" localSheetId="15" hidden="1">#REF!</definedName>
    <definedName name="BExQ4BTBSHPHVEDRCXC2ROW8PLFC" hidden="1">#REF!</definedName>
    <definedName name="BExQ4DGKF54SRKQUTUT4B1CZSS62" localSheetId="4" hidden="1">#REF!</definedName>
    <definedName name="BExQ4DGKF54SRKQUTUT4B1CZSS62" localSheetId="2" hidden="1">#REF!</definedName>
    <definedName name="BExQ4DGKF54SRKQUTUT4B1CZSS62" localSheetId="15" hidden="1">#REF!</definedName>
    <definedName name="BExQ4DGKF54SRKQUTUT4B1CZSS62" hidden="1">#REF!</definedName>
    <definedName name="BExQ4T74LQ5PYTV1MUQUW75A4BDY" localSheetId="4" hidden="1">#REF!</definedName>
    <definedName name="BExQ4T74LQ5PYTV1MUQUW75A4BDY" localSheetId="2" hidden="1">#REF!</definedName>
    <definedName name="BExQ4T74LQ5PYTV1MUQUW75A4BDY" localSheetId="15" hidden="1">#REF!</definedName>
    <definedName name="BExQ4T74LQ5PYTV1MUQUW75A4BDY" hidden="1">#REF!</definedName>
    <definedName name="BExQ4XJHD7EJCNH7S1MJDZJ2MNWG" localSheetId="4" hidden="1">#REF!</definedName>
    <definedName name="BExQ4XJHD7EJCNH7S1MJDZJ2MNWG" localSheetId="2" hidden="1">#REF!</definedName>
    <definedName name="BExQ4XJHD7EJCNH7S1MJDZJ2MNWG" localSheetId="15" hidden="1">#REF!</definedName>
    <definedName name="BExQ4XJHD7EJCNH7S1MJDZJ2MNWG" hidden="1">#REF!</definedName>
    <definedName name="BExQ5039ZCEWBUJHU682G4S89J03" localSheetId="4" hidden="1">#REF!</definedName>
    <definedName name="BExQ5039ZCEWBUJHU682G4S89J03" localSheetId="2" hidden="1">#REF!</definedName>
    <definedName name="BExQ5039ZCEWBUJHU682G4S89J03" localSheetId="15" hidden="1">#REF!</definedName>
    <definedName name="BExQ5039ZCEWBUJHU682G4S89J03" hidden="1">#REF!</definedName>
    <definedName name="BExQ56Z9W6YHZHRXOFFI8EFA7CDI" localSheetId="4" hidden="1">#REF!</definedName>
    <definedName name="BExQ56Z9W6YHZHRXOFFI8EFA7CDI" localSheetId="2" hidden="1">#REF!</definedName>
    <definedName name="BExQ56Z9W6YHZHRXOFFI8EFA7CDI" localSheetId="15" hidden="1">#REF!</definedName>
    <definedName name="BExQ56Z9W6YHZHRXOFFI8EFA7CDI" hidden="1">#REF!</definedName>
    <definedName name="BExQ58MP5FO5Q5CIXVMMYWWPEFW3" localSheetId="4" hidden="1">#REF!</definedName>
    <definedName name="BExQ58MP5FO5Q5CIXVMMYWWPEFW3" localSheetId="2" hidden="1">#REF!</definedName>
    <definedName name="BExQ58MP5FO5Q5CIXVMMYWWPEFW3" localSheetId="15" hidden="1">#REF!</definedName>
    <definedName name="BExQ58MP5FO5Q5CIXVMMYWWPEFW3" hidden="1">#REF!</definedName>
    <definedName name="BExQ5KX3Z668H1KUCKZ9J24HUQ1F" localSheetId="4" hidden="1">#REF!</definedName>
    <definedName name="BExQ5KX3Z668H1KUCKZ9J24HUQ1F" localSheetId="2" hidden="1">#REF!</definedName>
    <definedName name="BExQ5KX3Z668H1KUCKZ9J24HUQ1F" localSheetId="15" hidden="1">#REF!</definedName>
    <definedName name="BExQ5KX3Z668H1KUCKZ9J24HUQ1F" hidden="1">#REF!</definedName>
    <definedName name="BExQ5SPMSOCJYLAY20NB5A6O32RE" localSheetId="4" hidden="1">#REF!</definedName>
    <definedName name="BExQ5SPMSOCJYLAY20NB5A6O32RE" localSheetId="2" hidden="1">#REF!</definedName>
    <definedName name="BExQ5SPMSOCJYLAY20NB5A6O32RE" localSheetId="15" hidden="1">#REF!</definedName>
    <definedName name="BExQ5SPMSOCJYLAY20NB5A6O32RE" hidden="1">#REF!</definedName>
    <definedName name="BExQ5UICMGTMK790KTLK49MAGXRC" localSheetId="4" hidden="1">#REF!</definedName>
    <definedName name="BExQ5UICMGTMK790KTLK49MAGXRC" localSheetId="2" hidden="1">#REF!</definedName>
    <definedName name="BExQ5UICMGTMK790KTLK49MAGXRC" localSheetId="15" hidden="1">#REF!</definedName>
    <definedName name="BExQ5UICMGTMK790KTLK49MAGXRC" hidden="1">#REF!</definedName>
    <definedName name="BExQ5YUUK9FD0QGTY4WD0W90O7OL" localSheetId="4" hidden="1">#REF!</definedName>
    <definedName name="BExQ5YUUK9FD0QGTY4WD0W90O7OL" localSheetId="2" hidden="1">#REF!</definedName>
    <definedName name="BExQ5YUUK9FD0QGTY4WD0W90O7OL" localSheetId="15" hidden="1">#REF!</definedName>
    <definedName name="BExQ5YUUK9FD0QGTY4WD0W90O7OL" hidden="1">#REF!</definedName>
    <definedName name="BExQ62WGBSDPG7ZU34W0N8X45R3X" localSheetId="4" hidden="1">#REF!</definedName>
    <definedName name="BExQ62WGBSDPG7ZU34W0N8X45R3X" localSheetId="2" hidden="1">#REF!</definedName>
    <definedName name="BExQ62WGBSDPG7ZU34W0N8X45R3X" localSheetId="15" hidden="1">#REF!</definedName>
    <definedName name="BExQ62WGBSDPG7ZU34W0N8X45R3X" hidden="1">#REF!</definedName>
    <definedName name="BExQ63793YQ9BH7JLCNRIATIGTRG" localSheetId="4" hidden="1">#REF!</definedName>
    <definedName name="BExQ63793YQ9BH7JLCNRIATIGTRG" localSheetId="2" hidden="1">#REF!</definedName>
    <definedName name="BExQ63793YQ9BH7JLCNRIATIGTRG" localSheetId="15" hidden="1">#REF!</definedName>
    <definedName name="BExQ63793YQ9BH7JLCNRIATIGTRG" hidden="1">#REF!</definedName>
    <definedName name="BExQ6CN1EF2UPZ57ZYMGK8TUJQSS" localSheetId="4" hidden="1">#REF!</definedName>
    <definedName name="BExQ6CN1EF2UPZ57ZYMGK8TUJQSS" localSheetId="2" hidden="1">#REF!</definedName>
    <definedName name="BExQ6CN1EF2UPZ57ZYMGK8TUJQSS" localSheetId="15" hidden="1">#REF!</definedName>
    <definedName name="BExQ6CN1EF2UPZ57ZYMGK8TUJQSS" hidden="1">#REF!</definedName>
    <definedName name="BExQ6FSF8BMWVLJI7Y7MKPG9SU5O" localSheetId="4" hidden="1">#REF!</definedName>
    <definedName name="BExQ6FSF8BMWVLJI7Y7MKPG9SU5O" localSheetId="2" hidden="1">#REF!</definedName>
    <definedName name="BExQ6FSF8BMWVLJI7Y7MKPG9SU5O" localSheetId="15" hidden="1">#REF!</definedName>
    <definedName name="BExQ6FSF8BMWVLJI7Y7MKPG9SU5O" hidden="1">#REF!</definedName>
    <definedName name="BExQ6M2YXJ8AMRJF3QGHC40ADAHZ" localSheetId="4" hidden="1">#REF!</definedName>
    <definedName name="BExQ6M2YXJ8AMRJF3QGHC40ADAHZ" localSheetId="2" hidden="1">#REF!</definedName>
    <definedName name="BExQ6M2YXJ8AMRJF3QGHC40ADAHZ" localSheetId="15" hidden="1">#REF!</definedName>
    <definedName name="BExQ6M2YXJ8AMRJF3QGHC40ADAHZ" hidden="1">#REF!</definedName>
    <definedName name="BExQ6M8B0X44N9TV56ATUVHGDI00" localSheetId="4" hidden="1">#REF!</definedName>
    <definedName name="BExQ6M8B0X44N9TV56ATUVHGDI00" localSheetId="2" hidden="1">#REF!</definedName>
    <definedName name="BExQ6M8B0X44N9TV56ATUVHGDI00" localSheetId="15" hidden="1">#REF!</definedName>
    <definedName name="BExQ6M8B0X44N9TV56ATUVHGDI00" hidden="1">#REF!</definedName>
    <definedName name="BExQ6POH065GV0I74XXVD0VUPBJW" localSheetId="4" hidden="1">#REF!</definedName>
    <definedName name="BExQ6POH065GV0I74XXVD0VUPBJW" localSheetId="2" hidden="1">#REF!</definedName>
    <definedName name="BExQ6POH065GV0I74XXVD0VUPBJW" localSheetId="15" hidden="1">#REF!</definedName>
    <definedName name="BExQ6POH065GV0I74XXVD0VUPBJW" hidden="1">#REF!</definedName>
    <definedName name="BExQ6WV9KPSMXPPLGZ3KK4WNYTHU" localSheetId="4" hidden="1">#REF!</definedName>
    <definedName name="BExQ6WV9KPSMXPPLGZ3KK4WNYTHU" localSheetId="2" hidden="1">#REF!</definedName>
    <definedName name="BExQ6WV9KPSMXPPLGZ3KK4WNYTHU" localSheetId="15" hidden="1">#REF!</definedName>
    <definedName name="BExQ6WV9KPSMXPPLGZ3KK4WNYTHU" hidden="1">#REF!</definedName>
    <definedName name="BExQ7541G92R52ECOIYO6UXIWJJ4" localSheetId="4" hidden="1">#REF!</definedName>
    <definedName name="BExQ7541G92R52ECOIYO6UXIWJJ4" localSheetId="2" hidden="1">#REF!</definedName>
    <definedName name="BExQ7541G92R52ECOIYO6UXIWJJ4" localSheetId="15" hidden="1">#REF!</definedName>
    <definedName name="BExQ7541G92R52ECOIYO6UXIWJJ4" hidden="1">#REF!</definedName>
    <definedName name="BExQ783XTMM2A9I3UKCFWJH1PP2N" localSheetId="4" hidden="1">#REF!</definedName>
    <definedName name="BExQ783XTMM2A9I3UKCFWJH1PP2N" localSheetId="2" hidden="1">#REF!</definedName>
    <definedName name="BExQ783XTMM2A9I3UKCFWJH1PP2N" localSheetId="15" hidden="1">#REF!</definedName>
    <definedName name="BExQ783XTMM2A9I3UKCFWJH1PP2N" hidden="1">#REF!</definedName>
    <definedName name="BExQ79LX01ZPQB8EGD1ZHR2VK2H3" localSheetId="4" hidden="1">#REF!</definedName>
    <definedName name="BExQ79LX01ZPQB8EGD1ZHR2VK2H3" localSheetId="2" hidden="1">#REF!</definedName>
    <definedName name="BExQ79LX01ZPQB8EGD1ZHR2VK2H3" localSheetId="15" hidden="1">#REF!</definedName>
    <definedName name="BExQ79LX01ZPQB8EGD1ZHR2VK2H3" hidden="1">#REF!</definedName>
    <definedName name="BExQ7B3V9MGDK2OIJ61XXFBFLJFZ" localSheetId="4" hidden="1">#REF!</definedName>
    <definedName name="BExQ7B3V9MGDK2OIJ61XXFBFLJFZ" localSheetId="2" hidden="1">#REF!</definedName>
    <definedName name="BExQ7B3V9MGDK2OIJ61XXFBFLJFZ" localSheetId="15" hidden="1">#REF!</definedName>
    <definedName name="BExQ7B3V9MGDK2OIJ61XXFBFLJFZ" hidden="1">#REF!</definedName>
    <definedName name="BExQ7CB046NVPF9ZXDGA7OXOLSLX" localSheetId="4" hidden="1">#REF!</definedName>
    <definedName name="BExQ7CB046NVPF9ZXDGA7OXOLSLX" localSheetId="2" hidden="1">#REF!</definedName>
    <definedName name="BExQ7CB046NVPF9ZXDGA7OXOLSLX" localSheetId="15" hidden="1">#REF!</definedName>
    <definedName name="BExQ7CB046NVPF9ZXDGA7OXOLSLX" hidden="1">#REF!</definedName>
    <definedName name="BExQ7IWDCGGOO1HTJ97YGO1CK3R9" localSheetId="4" hidden="1">#REF!</definedName>
    <definedName name="BExQ7IWDCGGOO1HTJ97YGO1CK3R9" localSheetId="2" hidden="1">#REF!</definedName>
    <definedName name="BExQ7IWDCGGOO1HTJ97YGO1CK3R9" localSheetId="15" hidden="1">#REF!</definedName>
    <definedName name="BExQ7IWDCGGOO1HTJ97YGO1CK3R9" hidden="1">#REF!</definedName>
    <definedName name="BExQ7JNFIEGS2HKNBALH3Q2N5G7Z" localSheetId="4" hidden="1">#REF!</definedName>
    <definedName name="BExQ7JNFIEGS2HKNBALH3Q2N5G7Z" localSheetId="2" hidden="1">#REF!</definedName>
    <definedName name="BExQ7JNFIEGS2HKNBALH3Q2N5G7Z" localSheetId="15" hidden="1">#REF!</definedName>
    <definedName name="BExQ7JNFIEGS2HKNBALH3Q2N5G7Z" hidden="1">#REF!</definedName>
    <definedName name="BExQ7MY3U2Z1IZ71U5LJUD00VVB4" localSheetId="4" hidden="1">#REF!</definedName>
    <definedName name="BExQ7MY3U2Z1IZ71U5LJUD00VVB4" localSheetId="2" hidden="1">#REF!</definedName>
    <definedName name="BExQ7MY3U2Z1IZ71U5LJUD00VVB4" localSheetId="15" hidden="1">#REF!</definedName>
    <definedName name="BExQ7MY3U2Z1IZ71U5LJUD00VVB4" hidden="1">#REF!</definedName>
    <definedName name="BExQ7XL2Q1GVUFL1F9KK0K0EXMWG" localSheetId="4" hidden="1">#REF!</definedName>
    <definedName name="BExQ7XL2Q1GVUFL1F9KK0K0EXMWG" localSheetId="2" hidden="1">#REF!</definedName>
    <definedName name="BExQ7XL2Q1GVUFL1F9KK0K0EXMWG" localSheetId="15" hidden="1">#REF!</definedName>
    <definedName name="BExQ7XL2Q1GVUFL1F9KK0K0EXMWG" hidden="1">#REF!</definedName>
    <definedName name="BExQ8469L3ZRZ3KYZPYMSJIDL7Y5" localSheetId="4" hidden="1">#REF!</definedName>
    <definedName name="BExQ8469L3ZRZ3KYZPYMSJIDL7Y5" localSheetId="2" hidden="1">#REF!</definedName>
    <definedName name="BExQ8469L3ZRZ3KYZPYMSJIDL7Y5" localSheetId="15" hidden="1">#REF!</definedName>
    <definedName name="BExQ8469L3ZRZ3KYZPYMSJIDL7Y5" hidden="1">#REF!</definedName>
    <definedName name="BExQ84MJB94HL3BWRN50M4NCB6Z0" localSheetId="4" hidden="1">#REF!</definedName>
    <definedName name="BExQ84MJB94HL3BWRN50M4NCB6Z0" localSheetId="2" hidden="1">#REF!</definedName>
    <definedName name="BExQ84MJB94HL3BWRN50M4NCB6Z0" localSheetId="15" hidden="1">#REF!</definedName>
    <definedName name="BExQ84MJB94HL3BWRN50M4NCB6Z0" hidden="1">#REF!</definedName>
    <definedName name="BExQ8583ZE00NW7T9OF11OT9IA14" localSheetId="4" hidden="1">#REF!</definedName>
    <definedName name="BExQ8583ZE00NW7T9OF11OT9IA14" localSheetId="2" hidden="1">#REF!</definedName>
    <definedName name="BExQ8583ZE00NW7T9OF11OT9IA14" localSheetId="15" hidden="1">#REF!</definedName>
    <definedName name="BExQ8583ZE00NW7T9OF11OT9IA14" hidden="1">#REF!</definedName>
    <definedName name="BExQ8A0RPE3IMIFIZLUE7KD2N21W" localSheetId="4" hidden="1">#REF!</definedName>
    <definedName name="BExQ8A0RPE3IMIFIZLUE7KD2N21W" localSheetId="2" hidden="1">#REF!</definedName>
    <definedName name="BExQ8A0RPE3IMIFIZLUE7KD2N21W" localSheetId="15" hidden="1">#REF!</definedName>
    <definedName name="BExQ8A0RPE3IMIFIZLUE7KD2N21W" hidden="1">#REF!</definedName>
    <definedName name="BExQ8ABK6H1ADV2R2OYT8NFFYG2N" localSheetId="4" hidden="1">#REF!</definedName>
    <definedName name="BExQ8ABK6H1ADV2R2OYT8NFFYG2N" localSheetId="2" hidden="1">#REF!</definedName>
    <definedName name="BExQ8ABK6H1ADV2R2OYT8NFFYG2N" localSheetId="15" hidden="1">#REF!</definedName>
    <definedName name="BExQ8ABK6H1ADV2R2OYT8NFFYG2N" hidden="1">#REF!</definedName>
    <definedName name="BExQ8DM90XJ6GCJIK9LC5O82I2TJ" localSheetId="4" hidden="1">#REF!</definedName>
    <definedName name="BExQ8DM90XJ6GCJIK9LC5O82I2TJ" localSheetId="2" hidden="1">#REF!</definedName>
    <definedName name="BExQ8DM90XJ6GCJIK9LC5O82I2TJ" localSheetId="15" hidden="1">#REF!</definedName>
    <definedName name="BExQ8DM90XJ6GCJIK9LC5O82I2TJ" hidden="1">#REF!</definedName>
    <definedName name="BExQ8G0K46ZORA0QVQTDI7Z8LXGF" localSheetId="4" hidden="1">#REF!</definedName>
    <definedName name="BExQ8G0K46ZORA0QVQTDI7Z8LXGF" localSheetId="2" hidden="1">#REF!</definedName>
    <definedName name="BExQ8G0K46ZORA0QVQTDI7Z8LXGF" localSheetId="15" hidden="1">#REF!</definedName>
    <definedName name="BExQ8G0K46ZORA0QVQTDI7Z8LXGF" hidden="1">#REF!</definedName>
    <definedName name="BExQ8O3WEU8HNTTGKTW5T0QSKCLP" localSheetId="4" hidden="1">#REF!</definedName>
    <definedName name="BExQ8O3WEU8HNTTGKTW5T0QSKCLP" localSheetId="2" hidden="1">#REF!</definedName>
    <definedName name="BExQ8O3WEU8HNTTGKTW5T0QSKCLP" localSheetId="15" hidden="1">#REF!</definedName>
    <definedName name="BExQ8O3WEU8HNTTGKTW5T0QSKCLP" hidden="1">#REF!</definedName>
    <definedName name="BExQ8ZCEDBOBJA3D9LDP5TU2WYGR" localSheetId="4" hidden="1">#REF!</definedName>
    <definedName name="BExQ8ZCEDBOBJA3D9LDP5TU2WYGR" localSheetId="2" hidden="1">#REF!</definedName>
    <definedName name="BExQ8ZCEDBOBJA3D9LDP5TU2WYGR" localSheetId="15" hidden="1">#REF!</definedName>
    <definedName name="BExQ8ZCEDBOBJA3D9LDP5TU2WYGR" hidden="1">#REF!</definedName>
    <definedName name="BExQ94LAW6MAQBWY25WTBFV5PPZJ" localSheetId="4" hidden="1">#REF!</definedName>
    <definedName name="BExQ94LAW6MAQBWY25WTBFV5PPZJ" localSheetId="2" hidden="1">#REF!</definedName>
    <definedName name="BExQ94LAW6MAQBWY25WTBFV5PPZJ" localSheetId="15" hidden="1">#REF!</definedName>
    <definedName name="BExQ94LAW6MAQBWY25WTBFV5PPZJ" hidden="1">#REF!</definedName>
    <definedName name="BExQ968K8V66L55PCVI3B4VR4FW6" localSheetId="4" hidden="1">#REF!</definedName>
    <definedName name="BExQ968K8V66L55PCVI3B4VR4FW6" localSheetId="2" hidden="1">#REF!</definedName>
    <definedName name="BExQ968K8V66L55PCVI3B4VR4FW6" localSheetId="15" hidden="1">#REF!</definedName>
    <definedName name="BExQ968K8V66L55PCVI3B4VR4FW6" hidden="1">#REF!</definedName>
    <definedName name="BExQ97QIPOSSRK978N8P234Y1XA4" localSheetId="4" hidden="1">#REF!</definedName>
    <definedName name="BExQ97QIPOSSRK978N8P234Y1XA4" localSheetId="2" hidden="1">#REF!</definedName>
    <definedName name="BExQ97QIPOSSRK978N8P234Y1XA4" localSheetId="15" hidden="1">#REF!</definedName>
    <definedName name="BExQ97QIPOSSRK978N8P234Y1XA4" hidden="1">#REF!</definedName>
    <definedName name="BExQ9DFHXLBKBS9DWH05G83SL12Z" localSheetId="4" hidden="1">#REF!</definedName>
    <definedName name="BExQ9DFHXLBKBS9DWH05G83SL12Z" localSheetId="2" hidden="1">#REF!</definedName>
    <definedName name="BExQ9DFHXLBKBS9DWH05G83SL12Z" localSheetId="15" hidden="1">#REF!</definedName>
    <definedName name="BExQ9DFHXLBKBS9DWH05G83SL12Z" hidden="1">#REF!</definedName>
    <definedName name="BExQ9E6FBAXTHGF3RXANFIA77GXP" localSheetId="4" hidden="1">#REF!</definedName>
    <definedName name="BExQ9E6FBAXTHGF3RXANFIA77GXP" localSheetId="2" hidden="1">#REF!</definedName>
    <definedName name="BExQ9E6FBAXTHGF3RXANFIA77GXP" localSheetId="15" hidden="1">#REF!</definedName>
    <definedName name="BExQ9E6FBAXTHGF3RXANFIA77GXP" hidden="1">#REF!</definedName>
    <definedName name="BExQ9J4ID0TGFFFJSQ9PFAMXOYZ1" localSheetId="4" hidden="1">#REF!</definedName>
    <definedName name="BExQ9J4ID0TGFFFJSQ9PFAMXOYZ1" localSheetId="2" hidden="1">#REF!</definedName>
    <definedName name="BExQ9J4ID0TGFFFJSQ9PFAMXOYZ1" localSheetId="15" hidden="1">#REF!</definedName>
    <definedName name="BExQ9J4ID0TGFFFJSQ9PFAMXOYZ1" hidden="1">#REF!</definedName>
    <definedName name="BExQ9KX9734KIAK7IMRLHCPYDHO2" localSheetId="4" hidden="1">#REF!</definedName>
    <definedName name="BExQ9KX9734KIAK7IMRLHCPYDHO2" localSheetId="2" hidden="1">#REF!</definedName>
    <definedName name="BExQ9KX9734KIAK7IMRLHCPYDHO2" localSheetId="15" hidden="1">#REF!</definedName>
    <definedName name="BExQ9KX9734KIAK7IMRLHCPYDHO2" hidden="1">#REF!</definedName>
    <definedName name="BExQ9L81FF4I7816VTPFBDWVU4CW" localSheetId="4" hidden="1">#REF!</definedName>
    <definedName name="BExQ9L81FF4I7816VTPFBDWVU4CW" localSheetId="2" hidden="1">#REF!</definedName>
    <definedName name="BExQ9L81FF4I7816VTPFBDWVU4CW" localSheetId="15" hidden="1">#REF!</definedName>
    <definedName name="BExQ9L81FF4I7816VTPFBDWVU4CW" hidden="1">#REF!</definedName>
    <definedName name="BExQ9M4E2ACZOWWWP1JJIQO8AHUM" localSheetId="4" hidden="1">#REF!</definedName>
    <definedName name="BExQ9M4E2ACZOWWWP1JJIQO8AHUM" localSheetId="2" hidden="1">#REF!</definedName>
    <definedName name="BExQ9M4E2ACZOWWWP1JJIQO8AHUM" localSheetId="15" hidden="1">#REF!</definedName>
    <definedName name="BExQ9M4E2ACZOWWWP1JJIQO8AHUM" hidden="1">#REF!</definedName>
    <definedName name="BExQ9TBCP5IJKSQLYEBE6FQLF16I" localSheetId="4" hidden="1">#REF!</definedName>
    <definedName name="BExQ9TBCP5IJKSQLYEBE6FQLF16I" localSheetId="2" hidden="1">#REF!</definedName>
    <definedName name="BExQ9TBCP5IJKSQLYEBE6FQLF16I" localSheetId="15" hidden="1">#REF!</definedName>
    <definedName name="BExQ9TBCP5IJKSQLYEBE6FQLF16I" hidden="1">#REF!</definedName>
    <definedName name="BExQ9UTANMJCK7LJ4OQMD6F2Q01L" localSheetId="4" hidden="1">#REF!</definedName>
    <definedName name="BExQ9UTANMJCK7LJ4OQMD6F2Q01L" localSheetId="2" hidden="1">#REF!</definedName>
    <definedName name="BExQ9UTANMJCK7LJ4OQMD6F2Q01L" localSheetId="15" hidden="1">#REF!</definedName>
    <definedName name="BExQ9UTANMJCK7LJ4OQMD6F2Q01L" hidden="1">#REF!</definedName>
    <definedName name="BExQ9ZLYHWABXAA9NJDW8ZS0UQ9P" localSheetId="4" hidden="1">#REF!</definedName>
    <definedName name="BExQ9ZLYHWABXAA9NJDW8ZS0UQ9P" localSheetId="3" hidden="1">#REF!</definedName>
    <definedName name="BExQ9ZLYHWABXAA9NJDW8ZS0UQ9P" localSheetId="2" hidden="1">#REF!</definedName>
    <definedName name="BExQ9ZLYHWABXAA9NJDW8ZS0UQ9P" localSheetId="15" hidden="1">#REF!</definedName>
    <definedName name="BExQ9ZLYHWABXAA9NJDW8ZS0UQ9P" hidden="1">#REF!</definedName>
    <definedName name="BExQ9ZWQ19KSRZNZNPY6ZNWEST1J" localSheetId="4" hidden="1">#REF!</definedName>
    <definedName name="BExQ9ZWQ19KSRZNZNPY6ZNWEST1J" localSheetId="3" hidden="1">#REF!</definedName>
    <definedName name="BExQ9ZWQ19KSRZNZNPY6ZNWEST1J" localSheetId="2" hidden="1">#REF!</definedName>
    <definedName name="BExQ9ZWQ19KSRZNZNPY6ZNWEST1J" localSheetId="15" hidden="1">#REF!</definedName>
    <definedName name="BExQ9ZWQ19KSRZNZNPY6ZNWEST1J" hidden="1">#REF!</definedName>
    <definedName name="BExQA324HSCK40ENJUT9CS9EC71B" localSheetId="4" hidden="1">#REF!</definedName>
    <definedName name="BExQA324HSCK40ENJUT9CS9EC71B" localSheetId="3" hidden="1">#REF!</definedName>
    <definedName name="BExQA324HSCK40ENJUT9CS9EC71B" localSheetId="2" hidden="1">#REF!</definedName>
    <definedName name="BExQA324HSCK40ENJUT9CS9EC71B" localSheetId="15" hidden="1">#REF!</definedName>
    <definedName name="BExQA324HSCK40ENJUT9CS9EC71B" hidden="1">#REF!</definedName>
    <definedName name="BExQA55GY0STSNBWQCWN8E31ZXCS" localSheetId="4" hidden="1">#REF!</definedName>
    <definedName name="BExQA55GY0STSNBWQCWN8E31ZXCS" localSheetId="3" hidden="1">#REF!</definedName>
    <definedName name="BExQA55GY0STSNBWQCWN8E31ZXCS" localSheetId="2" hidden="1">#REF!</definedName>
    <definedName name="BExQA55GY0STSNBWQCWN8E31ZXCS" localSheetId="15" hidden="1">#REF!</definedName>
    <definedName name="BExQA55GY0STSNBWQCWN8E31ZXCS" hidden="1">#REF!</definedName>
    <definedName name="BExQA7URC7M82I0T9RUF90GCS15S" localSheetId="4" hidden="1">#REF!</definedName>
    <definedName name="BExQA7URC7M82I0T9RUF90GCS15S" localSheetId="2" hidden="1">#REF!</definedName>
    <definedName name="BExQA7URC7M82I0T9RUF90GCS15S" localSheetId="15" hidden="1">#REF!</definedName>
    <definedName name="BExQA7URC7M82I0T9RUF90GCS15S" hidden="1">#REF!</definedName>
    <definedName name="BExQA9HZIN9XEMHEEVHT99UU9Z82" localSheetId="4" hidden="1">#REF!</definedName>
    <definedName name="BExQA9HZIN9XEMHEEVHT99UU9Z82" localSheetId="2" hidden="1">#REF!</definedName>
    <definedName name="BExQA9HZIN9XEMHEEVHT99UU9Z82" localSheetId="15" hidden="1">#REF!</definedName>
    <definedName name="BExQA9HZIN9XEMHEEVHT99UU9Z82" hidden="1">#REF!</definedName>
    <definedName name="BExQAELFYH92K8CJL155181UDORO" localSheetId="4" hidden="1">#REF!</definedName>
    <definedName name="BExQAELFYH92K8CJL155181UDORO" localSheetId="2" hidden="1">#REF!</definedName>
    <definedName name="BExQAELFYH92K8CJL155181UDORO" localSheetId="15" hidden="1">#REF!</definedName>
    <definedName name="BExQAELFYH92K8CJL155181UDORO" hidden="1">#REF!</definedName>
    <definedName name="BExQAG8PP8R5NJKNQD1U4QOSD6X5" localSheetId="4" hidden="1">#REF!</definedName>
    <definedName name="BExQAG8PP8R5NJKNQD1U4QOSD6X5" localSheetId="2" hidden="1">#REF!</definedName>
    <definedName name="BExQAG8PP8R5NJKNQD1U4QOSD6X5" localSheetId="15" hidden="1">#REF!</definedName>
    <definedName name="BExQAG8PP8R5NJKNQD1U4QOSD6X5" hidden="1">#REF!</definedName>
    <definedName name="BExQAVTR32SDHZQ69KNYF6UXXKS2" localSheetId="4" hidden="1">#REF!</definedName>
    <definedName name="BExQAVTR32SDHZQ69KNYF6UXXKS2" localSheetId="2" hidden="1">#REF!</definedName>
    <definedName name="BExQAVTR32SDHZQ69KNYF6UXXKS2" localSheetId="15" hidden="1">#REF!</definedName>
    <definedName name="BExQAVTR32SDHZQ69KNYF6UXXKS2" hidden="1">#REF!</definedName>
    <definedName name="BExQBBETZJ7LHJ9CLAL3GEKQFEGR" localSheetId="4" hidden="1">#REF!</definedName>
    <definedName name="BExQBBETZJ7LHJ9CLAL3GEKQFEGR" localSheetId="2" hidden="1">#REF!</definedName>
    <definedName name="BExQBBETZJ7LHJ9CLAL3GEKQFEGR" localSheetId="15" hidden="1">#REF!</definedName>
    <definedName name="BExQBBETZJ7LHJ9CLAL3GEKQFEGR" hidden="1">#REF!</definedName>
    <definedName name="BExQBDICMZTSA1X73TMHNO4JSFLN" localSheetId="4" hidden="1">#REF!</definedName>
    <definedName name="BExQBDICMZTSA1X73TMHNO4JSFLN" localSheetId="2" hidden="1">#REF!</definedName>
    <definedName name="BExQBDICMZTSA1X73TMHNO4JSFLN" localSheetId="15" hidden="1">#REF!</definedName>
    <definedName name="BExQBDICMZTSA1X73TMHNO4JSFLN" hidden="1">#REF!</definedName>
    <definedName name="BExQBEER6CRCRPSSL61S0OMH57ZA" localSheetId="4" hidden="1">#REF!</definedName>
    <definedName name="BExQBEER6CRCRPSSL61S0OMH57ZA" localSheetId="2" hidden="1">#REF!</definedName>
    <definedName name="BExQBEER6CRCRPSSL61S0OMH57ZA" localSheetId="15" hidden="1">#REF!</definedName>
    <definedName name="BExQBEER6CRCRPSSL61S0OMH57ZA" hidden="1">#REF!</definedName>
    <definedName name="BExQBFR753FNBMC27WEQJT8UKANJ" localSheetId="4" hidden="1">#REF!</definedName>
    <definedName name="BExQBFR753FNBMC27WEQJT8UKANJ" localSheetId="2" hidden="1">#REF!</definedName>
    <definedName name="BExQBFR753FNBMC27WEQJT8UKANJ" localSheetId="15" hidden="1">#REF!</definedName>
    <definedName name="BExQBFR753FNBMC27WEQJT8UKANJ" hidden="1">#REF!</definedName>
    <definedName name="BExQBIGGY5TXI2FJVVZSLZ0LTZYH" localSheetId="4" hidden="1">#REF!</definedName>
    <definedName name="BExQBIGGY5TXI2FJVVZSLZ0LTZYH" localSheetId="2" hidden="1">#REF!</definedName>
    <definedName name="BExQBIGGY5TXI2FJVVZSLZ0LTZYH" localSheetId="15" hidden="1">#REF!</definedName>
    <definedName name="BExQBIGGY5TXI2FJVVZSLZ0LTZYH" hidden="1">#REF!</definedName>
    <definedName name="BExQBM1RUSIQ85LLMM2159BYDPIP" localSheetId="4" hidden="1">#REF!</definedName>
    <definedName name="BExQBM1RUSIQ85LLMM2159BYDPIP" localSheetId="2" hidden="1">#REF!</definedName>
    <definedName name="BExQBM1RUSIQ85LLMM2159BYDPIP" localSheetId="15" hidden="1">#REF!</definedName>
    <definedName name="BExQBM1RUSIQ85LLMM2159BYDPIP" hidden="1">#REF!</definedName>
    <definedName name="BExQBOWE543K7PGA5S7SVU2QKPM3" localSheetId="4" hidden="1">#REF!</definedName>
    <definedName name="BExQBOWE543K7PGA5S7SVU2QKPM3" localSheetId="2" hidden="1">#REF!</definedName>
    <definedName name="BExQBOWE543K7PGA5S7SVU2QKPM3" localSheetId="15" hidden="1">#REF!</definedName>
    <definedName name="BExQBOWE543K7PGA5S7SVU2QKPM3" hidden="1">#REF!</definedName>
    <definedName name="BExQBPSOZ47V81YAEURP0NQJNTJH" localSheetId="4" hidden="1">#REF!</definedName>
    <definedName name="BExQBPSOZ47V81YAEURP0NQJNTJH" localSheetId="2" hidden="1">#REF!</definedName>
    <definedName name="BExQBPSOZ47V81YAEURP0NQJNTJH" localSheetId="15" hidden="1">#REF!</definedName>
    <definedName name="BExQBPSOZ47V81YAEURP0NQJNTJH" hidden="1">#REF!</definedName>
    <definedName name="BExQC5TWT21CGBKD0IHAXTIN2QB8" localSheetId="4" hidden="1">#REF!</definedName>
    <definedName name="BExQC5TWT21CGBKD0IHAXTIN2QB8" localSheetId="2" hidden="1">#REF!</definedName>
    <definedName name="BExQC5TWT21CGBKD0IHAXTIN2QB8" localSheetId="15" hidden="1">#REF!</definedName>
    <definedName name="BExQC5TWT21CGBKD0IHAXTIN2QB8" hidden="1">#REF!</definedName>
    <definedName name="BExQC94JL9F5GW4S8DQCAF4WB2DA" localSheetId="4" hidden="1">#REF!</definedName>
    <definedName name="BExQC94JL9F5GW4S8DQCAF4WB2DA" localSheetId="2" hidden="1">#REF!</definedName>
    <definedName name="BExQC94JL9F5GW4S8DQCAF4WB2DA" localSheetId="15" hidden="1">#REF!</definedName>
    <definedName name="BExQC94JL9F5GW4S8DQCAF4WB2DA" hidden="1">#REF!</definedName>
    <definedName name="BExQCKTD8AT0824LGWREXM1B5D1X" localSheetId="4" hidden="1">#REF!</definedName>
    <definedName name="BExQCKTD8AT0824LGWREXM1B5D1X" localSheetId="2" hidden="1">#REF!</definedName>
    <definedName name="BExQCKTD8AT0824LGWREXM1B5D1X" localSheetId="15" hidden="1">#REF!</definedName>
    <definedName name="BExQCKTD8AT0824LGWREXM1B5D1X" hidden="1">#REF!</definedName>
    <definedName name="BExQCQ7KF4HVXSD72FF3DJGNNO3M" localSheetId="4" hidden="1">#REF!</definedName>
    <definedName name="BExQCQ7KF4HVXSD72FF3DJGNNO3M" localSheetId="2" hidden="1">#REF!</definedName>
    <definedName name="BExQCQ7KF4HVXSD72FF3DJGNNO3M" localSheetId="15" hidden="1">#REF!</definedName>
    <definedName name="BExQCQ7KF4HVXSD72FF3DJGNNO3M" hidden="1">#REF!</definedName>
    <definedName name="BExQCRPJXI0WNJUFFAC39C0PFUFK" localSheetId="4" hidden="1">#REF!</definedName>
    <definedName name="BExQCRPJXI0WNJUFFAC39C0PFUFK" localSheetId="2" hidden="1">#REF!</definedName>
    <definedName name="BExQCRPJXI0WNJUFFAC39C0PFUFK" localSheetId="15" hidden="1">#REF!</definedName>
    <definedName name="BExQCRPJXI0WNJUFFAC39C0PFUFK" hidden="1">#REF!</definedName>
    <definedName name="BExQD571YWOXKR2SX85K5MKQ0AO2" localSheetId="4" hidden="1">#REF!</definedName>
    <definedName name="BExQD571YWOXKR2SX85K5MKQ0AO2" localSheetId="2" hidden="1">#REF!</definedName>
    <definedName name="BExQD571YWOXKR2SX85K5MKQ0AO2" localSheetId="15" hidden="1">#REF!</definedName>
    <definedName name="BExQD571YWOXKR2SX85K5MKQ0AO2" hidden="1">#REF!</definedName>
    <definedName name="BExQDB6VCHN8PNX8EA6JNIEQ2JC2" localSheetId="4" hidden="1">#REF!</definedName>
    <definedName name="BExQDB6VCHN8PNX8EA6JNIEQ2JC2" localSheetId="2" hidden="1">#REF!</definedName>
    <definedName name="BExQDB6VCHN8PNX8EA6JNIEQ2JC2" localSheetId="15" hidden="1">#REF!</definedName>
    <definedName name="BExQDB6VCHN8PNX8EA6JNIEQ2JC2" hidden="1">#REF!</definedName>
    <definedName name="BExQDE1B6U2Q9B73KBENABP71YM1" localSheetId="4" hidden="1">#REF!</definedName>
    <definedName name="BExQDE1B6U2Q9B73KBENABP71YM1" localSheetId="2" hidden="1">#REF!</definedName>
    <definedName name="BExQDE1B6U2Q9B73KBENABP71YM1" localSheetId="15" hidden="1">#REF!</definedName>
    <definedName name="BExQDE1B6U2Q9B73KBENABP71YM1" hidden="1">#REF!</definedName>
    <definedName name="BExQDGQCN7ZW41QDUHOBJUGQAX40" localSheetId="4" hidden="1">#REF!</definedName>
    <definedName name="BExQDGQCN7ZW41QDUHOBJUGQAX40" localSheetId="2" hidden="1">#REF!</definedName>
    <definedName name="BExQDGQCN7ZW41QDUHOBJUGQAX40" localSheetId="15" hidden="1">#REF!</definedName>
    <definedName name="BExQDGQCN7ZW41QDUHOBJUGQAX40" hidden="1">#REF!</definedName>
    <definedName name="BExQED8ZZUEH0WRNOHXI7V9TVC8K" localSheetId="4" hidden="1">#REF!</definedName>
    <definedName name="BExQED8ZZUEH0WRNOHXI7V9TVC8K" localSheetId="2" hidden="1">#REF!</definedName>
    <definedName name="BExQED8ZZUEH0WRNOHXI7V9TVC8K" localSheetId="15" hidden="1">#REF!</definedName>
    <definedName name="BExQED8ZZUEH0WRNOHXI7V9TVC8K" hidden="1">#REF!</definedName>
    <definedName name="BExQEF1PIJIB9J24OB0M4X1WLBB0" localSheetId="4" hidden="1">#REF!</definedName>
    <definedName name="BExQEF1PIJIB9J24OB0M4X1WLBB0" localSheetId="2" hidden="1">#REF!</definedName>
    <definedName name="BExQEF1PIJIB9J24OB0M4X1WLBB0" localSheetId="15" hidden="1">#REF!</definedName>
    <definedName name="BExQEF1PIJIB9J24OB0M4X1WLBB0" hidden="1">#REF!</definedName>
    <definedName name="BExQEMUA4HEFM4OVO8M8MA8PIAW1" localSheetId="4" hidden="1">#REF!</definedName>
    <definedName name="BExQEMUA4HEFM4OVO8M8MA8PIAW1" localSheetId="2" hidden="1">#REF!</definedName>
    <definedName name="BExQEMUA4HEFM4OVO8M8MA8PIAW1" localSheetId="15" hidden="1">#REF!</definedName>
    <definedName name="BExQEMUA4HEFM4OVO8M8MA8PIAW1" hidden="1">#REF!</definedName>
    <definedName name="BExQEP38QPDKB85WG2WOL17IMB5S" localSheetId="4" hidden="1">#REF!</definedName>
    <definedName name="BExQEP38QPDKB85WG2WOL17IMB5S" localSheetId="2" hidden="1">#REF!</definedName>
    <definedName name="BExQEP38QPDKB85WG2WOL17IMB5S" localSheetId="15" hidden="1">#REF!</definedName>
    <definedName name="BExQEP38QPDKB85WG2WOL17IMB5S" hidden="1">#REF!</definedName>
    <definedName name="BExQEQ4XZQFIKUXNU9H7WE7AMZ1U" localSheetId="4" hidden="1">#REF!</definedName>
    <definedName name="BExQEQ4XZQFIKUXNU9H7WE7AMZ1U" localSheetId="2" hidden="1">#REF!</definedName>
    <definedName name="BExQEQ4XZQFIKUXNU9H7WE7AMZ1U" localSheetId="15" hidden="1">#REF!</definedName>
    <definedName name="BExQEQ4XZQFIKUXNU9H7WE7AMZ1U" hidden="1">#REF!</definedName>
    <definedName name="BExQF1OEB07CRAP6ALNNMJNJ3P2D" localSheetId="4" hidden="1">#REF!</definedName>
    <definedName name="BExQF1OEB07CRAP6ALNNMJNJ3P2D" localSheetId="2" hidden="1">#REF!</definedName>
    <definedName name="BExQF1OEB07CRAP6ALNNMJNJ3P2D" localSheetId="15" hidden="1">#REF!</definedName>
    <definedName name="BExQF1OEB07CRAP6ALNNMJNJ3P2D" hidden="1">#REF!</definedName>
    <definedName name="BExQF8KKL224NYD20XYLLM2RE7EW" localSheetId="4" hidden="1">#REF!</definedName>
    <definedName name="BExQF8KKL224NYD20XYLLM2RE7EW" localSheetId="2" hidden="1">#REF!</definedName>
    <definedName name="BExQF8KKL224NYD20XYLLM2RE7EW" localSheetId="15" hidden="1">#REF!</definedName>
    <definedName name="BExQF8KKL224NYD20XYLLM2RE7EW" hidden="1">#REF!</definedName>
    <definedName name="BExQF9X2AQPFJZTCHTU5PTTR0JAH" localSheetId="4" hidden="1">#REF!</definedName>
    <definedName name="BExQF9X2AQPFJZTCHTU5PTTR0JAH" localSheetId="2" hidden="1">#REF!</definedName>
    <definedName name="BExQF9X2AQPFJZTCHTU5PTTR0JAH" localSheetId="15" hidden="1">#REF!</definedName>
    <definedName name="BExQF9X2AQPFJZTCHTU5PTTR0JAH" hidden="1">#REF!</definedName>
    <definedName name="BExQFAINO9ODQZX6NSM8EBTRD04E" localSheetId="4" hidden="1">#REF!</definedName>
    <definedName name="BExQFAINO9ODQZX6NSM8EBTRD04E" localSheetId="2" hidden="1">#REF!</definedName>
    <definedName name="BExQFAINO9ODQZX6NSM8EBTRD04E" localSheetId="15" hidden="1">#REF!</definedName>
    <definedName name="BExQFAINO9ODQZX6NSM8EBTRD04E" hidden="1">#REF!</definedName>
    <definedName name="BExQFC0M9KKFMQKPLPEO2RQDB7MM" localSheetId="4" hidden="1">#REF!</definedName>
    <definedName name="BExQFC0M9KKFMQKPLPEO2RQDB7MM" localSheetId="2" hidden="1">#REF!</definedName>
    <definedName name="BExQFC0M9KKFMQKPLPEO2RQDB7MM" localSheetId="15" hidden="1">#REF!</definedName>
    <definedName name="BExQFC0M9KKFMQKPLPEO2RQDB7MM" hidden="1">#REF!</definedName>
    <definedName name="BExQFEEV7627R8TYZCM28C6V6WHE" localSheetId="4" hidden="1">#REF!</definedName>
    <definedName name="BExQFEEV7627R8TYZCM28C6V6WHE" localSheetId="2" hidden="1">#REF!</definedName>
    <definedName name="BExQFEEV7627R8TYZCM28C6V6WHE" localSheetId="15" hidden="1">#REF!</definedName>
    <definedName name="BExQFEEV7627R8TYZCM28C6V6WHE" hidden="1">#REF!</definedName>
    <definedName name="BExQFEK8NUD04X2OBRA275ADPSDL" localSheetId="4" hidden="1">#REF!</definedName>
    <definedName name="BExQFEK8NUD04X2OBRA275ADPSDL" localSheetId="2" hidden="1">#REF!</definedName>
    <definedName name="BExQFEK8NUD04X2OBRA275ADPSDL" localSheetId="15" hidden="1">#REF!</definedName>
    <definedName name="BExQFEK8NUD04X2OBRA275ADPSDL" hidden="1">#REF!</definedName>
    <definedName name="BExQFGYIWDR4W0YF7XR6E4EWWJ02" localSheetId="4" hidden="1">#REF!</definedName>
    <definedName name="BExQFGYIWDR4W0YF7XR6E4EWWJ02" localSheetId="2" hidden="1">#REF!</definedName>
    <definedName name="BExQFGYIWDR4W0YF7XR6E4EWWJ02" localSheetId="15" hidden="1">#REF!</definedName>
    <definedName name="BExQFGYIWDR4W0YF7XR6E4EWWJ02" hidden="1">#REF!</definedName>
    <definedName name="BExQFPNFKA36IAPS22LAUMBDI4KE" localSheetId="4" hidden="1">#REF!</definedName>
    <definedName name="BExQFPNFKA36IAPS22LAUMBDI4KE" localSheetId="2" hidden="1">#REF!</definedName>
    <definedName name="BExQFPNFKA36IAPS22LAUMBDI4KE" localSheetId="15" hidden="1">#REF!</definedName>
    <definedName name="BExQFPNFKA36IAPS22LAUMBDI4KE" hidden="1">#REF!</definedName>
    <definedName name="BExQFPSWEMA8WBUZ4WK20LR13VSU" localSheetId="4" hidden="1">#REF!</definedName>
    <definedName name="BExQFPSWEMA8WBUZ4WK20LR13VSU" localSheetId="2" hidden="1">#REF!</definedName>
    <definedName name="BExQFPSWEMA8WBUZ4WK20LR13VSU" localSheetId="15" hidden="1">#REF!</definedName>
    <definedName name="BExQFPSWEMA8WBUZ4WK20LR13VSU" hidden="1">#REF!</definedName>
    <definedName name="BExQFVSPOSCCPF1TLJPIWYWYB8A9" localSheetId="4" hidden="1">#REF!</definedName>
    <definedName name="BExQFVSPOSCCPF1TLJPIWYWYB8A9" localSheetId="2" hidden="1">#REF!</definedName>
    <definedName name="BExQFVSPOSCCPF1TLJPIWYWYB8A9" localSheetId="15" hidden="1">#REF!</definedName>
    <definedName name="BExQFVSPOSCCPF1TLJPIWYWYB8A9" hidden="1">#REF!</definedName>
    <definedName name="BExQFWJQXNQAW6LUMOEDS6KMJMYL" localSheetId="4" hidden="1">#REF!</definedName>
    <definedName name="BExQFWJQXNQAW6LUMOEDS6KMJMYL" localSheetId="2" hidden="1">#REF!</definedName>
    <definedName name="BExQFWJQXNQAW6LUMOEDS6KMJMYL" localSheetId="15" hidden="1">#REF!</definedName>
    <definedName name="BExQFWJQXNQAW6LUMOEDS6KMJMYL" hidden="1">#REF!</definedName>
    <definedName name="BExQG8TYRD2G42UA5ZPCRLNKUDMX" localSheetId="4" hidden="1">#REF!</definedName>
    <definedName name="BExQG8TYRD2G42UA5ZPCRLNKUDMX" localSheetId="2" hidden="1">#REF!</definedName>
    <definedName name="BExQG8TYRD2G42UA5ZPCRLNKUDMX" localSheetId="15" hidden="1">#REF!</definedName>
    <definedName name="BExQG8TYRD2G42UA5ZPCRLNKUDMX" hidden="1">#REF!</definedName>
    <definedName name="BExQG9A8OZ31BDN5QEGQGWG59A43" localSheetId="4" hidden="1">#REF!</definedName>
    <definedName name="BExQG9A8OZ31BDN5QEGQGWG59A43" localSheetId="2" hidden="1">#REF!</definedName>
    <definedName name="BExQG9A8OZ31BDN5QEGQGWG59A43" localSheetId="15" hidden="1">#REF!</definedName>
    <definedName name="BExQG9A8OZ31BDN5QEGQGWG59A43" hidden="1">#REF!</definedName>
    <definedName name="BExQGGBQ2CMSPV4NV4RA7NMBQER6" localSheetId="4" hidden="1">#REF!</definedName>
    <definedName name="BExQGGBQ2CMSPV4NV4RA7NMBQER6" localSheetId="2" hidden="1">#REF!</definedName>
    <definedName name="BExQGGBQ2CMSPV4NV4RA7NMBQER6" localSheetId="15" hidden="1">#REF!</definedName>
    <definedName name="BExQGGBQ2CMSPV4NV4RA7NMBQER6" hidden="1">#REF!</definedName>
    <definedName name="BExQGO48J9MPCDQ96RBB9UN9AIGT" localSheetId="4" hidden="1">#REF!</definedName>
    <definedName name="BExQGO48J9MPCDQ96RBB9UN9AIGT" localSheetId="2" hidden="1">#REF!</definedName>
    <definedName name="BExQGO48J9MPCDQ96RBB9UN9AIGT" localSheetId="15" hidden="1">#REF!</definedName>
    <definedName name="BExQGO48J9MPCDQ96RBB9UN9AIGT" hidden="1">#REF!</definedName>
    <definedName name="BExQGSBB6MJWDW7AYWA0MSFTXKRR" localSheetId="4" hidden="1">#REF!</definedName>
    <definedName name="BExQGSBB6MJWDW7AYWA0MSFTXKRR" localSheetId="2" hidden="1">#REF!</definedName>
    <definedName name="BExQGSBB6MJWDW7AYWA0MSFTXKRR" localSheetId="15" hidden="1">#REF!</definedName>
    <definedName name="BExQGSBB6MJWDW7AYWA0MSFTXKRR" hidden="1">#REF!</definedName>
    <definedName name="BExQH0UURAJ13AVO5UI04HSRGVYW" localSheetId="4" hidden="1">#REF!</definedName>
    <definedName name="BExQH0UURAJ13AVO5UI04HSRGVYW" localSheetId="2" hidden="1">#REF!</definedName>
    <definedName name="BExQH0UURAJ13AVO5UI04HSRGVYW" localSheetId="15" hidden="1">#REF!</definedName>
    <definedName name="BExQH0UURAJ13AVO5UI04HSRGVYW" hidden="1">#REF!</definedName>
    <definedName name="BExQH5I0FUT0822E2ITR6M5724UF" localSheetId="4" hidden="1">#REF!</definedName>
    <definedName name="BExQH5I0FUT0822E2ITR6M5724UF" localSheetId="2" hidden="1">#REF!</definedName>
    <definedName name="BExQH5I0FUT0822E2ITR6M5724UF" localSheetId="15" hidden="1">#REF!</definedName>
    <definedName name="BExQH5I0FUT0822E2ITR6M5724UF" hidden="1">#REF!</definedName>
    <definedName name="BExQH6ZZY0NR8SE48PSI9D0CU1TC" localSheetId="4" hidden="1">#REF!</definedName>
    <definedName name="BExQH6ZZY0NR8SE48PSI9D0CU1TC" localSheetId="2" hidden="1">#REF!</definedName>
    <definedName name="BExQH6ZZY0NR8SE48PSI9D0CU1TC" localSheetId="15" hidden="1">#REF!</definedName>
    <definedName name="BExQH6ZZY0NR8SE48PSI9D0CU1TC" hidden="1">#REF!</definedName>
    <definedName name="BExQH9P2MCXAJOVEO4GFQT6MNW22" localSheetId="4" hidden="1">#REF!</definedName>
    <definedName name="BExQH9P2MCXAJOVEO4GFQT6MNW22" localSheetId="2" hidden="1">#REF!</definedName>
    <definedName name="BExQH9P2MCXAJOVEO4GFQT6MNW22" localSheetId="15" hidden="1">#REF!</definedName>
    <definedName name="BExQH9P2MCXAJOVEO4GFQT6MNW22" hidden="1">#REF!</definedName>
    <definedName name="BExQHCZSBYUY8OKKJXFYWKBBM6AH" localSheetId="4" hidden="1">#REF!</definedName>
    <definedName name="BExQHCZSBYUY8OKKJXFYWKBBM6AH" localSheetId="2" hidden="1">#REF!</definedName>
    <definedName name="BExQHCZSBYUY8OKKJXFYWKBBM6AH" localSheetId="15" hidden="1">#REF!</definedName>
    <definedName name="BExQHCZSBYUY8OKKJXFYWKBBM6AH" hidden="1">#REF!</definedName>
    <definedName name="BExQHML1J3V7M9VZ3S2S198637RP" localSheetId="4" hidden="1">#REF!</definedName>
    <definedName name="BExQHML1J3V7M9VZ3S2S198637RP" localSheetId="2" hidden="1">#REF!</definedName>
    <definedName name="BExQHML1J3V7M9VZ3S2S198637RP" localSheetId="15" hidden="1">#REF!</definedName>
    <definedName name="BExQHML1J3V7M9VZ3S2S198637RP" hidden="1">#REF!</definedName>
    <definedName name="BExQHPKXZ1K33V2F90NZIQRZYIAW" localSheetId="4" hidden="1">#REF!</definedName>
    <definedName name="BExQHPKXZ1K33V2F90NZIQRZYIAW" localSheetId="2" hidden="1">#REF!</definedName>
    <definedName name="BExQHPKXZ1K33V2F90NZIQRZYIAW" localSheetId="15" hidden="1">#REF!</definedName>
    <definedName name="BExQHPKXZ1K33V2F90NZIQRZYIAW" hidden="1">#REF!</definedName>
    <definedName name="BExQHRDNW8YFGT2B35K9CYSS1VAI" localSheetId="4" hidden="1">#REF!</definedName>
    <definedName name="BExQHRDNW8YFGT2B35K9CYSS1VAI" localSheetId="2" hidden="1">#REF!</definedName>
    <definedName name="BExQHRDNW8YFGT2B35K9CYSS1VAI" localSheetId="15" hidden="1">#REF!</definedName>
    <definedName name="BExQHRDNW8YFGT2B35K9CYSS1VAI" hidden="1">#REF!</definedName>
    <definedName name="BExQHRZ9FBLUG6G6CC88UZA6V39L" localSheetId="4" hidden="1">#REF!</definedName>
    <definedName name="BExQHRZ9FBLUG6G6CC88UZA6V39L" localSheetId="2" hidden="1">#REF!</definedName>
    <definedName name="BExQHRZ9FBLUG6G6CC88UZA6V39L" localSheetId="15" hidden="1">#REF!</definedName>
    <definedName name="BExQHRZ9FBLUG6G6CC88UZA6V39L" hidden="1">#REF!</definedName>
    <definedName name="BExQHVF9KD06AG2RXUQJ9X4PVGX4" localSheetId="4" hidden="1">#REF!</definedName>
    <definedName name="BExQHVF9KD06AG2RXUQJ9X4PVGX4" localSheetId="2" hidden="1">#REF!</definedName>
    <definedName name="BExQHVF9KD06AG2RXUQJ9X4PVGX4" localSheetId="15" hidden="1">#REF!</definedName>
    <definedName name="BExQHVF9KD06AG2RXUQJ9X4PVGX4" hidden="1">#REF!</definedName>
    <definedName name="BExQHZBHVN2L4HC7ACTR73T5OCV0" localSheetId="4" hidden="1">#REF!</definedName>
    <definedName name="BExQHZBHVN2L4HC7ACTR73T5OCV0" localSheetId="2" hidden="1">#REF!</definedName>
    <definedName name="BExQHZBHVN2L4HC7ACTR73T5OCV0" localSheetId="15" hidden="1">#REF!</definedName>
    <definedName name="BExQHZBHVN2L4HC7ACTR73T5OCV0" hidden="1">#REF!</definedName>
    <definedName name="BExQI3O3BBL6MXZNJD1S3UD8WBUU" localSheetId="4" hidden="1">#REF!</definedName>
    <definedName name="BExQI3O3BBL6MXZNJD1S3UD8WBUU" localSheetId="2" hidden="1">#REF!</definedName>
    <definedName name="BExQI3O3BBL6MXZNJD1S3UD8WBUU" localSheetId="15" hidden="1">#REF!</definedName>
    <definedName name="BExQI3O3BBL6MXZNJD1S3UD8WBUU" hidden="1">#REF!</definedName>
    <definedName name="BExQI7431UOEBYKYPVVMNXBZ2ZP2" localSheetId="4" hidden="1">#REF!</definedName>
    <definedName name="BExQI7431UOEBYKYPVVMNXBZ2ZP2" localSheetId="2" hidden="1">#REF!</definedName>
    <definedName name="BExQI7431UOEBYKYPVVMNXBZ2ZP2" localSheetId="15" hidden="1">#REF!</definedName>
    <definedName name="BExQI7431UOEBYKYPVVMNXBZ2ZP2" hidden="1">#REF!</definedName>
    <definedName name="BExQI85V9TNLDJT5LTRZS10Y26SG" localSheetId="4" hidden="1">#REF!</definedName>
    <definedName name="BExQI85V9TNLDJT5LTRZS10Y26SG" localSheetId="2" hidden="1">#REF!</definedName>
    <definedName name="BExQI85V9TNLDJT5LTRZS10Y26SG" localSheetId="15" hidden="1">#REF!</definedName>
    <definedName name="BExQI85V9TNLDJT5LTRZS10Y26SG" hidden="1">#REF!</definedName>
    <definedName name="BExQI9ICYVAAXE7L1BQSE1VWSQA9" localSheetId="4" hidden="1">#REF!</definedName>
    <definedName name="BExQI9ICYVAAXE7L1BQSE1VWSQA9" localSheetId="2" hidden="1">#REF!</definedName>
    <definedName name="BExQI9ICYVAAXE7L1BQSE1VWSQA9" localSheetId="15" hidden="1">#REF!</definedName>
    <definedName name="BExQI9ICYVAAXE7L1BQSE1VWSQA9" hidden="1">#REF!</definedName>
    <definedName name="BExQIAPKHVEV8CU1L3TTHJW67FJ5" localSheetId="4" hidden="1">#REF!</definedName>
    <definedName name="BExQIAPKHVEV8CU1L3TTHJW67FJ5" localSheetId="2" hidden="1">#REF!</definedName>
    <definedName name="BExQIAPKHVEV8CU1L3TTHJW67FJ5" localSheetId="15" hidden="1">#REF!</definedName>
    <definedName name="BExQIAPKHVEV8CU1L3TTHJW67FJ5" hidden="1">#REF!</definedName>
    <definedName name="BExQIAV02RGEQG6AF0CWXU3MS9BZ" localSheetId="4" hidden="1">#REF!</definedName>
    <definedName name="BExQIAV02RGEQG6AF0CWXU3MS9BZ" localSheetId="2" hidden="1">#REF!</definedName>
    <definedName name="BExQIAV02RGEQG6AF0CWXU3MS9BZ" localSheetId="15" hidden="1">#REF!</definedName>
    <definedName name="BExQIAV02RGEQG6AF0CWXU3MS9BZ" hidden="1">#REF!</definedName>
    <definedName name="BExQIBB4I3Z6AUU0HYV1DHRS13M4" localSheetId="4" hidden="1">#REF!</definedName>
    <definedName name="BExQIBB4I3Z6AUU0HYV1DHRS13M4" localSheetId="2" hidden="1">#REF!</definedName>
    <definedName name="BExQIBB4I3Z6AUU0HYV1DHRS13M4" localSheetId="15" hidden="1">#REF!</definedName>
    <definedName name="BExQIBB4I3Z6AUU0HYV1DHRS13M4" hidden="1">#REF!</definedName>
    <definedName name="BExQIBWPAXU7HJZLKGJZY3EB7MIS" localSheetId="4" hidden="1">#REF!</definedName>
    <definedName name="BExQIBWPAXU7HJZLKGJZY3EB7MIS" localSheetId="2" hidden="1">#REF!</definedName>
    <definedName name="BExQIBWPAXU7HJZLKGJZY3EB7MIS" localSheetId="15" hidden="1">#REF!</definedName>
    <definedName name="BExQIBWPAXU7HJZLKGJZY3EB7MIS" hidden="1">#REF!</definedName>
    <definedName name="BExQIHLP9AT969BKBF22IGW76GLI" localSheetId="4" hidden="1">#REF!</definedName>
    <definedName name="BExQIHLP9AT969BKBF22IGW76GLI" localSheetId="2" hidden="1">#REF!</definedName>
    <definedName name="BExQIHLP9AT969BKBF22IGW76GLI" localSheetId="15" hidden="1">#REF!</definedName>
    <definedName name="BExQIHLP9AT969BKBF22IGW76GLI" hidden="1">#REF!</definedName>
    <definedName name="BExQIS8O6R36CI01XRY9ISM99TW9" localSheetId="4" hidden="1">#REF!</definedName>
    <definedName name="BExQIS8O6R36CI01XRY9ISM99TW9" localSheetId="2" hidden="1">#REF!</definedName>
    <definedName name="BExQIS8O6R36CI01XRY9ISM99TW9" localSheetId="15" hidden="1">#REF!</definedName>
    <definedName name="BExQIS8O6R36CI01XRY9ISM99TW9" hidden="1">#REF!</definedName>
    <definedName name="BExQIVJB9MJ25NDUHTCVMSODJY2C" localSheetId="4" hidden="1">#REF!</definedName>
    <definedName name="BExQIVJB9MJ25NDUHTCVMSODJY2C" localSheetId="2" hidden="1">#REF!</definedName>
    <definedName name="BExQIVJB9MJ25NDUHTCVMSODJY2C" localSheetId="15" hidden="1">#REF!</definedName>
    <definedName name="BExQIVJB9MJ25NDUHTCVMSODJY2C" hidden="1">#REF!</definedName>
    <definedName name="BExQIWAEMVTWAU39DWIXT17K2A9Z" localSheetId="4" hidden="1">#REF!</definedName>
    <definedName name="BExQIWAEMVTWAU39DWIXT17K2A9Z" localSheetId="2" hidden="1">#REF!</definedName>
    <definedName name="BExQIWAEMVTWAU39DWIXT17K2A9Z" localSheetId="15" hidden="1">#REF!</definedName>
    <definedName name="BExQIWAEMVTWAU39DWIXT17K2A9Z" hidden="1">#REF!</definedName>
    <definedName name="BExQJ72T8UR0U461ZLEGOOEPCDIG" localSheetId="4" hidden="1">#REF!</definedName>
    <definedName name="BExQJ72T8UR0U461ZLEGOOEPCDIG" localSheetId="2" hidden="1">#REF!</definedName>
    <definedName name="BExQJ72T8UR0U461ZLEGOOEPCDIG" localSheetId="15" hidden="1">#REF!</definedName>
    <definedName name="BExQJ72T8UR0U461ZLEGOOEPCDIG" hidden="1">#REF!</definedName>
    <definedName name="BExQJAZ2QDORCR0K8PR9VHQZ4Y3P" localSheetId="4" hidden="1">#REF!</definedName>
    <definedName name="BExQJAZ2QDORCR0K8PR9VHQZ4Y3P" localSheetId="2" hidden="1">#REF!</definedName>
    <definedName name="BExQJAZ2QDORCR0K8PR9VHQZ4Y3P" localSheetId="15" hidden="1">#REF!</definedName>
    <definedName name="BExQJAZ2QDORCR0K8PR9VHQZ4Y3P" hidden="1">#REF!</definedName>
    <definedName name="BExQJBF7LAX128WR7VTMJC88ZLPG" localSheetId="4" hidden="1">#REF!</definedName>
    <definedName name="BExQJBF7LAX128WR7VTMJC88ZLPG" localSheetId="2" hidden="1">#REF!</definedName>
    <definedName name="BExQJBF7LAX128WR7VTMJC88ZLPG" localSheetId="15" hidden="1">#REF!</definedName>
    <definedName name="BExQJBF7LAX128WR7VTMJC88ZLPG" hidden="1">#REF!</definedName>
    <definedName name="BExQJEVCKX6KZHNCLYXY7D0MX5KN" localSheetId="4" hidden="1">#REF!</definedName>
    <definedName name="BExQJEVCKX6KZHNCLYXY7D0MX5KN" localSheetId="2" hidden="1">#REF!</definedName>
    <definedName name="BExQJEVCKX6KZHNCLYXY7D0MX5KN" localSheetId="15" hidden="1">#REF!</definedName>
    <definedName name="BExQJEVCKX6KZHNCLYXY7D0MX5KN" hidden="1">#REF!</definedName>
    <definedName name="BExQJJYSDX8B0J1QGF2HL071KKA3" localSheetId="4" hidden="1">#REF!</definedName>
    <definedName name="BExQJJYSDX8B0J1QGF2HL071KKA3" localSheetId="2" hidden="1">#REF!</definedName>
    <definedName name="BExQJJYSDX8B0J1QGF2HL071KKA3" localSheetId="15" hidden="1">#REF!</definedName>
    <definedName name="BExQJJYSDX8B0J1QGF2HL071KKA3" hidden="1">#REF!</definedName>
    <definedName name="BExQK1HV6SQQ7CP8H8IUKI9TYXTD" localSheetId="4" hidden="1">#REF!</definedName>
    <definedName name="BExQK1HV6SQQ7CP8H8IUKI9TYXTD" localSheetId="2" hidden="1">#REF!</definedName>
    <definedName name="BExQK1HV6SQQ7CP8H8IUKI9TYXTD" localSheetId="15" hidden="1">#REF!</definedName>
    <definedName name="BExQK1HV6SQQ7CP8H8IUKI9TYXTD" hidden="1">#REF!</definedName>
    <definedName name="BExQK3LE5CSBW1E4H4KHW548FL2R" localSheetId="4" hidden="1">#REF!</definedName>
    <definedName name="BExQK3LE5CSBW1E4H4KHW548FL2R" localSheetId="2" hidden="1">#REF!</definedName>
    <definedName name="BExQK3LE5CSBW1E4H4KHW548FL2R" localSheetId="15" hidden="1">#REF!</definedName>
    <definedName name="BExQK3LE5CSBW1E4H4KHW548FL2R" hidden="1">#REF!</definedName>
    <definedName name="BExQKG6LD6PLNDGNGO9DJXY865BR" localSheetId="4" hidden="1">#REF!</definedName>
    <definedName name="BExQKG6LD6PLNDGNGO9DJXY865BR" localSheetId="2" hidden="1">#REF!</definedName>
    <definedName name="BExQKG6LD6PLNDGNGO9DJXY865BR" localSheetId="15" hidden="1">#REF!</definedName>
    <definedName name="BExQKG6LD6PLNDGNGO9DJXY865BR" hidden="1">#REF!</definedName>
    <definedName name="BExQKUKG8I4CGS9QYSD0H7NHP4JN" localSheetId="4" hidden="1">#REF!</definedName>
    <definedName name="BExQKUKG8I4CGS9QYSD0H7NHP4JN" localSheetId="2" hidden="1">#REF!</definedName>
    <definedName name="BExQKUKG8I4CGS9QYSD0H7NHP4JN" localSheetId="15" hidden="1">#REF!</definedName>
    <definedName name="BExQKUKG8I4CGS9QYSD0H7NHP4JN" hidden="1">#REF!</definedName>
    <definedName name="BExQL2NSE8OYZFXQH8A23RMVMFW7" localSheetId="4" hidden="1">#REF!</definedName>
    <definedName name="BExQL2NSE8OYZFXQH8A23RMVMFW7" localSheetId="2" hidden="1">#REF!</definedName>
    <definedName name="BExQL2NSE8OYZFXQH8A23RMVMFW7" localSheetId="15" hidden="1">#REF!</definedName>
    <definedName name="BExQL2NSE8OYZFXQH8A23RMVMFW7" hidden="1">#REF!</definedName>
    <definedName name="BExQL4GJ3LZJL6JDEHT7UDXW90TV" localSheetId="4" hidden="1">#REF!</definedName>
    <definedName name="BExQL4GJ3LZJL6JDEHT7UDXW90TV" localSheetId="2" hidden="1">#REF!</definedName>
    <definedName name="BExQL4GJ3LZJL6JDEHT7UDXW90TV" localSheetId="15" hidden="1">#REF!</definedName>
    <definedName name="BExQL4GJ3LZJL6JDEHT7UDXW90TV" hidden="1">#REF!</definedName>
    <definedName name="BExQLE1TOW3A287TQB0AVWENT8O1" localSheetId="4" hidden="1">#REF!</definedName>
    <definedName name="BExQLE1TOW3A287TQB0AVWENT8O1" localSheetId="2" hidden="1">#REF!</definedName>
    <definedName name="BExQLE1TOW3A287TQB0AVWENT8O1" localSheetId="15" hidden="1">#REF!</definedName>
    <definedName name="BExQLE1TOW3A287TQB0AVWENT8O1" hidden="1">#REF!</definedName>
    <definedName name="BExRYOYB4A3E5F6MTROY69LR0PMG" localSheetId="4" hidden="1">#REF!</definedName>
    <definedName name="BExRYOYB4A3E5F6MTROY69LR0PMG" localSheetId="2" hidden="1">#REF!</definedName>
    <definedName name="BExRYOYB4A3E5F6MTROY69LR0PMG" localSheetId="15" hidden="1">#REF!</definedName>
    <definedName name="BExRYOYB4A3E5F6MTROY69LR0PMG" hidden="1">#REF!</definedName>
    <definedName name="BExRYZLA9EW71H4SXQR525S72LLP" localSheetId="4" hidden="1">#REF!</definedName>
    <definedName name="BExRYZLA9EW71H4SXQR525S72LLP" localSheetId="2" hidden="1">#REF!</definedName>
    <definedName name="BExRYZLA9EW71H4SXQR525S72LLP" localSheetId="15" hidden="1">#REF!</definedName>
    <definedName name="BExRYZLA9EW71H4SXQR525S72LLP" hidden="1">#REF!</definedName>
    <definedName name="BExRZ66M8G9FQ0VFP077QSZBSOA5" localSheetId="4" hidden="1">#REF!</definedName>
    <definedName name="BExRZ66M8G9FQ0VFP077QSZBSOA5" localSheetId="2" hidden="1">#REF!</definedName>
    <definedName name="BExRZ66M8G9FQ0VFP077QSZBSOA5" localSheetId="15" hidden="1">#REF!</definedName>
    <definedName name="BExRZ66M8G9FQ0VFP077QSZBSOA5" hidden="1">#REF!</definedName>
    <definedName name="BExRZ8FMQQL46I8AQWU17LRNZD5T" localSheetId="4" hidden="1">#REF!</definedName>
    <definedName name="BExRZ8FMQQL46I8AQWU17LRNZD5T" localSheetId="2" hidden="1">#REF!</definedName>
    <definedName name="BExRZ8FMQQL46I8AQWU17LRNZD5T" localSheetId="15" hidden="1">#REF!</definedName>
    <definedName name="BExRZ8FMQQL46I8AQWU17LRNZD5T" hidden="1">#REF!</definedName>
    <definedName name="BExRZIRRIXRUMZ5GOO95S7460BMP" localSheetId="4" hidden="1">#REF!</definedName>
    <definedName name="BExRZIRRIXRUMZ5GOO95S7460BMP" localSheetId="2" hidden="1">#REF!</definedName>
    <definedName name="BExRZIRRIXRUMZ5GOO95S7460BMP" localSheetId="15" hidden="1">#REF!</definedName>
    <definedName name="BExRZIRRIXRUMZ5GOO95S7460BMP" hidden="1">#REF!</definedName>
    <definedName name="BExRZJTNBKKPK7SB4LA31O3OH6PO" localSheetId="4" hidden="1">#REF!</definedName>
    <definedName name="BExRZJTNBKKPK7SB4LA31O3OH6PO" localSheetId="2" hidden="1">#REF!</definedName>
    <definedName name="BExRZJTNBKKPK7SB4LA31O3OH6PO" localSheetId="15" hidden="1">#REF!</definedName>
    <definedName name="BExRZJTNBKKPK7SB4LA31O3OH6PO" hidden="1">#REF!</definedName>
    <definedName name="BExRZK9RAHMM0ZLTNSK7A4LDC42D" localSheetId="4" hidden="1">#REF!</definedName>
    <definedName name="BExRZK9RAHMM0ZLTNSK7A4LDC42D" localSheetId="2" hidden="1">#REF!</definedName>
    <definedName name="BExRZK9RAHMM0ZLTNSK7A4LDC42D" localSheetId="15" hidden="1">#REF!</definedName>
    <definedName name="BExRZK9RAHMM0ZLTNSK7A4LDC42D" hidden="1">#REF!</definedName>
    <definedName name="BExRZNF461H0WDF36L3U0UQSJGZB" localSheetId="4" hidden="1">#REF!</definedName>
    <definedName name="BExRZNF461H0WDF36L3U0UQSJGZB" localSheetId="2" hidden="1">#REF!</definedName>
    <definedName name="BExRZNF461H0WDF36L3U0UQSJGZB" localSheetId="15" hidden="1">#REF!</definedName>
    <definedName name="BExRZNF461H0WDF36L3U0UQSJGZB" hidden="1">#REF!</definedName>
    <definedName name="BExRZOGSR69INI6GAEPHDWSNK5Q4" localSheetId="4" hidden="1">#REF!</definedName>
    <definedName name="BExRZOGSR69INI6GAEPHDWSNK5Q4" localSheetId="2" hidden="1">#REF!</definedName>
    <definedName name="BExRZOGSR69INI6GAEPHDWSNK5Q4" localSheetId="15" hidden="1">#REF!</definedName>
    <definedName name="BExRZOGSR69INI6GAEPHDWSNK5Q4" hidden="1">#REF!</definedName>
    <definedName name="BExS0ASQBKRTPDWFK0KUDFOS9LE5" localSheetId="4" hidden="1">#REF!</definedName>
    <definedName name="BExS0ASQBKRTPDWFK0KUDFOS9LE5" localSheetId="2" hidden="1">#REF!</definedName>
    <definedName name="BExS0ASQBKRTPDWFK0KUDFOS9LE5" localSheetId="15" hidden="1">#REF!</definedName>
    <definedName name="BExS0ASQBKRTPDWFK0KUDFOS9LE5" hidden="1">#REF!</definedName>
    <definedName name="BExS0GHQUF6YT0RU3TKDEO8CSJYB" localSheetId="4" hidden="1">#REF!</definedName>
    <definedName name="BExS0GHQUF6YT0RU3TKDEO8CSJYB" localSheetId="2" hidden="1">#REF!</definedName>
    <definedName name="BExS0GHQUF6YT0RU3TKDEO8CSJYB" localSheetId="15" hidden="1">#REF!</definedName>
    <definedName name="BExS0GHQUF6YT0RU3TKDEO8CSJYB" hidden="1">#REF!</definedName>
    <definedName name="BExS0K8IHC45I78DMZBOJ1P13KQA" localSheetId="4" hidden="1">#REF!</definedName>
    <definedName name="BExS0K8IHC45I78DMZBOJ1P13KQA" localSheetId="2" hidden="1">#REF!</definedName>
    <definedName name="BExS0K8IHC45I78DMZBOJ1P13KQA" localSheetId="15" hidden="1">#REF!</definedName>
    <definedName name="BExS0K8IHC45I78DMZBOJ1P13KQA" hidden="1">#REF!</definedName>
    <definedName name="BExS0L4WP69XXUFHED98XIEPB593" localSheetId="4" hidden="1">#REF!</definedName>
    <definedName name="BExS0L4WP69XXUFHED98XIEPB593" localSheetId="2" hidden="1">#REF!</definedName>
    <definedName name="BExS0L4WP69XXUFHED98XIEPB593" localSheetId="15" hidden="1">#REF!</definedName>
    <definedName name="BExS0L4WP69XXUFHED98XIEPB593" hidden="1">#REF!</definedName>
    <definedName name="BExS0Z2O2N4AJXFEPN87NU9ZGAHG" localSheetId="4" hidden="1">#REF!</definedName>
    <definedName name="BExS0Z2O2N4AJXFEPN87NU9ZGAHG" localSheetId="2" hidden="1">#REF!</definedName>
    <definedName name="BExS0Z2O2N4AJXFEPN87NU9ZGAHG" localSheetId="15" hidden="1">#REF!</definedName>
    <definedName name="BExS0Z2O2N4AJXFEPN87NU9ZGAHG" hidden="1">#REF!</definedName>
    <definedName name="BExS15IJV0WW662NXQUVT3FGP4ST" localSheetId="4" hidden="1">#REF!</definedName>
    <definedName name="BExS15IJV0WW662NXQUVT3FGP4ST" localSheetId="2" hidden="1">#REF!</definedName>
    <definedName name="BExS15IJV0WW662NXQUVT3FGP4ST" localSheetId="15" hidden="1">#REF!</definedName>
    <definedName name="BExS15IJV0WW662NXQUVT3FGP4ST" hidden="1">#REF!</definedName>
    <definedName name="BExS18T8TBNEPF4AU1VJ268XLF3L" localSheetId="4" hidden="1">#REF!</definedName>
    <definedName name="BExS18T8TBNEPF4AU1VJ268XLF3L" localSheetId="2" hidden="1">#REF!</definedName>
    <definedName name="BExS18T8TBNEPF4AU1VJ268XLF3L" localSheetId="15" hidden="1">#REF!</definedName>
    <definedName name="BExS18T8TBNEPF4AU1VJ268XLF3L" hidden="1">#REF!</definedName>
    <definedName name="BExS194110MR25BYJI3CJ2EGZ8XT" localSheetId="4" hidden="1">#REF!</definedName>
    <definedName name="BExS194110MR25BYJI3CJ2EGZ8XT" localSheetId="2" hidden="1">#REF!</definedName>
    <definedName name="BExS194110MR25BYJI3CJ2EGZ8XT" localSheetId="15" hidden="1">#REF!</definedName>
    <definedName name="BExS194110MR25BYJI3CJ2EGZ8XT" hidden="1">#REF!</definedName>
    <definedName name="BExS1BNVGNSGD4EP90QL8WXYWZ66" localSheetId="4" hidden="1">#REF!</definedName>
    <definedName name="BExS1BNVGNSGD4EP90QL8WXYWZ66" localSheetId="2" hidden="1">#REF!</definedName>
    <definedName name="BExS1BNVGNSGD4EP90QL8WXYWZ66" localSheetId="15" hidden="1">#REF!</definedName>
    <definedName name="BExS1BNVGNSGD4EP90QL8WXYWZ66" hidden="1">#REF!</definedName>
    <definedName name="BExS1UE39N6NCND7MAARSBWXS6HU" localSheetId="4" hidden="1">#REF!</definedName>
    <definedName name="BExS1UE39N6NCND7MAARSBWXS6HU" localSheetId="2" hidden="1">#REF!</definedName>
    <definedName name="BExS1UE39N6NCND7MAARSBWXS6HU" localSheetId="15" hidden="1">#REF!</definedName>
    <definedName name="BExS1UE39N6NCND7MAARSBWXS6HU" hidden="1">#REF!</definedName>
    <definedName name="BExS226HTWL5WVC76MP5A1IBI8WD" localSheetId="4" hidden="1">#REF!</definedName>
    <definedName name="BExS226HTWL5WVC76MP5A1IBI8WD" localSheetId="2" hidden="1">#REF!</definedName>
    <definedName name="BExS226HTWL5WVC76MP5A1IBI8WD" localSheetId="15" hidden="1">#REF!</definedName>
    <definedName name="BExS226HTWL5WVC76MP5A1IBI8WD" hidden="1">#REF!</definedName>
    <definedName name="BExS26OI2QNNAH2WMDD95Z400048" localSheetId="4" hidden="1">#REF!</definedName>
    <definedName name="BExS26OI2QNNAH2WMDD95Z400048" localSheetId="2" hidden="1">#REF!</definedName>
    <definedName name="BExS26OI2QNNAH2WMDD95Z400048" localSheetId="15" hidden="1">#REF!</definedName>
    <definedName name="BExS26OI2QNNAH2WMDD95Z400048" hidden="1">#REF!</definedName>
    <definedName name="BExS2D4EI622QRKZKVDPRE66M4XA" localSheetId="4" hidden="1">#REF!</definedName>
    <definedName name="BExS2D4EI622QRKZKVDPRE66M4XA" localSheetId="2" hidden="1">#REF!</definedName>
    <definedName name="BExS2D4EI622QRKZKVDPRE66M4XA" localSheetId="15" hidden="1">#REF!</definedName>
    <definedName name="BExS2D4EI622QRKZKVDPRE66M4XA" hidden="1">#REF!</definedName>
    <definedName name="BExS2DF6B4ZUF3VZLI4G6LJ3BF38" localSheetId="4" hidden="1">#REF!</definedName>
    <definedName name="BExS2DF6B4ZUF3VZLI4G6LJ3BF38" localSheetId="2" hidden="1">#REF!</definedName>
    <definedName name="BExS2DF6B4ZUF3VZLI4G6LJ3BF38" localSheetId="15" hidden="1">#REF!</definedName>
    <definedName name="BExS2DF6B4ZUF3VZLI4G6LJ3BF38" hidden="1">#REF!</definedName>
    <definedName name="BExS2GKEA6VM3PDWKD7XI0KRUHTW" localSheetId="4" hidden="1">#REF!</definedName>
    <definedName name="BExS2GKEA6VM3PDWKD7XI0KRUHTW" localSheetId="2" hidden="1">#REF!</definedName>
    <definedName name="BExS2GKEA6VM3PDWKD7XI0KRUHTW" localSheetId="15" hidden="1">#REF!</definedName>
    <definedName name="BExS2GKEA6VM3PDWKD7XI0KRUHTW" hidden="1">#REF!</definedName>
    <definedName name="BExS2I2HVU314TXI2DYFRY8XV913" localSheetId="4" hidden="1">#REF!</definedName>
    <definedName name="BExS2I2HVU314TXI2DYFRY8XV913" localSheetId="2" hidden="1">#REF!</definedName>
    <definedName name="BExS2I2HVU314TXI2DYFRY8XV913" localSheetId="15" hidden="1">#REF!</definedName>
    <definedName name="BExS2I2HVU314TXI2DYFRY8XV913" hidden="1">#REF!</definedName>
    <definedName name="BExS2QB5FS5LYTFYO4BROTWG3OV5" localSheetId="4" hidden="1">#REF!</definedName>
    <definedName name="BExS2QB5FS5LYTFYO4BROTWG3OV5" localSheetId="2" hidden="1">#REF!</definedName>
    <definedName name="BExS2QB5FS5LYTFYO4BROTWG3OV5" localSheetId="15" hidden="1">#REF!</definedName>
    <definedName name="BExS2QB5FS5LYTFYO4BROTWG3OV5" hidden="1">#REF!</definedName>
    <definedName name="BExS2TLU1HONYV6S3ZD9T12D7CIG" localSheetId="4" hidden="1">#REF!</definedName>
    <definedName name="BExS2TLU1HONYV6S3ZD9T12D7CIG" localSheetId="2" hidden="1">#REF!</definedName>
    <definedName name="BExS2TLU1HONYV6S3ZD9T12D7CIG" localSheetId="15" hidden="1">#REF!</definedName>
    <definedName name="BExS2TLU1HONYV6S3ZD9T12D7CIG" hidden="1">#REF!</definedName>
    <definedName name="BExS2WLQUVBRZJWQTWUU4CYDY4IN" localSheetId="4" hidden="1">#REF!</definedName>
    <definedName name="BExS2WLQUVBRZJWQTWUU4CYDY4IN" localSheetId="2" hidden="1">#REF!</definedName>
    <definedName name="BExS2WLQUVBRZJWQTWUU4CYDY4IN" localSheetId="15" hidden="1">#REF!</definedName>
    <definedName name="BExS2WLQUVBRZJWQTWUU4CYDY4IN" hidden="1">#REF!</definedName>
    <definedName name="BExS2YJQV4NUX6135T90Z1Y5R26Q" localSheetId="4" hidden="1">#REF!</definedName>
    <definedName name="BExS2YJQV4NUX6135T90Z1Y5R26Q" localSheetId="2" hidden="1">#REF!</definedName>
    <definedName name="BExS2YJQV4NUX6135T90Z1Y5R26Q" localSheetId="15" hidden="1">#REF!</definedName>
    <definedName name="BExS2YJQV4NUX6135T90Z1Y5R26Q" hidden="1">#REF!</definedName>
    <definedName name="BExS318UV9I2FXPQQWUKKX00QLPJ" localSheetId="4" hidden="1">#REF!</definedName>
    <definedName name="BExS318UV9I2FXPQQWUKKX00QLPJ" localSheetId="2" hidden="1">#REF!</definedName>
    <definedName name="BExS318UV9I2FXPQQWUKKX00QLPJ" localSheetId="15" hidden="1">#REF!</definedName>
    <definedName name="BExS318UV9I2FXPQQWUKKX00QLPJ" hidden="1">#REF!</definedName>
    <definedName name="BExS3LBS0SMTHALVM4NRI1BAV1NP" localSheetId="4" hidden="1">#REF!</definedName>
    <definedName name="BExS3LBS0SMTHALVM4NRI1BAV1NP" localSheetId="2" hidden="1">#REF!</definedName>
    <definedName name="BExS3LBS0SMTHALVM4NRI1BAV1NP" localSheetId="15" hidden="1">#REF!</definedName>
    <definedName name="BExS3LBS0SMTHALVM4NRI1BAV1NP" hidden="1">#REF!</definedName>
    <definedName name="BExS3MTQ75VBXDGEBURP6YT8RROE" localSheetId="4" hidden="1">#REF!</definedName>
    <definedName name="BExS3MTQ75VBXDGEBURP6YT8RROE" localSheetId="2" hidden="1">#REF!</definedName>
    <definedName name="BExS3MTQ75VBXDGEBURP6YT8RROE" localSheetId="15" hidden="1">#REF!</definedName>
    <definedName name="BExS3MTQ75VBXDGEBURP6YT8RROE" hidden="1">#REF!</definedName>
    <definedName name="BExS3OMGYO0DFN5186UFKEXZ2RX3" localSheetId="4" hidden="1">#REF!</definedName>
    <definedName name="BExS3OMGYO0DFN5186UFKEXZ2RX3" localSheetId="2" hidden="1">#REF!</definedName>
    <definedName name="BExS3OMGYO0DFN5186UFKEXZ2RX3" localSheetId="15" hidden="1">#REF!</definedName>
    <definedName name="BExS3OMGYO0DFN5186UFKEXZ2RX3" hidden="1">#REF!</definedName>
    <definedName name="BExS3SDERJ27OER67TIGOVZU13A2" localSheetId="4" hidden="1">#REF!</definedName>
    <definedName name="BExS3SDERJ27OER67TIGOVZU13A2" localSheetId="2" hidden="1">#REF!</definedName>
    <definedName name="BExS3SDERJ27OER67TIGOVZU13A2" localSheetId="15" hidden="1">#REF!</definedName>
    <definedName name="BExS3SDERJ27OER67TIGOVZU13A2" hidden="1">#REF!</definedName>
    <definedName name="BExS3STIH9SFG0R6H30P191QZE98" localSheetId="4" hidden="1">#REF!</definedName>
    <definedName name="BExS3STIH9SFG0R6H30P191QZE98" localSheetId="2" hidden="1">#REF!</definedName>
    <definedName name="BExS3STIH9SFG0R6H30P191QZE98" localSheetId="15" hidden="1">#REF!</definedName>
    <definedName name="BExS3STIH9SFG0R6H30P191QZE98" hidden="1">#REF!</definedName>
    <definedName name="BExS46R5WDNU5KL04FKY5LHJUCB8" localSheetId="4" hidden="1">#REF!</definedName>
    <definedName name="BExS46R5WDNU5KL04FKY5LHJUCB8" localSheetId="2" hidden="1">#REF!</definedName>
    <definedName name="BExS46R5WDNU5KL04FKY5LHJUCB8" localSheetId="15" hidden="1">#REF!</definedName>
    <definedName name="BExS46R5WDNU5KL04FKY5LHJUCB8" hidden="1">#REF!</definedName>
    <definedName name="BExS4ASWKM93XA275AXHYP8AG6SU" localSheetId="4" hidden="1">#REF!</definedName>
    <definedName name="BExS4ASWKM93XA275AXHYP8AG6SU" localSheetId="2" hidden="1">#REF!</definedName>
    <definedName name="BExS4ASWKM93XA275AXHYP8AG6SU" localSheetId="15" hidden="1">#REF!</definedName>
    <definedName name="BExS4ASWKM93XA275AXHYP8AG6SU" hidden="1">#REF!</definedName>
    <definedName name="BExS4IANBC4RO7HIK0MZZ2RPQU78" localSheetId="4" hidden="1">#REF!</definedName>
    <definedName name="BExS4IANBC4RO7HIK0MZZ2RPQU78" localSheetId="2" hidden="1">#REF!</definedName>
    <definedName name="BExS4IANBC4RO7HIK0MZZ2RPQU78" localSheetId="15" hidden="1">#REF!</definedName>
    <definedName name="BExS4IANBC4RO7HIK0MZZ2RPQU78" hidden="1">#REF!</definedName>
    <definedName name="BExS4JN3Y6SVBKILQK0R9HS45Y52" localSheetId="4" hidden="1">#REF!</definedName>
    <definedName name="BExS4JN3Y6SVBKILQK0R9HS45Y52" localSheetId="2" hidden="1">#REF!</definedName>
    <definedName name="BExS4JN3Y6SVBKILQK0R9HS45Y52" localSheetId="15" hidden="1">#REF!</definedName>
    <definedName name="BExS4JN3Y6SVBKILQK0R9HS45Y52" hidden="1">#REF!</definedName>
    <definedName name="BExS4P6S41O6Z6BED77U3GD9PNH1" localSheetId="4" hidden="1">#REF!</definedName>
    <definedName name="BExS4P6S41O6Z6BED77U3GD9PNH1" localSheetId="2" hidden="1">#REF!</definedName>
    <definedName name="BExS4P6S41O6Z6BED77U3GD9PNH1" localSheetId="15" hidden="1">#REF!</definedName>
    <definedName name="BExS4P6S41O6Z6BED77U3GD9PNH1" hidden="1">#REF!</definedName>
    <definedName name="BExS4PXPURUHFBOKYFJD5J1J2RXC" localSheetId="4" hidden="1">#REF!</definedName>
    <definedName name="BExS4PXPURUHFBOKYFJD5J1J2RXC" localSheetId="2" hidden="1">#REF!</definedName>
    <definedName name="BExS4PXPURUHFBOKYFJD5J1J2RXC" localSheetId="15" hidden="1">#REF!</definedName>
    <definedName name="BExS4PXPURUHFBOKYFJD5J1J2RXC" hidden="1">#REF!</definedName>
    <definedName name="BExS4T32HD3YGJ91HTJ2IGVX6V4O" localSheetId="4" hidden="1">#REF!</definedName>
    <definedName name="BExS4T32HD3YGJ91HTJ2IGVX6V4O" localSheetId="2" hidden="1">#REF!</definedName>
    <definedName name="BExS4T32HD3YGJ91HTJ2IGVX6V4O" localSheetId="15" hidden="1">#REF!</definedName>
    <definedName name="BExS4T32HD3YGJ91HTJ2IGVX6V4O" hidden="1">#REF!</definedName>
    <definedName name="BExS51H0N51UT0FZOPZRCF1GU063" localSheetId="4" hidden="1">#REF!</definedName>
    <definedName name="BExS51H0N51UT0FZOPZRCF1GU063" localSheetId="2" hidden="1">#REF!</definedName>
    <definedName name="BExS51H0N51UT0FZOPZRCF1GU063" localSheetId="15" hidden="1">#REF!</definedName>
    <definedName name="BExS51H0N51UT0FZOPZRCF1GU063" hidden="1">#REF!</definedName>
    <definedName name="BExS54X72TJFC41FJK72MLRR2OO7" localSheetId="4" hidden="1">#REF!</definedName>
    <definedName name="BExS54X72TJFC41FJK72MLRR2OO7" localSheetId="2" hidden="1">#REF!</definedName>
    <definedName name="BExS54X72TJFC41FJK72MLRR2OO7" localSheetId="15" hidden="1">#REF!</definedName>
    <definedName name="BExS54X72TJFC41FJK72MLRR2OO7" hidden="1">#REF!</definedName>
    <definedName name="BExS59F0PA1V2ZC7S5TN6IT41SXP" localSheetId="4" hidden="1">#REF!</definedName>
    <definedName name="BExS59F0PA1V2ZC7S5TN6IT41SXP" localSheetId="2" hidden="1">#REF!</definedName>
    <definedName name="BExS59F0PA1V2ZC7S5TN6IT41SXP" localSheetId="15" hidden="1">#REF!</definedName>
    <definedName name="BExS59F0PA1V2ZC7S5TN6IT41SXP" hidden="1">#REF!</definedName>
    <definedName name="BExS5L3TGB8JVW9ROYWTKYTUPW27" localSheetId="4" hidden="1">#REF!</definedName>
    <definedName name="BExS5L3TGB8JVW9ROYWTKYTUPW27" localSheetId="2" hidden="1">#REF!</definedName>
    <definedName name="BExS5L3TGB8JVW9ROYWTKYTUPW27" localSheetId="15" hidden="1">#REF!</definedName>
    <definedName name="BExS5L3TGB8JVW9ROYWTKYTUPW27" hidden="1">#REF!</definedName>
    <definedName name="BExS6GKQ96EHVLYWNJDWXZXUZW90" localSheetId="4" hidden="1">#REF!</definedName>
    <definedName name="BExS6GKQ96EHVLYWNJDWXZXUZW90" localSheetId="2" hidden="1">#REF!</definedName>
    <definedName name="BExS6GKQ96EHVLYWNJDWXZXUZW90" localSheetId="15" hidden="1">#REF!</definedName>
    <definedName name="BExS6GKQ96EHVLYWNJDWXZXUZW90" hidden="1">#REF!</definedName>
    <definedName name="BExS6ITKSZFRR01YD5B0F676SYN7" localSheetId="4" hidden="1">#REF!</definedName>
    <definedName name="BExS6ITKSZFRR01YD5B0F676SYN7" localSheetId="2" hidden="1">#REF!</definedName>
    <definedName name="BExS6ITKSZFRR01YD5B0F676SYN7" localSheetId="15" hidden="1">#REF!</definedName>
    <definedName name="BExS6ITKSZFRR01YD5B0F676SYN7" hidden="1">#REF!</definedName>
    <definedName name="BExS6N0LI574IAC89EFW6CLTCQ33" localSheetId="4" hidden="1">#REF!</definedName>
    <definedName name="BExS6N0LI574IAC89EFW6CLTCQ33" localSheetId="2" hidden="1">#REF!</definedName>
    <definedName name="BExS6N0LI574IAC89EFW6CLTCQ33" localSheetId="15" hidden="1">#REF!</definedName>
    <definedName name="BExS6N0LI574IAC89EFW6CLTCQ33" hidden="1">#REF!</definedName>
    <definedName name="BExS6N0NEF7XCTT5R600QZ71A44O" localSheetId="4" hidden="1">#REF!</definedName>
    <definedName name="BExS6N0NEF7XCTT5R600QZ71A44O" localSheetId="2" hidden="1">#REF!</definedName>
    <definedName name="BExS6N0NEF7XCTT5R600QZ71A44O" localSheetId="15" hidden="1">#REF!</definedName>
    <definedName name="BExS6N0NEF7XCTT5R600QZ71A44O" hidden="1">#REF!</definedName>
    <definedName name="BExS6WRDBF3ST86ZOBBUL3GTCR11" localSheetId="4" hidden="1">#REF!</definedName>
    <definedName name="BExS6WRDBF3ST86ZOBBUL3GTCR11" localSheetId="2" hidden="1">#REF!</definedName>
    <definedName name="BExS6WRDBF3ST86ZOBBUL3GTCR11" localSheetId="15" hidden="1">#REF!</definedName>
    <definedName name="BExS6WRDBF3ST86ZOBBUL3GTCR11" hidden="1">#REF!</definedName>
    <definedName name="BExS6XNRKR0C3MTA0LV5B60UB908" localSheetId="4" hidden="1">#REF!</definedName>
    <definedName name="BExS6XNRKR0C3MTA0LV5B60UB908" localSheetId="2" hidden="1">#REF!</definedName>
    <definedName name="BExS6XNRKR0C3MTA0LV5B60UB908" localSheetId="15" hidden="1">#REF!</definedName>
    <definedName name="BExS6XNRKR0C3MTA0LV5B60UB908" hidden="1">#REF!</definedName>
    <definedName name="BExS73NELZEK2MDOLXO2Q7H3EG71" localSheetId="4" hidden="1">#REF!</definedName>
    <definedName name="BExS73NELZEK2MDOLXO2Q7H3EG71" localSheetId="2" hidden="1">#REF!</definedName>
    <definedName name="BExS73NELZEK2MDOLXO2Q7H3EG71" localSheetId="15" hidden="1">#REF!</definedName>
    <definedName name="BExS73NELZEK2MDOLXO2Q7H3EG71" hidden="1">#REF!</definedName>
    <definedName name="BExS7DJF6AXTWAJD7K4ZCD7L6BHV" localSheetId="4" hidden="1">#REF!</definedName>
    <definedName name="BExS7DJF6AXTWAJD7K4ZCD7L6BHV" localSheetId="2" hidden="1">#REF!</definedName>
    <definedName name="BExS7DJF6AXTWAJD7K4ZCD7L6BHV" localSheetId="15" hidden="1">#REF!</definedName>
    <definedName name="BExS7DJF6AXTWAJD7K4ZCD7L6BHV" hidden="1">#REF!</definedName>
    <definedName name="BExS7GOTHHOK287MX2RC853NWQAL" localSheetId="4" hidden="1">#REF!</definedName>
    <definedName name="BExS7GOTHHOK287MX2RC853NWQAL" localSheetId="2" hidden="1">#REF!</definedName>
    <definedName name="BExS7GOTHHOK287MX2RC853NWQAL" localSheetId="15" hidden="1">#REF!</definedName>
    <definedName name="BExS7GOTHHOK287MX2RC853NWQAL" hidden="1">#REF!</definedName>
    <definedName name="BExS7TKQYLRZGM93UY3ZJZJBQNFJ" localSheetId="4" hidden="1">#REF!</definedName>
    <definedName name="BExS7TKQYLRZGM93UY3ZJZJBQNFJ" localSheetId="2" hidden="1">#REF!</definedName>
    <definedName name="BExS7TKQYLRZGM93UY3ZJZJBQNFJ" localSheetId="15" hidden="1">#REF!</definedName>
    <definedName name="BExS7TKQYLRZGM93UY3ZJZJBQNFJ" hidden="1">#REF!</definedName>
    <definedName name="BExS7Y2LNGVHSIBKC7C3R6X4LDR6" localSheetId="4" hidden="1">#REF!</definedName>
    <definedName name="BExS7Y2LNGVHSIBKC7C3R6X4LDR6" localSheetId="2" hidden="1">#REF!</definedName>
    <definedName name="BExS7Y2LNGVHSIBKC7C3R6X4LDR6" localSheetId="15" hidden="1">#REF!</definedName>
    <definedName name="BExS7Y2LNGVHSIBKC7C3R6X4LDR6" hidden="1">#REF!</definedName>
    <definedName name="BExS81TE0EY44Y3W2M4Z4MGNP5OM" localSheetId="4" hidden="1">#REF!</definedName>
    <definedName name="BExS81TE0EY44Y3W2M4Z4MGNP5OM" localSheetId="2" hidden="1">#REF!</definedName>
    <definedName name="BExS81TE0EY44Y3W2M4Z4MGNP5OM" localSheetId="15" hidden="1">#REF!</definedName>
    <definedName name="BExS81TE0EY44Y3W2M4Z4MGNP5OM" hidden="1">#REF!</definedName>
    <definedName name="BExS81YPDZDVJJVS15HV2HDXAC3Y" localSheetId="4" hidden="1">#REF!</definedName>
    <definedName name="BExS81YPDZDVJJVS15HV2HDXAC3Y" localSheetId="2" hidden="1">#REF!</definedName>
    <definedName name="BExS81YPDZDVJJVS15HV2HDXAC3Y" localSheetId="15" hidden="1">#REF!</definedName>
    <definedName name="BExS81YPDZDVJJVS15HV2HDXAC3Y" hidden="1">#REF!</definedName>
    <definedName name="BExS82PRVNUTEKQZS56YT2DVF6C2" localSheetId="4" hidden="1">#REF!</definedName>
    <definedName name="BExS82PRVNUTEKQZS56YT2DVF6C2" localSheetId="2" hidden="1">#REF!</definedName>
    <definedName name="BExS82PRVNUTEKQZS56YT2DVF6C2" localSheetId="15" hidden="1">#REF!</definedName>
    <definedName name="BExS82PRVNUTEKQZS56YT2DVF6C2" hidden="1">#REF!</definedName>
    <definedName name="BExS83BCNFAV6DRCB1VTUF96491J" localSheetId="4" hidden="1">#REF!</definedName>
    <definedName name="BExS83BCNFAV6DRCB1VTUF96491J" localSheetId="2" hidden="1">#REF!</definedName>
    <definedName name="BExS83BCNFAV6DRCB1VTUF96491J" localSheetId="15" hidden="1">#REF!</definedName>
    <definedName name="BExS83BCNFAV6DRCB1VTUF96491J" hidden="1">#REF!</definedName>
    <definedName name="BExS86GKM9ISCSNZD15BQ5E5L6A5" localSheetId="4" hidden="1">#REF!</definedName>
    <definedName name="BExS86GKM9ISCSNZD15BQ5E5L6A5" localSheetId="2" hidden="1">#REF!</definedName>
    <definedName name="BExS86GKM9ISCSNZD15BQ5E5L6A5" localSheetId="15" hidden="1">#REF!</definedName>
    <definedName name="BExS86GKM9ISCSNZD15BQ5E5L6A5" hidden="1">#REF!</definedName>
    <definedName name="BExS89GGRJ55EK546SM31UGE2K8T" localSheetId="4" hidden="1">#REF!</definedName>
    <definedName name="BExS89GGRJ55EK546SM31UGE2K8T" localSheetId="2" hidden="1">#REF!</definedName>
    <definedName name="BExS89GGRJ55EK546SM31UGE2K8T" localSheetId="15" hidden="1">#REF!</definedName>
    <definedName name="BExS89GGRJ55EK546SM31UGE2K8T" hidden="1">#REF!</definedName>
    <definedName name="BExS8BPG5A0GR5AO1U951NDGGR0L" localSheetId="4" hidden="1">#REF!</definedName>
    <definedName name="BExS8BPG5A0GR5AO1U951NDGGR0L" localSheetId="2" hidden="1">#REF!</definedName>
    <definedName name="BExS8BPG5A0GR5AO1U951NDGGR0L" localSheetId="15" hidden="1">#REF!</definedName>
    <definedName name="BExS8BPG5A0GR5AO1U951NDGGR0L" hidden="1">#REF!</definedName>
    <definedName name="BExS8CGI0JXFUBD41VFLI0SZSV8F" localSheetId="4" hidden="1">#REF!</definedName>
    <definedName name="BExS8CGI0JXFUBD41VFLI0SZSV8F" localSheetId="2" hidden="1">#REF!</definedName>
    <definedName name="BExS8CGI0JXFUBD41VFLI0SZSV8F" localSheetId="15" hidden="1">#REF!</definedName>
    <definedName name="BExS8CGI0JXFUBD41VFLI0SZSV8F" hidden="1">#REF!</definedName>
    <definedName name="BExS8D22FXVQKOEJP01LT0CDI3PS" localSheetId="4" hidden="1">#REF!</definedName>
    <definedName name="BExS8D22FXVQKOEJP01LT0CDI3PS" localSheetId="2" hidden="1">#REF!</definedName>
    <definedName name="BExS8D22FXVQKOEJP01LT0CDI3PS" localSheetId="15" hidden="1">#REF!</definedName>
    <definedName name="BExS8D22FXVQKOEJP01LT0CDI3PS" hidden="1">#REF!</definedName>
    <definedName name="BExS8EEJOZFBUWZDOM3O25AJRUVU" localSheetId="4" hidden="1">#REF!</definedName>
    <definedName name="BExS8EEJOZFBUWZDOM3O25AJRUVU" localSheetId="2" hidden="1">#REF!</definedName>
    <definedName name="BExS8EEJOZFBUWZDOM3O25AJRUVU" localSheetId="15" hidden="1">#REF!</definedName>
    <definedName name="BExS8EEJOZFBUWZDOM3O25AJRUVU" hidden="1">#REF!</definedName>
    <definedName name="BExS8GSUS17UY50TEM2AWF36BR9Z" localSheetId="4" hidden="1">#REF!</definedName>
    <definedName name="BExS8GSUS17UY50TEM2AWF36BR9Z" localSheetId="2" hidden="1">#REF!</definedName>
    <definedName name="BExS8GSUS17UY50TEM2AWF36BR9Z" localSheetId="15" hidden="1">#REF!</definedName>
    <definedName name="BExS8GSUS17UY50TEM2AWF36BR9Z" hidden="1">#REF!</definedName>
    <definedName name="BExS8HJRBVG0XI6PWA9KTMJZMQXK" localSheetId="4" hidden="1">#REF!</definedName>
    <definedName name="BExS8HJRBVG0XI6PWA9KTMJZMQXK" localSheetId="2" hidden="1">#REF!</definedName>
    <definedName name="BExS8HJRBVG0XI6PWA9KTMJZMQXK" localSheetId="15" hidden="1">#REF!</definedName>
    <definedName name="BExS8HJRBVG0XI6PWA9KTMJZMQXK" hidden="1">#REF!</definedName>
    <definedName name="BExS8NE9HUZJH13OXLREOV1BX0OZ" localSheetId="4" hidden="1">#REF!</definedName>
    <definedName name="BExS8NE9HUZJH13OXLREOV1BX0OZ" localSheetId="2" hidden="1">#REF!</definedName>
    <definedName name="BExS8NE9HUZJH13OXLREOV1BX0OZ" localSheetId="15" hidden="1">#REF!</definedName>
    <definedName name="BExS8NE9HUZJH13OXLREOV1BX0OZ" hidden="1">#REF!</definedName>
    <definedName name="BExS8R51C8RM2FS6V6IRTYO9GA4A" localSheetId="4" hidden="1">#REF!</definedName>
    <definedName name="BExS8R51C8RM2FS6V6IRTYO9GA4A" localSheetId="2" hidden="1">#REF!</definedName>
    <definedName name="BExS8R51C8RM2FS6V6IRTYO9GA4A" localSheetId="15" hidden="1">#REF!</definedName>
    <definedName name="BExS8R51C8RM2FS6V6IRTYO9GA4A" hidden="1">#REF!</definedName>
    <definedName name="BExS8WDX408F60MH1X9B9UZ2H4R7" localSheetId="4" hidden="1">#REF!</definedName>
    <definedName name="BExS8WDX408F60MH1X9B9UZ2H4R7" localSheetId="2" hidden="1">#REF!</definedName>
    <definedName name="BExS8WDX408F60MH1X9B9UZ2H4R7" localSheetId="15" hidden="1">#REF!</definedName>
    <definedName name="BExS8WDX408F60MH1X9B9UZ2H4R7" hidden="1">#REF!</definedName>
    <definedName name="BExS8X4UTVOFE2YEVLO8LTKMSI3A" localSheetId="4" hidden="1">#REF!</definedName>
    <definedName name="BExS8X4UTVOFE2YEVLO8LTKMSI3A" localSheetId="2" hidden="1">#REF!</definedName>
    <definedName name="BExS8X4UTVOFE2YEVLO8LTKMSI3A" localSheetId="15" hidden="1">#REF!</definedName>
    <definedName name="BExS8X4UTVOFE2YEVLO8LTKMSI3A" hidden="1">#REF!</definedName>
    <definedName name="BExS8Z2W2QEC3MH0BZIYLDFQNUIP" localSheetId="4" hidden="1">#REF!</definedName>
    <definedName name="BExS8Z2W2QEC3MH0BZIYLDFQNUIP" localSheetId="2" hidden="1">#REF!</definedName>
    <definedName name="BExS8Z2W2QEC3MH0BZIYLDFQNUIP" localSheetId="15" hidden="1">#REF!</definedName>
    <definedName name="BExS8Z2W2QEC3MH0BZIYLDFQNUIP" hidden="1">#REF!</definedName>
    <definedName name="BExS92DKGRFFCIA9C0IXDOLO57EP" localSheetId="4" hidden="1">#REF!</definedName>
    <definedName name="BExS92DKGRFFCIA9C0IXDOLO57EP" localSheetId="2" hidden="1">#REF!</definedName>
    <definedName name="BExS92DKGRFFCIA9C0IXDOLO57EP" localSheetId="15" hidden="1">#REF!</definedName>
    <definedName name="BExS92DKGRFFCIA9C0IXDOLO57EP" hidden="1">#REF!</definedName>
    <definedName name="BExS98OB4321YCHLCQ022PXKTT2W" localSheetId="4" hidden="1">#REF!</definedName>
    <definedName name="BExS98OB4321YCHLCQ022PXKTT2W" localSheetId="2" hidden="1">#REF!</definedName>
    <definedName name="BExS98OB4321YCHLCQ022PXKTT2W" localSheetId="15" hidden="1">#REF!</definedName>
    <definedName name="BExS98OB4321YCHLCQ022PXKTT2W" hidden="1">#REF!</definedName>
    <definedName name="BExS9C9N8GFISC6HUERJ0EI06GB2" localSheetId="4" hidden="1">#REF!</definedName>
    <definedName name="BExS9C9N8GFISC6HUERJ0EI06GB2" localSheetId="2" hidden="1">#REF!</definedName>
    <definedName name="BExS9C9N8GFISC6HUERJ0EI06GB2" localSheetId="15" hidden="1">#REF!</definedName>
    <definedName name="BExS9C9N8GFISC6HUERJ0EI06GB2" hidden="1">#REF!</definedName>
    <definedName name="BExS9D6619QNINF06KHZHYUAH0S9" localSheetId="4" hidden="1">#REF!</definedName>
    <definedName name="BExS9D6619QNINF06KHZHYUAH0S9" localSheetId="2" hidden="1">#REF!</definedName>
    <definedName name="BExS9D6619QNINF06KHZHYUAH0S9" localSheetId="15" hidden="1">#REF!</definedName>
    <definedName name="BExS9D6619QNINF06KHZHYUAH0S9" hidden="1">#REF!</definedName>
    <definedName name="BExS9DX13CACP3J8JDREK30JB1SQ" localSheetId="4" hidden="1">#REF!</definedName>
    <definedName name="BExS9DX13CACP3J8JDREK30JB1SQ" localSheetId="2" hidden="1">#REF!</definedName>
    <definedName name="BExS9DX13CACP3J8JDREK30JB1SQ" localSheetId="15" hidden="1">#REF!</definedName>
    <definedName name="BExS9DX13CACP3J8JDREK30JB1SQ" hidden="1">#REF!</definedName>
    <definedName name="BExS9FPRS2KRRCS33SE6WFNF5GYL" localSheetId="4" hidden="1">#REF!</definedName>
    <definedName name="BExS9FPRS2KRRCS33SE6WFNF5GYL" localSheetId="2" hidden="1">#REF!</definedName>
    <definedName name="BExS9FPRS2KRRCS33SE6WFNF5GYL" localSheetId="15" hidden="1">#REF!</definedName>
    <definedName name="BExS9FPRS2KRRCS33SE6WFNF5GYL" hidden="1">#REF!</definedName>
    <definedName name="BExS9M5VN3VE822UH6TLACVY24CJ" localSheetId="4" hidden="1">#REF!</definedName>
    <definedName name="BExS9M5VN3VE822UH6TLACVY24CJ" localSheetId="2" hidden="1">#REF!</definedName>
    <definedName name="BExS9M5VN3VE822UH6TLACVY24CJ" localSheetId="15" hidden="1">#REF!</definedName>
    <definedName name="BExS9M5VN3VE822UH6TLACVY24CJ" hidden="1">#REF!</definedName>
    <definedName name="BExS9WI0A6PSEB8N9GPXF2Z7MWHM" localSheetId="4" hidden="1">#REF!</definedName>
    <definedName name="BExS9WI0A6PSEB8N9GPXF2Z7MWHM" localSheetId="2" hidden="1">#REF!</definedName>
    <definedName name="BExS9WI0A6PSEB8N9GPXF2Z7MWHM" localSheetId="15" hidden="1">#REF!</definedName>
    <definedName name="BExS9WI0A6PSEB8N9GPXF2Z7MWHM" hidden="1">#REF!</definedName>
    <definedName name="BExS9XJPZ07ND34OHX60QD382FV6" localSheetId="4" hidden="1">#REF!</definedName>
    <definedName name="BExS9XJPZ07ND34OHX60QD382FV6" localSheetId="2" hidden="1">#REF!</definedName>
    <definedName name="BExS9XJPZ07ND34OHX60QD382FV6" localSheetId="15" hidden="1">#REF!</definedName>
    <definedName name="BExS9XJPZ07ND34OHX60QD382FV6" hidden="1">#REF!</definedName>
    <definedName name="BExSA4AJLEEN4R7HU4FRSMYR17TR" localSheetId="4" hidden="1">#REF!</definedName>
    <definedName name="BExSA4AJLEEN4R7HU4FRSMYR17TR" localSheetId="2" hidden="1">#REF!</definedName>
    <definedName name="BExSA4AJLEEN4R7HU4FRSMYR17TR" localSheetId="15" hidden="1">#REF!</definedName>
    <definedName name="BExSA4AJLEEN4R7HU4FRSMYR17TR" hidden="1">#REF!</definedName>
    <definedName name="BExSA5HP306TN9XJS0TU619DLRR7" localSheetId="4" hidden="1">#REF!</definedName>
    <definedName name="BExSA5HP306TN9XJS0TU619DLRR7" localSheetId="2" hidden="1">#REF!</definedName>
    <definedName name="BExSA5HP306TN9XJS0TU619DLRR7" localSheetId="15" hidden="1">#REF!</definedName>
    <definedName name="BExSA5HP306TN9XJS0TU619DLRR7" hidden="1">#REF!</definedName>
    <definedName name="BExSAAVWQOOIA6B3JHQVGP08HFEM" localSheetId="4" hidden="1">#REF!</definedName>
    <definedName name="BExSAAVWQOOIA6B3JHQVGP08HFEM" localSheetId="2" hidden="1">#REF!</definedName>
    <definedName name="BExSAAVWQOOIA6B3JHQVGP08HFEM" localSheetId="15" hidden="1">#REF!</definedName>
    <definedName name="BExSAAVWQOOIA6B3JHQVGP08HFEM" hidden="1">#REF!</definedName>
    <definedName name="BExSAFJ3IICU2M7QPVE4ARYMXZKX" localSheetId="4" hidden="1">#REF!</definedName>
    <definedName name="BExSAFJ3IICU2M7QPVE4ARYMXZKX" localSheetId="2" hidden="1">#REF!</definedName>
    <definedName name="BExSAFJ3IICU2M7QPVE4ARYMXZKX" localSheetId="15" hidden="1">#REF!</definedName>
    <definedName name="BExSAFJ3IICU2M7QPVE4ARYMXZKX" hidden="1">#REF!</definedName>
    <definedName name="BExSAH6ID8OHX379UXVNGFO8J6KQ" localSheetId="4" hidden="1">#REF!</definedName>
    <definedName name="BExSAH6ID8OHX379UXVNGFO8J6KQ" localSheetId="2" hidden="1">#REF!</definedName>
    <definedName name="BExSAH6ID8OHX379UXVNGFO8J6KQ" localSheetId="15" hidden="1">#REF!</definedName>
    <definedName name="BExSAH6ID8OHX379UXVNGFO8J6KQ" hidden="1">#REF!</definedName>
    <definedName name="BExSAQBHIXGQRNIRGCJMBXUPCZQA" localSheetId="4" hidden="1">#REF!</definedName>
    <definedName name="BExSAQBHIXGQRNIRGCJMBXUPCZQA" localSheetId="2" hidden="1">#REF!</definedName>
    <definedName name="BExSAQBHIXGQRNIRGCJMBXUPCZQA" localSheetId="15" hidden="1">#REF!</definedName>
    <definedName name="BExSAQBHIXGQRNIRGCJMBXUPCZQA" hidden="1">#REF!</definedName>
    <definedName name="BExSAUTCT4P7JP57NOR9MTX33QJZ" localSheetId="4" hidden="1">#REF!</definedName>
    <definedName name="BExSAUTCT4P7JP57NOR9MTX33QJZ" localSheetId="2" hidden="1">#REF!</definedName>
    <definedName name="BExSAUTCT4P7JP57NOR9MTX33QJZ" localSheetId="15" hidden="1">#REF!</definedName>
    <definedName name="BExSAUTCT4P7JP57NOR9MTX33QJZ" hidden="1">#REF!</definedName>
    <definedName name="BExSAY9CA9TFXQ9M9FBJRGJO9T9E" localSheetId="4" hidden="1">#REF!</definedName>
    <definedName name="BExSAY9CA9TFXQ9M9FBJRGJO9T9E" localSheetId="2" hidden="1">#REF!</definedName>
    <definedName name="BExSAY9CA9TFXQ9M9FBJRGJO9T9E" localSheetId="15" hidden="1">#REF!</definedName>
    <definedName name="BExSAY9CA9TFXQ9M9FBJRGJO9T9E" hidden="1">#REF!</definedName>
    <definedName name="BExSB4JYKQ3MINI7RAYK5M8BLJDC" localSheetId="4" hidden="1">#REF!</definedName>
    <definedName name="BExSB4JYKQ3MINI7RAYK5M8BLJDC" localSheetId="2" hidden="1">#REF!</definedName>
    <definedName name="BExSB4JYKQ3MINI7RAYK5M8BLJDC" localSheetId="15" hidden="1">#REF!</definedName>
    <definedName name="BExSB4JYKQ3MINI7RAYK5M8BLJDC" hidden="1">#REF!</definedName>
    <definedName name="BExSBCY73CG3Q15P5BDLDT994XRL" localSheetId="4" hidden="1">#REF!</definedName>
    <definedName name="BExSBCY73CG3Q15P5BDLDT994XRL" localSheetId="2" hidden="1">#REF!</definedName>
    <definedName name="BExSBCY73CG3Q15P5BDLDT994XRL" localSheetId="15" hidden="1">#REF!</definedName>
    <definedName name="BExSBCY73CG3Q15P5BDLDT994XRL" hidden="1">#REF!</definedName>
    <definedName name="BExSBMOS41ZRLWYLOU29V6Y7YORR" localSheetId="4" hidden="1">#REF!</definedName>
    <definedName name="BExSBMOS41ZRLWYLOU29V6Y7YORR" localSheetId="2" hidden="1">#REF!</definedName>
    <definedName name="BExSBMOS41ZRLWYLOU29V6Y7YORR" localSheetId="15" hidden="1">#REF!</definedName>
    <definedName name="BExSBMOS41ZRLWYLOU29V6Y7YORR" hidden="1">#REF!</definedName>
    <definedName name="BExSBPZG22WAMZYIF7CZ686E8X80" localSheetId="4" hidden="1">#REF!</definedName>
    <definedName name="BExSBPZG22WAMZYIF7CZ686E8X80" localSheetId="2" hidden="1">#REF!</definedName>
    <definedName name="BExSBPZG22WAMZYIF7CZ686E8X80" localSheetId="15" hidden="1">#REF!</definedName>
    <definedName name="BExSBPZG22WAMZYIF7CZ686E8X80" hidden="1">#REF!</definedName>
    <definedName name="BExSBRBXXQMBU1TYDW1BXTEVEPRU" localSheetId="4" hidden="1">#REF!</definedName>
    <definedName name="BExSBRBXXQMBU1TYDW1BXTEVEPRU" localSheetId="2" hidden="1">#REF!</definedName>
    <definedName name="BExSBRBXXQMBU1TYDW1BXTEVEPRU" localSheetId="15" hidden="1">#REF!</definedName>
    <definedName name="BExSBRBXXQMBU1TYDW1BXTEVEPRU" hidden="1">#REF!</definedName>
    <definedName name="BExSC54998WTZ21DSL0R8UN0Y9JH" localSheetId="4" hidden="1">#REF!</definedName>
    <definedName name="BExSC54998WTZ21DSL0R8UN0Y9JH" localSheetId="2" hidden="1">#REF!</definedName>
    <definedName name="BExSC54998WTZ21DSL0R8UN0Y9JH" localSheetId="15" hidden="1">#REF!</definedName>
    <definedName name="BExSC54998WTZ21DSL0R8UN0Y9JH" hidden="1">#REF!</definedName>
    <definedName name="BExSC60N7WR9PJSNC9B7ORCX9NGY" localSheetId="4" hidden="1">#REF!</definedName>
    <definedName name="BExSC60N7WR9PJSNC9B7ORCX9NGY" localSheetId="2" hidden="1">#REF!</definedName>
    <definedName name="BExSC60N7WR9PJSNC9B7ORCX9NGY" localSheetId="15" hidden="1">#REF!</definedName>
    <definedName name="BExSC60N7WR9PJSNC9B7ORCX9NGY" hidden="1">#REF!</definedName>
    <definedName name="BExSCE99EZTILTTCE4NJJF96OYYM" localSheetId="4" hidden="1">#REF!</definedName>
    <definedName name="BExSCE99EZTILTTCE4NJJF96OYYM" localSheetId="2" hidden="1">#REF!</definedName>
    <definedName name="BExSCE99EZTILTTCE4NJJF96OYYM" localSheetId="15" hidden="1">#REF!</definedName>
    <definedName name="BExSCE99EZTILTTCE4NJJF96OYYM" hidden="1">#REF!</definedName>
    <definedName name="BExSCFWOMYELUEPWVJIRGIQZH5BV" localSheetId="4" hidden="1">#REF!</definedName>
    <definedName name="BExSCFWOMYELUEPWVJIRGIQZH5BV" localSheetId="2" hidden="1">#REF!</definedName>
    <definedName name="BExSCFWOMYELUEPWVJIRGIQZH5BV" localSheetId="15" hidden="1">#REF!</definedName>
    <definedName name="BExSCFWOMYELUEPWVJIRGIQZH5BV" hidden="1">#REF!</definedName>
    <definedName name="BExSCHUQZ2HFEWS54X67DIS8OSXZ" localSheetId="4" hidden="1">#REF!</definedName>
    <definedName name="BExSCHUQZ2HFEWS54X67DIS8OSXZ" localSheetId="2" hidden="1">#REF!</definedName>
    <definedName name="BExSCHUQZ2HFEWS54X67DIS8OSXZ" localSheetId="15" hidden="1">#REF!</definedName>
    <definedName name="BExSCHUQZ2HFEWS54X67DIS8OSXZ" hidden="1">#REF!</definedName>
    <definedName name="BExSCOG41SKKG4GYU76WRWW1CTE6" localSheetId="4" hidden="1">#REF!</definedName>
    <definedName name="BExSCOG41SKKG4GYU76WRWW1CTE6" localSheetId="2" hidden="1">#REF!</definedName>
    <definedName name="BExSCOG41SKKG4GYU76WRWW1CTE6" localSheetId="15" hidden="1">#REF!</definedName>
    <definedName name="BExSCOG41SKKG4GYU76WRWW1CTE6" hidden="1">#REF!</definedName>
    <definedName name="BExSCVC9P86YVFMRKKUVRV29MZXZ" localSheetId="4" hidden="1">#REF!</definedName>
    <definedName name="BExSCVC9P86YVFMRKKUVRV29MZXZ" localSheetId="2" hidden="1">#REF!</definedName>
    <definedName name="BExSCVC9P86YVFMRKKUVRV29MZXZ" localSheetId="15" hidden="1">#REF!</definedName>
    <definedName name="BExSCVC9P86YVFMRKKUVRV29MZXZ" hidden="1">#REF!</definedName>
    <definedName name="BExSD233CH4MU9ZMGNRF97ZV7KWU" localSheetId="4" hidden="1">#REF!</definedName>
    <definedName name="BExSD233CH4MU9ZMGNRF97ZV7KWU" localSheetId="2" hidden="1">#REF!</definedName>
    <definedName name="BExSD233CH4MU9ZMGNRF97ZV7KWU" localSheetId="15" hidden="1">#REF!</definedName>
    <definedName name="BExSD233CH4MU9ZMGNRF97ZV7KWU" hidden="1">#REF!</definedName>
    <definedName name="BExSD2U0F3BN6IN9N4R2DTTJG15H" localSheetId="4" hidden="1">#REF!</definedName>
    <definedName name="BExSD2U0F3BN6IN9N4R2DTTJG15H" localSheetId="2" hidden="1">#REF!</definedName>
    <definedName name="BExSD2U0F3BN6IN9N4R2DTTJG15H" localSheetId="15" hidden="1">#REF!</definedName>
    <definedName name="BExSD2U0F3BN6IN9N4R2DTTJG15H" hidden="1">#REF!</definedName>
    <definedName name="BExSD6A6NY15YSMFH51ST6XJY429" localSheetId="4" hidden="1">#REF!</definedName>
    <definedName name="BExSD6A6NY15YSMFH51ST6XJY429" localSheetId="2" hidden="1">#REF!</definedName>
    <definedName name="BExSD6A6NY15YSMFH51ST6XJY429" localSheetId="15" hidden="1">#REF!</definedName>
    <definedName name="BExSD6A6NY15YSMFH51ST6XJY429" hidden="1">#REF!</definedName>
    <definedName name="BExSD9VH6PF6RQ135VOEE08YXPAW" localSheetId="4" hidden="1">#REF!</definedName>
    <definedName name="BExSD9VH6PF6RQ135VOEE08YXPAW" localSheetId="2" hidden="1">#REF!</definedName>
    <definedName name="BExSD9VH6PF6RQ135VOEE08YXPAW" localSheetId="15" hidden="1">#REF!</definedName>
    <definedName name="BExSD9VH6PF6RQ135VOEE08YXPAW" hidden="1">#REF!</definedName>
    <definedName name="BExSDI9QWFD49GEZWZ3KOGM27XRB" localSheetId="4" hidden="1">#REF!</definedName>
    <definedName name="BExSDI9QWFD49GEZWZ3KOGM27XRB" localSheetId="2" hidden="1">#REF!</definedName>
    <definedName name="BExSDI9QWFD49GEZWZ3KOGM27XRB" localSheetId="15" hidden="1">#REF!</definedName>
    <definedName name="BExSDI9QWFD49GEZWZ3KOGM27XRB" hidden="1">#REF!</definedName>
    <definedName name="BExSDP5Y04WWMX2WWRITWOX8R5I9" localSheetId="4" hidden="1">#REF!</definedName>
    <definedName name="BExSDP5Y04WWMX2WWRITWOX8R5I9" localSheetId="2" hidden="1">#REF!</definedName>
    <definedName name="BExSDP5Y04WWMX2WWRITWOX8R5I9" localSheetId="15" hidden="1">#REF!</definedName>
    <definedName name="BExSDP5Y04WWMX2WWRITWOX8R5I9" hidden="1">#REF!</definedName>
    <definedName name="BExSDSGM203BJTNS9MKCBX453HMD" localSheetId="4" hidden="1">#REF!</definedName>
    <definedName name="BExSDSGM203BJTNS9MKCBX453HMD" localSheetId="2" hidden="1">#REF!</definedName>
    <definedName name="BExSDSGM203BJTNS9MKCBX453HMD" localSheetId="15" hidden="1">#REF!</definedName>
    <definedName name="BExSDSGM203BJTNS9MKCBX453HMD" hidden="1">#REF!</definedName>
    <definedName name="BExSDT20XUFXTDM37M148AXAP7HN" localSheetId="4" hidden="1">#REF!</definedName>
    <definedName name="BExSDT20XUFXTDM37M148AXAP7HN" localSheetId="2" hidden="1">#REF!</definedName>
    <definedName name="BExSDT20XUFXTDM37M148AXAP7HN" localSheetId="15" hidden="1">#REF!</definedName>
    <definedName name="BExSDT20XUFXTDM37M148AXAP7HN" hidden="1">#REF!</definedName>
    <definedName name="BExSDYLOWNTKCY92LFEDAV8LO7D3" localSheetId="4" hidden="1">#REF!</definedName>
    <definedName name="BExSDYLOWNTKCY92LFEDAV8LO7D3" localSheetId="2" hidden="1">#REF!</definedName>
    <definedName name="BExSDYLOWNTKCY92LFEDAV8LO7D3" localSheetId="15" hidden="1">#REF!</definedName>
    <definedName name="BExSDYLOWNTKCY92LFEDAV8LO7D3" hidden="1">#REF!</definedName>
    <definedName name="BExSE277VXZ807WBUB6A1UGQ1SF9" localSheetId="4" hidden="1">#REF!</definedName>
    <definedName name="BExSE277VXZ807WBUB6A1UGQ1SF9" localSheetId="2" hidden="1">#REF!</definedName>
    <definedName name="BExSE277VXZ807WBUB6A1UGQ1SF9" localSheetId="15" hidden="1">#REF!</definedName>
    <definedName name="BExSE277VXZ807WBUB6A1UGQ1SF9" hidden="1">#REF!</definedName>
    <definedName name="BExSE3EDSP4UL6G0I3DZ5SBHMUBU" localSheetId="4" hidden="1">#REF!</definedName>
    <definedName name="BExSE3EDSP4UL6G0I3DZ5SBHMUBU" localSheetId="2" hidden="1">#REF!</definedName>
    <definedName name="BExSE3EDSP4UL6G0I3DZ5SBHMUBU" localSheetId="15" hidden="1">#REF!</definedName>
    <definedName name="BExSE3EDSP4UL6G0I3DZ5SBHMUBU" hidden="1">#REF!</definedName>
    <definedName name="BExSEEHK1VLWD7JBV9SVVVIKQZ3I" localSheetId="4" hidden="1">#REF!</definedName>
    <definedName name="BExSEEHK1VLWD7JBV9SVVVIKQZ3I" localSheetId="2" hidden="1">#REF!</definedName>
    <definedName name="BExSEEHK1VLWD7JBV9SVVVIKQZ3I" localSheetId="15" hidden="1">#REF!</definedName>
    <definedName name="BExSEEHK1VLWD7JBV9SVVVIKQZ3I" hidden="1">#REF!</definedName>
    <definedName name="BExSEITYG8XAMWJ1C8VKU1MB4TEO" localSheetId="4" hidden="1">#REF!</definedName>
    <definedName name="BExSEITYG8XAMWJ1C8VKU1MB4TEO" localSheetId="2" hidden="1">#REF!</definedName>
    <definedName name="BExSEITYG8XAMWJ1C8VKU1MB4TEO" localSheetId="15" hidden="1">#REF!</definedName>
    <definedName name="BExSEITYG8XAMWJ1C8VKU1MB4TEO" hidden="1">#REF!</definedName>
    <definedName name="BExSEJKZLX37P3V33TRTFJ30BFRK" localSheetId="4" hidden="1">#REF!</definedName>
    <definedName name="BExSEJKZLX37P3V33TRTFJ30BFRK" localSheetId="2" hidden="1">#REF!</definedName>
    <definedName name="BExSEJKZLX37P3V33TRTFJ30BFRK" localSheetId="15" hidden="1">#REF!</definedName>
    <definedName name="BExSEJKZLX37P3V33TRTFJ30BFRK" hidden="1">#REF!</definedName>
    <definedName name="BExSEKXG1AW54E28IG5EODEM0JJV" localSheetId="4" hidden="1">#REF!</definedName>
    <definedName name="BExSEKXG1AW54E28IG5EODEM0JJV" localSheetId="2" hidden="1">#REF!</definedName>
    <definedName name="BExSEKXG1AW54E28IG5EODEM0JJV" localSheetId="15" hidden="1">#REF!</definedName>
    <definedName name="BExSEKXG1AW54E28IG5EODEM0JJV" hidden="1">#REF!</definedName>
    <definedName name="BExSEO84KVM8R2IV5MFH0XI3IZSN" localSheetId="4" hidden="1">#REF!</definedName>
    <definedName name="BExSEO84KVM8R2IV5MFH0XI3IZSN" localSheetId="2" hidden="1">#REF!</definedName>
    <definedName name="BExSEO84KVM8R2IV5MFH0XI3IZSN" localSheetId="15" hidden="1">#REF!</definedName>
    <definedName name="BExSEO84KVM8R2IV5MFH0XI3IZSN" hidden="1">#REF!</definedName>
    <definedName name="BExSEP9UVOAI6TMXKNK587PQ3328" localSheetId="4" hidden="1">#REF!</definedName>
    <definedName name="BExSEP9UVOAI6TMXKNK587PQ3328" localSheetId="2" hidden="1">#REF!</definedName>
    <definedName name="BExSEP9UVOAI6TMXKNK587PQ3328" localSheetId="15" hidden="1">#REF!</definedName>
    <definedName name="BExSEP9UVOAI6TMXKNK587PQ3328" hidden="1">#REF!</definedName>
    <definedName name="BExSERIU9MUGR4NPZAUJCVXUZ74I" localSheetId="4" hidden="1">#REF!</definedName>
    <definedName name="BExSERIU9MUGR4NPZAUJCVXUZ74I" localSheetId="2" hidden="1">#REF!</definedName>
    <definedName name="BExSERIU9MUGR4NPZAUJCVXUZ74I" localSheetId="15" hidden="1">#REF!</definedName>
    <definedName name="BExSERIU9MUGR4NPZAUJCVXUZ74I" hidden="1">#REF!</definedName>
    <definedName name="BExSF07QFLZCO4P6K6QF05XG7PH1" localSheetId="4" hidden="1">#REF!</definedName>
    <definedName name="BExSF07QFLZCO4P6K6QF05XG7PH1" localSheetId="2" hidden="1">#REF!</definedName>
    <definedName name="BExSF07QFLZCO4P6K6QF05XG7PH1" localSheetId="15" hidden="1">#REF!</definedName>
    <definedName name="BExSF07QFLZCO4P6K6QF05XG7PH1" hidden="1">#REF!</definedName>
    <definedName name="BExSFJ8ZAGQ63A4MVMZRQWLVRGQ5" localSheetId="4" hidden="1">#REF!</definedName>
    <definedName name="BExSFJ8ZAGQ63A4MVMZRQWLVRGQ5" localSheetId="2" hidden="1">#REF!</definedName>
    <definedName name="BExSFJ8ZAGQ63A4MVMZRQWLVRGQ5" localSheetId="15" hidden="1">#REF!</definedName>
    <definedName name="BExSFJ8ZAGQ63A4MVMZRQWLVRGQ5" hidden="1">#REF!</definedName>
    <definedName name="BExSFKQRST2S9KXWWLCXYLKSF4G1" localSheetId="4" hidden="1">#REF!</definedName>
    <definedName name="BExSFKQRST2S9KXWWLCXYLKSF4G1" localSheetId="2" hidden="1">#REF!</definedName>
    <definedName name="BExSFKQRST2S9KXWWLCXYLKSF4G1" localSheetId="15" hidden="1">#REF!</definedName>
    <definedName name="BExSFKQRST2S9KXWWLCXYLKSF4G1" hidden="1">#REF!</definedName>
    <definedName name="BExSFOHO6VZ5Y463KL3XYTZBVE3P" localSheetId="4" hidden="1">#REF!</definedName>
    <definedName name="BExSFOHO6VZ5Y463KL3XYTZBVE3P" localSheetId="2" hidden="1">#REF!</definedName>
    <definedName name="BExSFOHO6VZ5Y463KL3XYTZBVE3P" localSheetId="15" hidden="1">#REF!</definedName>
    <definedName name="BExSFOHO6VZ5Y463KL3XYTZBVE3P" hidden="1">#REF!</definedName>
    <definedName name="BExSFY2ZJOYUEYBX21QZ7AMN2WK1" localSheetId="4" hidden="1">#REF!</definedName>
    <definedName name="BExSFY2ZJOYUEYBX21QZ7AMN2WK1" localSheetId="2" hidden="1">#REF!</definedName>
    <definedName name="BExSFY2ZJOYUEYBX21QZ7AMN2WK1" localSheetId="15" hidden="1">#REF!</definedName>
    <definedName name="BExSFY2ZJOYUEYBX21QZ7AMN2WK1" hidden="1">#REF!</definedName>
    <definedName name="BExSFYDRRTAZVPXRWUF5PDQ97WFF" localSheetId="4" hidden="1">#REF!</definedName>
    <definedName name="BExSFYDRRTAZVPXRWUF5PDQ97WFF" localSheetId="2" hidden="1">#REF!</definedName>
    <definedName name="BExSFYDRRTAZVPXRWUF5PDQ97WFF" localSheetId="15" hidden="1">#REF!</definedName>
    <definedName name="BExSFYDRRTAZVPXRWUF5PDQ97WFF" hidden="1">#REF!</definedName>
    <definedName name="BExSFZVPFTXA3F0IJ2NGH1GXX9R7" localSheetId="4" hidden="1">#REF!</definedName>
    <definedName name="BExSFZVPFTXA3F0IJ2NGH1GXX9R7" localSheetId="2" hidden="1">#REF!</definedName>
    <definedName name="BExSFZVPFTXA3F0IJ2NGH1GXX9R7" localSheetId="15" hidden="1">#REF!</definedName>
    <definedName name="BExSFZVPFTXA3F0IJ2NGH1GXX9R7" hidden="1">#REF!</definedName>
    <definedName name="BExSG2Q34XRC1K28H4XG6PQM3FTW" localSheetId="4" hidden="1">#REF!</definedName>
    <definedName name="BExSG2Q34XRC1K28H4XG6PQM3FTW" localSheetId="2" hidden="1">#REF!</definedName>
    <definedName name="BExSG2Q34XRC1K28H4XG6PQM3FTW" localSheetId="15" hidden="1">#REF!</definedName>
    <definedName name="BExSG2Q34XRC1K28H4XG6PQM3FTW" hidden="1">#REF!</definedName>
    <definedName name="BExSG90Q4ZUU2IPGDYOM169NJV9S" localSheetId="4" hidden="1">#REF!</definedName>
    <definedName name="BExSG90Q4ZUU2IPGDYOM169NJV9S" localSheetId="2" hidden="1">#REF!</definedName>
    <definedName name="BExSG90Q4ZUU2IPGDYOM169NJV9S" localSheetId="15" hidden="1">#REF!</definedName>
    <definedName name="BExSG90Q4ZUU2IPGDYOM169NJV9S" hidden="1">#REF!</definedName>
    <definedName name="BExSG9X3DU845PNXYJGGLBQY2UHG" localSheetId="4" hidden="1">#REF!</definedName>
    <definedName name="BExSG9X3DU845PNXYJGGLBQY2UHG" localSheetId="2" hidden="1">#REF!</definedName>
    <definedName name="BExSG9X3DU845PNXYJGGLBQY2UHG" localSheetId="15" hidden="1">#REF!</definedName>
    <definedName name="BExSG9X3DU845PNXYJGGLBQY2UHG" hidden="1">#REF!</definedName>
    <definedName name="BExSGE45J27MDUUNXW7Z8Q33UAON" localSheetId="4" hidden="1">#REF!</definedName>
    <definedName name="BExSGE45J27MDUUNXW7Z8Q33UAON" localSheetId="2" hidden="1">#REF!</definedName>
    <definedName name="BExSGE45J27MDUUNXW7Z8Q33UAON" localSheetId="15" hidden="1">#REF!</definedName>
    <definedName name="BExSGE45J27MDUUNXW7Z8Q33UAON" hidden="1">#REF!</definedName>
    <definedName name="BExSGE9LY91Q0URHB4YAMX0UAMYI" localSheetId="4" hidden="1">#REF!</definedName>
    <definedName name="BExSGE9LY91Q0URHB4YAMX0UAMYI" localSheetId="2" hidden="1">#REF!</definedName>
    <definedName name="BExSGE9LY91Q0URHB4YAMX0UAMYI" localSheetId="15" hidden="1">#REF!</definedName>
    <definedName name="BExSGE9LY91Q0URHB4YAMX0UAMYI" hidden="1">#REF!</definedName>
    <definedName name="BExSGLB2URTLBCKBB4Y885W925F2" localSheetId="4" hidden="1">#REF!</definedName>
    <definedName name="BExSGLB2URTLBCKBB4Y885W925F2" localSheetId="2" hidden="1">#REF!</definedName>
    <definedName name="BExSGLB2URTLBCKBB4Y885W925F2" localSheetId="15" hidden="1">#REF!</definedName>
    <definedName name="BExSGLB2URTLBCKBB4Y885W925F2" hidden="1">#REF!</definedName>
    <definedName name="BExSGNEL2G0PC04ATVS20W5179EK" localSheetId="4" hidden="1">#REF!</definedName>
    <definedName name="BExSGNEL2G0PC04ATVS20W5179EK" localSheetId="2" hidden="1">#REF!</definedName>
    <definedName name="BExSGNEL2G0PC04ATVS20W5179EK" localSheetId="15" hidden="1">#REF!</definedName>
    <definedName name="BExSGNEL2G0PC04ATVS20W5179EK" hidden="1">#REF!</definedName>
    <definedName name="BExSGOAYG73SFWOPAQV80P710GID" localSheetId="4" hidden="1">#REF!</definedName>
    <definedName name="BExSGOAYG73SFWOPAQV80P710GID" localSheetId="2" hidden="1">#REF!</definedName>
    <definedName name="BExSGOAYG73SFWOPAQV80P710GID" localSheetId="15" hidden="1">#REF!</definedName>
    <definedName name="BExSGOAYG73SFWOPAQV80P710GID" hidden="1">#REF!</definedName>
    <definedName name="BExSGOWJHRW7FWKLO2EHUOOGHNAF" localSheetId="4" hidden="1">#REF!</definedName>
    <definedName name="BExSGOWJHRW7FWKLO2EHUOOGHNAF" localSheetId="2" hidden="1">#REF!</definedName>
    <definedName name="BExSGOWJHRW7FWKLO2EHUOOGHNAF" localSheetId="15" hidden="1">#REF!</definedName>
    <definedName name="BExSGOWJHRW7FWKLO2EHUOOGHNAF" hidden="1">#REF!</definedName>
    <definedName name="BExSGOWJTAP41ZV5Q23H7MI9C76W" localSheetId="4" hidden="1">#REF!</definedName>
    <definedName name="BExSGOWJTAP41ZV5Q23H7MI9C76W" localSheetId="2" hidden="1">#REF!</definedName>
    <definedName name="BExSGOWJTAP41ZV5Q23H7MI9C76W" localSheetId="15" hidden="1">#REF!</definedName>
    <definedName name="BExSGOWJTAP41ZV5Q23H7MI9C76W" hidden="1">#REF!</definedName>
    <definedName name="BExSGR5JQVX2HQ0PKCGZNSSUM1RV" localSheetId="4" hidden="1">#REF!</definedName>
    <definedName name="BExSGR5JQVX2HQ0PKCGZNSSUM1RV" localSheetId="2" hidden="1">#REF!</definedName>
    <definedName name="BExSGR5JQVX2HQ0PKCGZNSSUM1RV" localSheetId="15" hidden="1">#REF!</definedName>
    <definedName name="BExSGR5JQVX2HQ0PKCGZNSSUM1RV" hidden="1">#REF!</definedName>
    <definedName name="BExSGT3MKX7YVLVP6YLL6KVO8UGV" localSheetId="4" hidden="1">#REF!</definedName>
    <definedName name="BExSGT3MKX7YVLVP6YLL6KVO8UGV" localSheetId="2" hidden="1">#REF!</definedName>
    <definedName name="BExSGT3MKX7YVLVP6YLL6KVO8UGV" localSheetId="15" hidden="1">#REF!</definedName>
    <definedName name="BExSGT3MKX7YVLVP6YLL6KVO8UGV" hidden="1">#REF!</definedName>
    <definedName name="BExSGVHX69GJZHD99DKE4RZ042B1" localSheetId="4" hidden="1">#REF!</definedName>
    <definedName name="BExSGVHX69GJZHD99DKE4RZ042B1" localSheetId="2" hidden="1">#REF!</definedName>
    <definedName name="BExSGVHX69GJZHD99DKE4RZ042B1" localSheetId="15" hidden="1">#REF!</definedName>
    <definedName name="BExSGVHX69GJZHD99DKE4RZ042B1" hidden="1">#REF!</definedName>
    <definedName name="BExSGZJO4J4ZO04E2N2ECVYS9DEZ" localSheetId="4" hidden="1">#REF!</definedName>
    <definedName name="BExSGZJO4J4ZO04E2N2ECVYS9DEZ" localSheetId="2" hidden="1">#REF!</definedName>
    <definedName name="BExSGZJO4J4ZO04E2N2ECVYS9DEZ" localSheetId="15" hidden="1">#REF!</definedName>
    <definedName name="BExSGZJO4J4ZO04E2N2ECVYS9DEZ" hidden="1">#REF!</definedName>
    <definedName name="BExSHAHFHS7MMNJR8JPVABRGBVIT" localSheetId="4" hidden="1">#REF!</definedName>
    <definedName name="BExSHAHFHS7MMNJR8JPVABRGBVIT" localSheetId="2" hidden="1">#REF!</definedName>
    <definedName name="BExSHAHFHS7MMNJR8JPVABRGBVIT" localSheetId="15" hidden="1">#REF!</definedName>
    <definedName name="BExSHAHFHS7MMNJR8JPVABRGBVIT" hidden="1">#REF!</definedName>
    <definedName name="BExSHGH88QZWW4RNAX4YKAZ5JEBL" localSheetId="4" hidden="1">#REF!</definedName>
    <definedName name="BExSHGH88QZWW4RNAX4YKAZ5JEBL" localSheetId="2" hidden="1">#REF!</definedName>
    <definedName name="BExSHGH88QZWW4RNAX4YKAZ5JEBL" localSheetId="15" hidden="1">#REF!</definedName>
    <definedName name="BExSHGH88QZWW4RNAX4YKAZ5JEBL" hidden="1">#REF!</definedName>
    <definedName name="BExSHOKK1OO3CX9Z28C58E5J1D9W" localSheetId="4" hidden="1">#REF!</definedName>
    <definedName name="BExSHOKK1OO3CX9Z28C58E5J1D9W" localSheetId="2" hidden="1">#REF!</definedName>
    <definedName name="BExSHOKK1OO3CX9Z28C58E5J1D9W" localSheetId="15" hidden="1">#REF!</definedName>
    <definedName name="BExSHOKK1OO3CX9Z28C58E5J1D9W" hidden="1">#REF!</definedName>
    <definedName name="BExSHQD8KYLTQGDXIRKCHQQ7MKIH" localSheetId="4" hidden="1">#REF!</definedName>
    <definedName name="BExSHQD8KYLTQGDXIRKCHQQ7MKIH" localSheetId="2" hidden="1">#REF!</definedName>
    <definedName name="BExSHQD8KYLTQGDXIRKCHQQ7MKIH" localSheetId="15" hidden="1">#REF!</definedName>
    <definedName name="BExSHQD8KYLTQGDXIRKCHQQ7MKIH" hidden="1">#REF!</definedName>
    <definedName name="BExSHVGPIAHXI97UBLI9G4I4M29F" localSheetId="4" hidden="1">#REF!</definedName>
    <definedName name="BExSHVGPIAHXI97UBLI9G4I4M29F" localSheetId="2" hidden="1">#REF!</definedName>
    <definedName name="BExSHVGPIAHXI97UBLI9G4I4M29F" localSheetId="15" hidden="1">#REF!</definedName>
    <definedName name="BExSHVGPIAHXI97UBLI9G4I4M29F" hidden="1">#REF!</definedName>
    <definedName name="BExSI0K2YL3HTCQAD8A7TR4QCUR6" localSheetId="4" hidden="1">#REF!</definedName>
    <definedName name="BExSI0K2YL3HTCQAD8A7TR4QCUR6" localSheetId="2" hidden="1">#REF!</definedName>
    <definedName name="BExSI0K2YL3HTCQAD8A7TR4QCUR6" localSheetId="15" hidden="1">#REF!</definedName>
    <definedName name="BExSI0K2YL3HTCQAD8A7TR4QCUR6" hidden="1">#REF!</definedName>
    <definedName name="BExSIFUDNRWXWIWNGCCFOOD8WIAZ" localSheetId="4" hidden="1">#REF!</definedName>
    <definedName name="BExSIFUDNRWXWIWNGCCFOOD8WIAZ" localSheetId="2" hidden="1">#REF!</definedName>
    <definedName name="BExSIFUDNRWXWIWNGCCFOOD8WIAZ" localSheetId="15" hidden="1">#REF!</definedName>
    <definedName name="BExSIFUDNRWXWIWNGCCFOOD8WIAZ" hidden="1">#REF!</definedName>
    <definedName name="BExTTZNS2PBCR93C9IUW49UZ4I6T" localSheetId="4" hidden="1">#REF!</definedName>
    <definedName name="BExTTZNS2PBCR93C9IUW49UZ4I6T" localSheetId="2" hidden="1">#REF!</definedName>
    <definedName name="BExTTZNS2PBCR93C9IUW49UZ4I6T" localSheetId="15" hidden="1">#REF!</definedName>
    <definedName name="BExTTZNS2PBCR93C9IUW49UZ4I6T" hidden="1">#REF!</definedName>
    <definedName name="BExTU2YFQ25JQ6MEMRHHN66VLTPJ" localSheetId="4" hidden="1">#REF!</definedName>
    <definedName name="BExTU2YFQ25JQ6MEMRHHN66VLTPJ" localSheetId="2" hidden="1">#REF!</definedName>
    <definedName name="BExTU2YFQ25JQ6MEMRHHN66VLTPJ" localSheetId="15" hidden="1">#REF!</definedName>
    <definedName name="BExTU2YFQ25JQ6MEMRHHN66VLTPJ" hidden="1">#REF!</definedName>
    <definedName name="BExTU75IOII1V5O0C9X2VAYYVJUG" localSheetId="4" hidden="1">#REF!</definedName>
    <definedName name="BExTU75IOII1V5O0C9X2VAYYVJUG" localSheetId="2" hidden="1">#REF!</definedName>
    <definedName name="BExTU75IOII1V5O0C9X2VAYYVJUG" localSheetId="15" hidden="1">#REF!</definedName>
    <definedName name="BExTU75IOII1V5O0C9X2VAYYVJUG" hidden="1">#REF!</definedName>
    <definedName name="BExTUA5F7V4LUIIAM17J3A8XF3JE" localSheetId="4" hidden="1">#REF!</definedName>
    <definedName name="BExTUA5F7V4LUIIAM17J3A8XF3JE" localSheetId="2" hidden="1">#REF!</definedName>
    <definedName name="BExTUA5F7V4LUIIAM17J3A8XF3JE" localSheetId="15" hidden="1">#REF!</definedName>
    <definedName name="BExTUA5F7V4LUIIAM17J3A8XF3JE" hidden="1">#REF!</definedName>
    <definedName name="BExTUBY3AA9B91YRRWFOT21LUL8Q" localSheetId="4" hidden="1">#REF!</definedName>
    <definedName name="BExTUBY3AA9B91YRRWFOT21LUL8Q" localSheetId="2" hidden="1">#REF!</definedName>
    <definedName name="BExTUBY3AA9B91YRRWFOT21LUL8Q" localSheetId="15" hidden="1">#REF!</definedName>
    <definedName name="BExTUBY3AA9B91YRRWFOT21LUL8Q" hidden="1">#REF!</definedName>
    <definedName name="BExTUJ53ANGZ3H1KDK4CR4Q0OD6P" localSheetId="4" hidden="1">#REF!</definedName>
    <definedName name="BExTUJ53ANGZ3H1KDK4CR4Q0OD6P" localSheetId="2" hidden="1">#REF!</definedName>
    <definedName name="BExTUJ53ANGZ3H1KDK4CR4Q0OD6P" localSheetId="15" hidden="1">#REF!</definedName>
    <definedName name="BExTUJ53ANGZ3H1KDK4CR4Q0OD6P" hidden="1">#REF!</definedName>
    <definedName name="BExTUKXSZBM7C57G6NGLWGU4WOHY" localSheetId="4" hidden="1">#REF!</definedName>
    <definedName name="BExTUKXSZBM7C57G6NGLWGU4WOHY" localSheetId="2" hidden="1">#REF!</definedName>
    <definedName name="BExTUKXSZBM7C57G6NGLWGU4WOHY" localSheetId="15" hidden="1">#REF!</definedName>
    <definedName name="BExTUKXSZBM7C57G6NGLWGU4WOHY" hidden="1">#REF!</definedName>
    <definedName name="BExTUNC5INBE8Y5OA5GQUTXX6QJW" localSheetId="4" hidden="1">#REF!</definedName>
    <definedName name="BExTUNC5INBE8Y5OA5GQUTXX6QJW" localSheetId="2" hidden="1">#REF!</definedName>
    <definedName name="BExTUNC5INBE8Y5OA5GQUTXX6QJW" localSheetId="15" hidden="1">#REF!</definedName>
    <definedName name="BExTUNC5INBE8Y5OA5GQUTXX6QJW" hidden="1">#REF!</definedName>
    <definedName name="BExTUSQCFFYZCDNHWHADBC2E1ZP1" localSheetId="4" hidden="1">#REF!</definedName>
    <definedName name="BExTUSQCFFYZCDNHWHADBC2E1ZP1" localSheetId="2" hidden="1">#REF!</definedName>
    <definedName name="BExTUSQCFFYZCDNHWHADBC2E1ZP1" localSheetId="15" hidden="1">#REF!</definedName>
    <definedName name="BExTUSQCFFYZCDNHWHADBC2E1ZP1" hidden="1">#REF!</definedName>
    <definedName name="BExTUV4NQDZVAENZPSZGF7A3DDFN" localSheetId="4" hidden="1">#REF!</definedName>
    <definedName name="BExTUV4NQDZVAENZPSZGF7A3DDFN" localSheetId="2" hidden="1">#REF!</definedName>
    <definedName name="BExTUV4NQDZVAENZPSZGF7A3DDFN" localSheetId="15" hidden="1">#REF!</definedName>
    <definedName name="BExTUV4NQDZVAENZPSZGF7A3DDFN" hidden="1">#REF!</definedName>
    <definedName name="BExTUVFGOJEYS28JURA5KHQFDU5J" localSheetId="4" hidden="1">#REF!</definedName>
    <definedName name="BExTUVFGOJEYS28JURA5KHQFDU5J" localSheetId="2" hidden="1">#REF!</definedName>
    <definedName name="BExTUVFGOJEYS28JURA5KHQFDU5J" localSheetId="15" hidden="1">#REF!</definedName>
    <definedName name="BExTUVFGOJEYS28JURA5KHQFDU5J" hidden="1">#REF!</definedName>
    <definedName name="BExTUW10U40QCYGHM5NJ3YR1O5SP" localSheetId="4" hidden="1">#REF!</definedName>
    <definedName name="BExTUW10U40QCYGHM5NJ3YR1O5SP" localSheetId="2" hidden="1">#REF!</definedName>
    <definedName name="BExTUW10U40QCYGHM5NJ3YR1O5SP" localSheetId="15" hidden="1">#REF!</definedName>
    <definedName name="BExTUW10U40QCYGHM5NJ3YR1O5SP" hidden="1">#REF!</definedName>
    <definedName name="BExTUWXFQHINU66YG82BI20ATMB5" localSheetId="4" hidden="1">#REF!</definedName>
    <definedName name="BExTUWXFQHINU66YG82BI20ATMB5" localSheetId="2" hidden="1">#REF!</definedName>
    <definedName name="BExTUWXFQHINU66YG82BI20ATMB5" localSheetId="15" hidden="1">#REF!</definedName>
    <definedName name="BExTUWXFQHINU66YG82BI20ATMB5" hidden="1">#REF!</definedName>
    <definedName name="BExTUY9WNSJ91GV8CP0SKJTEIV82" localSheetId="4" hidden="1">#REF!</definedName>
    <definedName name="BExTUY9WNSJ91GV8CP0SKJTEIV82" localSheetId="3" hidden="1">#REF!</definedName>
    <definedName name="BExTUY9WNSJ91GV8CP0SKJTEIV82" localSheetId="2" hidden="1">#REF!</definedName>
    <definedName name="BExTUY9WNSJ91GV8CP0SKJTEIV82" localSheetId="15" hidden="1">#REF!</definedName>
    <definedName name="BExTUY9WNSJ91GV8CP0SKJTEIV82" hidden="1">#REF!</definedName>
    <definedName name="BExTV67VIM8PV6KO253M4DUBJQLC" localSheetId="4" hidden="1">#REF!</definedName>
    <definedName name="BExTV67VIM8PV6KO253M4DUBJQLC" localSheetId="3" hidden="1">#REF!</definedName>
    <definedName name="BExTV67VIM8PV6KO253M4DUBJQLC" localSheetId="2" hidden="1">#REF!</definedName>
    <definedName name="BExTV67VIM8PV6KO253M4DUBJQLC" localSheetId="15" hidden="1">#REF!</definedName>
    <definedName name="BExTV67VIM8PV6KO253M4DUBJQLC" hidden="1">#REF!</definedName>
    <definedName name="BExTVELZCF2YA5L6F23BYZZR6WHF" localSheetId="4" hidden="1">#REF!</definedName>
    <definedName name="BExTVELZCF2YA5L6F23BYZZR6WHF" localSheetId="3" hidden="1">#REF!</definedName>
    <definedName name="BExTVELZCF2YA5L6F23BYZZR6WHF" localSheetId="2" hidden="1">#REF!</definedName>
    <definedName name="BExTVELZCF2YA5L6F23BYZZR6WHF" localSheetId="15" hidden="1">#REF!</definedName>
    <definedName name="BExTVELZCF2YA5L6F23BYZZR6WHF" hidden="1">#REF!</definedName>
    <definedName name="BExTVGPIQZ99YFXUC8OONUX5BD42" localSheetId="4" hidden="1">#REF!</definedName>
    <definedName name="BExTVGPIQZ99YFXUC8OONUX5BD42" localSheetId="3" hidden="1">#REF!</definedName>
    <definedName name="BExTVGPIQZ99YFXUC8OONUX5BD42" localSheetId="2" hidden="1">#REF!</definedName>
    <definedName name="BExTVGPIQZ99YFXUC8OONUX5BD42" localSheetId="15" hidden="1">#REF!</definedName>
    <definedName name="BExTVGPIQZ99YFXUC8OONUX5BD42" hidden="1">#REF!</definedName>
    <definedName name="BExTVQG4F5RF0LZXG06AZ6EU1GQ3" localSheetId="4" hidden="1">#REF!</definedName>
    <definedName name="BExTVQG4F5RF0LZXG06AZ6EU1GQ3" localSheetId="2" hidden="1">#REF!</definedName>
    <definedName name="BExTVQG4F5RF0LZXG06AZ6EU1GQ3" localSheetId="15" hidden="1">#REF!</definedName>
    <definedName name="BExTVQG4F5RF0LZXG06AZ6EU1GQ3" hidden="1">#REF!</definedName>
    <definedName name="BExTVZQLP9VFLEYQ9280W13X7E8K" localSheetId="4" hidden="1">#REF!</definedName>
    <definedName name="BExTVZQLP9VFLEYQ9280W13X7E8K" localSheetId="2" hidden="1">#REF!</definedName>
    <definedName name="BExTVZQLP9VFLEYQ9280W13X7E8K" localSheetId="15" hidden="1">#REF!</definedName>
    <definedName name="BExTVZQLP9VFLEYQ9280W13X7E8K" hidden="1">#REF!</definedName>
    <definedName name="BExTWB4LA1PODQOH4LDTHQKBN16K" localSheetId="4" hidden="1">#REF!</definedName>
    <definedName name="BExTWB4LA1PODQOH4LDTHQKBN16K" localSheetId="2" hidden="1">#REF!</definedName>
    <definedName name="BExTWB4LA1PODQOH4LDTHQKBN16K" localSheetId="15" hidden="1">#REF!</definedName>
    <definedName name="BExTWB4LA1PODQOH4LDTHQKBN16K" hidden="1">#REF!</definedName>
    <definedName name="BExTWI0Q8AWXUA3ZN7I5V3QK2KM1" localSheetId="4" hidden="1">#REF!</definedName>
    <definedName name="BExTWI0Q8AWXUA3ZN7I5V3QK2KM1" localSheetId="2" hidden="1">#REF!</definedName>
    <definedName name="BExTWI0Q8AWXUA3ZN7I5V3QK2KM1" localSheetId="15" hidden="1">#REF!</definedName>
    <definedName name="BExTWI0Q8AWXUA3ZN7I5V3QK2KM1" hidden="1">#REF!</definedName>
    <definedName name="BExTWJTIA3WUW1PUWXAOP9O8NKLZ" localSheetId="4" hidden="1">#REF!</definedName>
    <definedName name="BExTWJTIA3WUW1PUWXAOP9O8NKLZ" localSheetId="2" hidden="1">#REF!</definedName>
    <definedName name="BExTWJTIA3WUW1PUWXAOP9O8NKLZ" localSheetId="15" hidden="1">#REF!</definedName>
    <definedName name="BExTWJTIA3WUW1PUWXAOP9O8NKLZ" hidden="1">#REF!</definedName>
    <definedName name="BExTWW95OX07FNA01WF5MSSSFQLX" localSheetId="4" hidden="1">#REF!</definedName>
    <definedName name="BExTWW95OX07FNA01WF5MSSSFQLX" localSheetId="2" hidden="1">#REF!</definedName>
    <definedName name="BExTWW95OX07FNA01WF5MSSSFQLX" localSheetId="15" hidden="1">#REF!</definedName>
    <definedName name="BExTWW95OX07FNA01WF5MSSSFQLX" hidden="1">#REF!</definedName>
    <definedName name="BExTX005F4GLW03J0PLPRPMI1SEG" localSheetId="4" hidden="1">#REF!</definedName>
    <definedName name="BExTX005F4GLW03J0PLPRPMI1SEG" localSheetId="2" hidden="1">#REF!</definedName>
    <definedName name="BExTX005F4GLW03J0PLPRPMI1SEG" localSheetId="15" hidden="1">#REF!</definedName>
    <definedName name="BExTX005F4GLW03J0PLPRPMI1SEG" hidden="1">#REF!</definedName>
    <definedName name="BExTX476KI0RNB71XI5TYMANSGBG" localSheetId="4" hidden="1">#REF!</definedName>
    <definedName name="BExTX476KI0RNB71XI5TYMANSGBG" localSheetId="2" hidden="1">#REF!</definedName>
    <definedName name="BExTX476KI0RNB71XI5TYMANSGBG" localSheetId="15" hidden="1">#REF!</definedName>
    <definedName name="BExTX476KI0RNB71XI5TYMANSGBG" hidden="1">#REF!</definedName>
    <definedName name="BExTXBJFKNSCUO7IOL6CSKERP06D" localSheetId="4" hidden="1">#REF!</definedName>
    <definedName name="BExTXBJFKNSCUO7IOL6CSKERP06D" localSheetId="2" hidden="1">#REF!</definedName>
    <definedName name="BExTXBJFKNSCUO7IOL6CSKERP06D" localSheetId="15" hidden="1">#REF!</definedName>
    <definedName name="BExTXBJFKNSCUO7IOL6CSKERP06D" hidden="1">#REF!</definedName>
    <definedName name="BExTXDMZDQ9U1FD9T7F79J29SYYN" localSheetId="4" hidden="1">#REF!</definedName>
    <definedName name="BExTXDMZDQ9U1FD9T7F79J29SYYN" localSheetId="2" hidden="1">#REF!</definedName>
    <definedName name="BExTXDMZDQ9U1FD9T7F79J29SYYN" localSheetId="15" hidden="1">#REF!</definedName>
    <definedName name="BExTXDMZDQ9U1FD9T7F79J29SYYN" hidden="1">#REF!</definedName>
    <definedName name="BExTXJ6HBAIXMMWKZTJNFDYVZCAY" localSheetId="4" hidden="1">#REF!</definedName>
    <definedName name="BExTXJ6HBAIXMMWKZTJNFDYVZCAY" localSheetId="2" hidden="1">#REF!</definedName>
    <definedName name="BExTXJ6HBAIXMMWKZTJNFDYVZCAY" localSheetId="15" hidden="1">#REF!</definedName>
    <definedName name="BExTXJ6HBAIXMMWKZTJNFDYVZCAY" hidden="1">#REF!</definedName>
    <definedName name="BExTXT812NQT8GAEGH738U29BI0D" localSheetId="4" hidden="1">#REF!</definedName>
    <definedName name="BExTXT812NQT8GAEGH738U29BI0D" localSheetId="2" hidden="1">#REF!</definedName>
    <definedName name="BExTXT812NQT8GAEGH738U29BI0D" localSheetId="15" hidden="1">#REF!</definedName>
    <definedName name="BExTXT812NQT8GAEGH738U29BI0D" hidden="1">#REF!</definedName>
    <definedName name="BExTXWIP2TFPTQ76NHFOB72NICRZ" localSheetId="4" hidden="1">#REF!</definedName>
    <definedName name="BExTXWIP2TFPTQ76NHFOB72NICRZ" localSheetId="2" hidden="1">#REF!</definedName>
    <definedName name="BExTXWIP2TFPTQ76NHFOB72NICRZ" localSheetId="15" hidden="1">#REF!</definedName>
    <definedName name="BExTXWIP2TFPTQ76NHFOB72NICRZ" hidden="1">#REF!</definedName>
    <definedName name="BExTY5T62H651VC86QM4X7E28JVA" localSheetId="4" hidden="1">#REF!</definedName>
    <definedName name="BExTY5T62H651VC86QM4X7E28JVA" localSheetId="2" hidden="1">#REF!</definedName>
    <definedName name="BExTY5T62H651VC86QM4X7E28JVA" localSheetId="15" hidden="1">#REF!</definedName>
    <definedName name="BExTY5T62H651VC86QM4X7E28JVA" hidden="1">#REF!</definedName>
    <definedName name="BExTYB7EHGVTJ4RSYOXWSG87U5WI" localSheetId="4" hidden="1">#REF!</definedName>
    <definedName name="BExTYB7EHGVTJ4RSYOXWSG87U5WI" localSheetId="2" hidden="1">#REF!</definedName>
    <definedName name="BExTYB7EHGVTJ4RSYOXWSG87U5WI" localSheetId="15" hidden="1">#REF!</definedName>
    <definedName name="BExTYB7EHGVTJ4RSYOXWSG87U5WI" hidden="1">#REF!</definedName>
    <definedName name="BExTYC93RS0KNKFOD35WG37LS9LY" localSheetId="4" hidden="1">#REF!</definedName>
    <definedName name="BExTYC93RS0KNKFOD35WG37LS9LY" localSheetId="2" hidden="1">#REF!</definedName>
    <definedName name="BExTYC93RS0KNKFOD35WG37LS9LY" localSheetId="15" hidden="1">#REF!</definedName>
    <definedName name="BExTYC93RS0KNKFOD35WG37LS9LY" hidden="1">#REF!</definedName>
    <definedName name="BExTYKCEFJ83LZM95M1V7CSFQVEA" localSheetId="4" hidden="1">#REF!</definedName>
    <definedName name="BExTYKCEFJ83LZM95M1V7CSFQVEA" localSheetId="2" hidden="1">#REF!</definedName>
    <definedName name="BExTYKCEFJ83LZM95M1V7CSFQVEA" localSheetId="15" hidden="1">#REF!</definedName>
    <definedName name="BExTYKCEFJ83LZM95M1V7CSFQVEA" hidden="1">#REF!</definedName>
    <definedName name="BExTYPLA9N640MFRJJQPKXT7P88M" localSheetId="4" hidden="1">#REF!</definedName>
    <definedName name="BExTYPLA9N640MFRJJQPKXT7P88M" localSheetId="2" hidden="1">#REF!</definedName>
    <definedName name="BExTYPLA9N640MFRJJQPKXT7P88M" localSheetId="15" hidden="1">#REF!</definedName>
    <definedName name="BExTYPLA9N640MFRJJQPKXT7P88M" hidden="1">#REF!</definedName>
    <definedName name="BExTYW1794M1TLJ2QQQCEEUZN18F" localSheetId="4" hidden="1">#REF!</definedName>
    <definedName name="BExTYW1794M1TLJ2QQQCEEUZN18F" localSheetId="2" hidden="1">#REF!</definedName>
    <definedName name="BExTYW1794M1TLJ2QQQCEEUZN18F" localSheetId="15" hidden="1">#REF!</definedName>
    <definedName name="BExTYW1794M1TLJ2QQQCEEUZN18F" hidden="1">#REF!</definedName>
    <definedName name="BExTZ7F71SNTOX4LLZCK5R9VUMIJ" localSheetId="4" hidden="1">#REF!</definedName>
    <definedName name="BExTZ7F71SNTOX4LLZCK5R9VUMIJ" localSheetId="2" hidden="1">#REF!</definedName>
    <definedName name="BExTZ7F71SNTOX4LLZCK5R9VUMIJ" localSheetId="15" hidden="1">#REF!</definedName>
    <definedName name="BExTZ7F71SNTOX4LLZCK5R9VUMIJ" hidden="1">#REF!</definedName>
    <definedName name="BExTZ80SWE36T1QSIIPJU7NJ65JL" localSheetId="4" hidden="1">#REF!</definedName>
    <definedName name="BExTZ80SWE36T1QSIIPJU7NJ65JL" localSheetId="2" hidden="1">#REF!</definedName>
    <definedName name="BExTZ80SWE36T1QSIIPJU7NJ65JL" localSheetId="15" hidden="1">#REF!</definedName>
    <definedName name="BExTZ80SWE36T1QSIIPJU7NJ65JL" hidden="1">#REF!</definedName>
    <definedName name="BExTZ869RSO739T4Q78JLOVO7G0C" localSheetId="4" hidden="1">#REF!</definedName>
    <definedName name="BExTZ869RSO739T4Q78JLOVO7G0C" localSheetId="2" hidden="1">#REF!</definedName>
    <definedName name="BExTZ869RSO739T4Q78JLOVO7G0C" localSheetId="15" hidden="1">#REF!</definedName>
    <definedName name="BExTZ869RSO739T4Q78JLOVO7G0C" hidden="1">#REF!</definedName>
    <definedName name="BExTZ8X5G9S3PA4FPSNK7T69W7QT" localSheetId="4" hidden="1">#REF!</definedName>
    <definedName name="BExTZ8X5G9S3PA4FPSNK7T69W7QT" localSheetId="2" hidden="1">#REF!</definedName>
    <definedName name="BExTZ8X5G9S3PA4FPSNK7T69W7QT" localSheetId="15" hidden="1">#REF!</definedName>
    <definedName name="BExTZ8X5G9S3PA4FPSNK7T69W7QT" hidden="1">#REF!</definedName>
    <definedName name="BExTZ97Y0RMR8V5BI9F2H4MFB77O" localSheetId="4" hidden="1">#REF!</definedName>
    <definedName name="BExTZ97Y0RMR8V5BI9F2H4MFB77O" localSheetId="2" hidden="1">#REF!</definedName>
    <definedName name="BExTZ97Y0RMR8V5BI9F2H4MFB77O" localSheetId="15" hidden="1">#REF!</definedName>
    <definedName name="BExTZ97Y0RMR8V5BI9F2H4MFB77O" hidden="1">#REF!</definedName>
    <definedName name="BExTZK5PMCAXJL4DUIGL6H9Y8U4C" localSheetId="4" hidden="1">#REF!</definedName>
    <definedName name="BExTZK5PMCAXJL4DUIGL6H9Y8U4C" localSheetId="2" hidden="1">#REF!</definedName>
    <definedName name="BExTZK5PMCAXJL4DUIGL6H9Y8U4C" localSheetId="15" hidden="1">#REF!</definedName>
    <definedName name="BExTZK5PMCAXJL4DUIGL6H9Y8U4C" hidden="1">#REF!</definedName>
    <definedName name="BExTZKB6L5SXV5UN71YVTCBEIGWY" localSheetId="4" hidden="1">#REF!</definedName>
    <definedName name="BExTZKB6L5SXV5UN71YVTCBEIGWY" localSheetId="2" hidden="1">#REF!</definedName>
    <definedName name="BExTZKB6L5SXV5UN71YVTCBEIGWY" localSheetId="15" hidden="1">#REF!</definedName>
    <definedName name="BExTZKB6L5SXV5UN71YVTCBEIGWY" hidden="1">#REF!</definedName>
    <definedName name="BExTZLICVKK4NBJFEGL270GJ2VQO" localSheetId="4" hidden="1">#REF!</definedName>
    <definedName name="BExTZLICVKK4NBJFEGL270GJ2VQO" localSheetId="2" hidden="1">#REF!</definedName>
    <definedName name="BExTZLICVKK4NBJFEGL270GJ2VQO" localSheetId="15" hidden="1">#REF!</definedName>
    <definedName name="BExTZLICVKK4NBJFEGL270GJ2VQO" hidden="1">#REF!</definedName>
    <definedName name="BExTZO2596CBZKPI7YNA1QQNPAIJ" localSheetId="4" hidden="1">#REF!</definedName>
    <definedName name="BExTZO2596CBZKPI7YNA1QQNPAIJ" localSheetId="2" hidden="1">#REF!</definedName>
    <definedName name="BExTZO2596CBZKPI7YNA1QQNPAIJ" localSheetId="15" hidden="1">#REF!</definedName>
    <definedName name="BExTZO2596CBZKPI7YNA1QQNPAIJ" hidden="1">#REF!</definedName>
    <definedName name="BExTZY8TDV4U7FQL7O10G6VKWKPJ" localSheetId="4" hidden="1">#REF!</definedName>
    <definedName name="BExTZY8TDV4U7FQL7O10G6VKWKPJ" localSheetId="2" hidden="1">#REF!</definedName>
    <definedName name="BExTZY8TDV4U7FQL7O10G6VKWKPJ" localSheetId="15" hidden="1">#REF!</definedName>
    <definedName name="BExTZY8TDV4U7FQL7O10G6VKWKPJ" hidden="1">#REF!</definedName>
    <definedName name="BExU02QNT4LT7H9JPUC4FXTLVGZT" localSheetId="4" hidden="1">#REF!</definedName>
    <definedName name="BExU02QNT4LT7H9JPUC4FXTLVGZT" localSheetId="2" hidden="1">#REF!</definedName>
    <definedName name="BExU02QNT4LT7H9JPUC4FXTLVGZT" localSheetId="15" hidden="1">#REF!</definedName>
    <definedName name="BExU02QNT4LT7H9JPUC4FXTLVGZT" hidden="1">#REF!</definedName>
    <definedName name="BExU0BFJJQO1HJZKI14QGOQ6JROO" localSheetId="4" hidden="1">#REF!</definedName>
    <definedName name="BExU0BFJJQO1HJZKI14QGOQ6JROO" localSheetId="2" hidden="1">#REF!</definedName>
    <definedName name="BExU0BFJJQO1HJZKI14QGOQ6JROO" localSheetId="15" hidden="1">#REF!</definedName>
    <definedName name="BExU0BFJJQO1HJZKI14QGOQ6JROO" hidden="1">#REF!</definedName>
    <definedName name="BExU0FH5WTGW8MRFUFMDDSMJ6YQ5" localSheetId="4" hidden="1">#REF!</definedName>
    <definedName name="BExU0FH5WTGW8MRFUFMDDSMJ6YQ5" localSheetId="2" hidden="1">#REF!</definedName>
    <definedName name="BExU0FH5WTGW8MRFUFMDDSMJ6YQ5" localSheetId="15" hidden="1">#REF!</definedName>
    <definedName name="BExU0FH5WTGW8MRFUFMDDSMJ6YQ5" hidden="1">#REF!</definedName>
    <definedName name="BExU0GDOIL9U33QGU9ZU3YX3V1I4" localSheetId="4" hidden="1">#REF!</definedName>
    <definedName name="BExU0GDOIL9U33QGU9ZU3YX3V1I4" localSheetId="2" hidden="1">#REF!</definedName>
    <definedName name="BExU0GDOIL9U33QGU9ZU3YX3V1I4" localSheetId="15" hidden="1">#REF!</definedName>
    <definedName name="BExU0GDOIL9U33QGU9ZU3YX3V1I4" hidden="1">#REF!</definedName>
    <definedName name="BExU0HKTO8WJDQDWRTUK5TETM3HS" localSheetId="4" hidden="1">#REF!</definedName>
    <definedName name="BExU0HKTO8WJDQDWRTUK5TETM3HS" localSheetId="2" hidden="1">#REF!</definedName>
    <definedName name="BExU0HKTO8WJDQDWRTUK5TETM3HS" localSheetId="15" hidden="1">#REF!</definedName>
    <definedName name="BExU0HKTO8WJDQDWRTUK5TETM3HS" hidden="1">#REF!</definedName>
    <definedName name="BExU0MTJQPE041ZN7H8UKGV6MZT7" localSheetId="4" hidden="1">#REF!</definedName>
    <definedName name="BExU0MTJQPE041ZN7H8UKGV6MZT7" localSheetId="2" hidden="1">#REF!</definedName>
    <definedName name="BExU0MTJQPE041ZN7H8UKGV6MZT7" localSheetId="15" hidden="1">#REF!</definedName>
    <definedName name="BExU0MTJQPE041ZN7H8UKGV6MZT7" hidden="1">#REF!</definedName>
    <definedName name="BExU0ZUUFYHLUK4M4E8GLGIBBNT0" localSheetId="4" hidden="1">#REF!</definedName>
    <definedName name="BExU0ZUUFYHLUK4M4E8GLGIBBNT0" localSheetId="2" hidden="1">#REF!</definedName>
    <definedName name="BExU0ZUUFYHLUK4M4E8GLGIBBNT0" localSheetId="15" hidden="1">#REF!</definedName>
    <definedName name="BExU0ZUUFYHLUK4M4E8GLGIBBNT0" hidden="1">#REF!</definedName>
    <definedName name="BExU147D6RPG6ZVTSXRKFSVRHSBG" localSheetId="4" hidden="1">#REF!</definedName>
    <definedName name="BExU147D6RPG6ZVTSXRKFSVRHSBG" localSheetId="2" hidden="1">#REF!</definedName>
    <definedName name="BExU147D6RPG6ZVTSXRKFSVRHSBG" localSheetId="15" hidden="1">#REF!</definedName>
    <definedName name="BExU147D6RPG6ZVTSXRKFSVRHSBG" hidden="1">#REF!</definedName>
    <definedName name="BExU16R10W1SOAPNG4CDJ01T7JRE" localSheetId="4" hidden="1">#REF!</definedName>
    <definedName name="BExU16R10W1SOAPNG4CDJ01T7JRE" localSheetId="2" hidden="1">#REF!</definedName>
    <definedName name="BExU16R10W1SOAPNG4CDJ01T7JRE" localSheetId="15" hidden="1">#REF!</definedName>
    <definedName name="BExU16R10W1SOAPNG4CDJ01T7JRE" hidden="1">#REF!</definedName>
    <definedName name="BExU17CKOR3GNIHDNVLH9L1IOJS9" localSheetId="4" hidden="1">#REF!</definedName>
    <definedName name="BExU17CKOR3GNIHDNVLH9L1IOJS9" localSheetId="2" hidden="1">#REF!</definedName>
    <definedName name="BExU17CKOR3GNIHDNVLH9L1IOJS9" localSheetId="15" hidden="1">#REF!</definedName>
    <definedName name="BExU17CKOR3GNIHDNVLH9L1IOJS9" hidden="1">#REF!</definedName>
    <definedName name="BExU1DXYI5DAD9DSFIEAUOB5XFZ9" localSheetId="4" hidden="1">#REF!</definedName>
    <definedName name="BExU1DXYI5DAD9DSFIEAUOB5XFZ9" localSheetId="2" hidden="1">#REF!</definedName>
    <definedName name="BExU1DXYI5DAD9DSFIEAUOB5XFZ9" localSheetId="15" hidden="1">#REF!</definedName>
    <definedName name="BExU1DXYI5DAD9DSFIEAUOB5XFZ9" hidden="1">#REF!</definedName>
    <definedName name="BExU1GXUTLRPJN4MRINLAPHSZQFG" localSheetId="4" hidden="1">#REF!</definedName>
    <definedName name="BExU1GXUTLRPJN4MRINLAPHSZQFG" localSheetId="2" hidden="1">#REF!</definedName>
    <definedName name="BExU1GXUTLRPJN4MRINLAPHSZQFG" localSheetId="15" hidden="1">#REF!</definedName>
    <definedName name="BExU1GXUTLRPJN4MRINLAPHSZQFG" hidden="1">#REF!</definedName>
    <definedName name="BExU1IL9AOHFO85BZB6S60DK3N8H" localSheetId="4" hidden="1">#REF!</definedName>
    <definedName name="BExU1IL9AOHFO85BZB6S60DK3N8H" localSheetId="2" hidden="1">#REF!</definedName>
    <definedName name="BExU1IL9AOHFO85BZB6S60DK3N8H" localSheetId="15" hidden="1">#REF!</definedName>
    <definedName name="BExU1IL9AOHFO85BZB6S60DK3N8H" hidden="1">#REF!</definedName>
    <definedName name="BExU1LAEKWJ0U6NP9G2AC9CTBYH6" localSheetId="4" hidden="1">#REF!</definedName>
    <definedName name="BExU1LAEKWJ0U6NP9G2AC9CTBYH6" localSheetId="2" hidden="1">#REF!</definedName>
    <definedName name="BExU1LAEKWJ0U6NP9G2AC9CTBYH6" localSheetId="15" hidden="1">#REF!</definedName>
    <definedName name="BExU1LAEKWJ0U6NP9G2AC9CTBYH6" hidden="1">#REF!</definedName>
    <definedName name="BExU1NOPS09CLFZL1O31RAF9BQNQ" localSheetId="4" hidden="1">#REF!</definedName>
    <definedName name="BExU1NOPS09CLFZL1O31RAF9BQNQ" localSheetId="2" hidden="1">#REF!</definedName>
    <definedName name="BExU1NOPS09CLFZL1O31RAF9BQNQ" localSheetId="15" hidden="1">#REF!</definedName>
    <definedName name="BExU1NOPS09CLFZL1O31RAF9BQNQ" hidden="1">#REF!</definedName>
    <definedName name="BExU1PH9MOEX1JZVZ3D5M9DXB191" localSheetId="4" hidden="1">#REF!</definedName>
    <definedName name="BExU1PH9MOEX1JZVZ3D5M9DXB191" localSheetId="2" hidden="1">#REF!</definedName>
    <definedName name="BExU1PH9MOEX1JZVZ3D5M9DXB191" localSheetId="15" hidden="1">#REF!</definedName>
    <definedName name="BExU1PH9MOEX1JZVZ3D5M9DXB191" hidden="1">#REF!</definedName>
    <definedName name="BExU1QZEEKJA35IMEOLOJ3ODX0ZA" localSheetId="4" hidden="1">#REF!</definedName>
    <definedName name="BExU1QZEEKJA35IMEOLOJ3ODX0ZA" localSheetId="2" hidden="1">#REF!</definedName>
    <definedName name="BExU1QZEEKJA35IMEOLOJ3ODX0ZA" localSheetId="15" hidden="1">#REF!</definedName>
    <definedName name="BExU1QZEEKJA35IMEOLOJ3ODX0ZA" hidden="1">#REF!</definedName>
    <definedName name="BExU1VRURIWWVJ95O40WA23LMTJD" localSheetId="4" hidden="1">#REF!</definedName>
    <definedName name="BExU1VRURIWWVJ95O40WA23LMTJD" localSheetId="2" hidden="1">#REF!</definedName>
    <definedName name="BExU1VRURIWWVJ95O40WA23LMTJD" localSheetId="15" hidden="1">#REF!</definedName>
    <definedName name="BExU1VRURIWWVJ95O40WA23LMTJD" hidden="1">#REF!</definedName>
    <definedName name="BExU2A0FXVBDX9LO3VWEXB4TLFT0" localSheetId="4" hidden="1">#REF!</definedName>
    <definedName name="BExU2A0FXVBDX9LO3VWEXB4TLFT0" localSheetId="2" hidden="1">#REF!</definedName>
    <definedName name="BExU2A0FXVBDX9LO3VWEXB4TLFT0" localSheetId="15" hidden="1">#REF!</definedName>
    <definedName name="BExU2A0FXVBDX9LO3VWEXB4TLFT0" hidden="1">#REF!</definedName>
    <definedName name="BExU2LEH667H33V81XVEZUP2O0UQ" localSheetId="4" hidden="1">#REF!</definedName>
    <definedName name="BExU2LEH667H33V81XVEZUP2O0UQ" localSheetId="2" hidden="1">#REF!</definedName>
    <definedName name="BExU2LEH667H33V81XVEZUP2O0UQ" localSheetId="15" hidden="1">#REF!</definedName>
    <definedName name="BExU2LEH667H33V81XVEZUP2O0UQ" hidden="1">#REF!</definedName>
    <definedName name="BExU2M5CK6XK55UIHDVYRXJJJRI4" localSheetId="4" hidden="1">#REF!</definedName>
    <definedName name="BExU2M5CK6XK55UIHDVYRXJJJRI4" localSheetId="2" hidden="1">#REF!</definedName>
    <definedName name="BExU2M5CK6XK55UIHDVYRXJJJRI4" localSheetId="15" hidden="1">#REF!</definedName>
    <definedName name="BExU2M5CK6XK55UIHDVYRXJJJRI4" hidden="1">#REF!</definedName>
    <definedName name="BExU2TXVT25ZTOFQAF6CM53Z1RLF" localSheetId="4" hidden="1">#REF!</definedName>
    <definedName name="BExU2TXVT25ZTOFQAF6CM53Z1RLF" localSheetId="2" hidden="1">#REF!</definedName>
    <definedName name="BExU2TXVT25ZTOFQAF6CM53Z1RLF" localSheetId="15" hidden="1">#REF!</definedName>
    <definedName name="BExU2TXVT25ZTOFQAF6CM53Z1RLF" hidden="1">#REF!</definedName>
    <definedName name="BExU2XZLYIU19G7358W5T9E87AFR" localSheetId="4" hidden="1">#REF!</definedName>
    <definedName name="BExU2XZLYIU19G7358W5T9E87AFR" localSheetId="2" hidden="1">#REF!</definedName>
    <definedName name="BExU2XZLYIU19G7358W5T9E87AFR" localSheetId="15" hidden="1">#REF!</definedName>
    <definedName name="BExU2XZLYIU19G7358W5T9E87AFR" hidden="1">#REF!</definedName>
    <definedName name="BExU2ZXMKRBQEX0CT3ZPZ3UFZP1G" localSheetId="4" hidden="1">#REF!</definedName>
    <definedName name="BExU2ZXMKRBQEX0CT3ZPZ3UFZP1G" localSheetId="2" hidden="1">#REF!</definedName>
    <definedName name="BExU2ZXMKRBQEX0CT3ZPZ3UFZP1G" localSheetId="15" hidden="1">#REF!</definedName>
    <definedName name="BExU2ZXMKRBQEX0CT3ZPZ3UFZP1G" hidden="1">#REF!</definedName>
    <definedName name="BExU35XHF1K1XEQUSZ292S5T61YA" localSheetId="4" hidden="1">#REF!</definedName>
    <definedName name="BExU35XHF1K1XEQUSZ292S5T61YA" localSheetId="2" hidden="1">#REF!</definedName>
    <definedName name="BExU35XHF1K1XEQUSZ292S5T61YA" localSheetId="15" hidden="1">#REF!</definedName>
    <definedName name="BExU35XHF1K1XEQUSZ292S5T61YA" hidden="1">#REF!</definedName>
    <definedName name="BExU38S1U5IC1T5A3P2TZU5OV0LN" localSheetId="4" hidden="1">#REF!</definedName>
    <definedName name="BExU38S1U5IC1T5A3P2TZU5OV0LN" localSheetId="2" hidden="1">#REF!</definedName>
    <definedName name="BExU38S1U5IC1T5A3P2TZU5OV0LN" localSheetId="15" hidden="1">#REF!</definedName>
    <definedName name="BExU38S1U5IC1T5A3P2TZU5OV0LN" hidden="1">#REF!</definedName>
    <definedName name="BExU3B66MCKJFSKT3HL8B5EJGVX0" localSheetId="4" hidden="1">#REF!</definedName>
    <definedName name="BExU3B66MCKJFSKT3HL8B5EJGVX0" localSheetId="2" hidden="1">#REF!</definedName>
    <definedName name="BExU3B66MCKJFSKT3HL8B5EJGVX0" localSheetId="15" hidden="1">#REF!</definedName>
    <definedName name="BExU3B66MCKJFSKT3HL8B5EJGVX0" hidden="1">#REF!</definedName>
    <definedName name="BExU3FDFDB2NVPYUR5V7OA3HF474" localSheetId="4" hidden="1">#REF!</definedName>
    <definedName name="BExU3FDFDB2NVPYUR5V7OA3HF474" localSheetId="2" hidden="1">#REF!</definedName>
    <definedName name="BExU3FDFDB2NVPYUR5V7OA3HF474" localSheetId="15" hidden="1">#REF!</definedName>
    <definedName name="BExU3FDFDB2NVPYUR5V7OA3HF474" hidden="1">#REF!</definedName>
    <definedName name="BExU3R7J076KUCCEUGKAYMANTUT5" localSheetId="4" hidden="1">#REF!</definedName>
    <definedName name="BExU3R7J076KUCCEUGKAYMANTUT5" localSheetId="2" hidden="1">#REF!</definedName>
    <definedName name="BExU3R7J076KUCCEUGKAYMANTUT5" localSheetId="15" hidden="1">#REF!</definedName>
    <definedName name="BExU3R7J076KUCCEUGKAYMANTUT5" hidden="1">#REF!</definedName>
    <definedName name="BExU3UNI9NR1RNZR07NSLSZMDOQQ" localSheetId="4" hidden="1">#REF!</definedName>
    <definedName name="BExU3UNI9NR1RNZR07NSLSZMDOQQ" localSheetId="2" hidden="1">#REF!</definedName>
    <definedName name="BExU3UNI9NR1RNZR07NSLSZMDOQQ" localSheetId="15" hidden="1">#REF!</definedName>
    <definedName name="BExU3UNI9NR1RNZR07NSLSZMDOQQ" hidden="1">#REF!</definedName>
    <definedName name="BExU401R18N6XKZKL7CNFOZQCM14" localSheetId="4" hidden="1">#REF!</definedName>
    <definedName name="BExU401R18N6XKZKL7CNFOZQCM14" localSheetId="2" hidden="1">#REF!</definedName>
    <definedName name="BExU401R18N6XKZKL7CNFOZQCM14" localSheetId="15" hidden="1">#REF!</definedName>
    <definedName name="BExU401R18N6XKZKL7CNFOZQCM14" hidden="1">#REF!</definedName>
    <definedName name="BExU42QVGY7TK39W1BIN6CDRG2OE" localSheetId="4" hidden="1">#REF!</definedName>
    <definedName name="BExU42QVGY7TK39W1BIN6CDRG2OE" localSheetId="2" hidden="1">#REF!</definedName>
    <definedName name="BExU42QVGY7TK39W1BIN6CDRG2OE" localSheetId="15" hidden="1">#REF!</definedName>
    <definedName name="BExU42QVGY7TK39W1BIN6CDRG2OE" hidden="1">#REF!</definedName>
    <definedName name="BExU431LXP7LIUNGJB9OSXEANFGX" localSheetId="4" hidden="1">#REF!</definedName>
    <definedName name="BExU431LXP7LIUNGJB9OSXEANFGX" localSheetId="2" hidden="1">#REF!</definedName>
    <definedName name="BExU431LXP7LIUNGJB9OSXEANFGX" localSheetId="15" hidden="1">#REF!</definedName>
    <definedName name="BExU431LXP7LIUNGJB9OSXEANFGX" hidden="1">#REF!</definedName>
    <definedName name="BExU47OZMS6TCWMEHHF0UCSFLLPI" localSheetId="4" hidden="1">#REF!</definedName>
    <definedName name="BExU47OZMS6TCWMEHHF0UCSFLLPI" localSheetId="2" hidden="1">#REF!</definedName>
    <definedName name="BExU47OZMS6TCWMEHHF0UCSFLLPI" localSheetId="15" hidden="1">#REF!</definedName>
    <definedName name="BExU47OZMS6TCWMEHHF0UCSFLLPI" hidden="1">#REF!</definedName>
    <definedName name="BExU4D36E8TXN0M8KSNGEAFYP4DQ" localSheetId="4" hidden="1">#REF!</definedName>
    <definedName name="BExU4D36E8TXN0M8KSNGEAFYP4DQ" localSheetId="2" hidden="1">#REF!</definedName>
    <definedName name="BExU4D36E8TXN0M8KSNGEAFYP4DQ" localSheetId="15" hidden="1">#REF!</definedName>
    <definedName name="BExU4D36E8TXN0M8KSNGEAFYP4DQ" hidden="1">#REF!</definedName>
    <definedName name="BExU4G31RRVLJ3AC6E1FNEFMXM3O" localSheetId="4" hidden="1">#REF!</definedName>
    <definedName name="BExU4G31RRVLJ3AC6E1FNEFMXM3O" localSheetId="2" hidden="1">#REF!</definedName>
    <definedName name="BExU4G31RRVLJ3AC6E1FNEFMXM3O" localSheetId="15" hidden="1">#REF!</definedName>
    <definedName name="BExU4G31RRVLJ3AC6E1FNEFMXM3O" hidden="1">#REF!</definedName>
    <definedName name="BExU4GDVLPUEWBA4MRYRTQAUNO7B" localSheetId="4" hidden="1">#REF!</definedName>
    <definedName name="BExU4GDVLPUEWBA4MRYRTQAUNO7B" localSheetId="2" hidden="1">#REF!</definedName>
    <definedName name="BExU4GDVLPUEWBA4MRYRTQAUNO7B" localSheetId="15" hidden="1">#REF!</definedName>
    <definedName name="BExU4GDVLPUEWBA4MRYRTQAUNO7B" hidden="1">#REF!</definedName>
    <definedName name="BExU4H4RAMAX0XVAWT5WFYQNPAL3" localSheetId="4" hidden="1">#REF!</definedName>
    <definedName name="BExU4H4RAMAX0XVAWT5WFYQNPAL3" localSheetId="2" hidden="1">#REF!</definedName>
    <definedName name="BExU4H4RAMAX0XVAWT5WFYQNPAL3" localSheetId="15" hidden="1">#REF!</definedName>
    <definedName name="BExU4H4RAMAX0XVAWT5WFYQNPAL3" hidden="1">#REF!</definedName>
    <definedName name="BExU4I148DA7PRCCISLWQ6ABXFK6" localSheetId="4" hidden="1">#REF!</definedName>
    <definedName name="BExU4I148DA7PRCCISLWQ6ABXFK6" localSheetId="2" hidden="1">#REF!</definedName>
    <definedName name="BExU4I148DA7PRCCISLWQ6ABXFK6" localSheetId="15" hidden="1">#REF!</definedName>
    <definedName name="BExU4I148DA7PRCCISLWQ6ABXFK6" hidden="1">#REF!</definedName>
    <definedName name="BExU4L101H2KQHVKCKQ4PBAWZV6K" localSheetId="4" hidden="1">#REF!</definedName>
    <definedName name="BExU4L101H2KQHVKCKQ4PBAWZV6K" localSheetId="2" hidden="1">#REF!</definedName>
    <definedName name="BExU4L101H2KQHVKCKQ4PBAWZV6K" localSheetId="15" hidden="1">#REF!</definedName>
    <definedName name="BExU4L101H2KQHVKCKQ4PBAWZV6K" hidden="1">#REF!</definedName>
    <definedName name="BExU4LML14Q7KDTYIKJWXF68W7X1" localSheetId="4" hidden="1">#REF!</definedName>
    <definedName name="BExU4LML14Q7KDTYIKJWXF68W7X1" localSheetId="2" hidden="1">#REF!</definedName>
    <definedName name="BExU4LML14Q7KDTYIKJWXF68W7X1" localSheetId="15" hidden="1">#REF!</definedName>
    <definedName name="BExU4LML14Q7KDTYIKJWXF68W7X1" hidden="1">#REF!</definedName>
    <definedName name="BExU4NA00RRRBGRT6TOB0MXZRCRZ" localSheetId="4" hidden="1">#REF!</definedName>
    <definedName name="BExU4NA00RRRBGRT6TOB0MXZRCRZ" localSheetId="2" hidden="1">#REF!</definedName>
    <definedName name="BExU4NA00RRRBGRT6TOB0MXZRCRZ" localSheetId="15" hidden="1">#REF!</definedName>
    <definedName name="BExU4NA00RRRBGRT6TOB0MXZRCRZ" hidden="1">#REF!</definedName>
    <definedName name="BExU529I6YHVOG83TJHWSILIQU1S" localSheetId="4" hidden="1">#REF!</definedName>
    <definedName name="BExU529I6YHVOG83TJHWSILIQU1S" localSheetId="2" hidden="1">#REF!</definedName>
    <definedName name="BExU529I6YHVOG83TJHWSILIQU1S" localSheetId="15" hidden="1">#REF!</definedName>
    <definedName name="BExU529I6YHVOG83TJHWSILIQU1S" hidden="1">#REF!</definedName>
    <definedName name="BExU57YCIKPRD8QWL6EU0YR3NG3J" localSheetId="4" hidden="1">#REF!</definedName>
    <definedName name="BExU57YCIKPRD8QWL6EU0YR3NG3J" localSheetId="2" hidden="1">#REF!</definedName>
    <definedName name="BExU57YCIKPRD8QWL6EU0YR3NG3J" localSheetId="15" hidden="1">#REF!</definedName>
    <definedName name="BExU57YCIKPRD8QWL6EU0YR3NG3J" hidden="1">#REF!</definedName>
    <definedName name="BExU5DSTBWXLN6E59B757KRWRI6E" localSheetId="4" hidden="1">#REF!</definedName>
    <definedName name="BExU5DSTBWXLN6E59B757KRWRI6E" localSheetId="2" hidden="1">#REF!</definedName>
    <definedName name="BExU5DSTBWXLN6E59B757KRWRI6E" localSheetId="15" hidden="1">#REF!</definedName>
    <definedName name="BExU5DSTBWXLN6E59B757KRWRI6E" hidden="1">#REF!</definedName>
    <definedName name="BExU5JSMO03X9M4WIRPP8JPSMQKJ" localSheetId="4" hidden="1">#REF!</definedName>
    <definedName name="BExU5JSMO03X9M4WIRPP8JPSMQKJ" localSheetId="2" hidden="1">#REF!</definedName>
    <definedName name="BExU5JSMO03X9M4WIRPP8JPSMQKJ" localSheetId="15" hidden="1">#REF!</definedName>
    <definedName name="BExU5JSMO03X9M4WIRPP8JPSMQKJ" hidden="1">#REF!</definedName>
    <definedName name="BExU5TDWM8NNDHYPQ7OQODTQ368A" localSheetId="4" hidden="1">#REF!</definedName>
    <definedName name="BExU5TDWM8NNDHYPQ7OQODTQ368A" localSheetId="2" hidden="1">#REF!</definedName>
    <definedName name="BExU5TDWM8NNDHYPQ7OQODTQ368A" localSheetId="15" hidden="1">#REF!</definedName>
    <definedName name="BExU5TDWM8NNDHYPQ7OQODTQ368A" hidden="1">#REF!</definedName>
    <definedName name="BExU5X4OX1V1XHS6WSSORVQPP6Z3" localSheetId="4" hidden="1">#REF!</definedName>
    <definedName name="BExU5X4OX1V1XHS6WSSORVQPP6Z3" localSheetId="2" hidden="1">#REF!</definedName>
    <definedName name="BExU5X4OX1V1XHS6WSSORVQPP6Z3" localSheetId="15" hidden="1">#REF!</definedName>
    <definedName name="BExU5X4OX1V1XHS6WSSORVQPP6Z3" hidden="1">#REF!</definedName>
    <definedName name="BExU5XVPARTFMRYHNUTBKDIL4UJN" localSheetId="4" hidden="1">#REF!</definedName>
    <definedName name="BExU5XVPARTFMRYHNUTBKDIL4UJN" localSheetId="2" hidden="1">#REF!</definedName>
    <definedName name="BExU5XVPARTFMRYHNUTBKDIL4UJN" localSheetId="15" hidden="1">#REF!</definedName>
    <definedName name="BExU5XVPARTFMRYHNUTBKDIL4UJN" hidden="1">#REF!</definedName>
    <definedName name="BExU66KMFBAP8JCVG9VM1RD1TNFF" localSheetId="4" hidden="1">#REF!</definedName>
    <definedName name="BExU66KMFBAP8JCVG9VM1RD1TNFF" localSheetId="2" hidden="1">#REF!</definedName>
    <definedName name="BExU66KMFBAP8JCVG9VM1RD1TNFF" localSheetId="15" hidden="1">#REF!</definedName>
    <definedName name="BExU66KMFBAP8JCVG9VM1RD1TNFF" hidden="1">#REF!</definedName>
    <definedName name="BExU68IOM3CB3TACNAE9565TW7SH" localSheetId="4" hidden="1">#REF!</definedName>
    <definedName name="BExU68IOM3CB3TACNAE9565TW7SH" localSheetId="2" hidden="1">#REF!</definedName>
    <definedName name="BExU68IOM3CB3TACNAE9565TW7SH" localSheetId="15" hidden="1">#REF!</definedName>
    <definedName name="BExU68IOM3CB3TACNAE9565TW7SH" hidden="1">#REF!</definedName>
    <definedName name="BExU6AM82KN21E82HMWVP3LWP9IL" localSheetId="4" hidden="1">#REF!</definedName>
    <definedName name="BExU6AM82KN21E82HMWVP3LWP9IL" localSheetId="2" hidden="1">#REF!</definedName>
    <definedName name="BExU6AM82KN21E82HMWVP3LWP9IL" localSheetId="15" hidden="1">#REF!</definedName>
    <definedName name="BExU6AM82KN21E82HMWVP3LWP9IL" hidden="1">#REF!</definedName>
    <definedName name="BExU6FEU1MRHU98R9YOJC5OKUJ6L" localSheetId="4" hidden="1">#REF!</definedName>
    <definedName name="BExU6FEU1MRHU98R9YOJC5OKUJ6L" localSheetId="2" hidden="1">#REF!</definedName>
    <definedName name="BExU6FEU1MRHU98R9YOJC5OKUJ6L" localSheetId="15" hidden="1">#REF!</definedName>
    <definedName name="BExU6FEU1MRHU98R9YOJC5OKUJ6L" hidden="1">#REF!</definedName>
    <definedName name="BExU6KIAJ663Y8W8QMU4HCF183DF" localSheetId="4" hidden="1">#REF!</definedName>
    <definedName name="BExU6KIAJ663Y8W8QMU4HCF183DF" localSheetId="2" hidden="1">#REF!</definedName>
    <definedName name="BExU6KIAJ663Y8W8QMU4HCF183DF" localSheetId="15" hidden="1">#REF!</definedName>
    <definedName name="BExU6KIAJ663Y8W8QMU4HCF183DF" hidden="1">#REF!</definedName>
    <definedName name="BExU6KT19B4PG6SHXFBGBPLM66KT" localSheetId="4" hidden="1">#REF!</definedName>
    <definedName name="BExU6KT19B4PG6SHXFBGBPLM66KT" localSheetId="2" hidden="1">#REF!</definedName>
    <definedName name="BExU6KT19B4PG6SHXFBGBPLM66KT" localSheetId="15" hidden="1">#REF!</definedName>
    <definedName name="BExU6KT19B4PG6SHXFBGBPLM66KT" hidden="1">#REF!</definedName>
    <definedName name="BExU6PAVKIOAIMQ9XQIHHF1SUAGO" localSheetId="4" hidden="1">#REF!</definedName>
    <definedName name="BExU6PAVKIOAIMQ9XQIHHF1SUAGO" localSheetId="2" hidden="1">#REF!</definedName>
    <definedName name="BExU6PAVKIOAIMQ9XQIHHF1SUAGO" localSheetId="15" hidden="1">#REF!</definedName>
    <definedName name="BExU6PAVKIOAIMQ9XQIHHF1SUAGO" hidden="1">#REF!</definedName>
    <definedName name="BExU6SLKTWV0YINVLTI6BCG9ANZM" localSheetId="4" hidden="1">#REF!</definedName>
    <definedName name="BExU6SLKTWV0YINVLTI6BCG9ANZM" localSheetId="2" hidden="1">#REF!</definedName>
    <definedName name="BExU6SLKTWV0YINVLTI6BCG9ANZM" localSheetId="15" hidden="1">#REF!</definedName>
    <definedName name="BExU6SLKTWV0YINVLTI6BCG9ANZM" hidden="1">#REF!</definedName>
    <definedName name="BExU6WXXC7SSQDMHSLUN5C2V4IYX" localSheetId="4" hidden="1">#REF!</definedName>
    <definedName name="BExU6WXXC7SSQDMHSLUN5C2V4IYX" localSheetId="2" hidden="1">#REF!</definedName>
    <definedName name="BExU6WXXC7SSQDMHSLUN5C2V4IYX" localSheetId="15" hidden="1">#REF!</definedName>
    <definedName name="BExU6WXXC7SSQDMHSLUN5C2V4IYX" hidden="1">#REF!</definedName>
    <definedName name="BExU73387E74XE8A9UKZLZNJYY65" localSheetId="4" hidden="1">#REF!</definedName>
    <definedName name="BExU73387E74XE8A9UKZLZNJYY65" localSheetId="2" hidden="1">#REF!</definedName>
    <definedName name="BExU73387E74XE8A9UKZLZNJYY65" localSheetId="15" hidden="1">#REF!</definedName>
    <definedName name="BExU73387E74XE8A9UKZLZNJYY65" hidden="1">#REF!</definedName>
    <definedName name="BExU76ZHCJM8I7VSICCMSTC33O6U" localSheetId="4" hidden="1">#REF!</definedName>
    <definedName name="BExU76ZHCJM8I7VSICCMSTC33O6U" localSheetId="2" hidden="1">#REF!</definedName>
    <definedName name="BExU76ZHCJM8I7VSICCMSTC33O6U" localSheetId="15" hidden="1">#REF!</definedName>
    <definedName name="BExU76ZHCJM8I7VSICCMSTC33O6U" hidden="1">#REF!</definedName>
    <definedName name="BExU7BBTUF8BQ42DSGM94X5TG5GF" localSheetId="4" hidden="1">#REF!</definedName>
    <definedName name="BExU7BBTUF8BQ42DSGM94X5TG5GF" localSheetId="2" hidden="1">#REF!</definedName>
    <definedName name="BExU7BBTUF8BQ42DSGM94X5TG5GF" localSheetId="15" hidden="1">#REF!</definedName>
    <definedName name="BExU7BBTUF8BQ42DSGM94X5TG5GF" hidden="1">#REF!</definedName>
    <definedName name="BExU7HH4EAHFQHT4AXKGWAWZP3I0" localSheetId="4" hidden="1">#REF!</definedName>
    <definedName name="BExU7HH4EAHFQHT4AXKGWAWZP3I0" localSheetId="2" hidden="1">#REF!</definedName>
    <definedName name="BExU7HH4EAHFQHT4AXKGWAWZP3I0" localSheetId="15" hidden="1">#REF!</definedName>
    <definedName name="BExU7HH4EAHFQHT4AXKGWAWZP3I0" hidden="1">#REF!</definedName>
    <definedName name="BExU7L7WPQSA0ELXZ0I86V33QCCJ" localSheetId="4" hidden="1">#REF!</definedName>
    <definedName name="BExU7L7WPQSA0ELXZ0I86V33QCCJ" localSheetId="2" hidden="1">#REF!</definedName>
    <definedName name="BExU7L7WPQSA0ELXZ0I86V33QCCJ" localSheetId="15" hidden="1">#REF!</definedName>
    <definedName name="BExU7L7WPQSA0ELXZ0I86V33QCCJ" hidden="1">#REF!</definedName>
    <definedName name="BExU7MF1ZVPDHOSMCAXOSYICHZ4I" localSheetId="4" hidden="1">#REF!</definedName>
    <definedName name="BExU7MF1ZVPDHOSMCAXOSYICHZ4I" localSheetId="2" hidden="1">#REF!</definedName>
    <definedName name="BExU7MF1ZVPDHOSMCAXOSYICHZ4I" localSheetId="15" hidden="1">#REF!</definedName>
    <definedName name="BExU7MF1ZVPDHOSMCAXOSYICHZ4I" hidden="1">#REF!</definedName>
    <definedName name="BExU7O2BJ6D5YCKEL6FD2EFCWYRX" localSheetId="4" hidden="1">#REF!</definedName>
    <definedName name="BExU7O2BJ6D5YCKEL6FD2EFCWYRX" localSheetId="2" hidden="1">#REF!</definedName>
    <definedName name="BExU7O2BJ6D5YCKEL6FD2EFCWYRX" localSheetId="15" hidden="1">#REF!</definedName>
    <definedName name="BExU7O2BJ6D5YCKEL6FD2EFCWYRX" hidden="1">#REF!</definedName>
    <definedName name="BExU7Q0JS9YIUKUPNSSAIDK2KJAV" localSheetId="4" hidden="1">#REF!</definedName>
    <definedName name="BExU7Q0JS9YIUKUPNSSAIDK2KJAV" localSheetId="2" hidden="1">#REF!</definedName>
    <definedName name="BExU7Q0JS9YIUKUPNSSAIDK2KJAV" localSheetId="15" hidden="1">#REF!</definedName>
    <definedName name="BExU7Q0JS9YIUKUPNSSAIDK2KJAV" hidden="1">#REF!</definedName>
    <definedName name="BExU80I6AE5OU7P7F5V7HWIZBJ4P" localSheetId="4" hidden="1">#REF!</definedName>
    <definedName name="BExU80I6AE5OU7P7F5V7HWIZBJ4P" localSheetId="2" hidden="1">#REF!</definedName>
    <definedName name="BExU80I6AE5OU7P7F5V7HWIZBJ4P" localSheetId="15" hidden="1">#REF!</definedName>
    <definedName name="BExU80I6AE5OU7P7F5V7HWIZBJ4P" hidden="1">#REF!</definedName>
    <definedName name="BExU86NB26MCPYIISZ36HADONGT2" localSheetId="4" hidden="1">#REF!</definedName>
    <definedName name="BExU86NB26MCPYIISZ36HADONGT2" localSheetId="2" hidden="1">#REF!</definedName>
    <definedName name="BExU86NB26MCPYIISZ36HADONGT2" localSheetId="15" hidden="1">#REF!</definedName>
    <definedName name="BExU86NB26MCPYIISZ36HADONGT2" hidden="1">#REF!</definedName>
    <definedName name="BExU885EZZNSZV3GP298UJ8LB7OL" localSheetId="4" hidden="1">#REF!</definedName>
    <definedName name="BExU885EZZNSZV3GP298UJ8LB7OL" localSheetId="2" hidden="1">#REF!</definedName>
    <definedName name="BExU885EZZNSZV3GP298UJ8LB7OL" localSheetId="15" hidden="1">#REF!</definedName>
    <definedName name="BExU885EZZNSZV3GP298UJ8LB7OL" hidden="1">#REF!</definedName>
    <definedName name="BExU8FSAUP9TUZ1NO9WXK80QPHWV" localSheetId="4" hidden="1">#REF!</definedName>
    <definedName name="BExU8FSAUP9TUZ1NO9WXK80QPHWV" localSheetId="2" hidden="1">#REF!</definedName>
    <definedName name="BExU8FSAUP9TUZ1NO9WXK80QPHWV" localSheetId="15" hidden="1">#REF!</definedName>
    <definedName name="BExU8FSAUP9TUZ1NO9WXK80QPHWV" hidden="1">#REF!</definedName>
    <definedName name="BExU8KFLAN778MBN93NYZB0FV30G" localSheetId="4" hidden="1">#REF!</definedName>
    <definedName name="BExU8KFLAN778MBN93NYZB0FV30G" localSheetId="2" hidden="1">#REF!</definedName>
    <definedName name="BExU8KFLAN778MBN93NYZB0FV30G" localSheetId="15" hidden="1">#REF!</definedName>
    <definedName name="BExU8KFLAN778MBN93NYZB0FV30G" hidden="1">#REF!</definedName>
    <definedName name="BExU8PZC6845UUDFG9M8FTC3P3DK" localSheetId="4" hidden="1">#REF!</definedName>
    <definedName name="BExU8PZC6845UUDFG9M8FTC3P3DK" localSheetId="2" hidden="1">#REF!</definedName>
    <definedName name="BExU8PZC6845UUDFG9M8FTC3P3DK" localSheetId="15" hidden="1">#REF!</definedName>
    <definedName name="BExU8PZC6845UUDFG9M8FTC3P3DK" hidden="1">#REF!</definedName>
    <definedName name="BExU8UX9JX3XLB47YZ8GFXE0V7R2" localSheetId="4" hidden="1">#REF!</definedName>
    <definedName name="BExU8UX9JX3XLB47YZ8GFXE0V7R2" localSheetId="2" hidden="1">#REF!</definedName>
    <definedName name="BExU8UX9JX3XLB47YZ8GFXE0V7R2" localSheetId="15" hidden="1">#REF!</definedName>
    <definedName name="BExU8UX9JX3XLB47YZ8GFXE0V7R2" hidden="1">#REF!</definedName>
    <definedName name="BExU8WVGMRSFNWCNHODQ9JQCMZB0" localSheetId="4" hidden="1">#REF!</definedName>
    <definedName name="BExU8WVGMRSFNWCNHODQ9JQCMZB0" localSheetId="2" hidden="1">#REF!</definedName>
    <definedName name="BExU8WVGMRSFNWCNHODQ9JQCMZB0" localSheetId="15" hidden="1">#REF!</definedName>
    <definedName name="BExU8WVGMRSFNWCNHODQ9JQCMZB0" hidden="1">#REF!</definedName>
    <definedName name="BExU96M1J7P9DZQ3S9H0C12KGYTW" localSheetId="4" hidden="1">#REF!</definedName>
    <definedName name="BExU96M1J7P9DZQ3S9H0C12KGYTW" localSheetId="2" hidden="1">#REF!</definedName>
    <definedName name="BExU96M1J7P9DZQ3S9H0C12KGYTW" localSheetId="15" hidden="1">#REF!</definedName>
    <definedName name="BExU96M1J7P9DZQ3S9H0C12KGYTW" hidden="1">#REF!</definedName>
    <definedName name="BExU9F05OR1GZ3057R6UL3WPEIYI" localSheetId="4" hidden="1">#REF!</definedName>
    <definedName name="BExU9F05OR1GZ3057R6UL3WPEIYI" localSheetId="2" hidden="1">#REF!</definedName>
    <definedName name="BExU9F05OR1GZ3057R6UL3WPEIYI" localSheetId="15" hidden="1">#REF!</definedName>
    <definedName name="BExU9F05OR1GZ3057R6UL3WPEIYI" hidden="1">#REF!</definedName>
    <definedName name="BExU9GCSO5YILIKG6VAHN13DL75K" localSheetId="4" hidden="1">#REF!</definedName>
    <definedName name="BExU9GCSO5YILIKG6VAHN13DL75K" localSheetId="2" hidden="1">#REF!</definedName>
    <definedName name="BExU9GCSO5YILIKG6VAHN13DL75K" localSheetId="15" hidden="1">#REF!</definedName>
    <definedName name="BExU9GCSO5YILIKG6VAHN13DL75K" hidden="1">#REF!</definedName>
    <definedName name="BExU9KJOZLO15N11MJVN782NFGJ0" localSheetId="4" hidden="1">#REF!</definedName>
    <definedName name="BExU9KJOZLO15N11MJVN782NFGJ0" localSheetId="2" hidden="1">#REF!</definedName>
    <definedName name="BExU9KJOZLO15N11MJVN782NFGJ0" localSheetId="15" hidden="1">#REF!</definedName>
    <definedName name="BExU9KJOZLO15N11MJVN782NFGJ0" hidden="1">#REF!</definedName>
    <definedName name="BExU9LG29XU2K1GNKRO4438JYQZE" localSheetId="4" hidden="1">#REF!</definedName>
    <definedName name="BExU9LG29XU2K1GNKRO4438JYQZE" localSheetId="2" hidden="1">#REF!</definedName>
    <definedName name="BExU9LG29XU2K1GNKRO4438JYQZE" localSheetId="15" hidden="1">#REF!</definedName>
    <definedName name="BExU9LG29XU2K1GNKRO4438JYQZE" hidden="1">#REF!</definedName>
    <definedName name="BExU9RW36I5Z6JIXUIUB3PJH86LT" localSheetId="4" hidden="1">#REF!</definedName>
    <definedName name="BExU9RW36I5Z6JIXUIUB3PJH86LT" localSheetId="2" hidden="1">#REF!</definedName>
    <definedName name="BExU9RW36I5Z6JIXUIUB3PJH86LT" localSheetId="15" hidden="1">#REF!</definedName>
    <definedName name="BExU9RW36I5Z6JIXUIUB3PJH86LT" hidden="1">#REF!</definedName>
    <definedName name="BExU9WU19DJ2VAGISPFEGDWWOO4V" localSheetId="4" hidden="1">#REF!</definedName>
    <definedName name="BExU9WU19DJ2VAGISPFEGDWWOO4V" localSheetId="2" hidden="1">#REF!</definedName>
    <definedName name="BExU9WU19DJ2VAGISPFEGDWWOO4V" localSheetId="15" hidden="1">#REF!</definedName>
    <definedName name="BExU9WU19DJ2VAGISPFEGDWWOO4V" hidden="1">#REF!</definedName>
    <definedName name="BExUA28AO7OWDG3H23Q0CL4B7BHW" localSheetId="4" hidden="1">#REF!</definedName>
    <definedName name="BExUA28AO7OWDG3H23Q0CL4B7BHW" localSheetId="2" hidden="1">#REF!</definedName>
    <definedName name="BExUA28AO7OWDG3H23Q0CL4B7BHW" localSheetId="15" hidden="1">#REF!</definedName>
    <definedName name="BExUA28AO7OWDG3H23Q0CL4B7BHW" hidden="1">#REF!</definedName>
    <definedName name="BExUA34N2C083NSTAHQGZZ3BCYGK" localSheetId="4" hidden="1">#REF!</definedName>
    <definedName name="BExUA34N2C083NSTAHQGZZ3BCYGK" localSheetId="2" hidden="1">#REF!</definedName>
    <definedName name="BExUA34N2C083NSTAHQGZZ3BCYGK" localSheetId="15" hidden="1">#REF!</definedName>
    <definedName name="BExUA34N2C083NSTAHQGZZ3BCYGK" hidden="1">#REF!</definedName>
    <definedName name="BExUA5O923FFNEBY8BPO1TU3QGBM" localSheetId="4" hidden="1">#REF!</definedName>
    <definedName name="BExUA5O923FFNEBY8BPO1TU3QGBM" localSheetId="2" hidden="1">#REF!</definedName>
    <definedName name="BExUA5O923FFNEBY8BPO1TU3QGBM" localSheetId="15" hidden="1">#REF!</definedName>
    <definedName name="BExUA5O923FFNEBY8BPO1TU3QGBM" hidden="1">#REF!</definedName>
    <definedName name="BExUA6Q4K25VH452AQ3ZIRBCMS61" localSheetId="4" hidden="1">#REF!</definedName>
    <definedName name="BExUA6Q4K25VH452AQ3ZIRBCMS61" localSheetId="2" hidden="1">#REF!</definedName>
    <definedName name="BExUA6Q4K25VH452AQ3ZIRBCMS61" localSheetId="15" hidden="1">#REF!</definedName>
    <definedName name="BExUA6Q4K25VH452AQ3ZIRBCMS61" hidden="1">#REF!</definedName>
    <definedName name="BExUAFV4JMBSM2SKBQL9NHL0NIBS" localSheetId="4" hidden="1">#REF!</definedName>
    <definedName name="BExUAFV4JMBSM2SKBQL9NHL0NIBS" localSheetId="2" hidden="1">#REF!</definedName>
    <definedName name="BExUAFV4JMBSM2SKBQL9NHL0NIBS" localSheetId="15" hidden="1">#REF!</definedName>
    <definedName name="BExUAFV4JMBSM2SKBQL9NHL0NIBS" hidden="1">#REF!</definedName>
    <definedName name="BExUAMWQODKBXMRH1QCMJLJBF8M7" localSheetId="4" hidden="1">#REF!</definedName>
    <definedName name="BExUAMWQODKBXMRH1QCMJLJBF8M7" localSheetId="2" hidden="1">#REF!</definedName>
    <definedName name="BExUAMWQODKBXMRH1QCMJLJBF8M7" localSheetId="15" hidden="1">#REF!</definedName>
    <definedName name="BExUAMWQODKBXMRH1QCMJLJBF8M7" hidden="1">#REF!</definedName>
    <definedName name="BExUAPR6Y32097JKJCTGC4C6EGE9" localSheetId="4" hidden="1">#REF!</definedName>
    <definedName name="BExUAPR6Y32097JKJCTGC4C6EGE9" localSheetId="2" hidden="1">#REF!</definedName>
    <definedName name="BExUAPR6Y32097JKJCTGC4C6EGE9" localSheetId="15" hidden="1">#REF!</definedName>
    <definedName name="BExUAPR6Y32097JKJCTGC4C6EGE9" hidden="1">#REF!</definedName>
    <definedName name="BExUARUP0MX710TNZSAA01HUEAVC" localSheetId="4" hidden="1">#REF!</definedName>
    <definedName name="BExUARUP0MX710TNZSAA01HUEAVC" localSheetId="2" hidden="1">#REF!</definedName>
    <definedName name="BExUARUP0MX710TNZSAA01HUEAVC" localSheetId="15" hidden="1">#REF!</definedName>
    <definedName name="BExUARUP0MX710TNZSAA01HUEAVC" hidden="1">#REF!</definedName>
    <definedName name="BExUAX8WS5OPVLCDXRGKTU2QMTFO" localSheetId="4" hidden="1">#REF!</definedName>
    <definedName name="BExUAX8WS5OPVLCDXRGKTU2QMTFO" localSheetId="2" hidden="1">#REF!</definedName>
    <definedName name="BExUAX8WS5OPVLCDXRGKTU2QMTFO" localSheetId="15" hidden="1">#REF!</definedName>
    <definedName name="BExUAX8WS5OPVLCDXRGKTU2QMTFO" hidden="1">#REF!</definedName>
    <definedName name="BExUB1FYAZ433NX9GD7WGACX5IZD" localSheetId="4" hidden="1">#REF!</definedName>
    <definedName name="BExUB1FYAZ433NX9GD7WGACX5IZD" localSheetId="2" hidden="1">#REF!</definedName>
    <definedName name="BExUB1FYAZ433NX9GD7WGACX5IZD" localSheetId="15" hidden="1">#REF!</definedName>
    <definedName name="BExUB1FYAZ433NX9GD7WGACX5IZD" hidden="1">#REF!</definedName>
    <definedName name="BExUB8HLEXSBVPZ5AXNQEK96F1N4" localSheetId="4" hidden="1">#REF!</definedName>
    <definedName name="BExUB8HLEXSBVPZ5AXNQEK96F1N4" localSheetId="2" hidden="1">#REF!</definedName>
    <definedName name="BExUB8HLEXSBVPZ5AXNQEK96F1N4" localSheetId="15" hidden="1">#REF!</definedName>
    <definedName name="BExUB8HLEXSBVPZ5AXNQEK96F1N4" hidden="1">#REF!</definedName>
    <definedName name="BExUBCDVZIEA7YT0LPSMHL5ZSERQ" localSheetId="4" hidden="1">#REF!</definedName>
    <definedName name="BExUBCDVZIEA7YT0LPSMHL5ZSERQ" localSheetId="2" hidden="1">#REF!</definedName>
    <definedName name="BExUBCDVZIEA7YT0LPSMHL5ZSERQ" localSheetId="15" hidden="1">#REF!</definedName>
    <definedName name="BExUBCDVZIEA7YT0LPSMHL5ZSERQ" hidden="1">#REF!</definedName>
    <definedName name="BExUBDA8WU087BUIMXC1U1CKA2RA" localSheetId="4" hidden="1">#REF!</definedName>
    <definedName name="BExUBDA8WU087BUIMXC1U1CKA2RA" localSheetId="2" hidden="1">#REF!</definedName>
    <definedName name="BExUBDA8WU087BUIMXC1U1CKA2RA" localSheetId="15" hidden="1">#REF!</definedName>
    <definedName name="BExUBDA8WU087BUIMXC1U1CKA2RA" hidden="1">#REF!</definedName>
    <definedName name="BExUBKXBUCN760QYU7Q8GESBWOQH" localSheetId="4" hidden="1">#REF!</definedName>
    <definedName name="BExUBKXBUCN760QYU7Q8GESBWOQH" localSheetId="2" hidden="1">#REF!</definedName>
    <definedName name="BExUBKXBUCN760QYU7Q8GESBWOQH" localSheetId="15" hidden="1">#REF!</definedName>
    <definedName name="BExUBKXBUCN760QYU7Q8GESBWOQH" hidden="1">#REF!</definedName>
    <definedName name="BExUBL83ED0P076RN9RJ8P1MZ299" localSheetId="4" hidden="1">#REF!</definedName>
    <definedName name="BExUBL83ED0P076RN9RJ8P1MZ299" localSheetId="2" hidden="1">#REF!</definedName>
    <definedName name="BExUBL83ED0P076RN9RJ8P1MZ299" localSheetId="15" hidden="1">#REF!</definedName>
    <definedName name="BExUBL83ED0P076RN9RJ8P1MZ299" hidden="1">#REF!</definedName>
    <definedName name="BExUC1EPS2CZ5CKFA0AQRIVRSHS8" localSheetId="4" hidden="1">#REF!</definedName>
    <definedName name="BExUC1EPS2CZ5CKFA0AQRIVRSHS8" localSheetId="2" hidden="1">#REF!</definedName>
    <definedName name="BExUC1EPS2CZ5CKFA0AQRIVRSHS8" localSheetId="15" hidden="1">#REF!</definedName>
    <definedName name="BExUC1EPS2CZ5CKFA0AQRIVRSHS8" hidden="1">#REF!</definedName>
    <definedName name="BExUC623BDYEODBN0N4DO6PJQ7NU" localSheetId="4" hidden="1">#REF!</definedName>
    <definedName name="BExUC623BDYEODBN0N4DO6PJQ7NU" localSheetId="2" hidden="1">#REF!</definedName>
    <definedName name="BExUC623BDYEODBN0N4DO6PJQ7NU" localSheetId="15" hidden="1">#REF!</definedName>
    <definedName name="BExUC623BDYEODBN0N4DO6PJQ7NU" hidden="1">#REF!</definedName>
    <definedName name="BExUC8WH8TCKBB5313JGYYQ1WFLT" localSheetId="4" hidden="1">#REF!</definedName>
    <definedName name="BExUC8WH8TCKBB5313JGYYQ1WFLT" localSheetId="2" hidden="1">#REF!</definedName>
    <definedName name="BExUC8WH8TCKBB5313JGYYQ1WFLT" localSheetId="15" hidden="1">#REF!</definedName>
    <definedName name="BExUC8WH8TCKBB5313JGYYQ1WFLT" hidden="1">#REF!</definedName>
    <definedName name="BExUCAP7GOSYPHMQKK6719YLSDIQ" localSheetId="4" hidden="1">#REF!</definedName>
    <definedName name="BExUCAP7GOSYPHMQKK6719YLSDIQ" localSheetId="2" hidden="1">#REF!</definedName>
    <definedName name="BExUCAP7GOSYPHMQKK6719YLSDIQ" localSheetId="15" hidden="1">#REF!</definedName>
    <definedName name="BExUCAP7GOSYPHMQKK6719YLSDIQ" hidden="1">#REF!</definedName>
    <definedName name="BExUCFCDK6SPH86I6STXX8X3WMC4" localSheetId="4" hidden="1">#REF!</definedName>
    <definedName name="BExUCFCDK6SPH86I6STXX8X3WMC4" localSheetId="2" hidden="1">#REF!</definedName>
    <definedName name="BExUCFCDK6SPH86I6STXX8X3WMC4" localSheetId="15" hidden="1">#REF!</definedName>
    <definedName name="BExUCFCDK6SPH86I6STXX8X3WMC4" hidden="1">#REF!</definedName>
    <definedName name="BExUCKL98JB87L3I6T6IFSWJNYAB" localSheetId="4" hidden="1">#REF!</definedName>
    <definedName name="BExUCKL98JB87L3I6T6IFSWJNYAB" localSheetId="2" hidden="1">#REF!</definedName>
    <definedName name="BExUCKL98JB87L3I6T6IFSWJNYAB" localSheetId="15" hidden="1">#REF!</definedName>
    <definedName name="BExUCKL98JB87L3I6T6IFSWJNYAB" hidden="1">#REF!</definedName>
    <definedName name="BExUCLC6AQ5KR6LXSAXV4QQ8ASVG" localSheetId="4" hidden="1">#REF!</definedName>
    <definedName name="BExUCLC6AQ5KR6LXSAXV4QQ8ASVG" localSheetId="2" hidden="1">#REF!</definedName>
    <definedName name="BExUCLC6AQ5KR6LXSAXV4QQ8ASVG" localSheetId="15" hidden="1">#REF!</definedName>
    <definedName name="BExUCLC6AQ5KR6LXSAXV4QQ8ASVG" hidden="1">#REF!</definedName>
    <definedName name="BExUD4IOJ12X3PJG5WXNNGDRCKAP" localSheetId="4" hidden="1">#REF!</definedName>
    <definedName name="BExUD4IOJ12X3PJG5WXNNGDRCKAP" localSheetId="2" hidden="1">#REF!</definedName>
    <definedName name="BExUD4IOJ12X3PJG5WXNNGDRCKAP" localSheetId="15" hidden="1">#REF!</definedName>
    <definedName name="BExUD4IOJ12X3PJG5WXNNGDRCKAP" hidden="1">#REF!</definedName>
    <definedName name="BExUD9WX9BWK72UWVSLYZJLAY5VY" localSheetId="4" hidden="1">#REF!</definedName>
    <definedName name="BExUD9WX9BWK72UWVSLYZJLAY5VY" localSheetId="2" hidden="1">#REF!</definedName>
    <definedName name="BExUD9WX9BWK72UWVSLYZJLAY5VY" localSheetId="15" hidden="1">#REF!</definedName>
    <definedName name="BExUD9WX9BWK72UWVSLYZJLAY5VY" hidden="1">#REF!</definedName>
    <definedName name="BExUDEV0CYVO7Y5IQQBEJ6FUY9S6" localSheetId="4" hidden="1">#REF!</definedName>
    <definedName name="BExUDEV0CYVO7Y5IQQBEJ6FUY9S6" localSheetId="2" hidden="1">#REF!</definedName>
    <definedName name="BExUDEV0CYVO7Y5IQQBEJ6FUY9S6" localSheetId="15" hidden="1">#REF!</definedName>
    <definedName name="BExUDEV0CYVO7Y5IQQBEJ6FUY9S6" hidden="1">#REF!</definedName>
    <definedName name="BExUDWOXQGIZW0EAIIYLQUPXF8YV" localSheetId="4" hidden="1">#REF!</definedName>
    <definedName name="BExUDWOXQGIZW0EAIIYLQUPXF8YV" localSheetId="2" hidden="1">#REF!</definedName>
    <definedName name="BExUDWOXQGIZW0EAIIYLQUPXF8YV" localSheetId="15" hidden="1">#REF!</definedName>
    <definedName name="BExUDWOXQGIZW0EAIIYLQUPXF8YV" hidden="1">#REF!</definedName>
    <definedName name="BExUDXAIC17W1FUU8Z10XUAVB7CS" localSheetId="4" hidden="1">#REF!</definedName>
    <definedName name="BExUDXAIC17W1FUU8Z10XUAVB7CS" localSheetId="2" hidden="1">#REF!</definedName>
    <definedName name="BExUDXAIC17W1FUU8Z10XUAVB7CS" localSheetId="15" hidden="1">#REF!</definedName>
    <definedName name="BExUDXAIC17W1FUU8Z10XUAVB7CS" hidden="1">#REF!</definedName>
    <definedName name="BExUE5OMY7OAJQ9WR8C8HG311ORP" localSheetId="4" hidden="1">#REF!</definedName>
    <definedName name="BExUE5OMY7OAJQ9WR8C8HG311ORP" localSheetId="2" hidden="1">#REF!</definedName>
    <definedName name="BExUE5OMY7OAJQ9WR8C8HG311ORP" localSheetId="15" hidden="1">#REF!</definedName>
    <definedName name="BExUE5OMY7OAJQ9WR8C8HG311ORP" hidden="1">#REF!</definedName>
    <definedName name="BExUEFKOQWXXGRNLAOJV2BJ66UB8" localSheetId="4" hidden="1">#REF!</definedName>
    <definedName name="BExUEFKOQWXXGRNLAOJV2BJ66UB8" localSheetId="2" hidden="1">#REF!</definedName>
    <definedName name="BExUEFKOQWXXGRNLAOJV2BJ66UB8" localSheetId="15" hidden="1">#REF!</definedName>
    <definedName name="BExUEFKOQWXXGRNLAOJV2BJ66UB8" hidden="1">#REF!</definedName>
    <definedName name="BExUEJGX3OQQP5KFRJSRCZ70EI9V" localSheetId="4" hidden="1">#REF!</definedName>
    <definedName name="BExUEJGX3OQQP5KFRJSRCZ70EI9V" localSheetId="2" hidden="1">#REF!</definedName>
    <definedName name="BExUEJGX3OQQP5KFRJSRCZ70EI9V" localSheetId="15" hidden="1">#REF!</definedName>
    <definedName name="BExUEJGX3OQQP5KFRJSRCZ70EI9V" hidden="1">#REF!</definedName>
    <definedName name="BExUEKDB2RWXF3WMTZ6JSBCHNSDT" localSheetId="4" hidden="1">#REF!</definedName>
    <definedName name="BExUEKDB2RWXF3WMTZ6JSBCHNSDT" localSheetId="2" hidden="1">#REF!</definedName>
    <definedName name="BExUEKDB2RWXF3WMTZ6JSBCHNSDT" localSheetId="15" hidden="1">#REF!</definedName>
    <definedName name="BExUEKDB2RWXF3WMTZ6JSBCHNSDT" hidden="1">#REF!</definedName>
    <definedName name="BExUEYR71COFS2X8PDNU21IPMQEU" localSheetId="4" hidden="1">#REF!</definedName>
    <definedName name="BExUEYR71COFS2X8PDNU21IPMQEU" localSheetId="2" hidden="1">#REF!</definedName>
    <definedName name="BExUEYR71COFS2X8PDNU21IPMQEU" localSheetId="15" hidden="1">#REF!</definedName>
    <definedName name="BExUEYR71COFS2X8PDNU21IPMQEU" hidden="1">#REF!</definedName>
    <definedName name="BExVPRLJ9I6RX45EDVFSQGCPJSOK" localSheetId="4" hidden="1">#REF!</definedName>
    <definedName name="BExVPRLJ9I6RX45EDVFSQGCPJSOK" localSheetId="2" hidden="1">#REF!</definedName>
    <definedName name="BExVPRLJ9I6RX45EDVFSQGCPJSOK" localSheetId="15" hidden="1">#REF!</definedName>
    <definedName name="BExVPRLJ9I6RX45EDVFSQGCPJSOK" hidden="1">#REF!</definedName>
    <definedName name="BExVRFU8RWFT8A80ZVAW185SG2G6" localSheetId="4" hidden="1">#REF!</definedName>
    <definedName name="BExVRFU8RWFT8A80ZVAW185SG2G6" localSheetId="2" hidden="1">#REF!</definedName>
    <definedName name="BExVRFU8RWFT8A80ZVAW185SG2G6" localSheetId="15" hidden="1">#REF!</definedName>
    <definedName name="BExVRFU8RWFT8A80ZVAW185SG2G6" hidden="1">#REF!</definedName>
    <definedName name="BExVSJ3NHETBAIZTZQSM8LAVT76V" localSheetId="4" hidden="1">#REF!</definedName>
    <definedName name="BExVSJ3NHETBAIZTZQSM8LAVT76V" localSheetId="2" hidden="1">#REF!</definedName>
    <definedName name="BExVSJ3NHETBAIZTZQSM8LAVT76V" localSheetId="15" hidden="1">#REF!</definedName>
    <definedName name="BExVSJ3NHETBAIZTZQSM8LAVT76V" hidden="1">#REF!</definedName>
    <definedName name="BExVSL787C8E4HFQZ2NVLT35I2XV" localSheetId="4" hidden="1">#REF!</definedName>
    <definedName name="BExVSL787C8E4HFQZ2NVLT35I2XV" localSheetId="2" hidden="1">#REF!</definedName>
    <definedName name="BExVSL787C8E4HFQZ2NVLT35I2XV" localSheetId="15" hidden="1">#REF!</definedName>
    <definedName name="BExVSL787C8E4HFQZ2NVLT35I2XV" hidden="1">#REF!</definedName>
    <definedName name="BExVSTFTVV14SFGHQUOJL5SQ5TX9" localSheetId="4" hidden="1">#REF!</definedName>
    <definedName name="BExVSTFTVV14SFGHQUOJL5SQ5TX9" localSheetId="2" hidden="1">#REF!</definedName>
    <definedName name="BExVSTFTVV14SFGHQUOJL5SQ5TX9" localSheetId="15" hidden="1">#REF!</definedName>
    <definedName name="BExVSTFTVV14SFGHQUOJL5SQ5TX9" hidden="1">#REF!</definedName>
    <definedName name="BExVT017S14M5X928ARKQ2GNUFE0" localSheetId="4" hidden="1">#REF!</definedName>
    <definedName name="BExVT017S14M5X928ARKQ2GNUFE0" localSheetId="2" hidden="1">#REF!</definedName>
    <definedName name="BExVT017S14M5X928ARKQ2GNUFE0" localSheetId="15" hidden="1">#REF!</definedName>
    <definedName name="BExVT017S14M5X928ARKQ2GNUFE0" hidden="1">#REF!</definedName>
    <definedName name="BExVT3MPE8LQ5JFN3HQIFKSQ80U4" localSheetId="4" hidden="1">#REF!</definedName>
    <definedName name="BExVT3MPE8LQ5JFN3HQIFKSQ80U4" localSheetId="2" hidden="1">#REF!</definedName>
    <definedName name="BExVT3MPE8LQ5JFN3HQIFKSQ80U4" localSheetId="15" hidden="1">#REF!</definedName>
    <definedName name="BExVT3MPE8LQ5JFN3HQIFKSQ80U4" hidden="1">#REF!</definedName>
    <definedName name="BExVT7TRK3NZHPME2TFBXOF1WBR9" localSheetId="4" hidden="1">#REF!</definedName>
    <definedName name="BExVT7TRK3NZHPME2TFBXOF1WBR9" localSheetId="2" hidden="1">#REF!</definedName>
    <definedName name="BExVT7TRK3NZHPME2TFBXOF1WBR9" localSheetId="15" hidden="1">#REF!</definedName>
    <definedName name="BExVT7TRK3NZHPME2TFBXOF1WBR9" hidden="1">#REF!</definedName>
    <definedName name="BExVT9H0R0T7WGQAAC0HABMG54YM" localSheetId="4" hidden="1">#REF!</definedName>
    <definedName name="BExVT9H0R0T7WGQAAC0HABMG54YM" localSheetId="2" hidden="1">#REF!</definedName>
    <definedName name="BExVT9H0R0T7WGQAAC0HABMG54YM" localSheetId="15" hidden="1">#REF!</definedName>
    <definedName name="BExVT9H0R0T7WGQAAC0HABMG54YM" hidden="1">#REF!</definedName>
    <definedName name="BExVTAO57POUXSZQJQ6MABMZQA13" localSheetId="4" hidden="1">#REF!</definedName>
    <definedName name="BExVTAO57POUXSZQJQ6MABMZQA13" localSheetId="2" hidden="1">#REF!</definedName>
    <definedName name="BExVTAO57POUXSZQJQ6MABMZQA13" localSheetId="15" hidden="1">#REF!</definedName>
    <definedName name="BExVTAO57POUXSZQJQ6MABMZQA13" hidden="1">#REF!</definedName>
    <definedName name="BExVTCMDDEDGLUIMUU6BSFHEWTOP" localSheetId="4" hidden="1">#REF!</definedName>
    <definedName name="BExVTCMDDEDGLUIMUU6BSFHEWTOP" localSheetId="2" hidden="1">#REF!</definedName>
    <definedName name="BExVTCMDDEDGLUIMUU6BSFHEWTOP" localSheetId="15" hidden="1">#REF!</definedName>
    <definedName name="BExVTCMDDEDGLUIMUU6BSFHEWTOP" hidden="1">#REF!</definedName>
    <definedName name="BExVTCMDQMLKRA2NQR72XU6Y54IK" localSheetId="4" hidden="1">#REF!</definedName>
    <definedName name="BExVTCMDQMLKRA2NQR72XU6Y54IK" localSheetId="2" hidden="1">#REF!</definedName>
    <definedName name="BExVTCMDQMLKRA2NQR72XU6Y54IK" localSheetId="15" hidden="1">#REF!</definedName>
    <definedName name="BExVTCMDQMLKRA2NQR72XU6Y54IK" hidden="1">#REF!</definedName>
    <definedName name="BExVTCRV8FQ5U9OYWWL44N6KFNHU" localSheetId="4" hidden="1">#REF!</definedName>
    <definedName name="BExVTCRV8FQ5U9OYWWL44N6KFNHU" localSheetId="2" hidden="1">#REF!</definedName>
    <definedName name="BExVTCRV8FQ5U9OYWWL44N6KFNHU" localSheetId="15" hidden="1">#REF!</definedName>
    <definedName name="BExVTCRV8FQ5U9OYWWL44N6KFNHU" hidden="1">#REF!</definedName>
    <definedName name="BExVTNESHPVG0A0KZ7BRX26MS0PF" localSheetId="4" hidden="1">#REF!</definedName>
    <definedName name="BExVTNESHPVG0A0KZ7BRX26MS0PF" localSheetId="2" hidden="1">#REF!</definedName>
    <definedName name="BExVTNESHPVG0A0KZ7BRX26MS0PF" localSheetId="15" hidden="1">#REF!</definedName>
    <definedName name="BExVTNESHPVG0A0KZ7BRX26MS0PF" hidden="1">#REF!</definedName>
    <definedName name="BExVTTJVTNRSBHBTUZ78WG2JM5MK" localSheetId="4" hidden="1">#REF!</definedName>
    <definedName name="BExVTTJVTNRSBHBTUZ78WG2JM5MK" localSheetId="2" hidden="1">#REF!</definedName>
    <definedName name="BExVTTJVTNRSBHBTUZ78WG2JM5MK" localSheetId="15" hidden="1">#REF!</definedName>
    <definedName name="BExVTTJVTNRSBHBTUZ78WG2JM5MK" hidden="1">#REF!</definedName>
    <definedName name="BExVTXLMYR87BC04D1ERALPUFVPG" localSheetId="4" hidden="1">#REF!</definedName>
    <definedName name="BExVTXLMYR87BC04D1ERALPUFVPG" localSheetId="2" hidden="1">#REF!</definedName>
    <definedName name="BExVTXLMYR87BC04D1ERALPUFVPG" localSheetId="15" hidden="1">#REF!</definedName>
    <definedName name="BExVTXLMYR87BC04D1ERALPUFVPG" hidden="1">#REF!</definedName>
    <definedName name="BExVUL9V3H8ZF6Y72LQBBN639YAA" localSheetId="4" hidden="1">#REF!</definedName>
    <definedName name="BExVUL9V3H8ZF6Y72LQBBN639YAA" localSheetId="2" hidden="1">#REF!</definedName>
    <definedName name="BExVUL9V3H8ZF6Y72LQBBN639YAA" localSheetId="15" hidden="1">#REF!</definedName>
    <definedName name="BExVUL9V3H8ZF6Y72LQBBN639YAA" hidden="1">#REF!</definedName>
    <definedName name="BExVUZT95UAU8XG5X9XSE25CHQGA" localSheetId="4" hidden="1">#REF!</definedName>
    <definedName name="BExVUZT95UAU8XG5X9XSE25CHQGA" localSheetId="2" hidden="1">#REF!</definedName>
    <definedName name="BExVUZT95UAU8XG5X9XSE25CHQGA" localSheetId="15" hidden="1">#REF!</definedName>
    <definedName name="BExVUZT95UAU8XG5X9XSE25CHQGA" hidden="1">#REF!</definedName>
    <definedName name="BExVV5T14N2HZIK7HQ4P2KG09U0J" localSheetId="4" hidden="1">#REF!</definedName>
    <definedName name="BExVV5T14N2HZIK7HQ4P2KG09U0J" localSheetId="2" hidden="1">#REF!</definedName>
    <definedName name="BExVV5T14N2HZIK7HQ4P2KG09U0J" localSheetId="15" hidden="1">#REF!</definedName>
    <definedName name="BExVV5T14N2HZIK7HQ4P2KG09U0J" hidden="1">#REF!</definedName>
    <definedName name="BExVV7R410VYLADLX9LNG63ID6H1" localSheetId="4" hidden="1">#REF!</definedName>
    <definedName name="BExVV7R410VYLADLX9LNG63ID6H1" localSheetId="2" hidden="1">#REF!</definedName>
    <definedName name="BExVV7R410VYLADLX9LNG63ID6H1" localSheetId="15" hidden="1">#REF!</definedName>
    <definedName name="BExVV7R410VYLADLX9LNG63ID6H1" hidden="1">#REF!</definedName>
    <definedName name="BExVVAAVDXGWAVI6J2W0BCU58MBM" localSheetId="4" hidden="1">#REF!</definedName>
    <definedName name="BExVVAAVDXGWAVI6J2W0BCU58MBM" localSheetId="2" hidden="1">#REF!</definedName>
    <definedName name="BExVVAAVDXGWAVI6J2W0BCU58MBM" localSheetId="15" hidden="1">#REF!</definedName>
    <definedName name="BExVVAAVDXGWAVI6J2W0BCU58MBM" hidden="1">#REF!</definedName>
    <definedName name="BExVVCEED4JEKF59OV0G3T4XFMFO" localSheetId="4" hidden="1">#REF!</definedName>
    <definedName name="BExVVCEED4JEKF59OV0G3T4XFMFO" localSheetId="2" hidden="1">#REF!</definedName>
    <definedName name="BExVVCEED4JEKF59OV0G3T4XFMFO" localSheetId="15" hidden="1">#REF!</definedName>
    <definedName name="BExVVCEED4JEKF59OV0G3T4XFMFO" hidden="1">#REF!</definedName>
    <definedName name="BExVVPFO2J7FMSRPD36909HN4BZJ" localSheetId="4" hidden="1">#REF!</definedName>
    <definedName name="BExVVPFO2J7FMSRPD36909HN4BZJ" localSheetId="2" hidden="1">#REF!</definedName>
    <definedName name="BExVVPFO2J7FMSRPD36909HN4BZJ" localSheetId="15" hidden="1">#REF!</definedName>
    <definedName name="BExVVPFO2J7FMSRPD36909HN4BZJ" hidden="1">#REF!</definedName>
    <definedName name="BExVVQ19AQ3VCARJOC38SF7OYE9Y" localSheetId="4" hidden="1">#REF!</definedName>
    <definedName name="BExVVQ19AQ3VCARJOC38SF7OYE9Y" localSheetId="2" hidden="1">#REF!</definedName>
    <definedName name="BExVVQ19AQ3VCARJOC38SF7OYE9Y" localSheetId="15" hidden="1">#REF!</definedName>
    <definedName name="BExVVQ19AQ3VCARJOC38SF7OYE9Y" hidden="1">#REF!</definedName>
    <definedName name="BExVVQ19TAECID45CS4HXT1RD3AQ" localSheetId="4" hidden="1">#REF!</definedName>
    <definedName name="BExVVQ19TAECID45CS4HXT1RD3AQ" localSheetId="2" hidden="1">#REF!</definedName>
    <definedName name="BExVVQ19TAECID45CS4HXT1RD3AQ" localSheetId="15" hidden="1">#REF!</definedName>
    <definedName name="BExVVQ19TAECID45CS4HXT1RD3AQ" hidden="1">#REF!</definedName>
    <definedName name="BExVVYKOYB7OX8Y0B4UIUF79PVDO" localSheetId="4" hidden="1">#REF!</definedName>
    <definedName name="BExVVYKOYB7OX8Y0B4UIUF79PVDO" localSheetId="2" hidden="1">#REF!</definedName>
    <definedName name="BExVVYKOYB7OX8Y0B4UIUF79PVDO" localSheetId="15" hidden="1">#REF!</definedName>
    <definedName name="BExVVYKOYB7OX8Y0B4UIUF79PVDO" hidden="1">#REF!</definedName>
    <definedName name="BExVW3YV5XGIVJ97UUPDJGJ2P15B" localSheetId="4" hidden="1">#REF!</definedName>
    <definedName name="BExVW3YV5XGIVJ97UUPDJGJ2P15B" localSheetId="2" hidden="1">#REF!</definedName>
    <definedName name="BExVW3YV5XGIVJ97UUPDJGJ2P15B" localSheetId="15" hidden="1">#REF!</definedName>
    <definedName name="BExVW3YV5XGIVJ97UUPDJGJ2P15B" hidden="1">#REF!</definedName>
    <definedName name="BExVW5X571GEYR5SCU1Z2DHKWM79" localSheetId="4" hidden="1">#REF!</definedName>
    <definedName name="BExVW5X571GEYR5SCU1Z2DHKWM79" localSheetId="2" hidden="1">#REF!</definedName>
    <definedName name="BExVW5X571GEYR5SCU1Z2DHKWM79" localSheetId="15" hidden="1">#REF!</definedName>
    <definedName name="BExVW5X571GEYR5SCU1Z2DHKWM79" hidden="1">#REF!</definedName>
    <definedName name="BExVW6YTKA098AF57M4PHNQ54XMH" localSheetId="4" hidden="1">#REF!</definedName>
    <definedName name="BExVW6YTKA098AF57M4PHNQ54XMH" localSheetId="2" hidden="1">#REF!</definedName>
    <definedName name="BExVW6YTKA098AF57M4PHNQ54XMH" localSheetId="15" hidden="1">#REF!</definedName>
    <definedName name="BExVW6YTKA098AF57M4PHNQ54XMH" hidden="1">#REF!</definedName>
    <definedName name="BExVWHRDIJBRFANMKJFY05BHP7RS" localSheetId="4" hidden="1">#REF!</definedName>
    <definedName name="BExVWHRDIJBRFANMKJFY05BHP7RS" localSheetId="2" hidden="1">#REF!</definedName>
    <definedName name="BExVWHRDIJBRFANMKJFY05BHP7RS" localSheetId="15" hidden="1">#REF!</definedName>
    <definedName name="BExVWHRDIJBRFANMKJFY05BHP7RS" hidden="1">#REF!</definedName>
    <definedName name="BExVWINKCH0V0NUWH363SMXAZE62" localSheetId="4" hidden="1">#REF!</definedName>
    <definedName name="BExVWINKCH0V0NUWH363SMXAZE62" localSheetId="2" hidden="1">#REF!</definedName>
    <definedName name="BExVWINKCH0V0NUWH363SMXAZE62" localSheetId="15" hidden="1">#REF!</definedName>
    <definedName name="BExVWINKCH0V0NUWH363SMXAZE62" hidden="1">#REF!</definedName>
    <definedName name="BExVWYU8EK669NP172GEIGCTVPPA" localSheetId="4" hidden="1">#REF!</definedName>
    <definedName name="BExVWYU8EK669NP172GEIGCTVPPA" localSheetId="2" hidden="1">#REF!</definedName>
    <definedName name="BExVWYU8EK669NP172GEIGCTVPPA" localSheetId="15" hidden="1">#REF!</definedName>
    <definedName name="BExVWYU8EK669NP172GEIGCTVPPA" hidden="1">#REF!</definedName>
    <definedName name="BExVX3XN2DRJKL8EDBIG58RYQ36R" localSheetId="4" hidden="1">#REF!</definedName>
    <definedName name="BExVX3XN2DRJKL8EDBIG58RYQ36R" localSheetId="2" hidden="1">#REF!</definedName>
    <definedName name="BExVX3XN2DRJKL8EDBIG58RYQ36R" localSheetId="15" hidden="1">#REF!</definedName>
    <definedName name="BExVX3XN2DRJKL8EDBIG58RYQ36R" hidden="1">#REF!</definedName>
    <definedName name="BExVXBA38Z5WNQUH39HHZ2SAMC1T" localSheetId="4" hidden="1">#REF!</definedName>
    <definedName name="BExVXBA38Z5WNQUH39HHZ2SAMC1T" localSheetId="2" hidden="1">#REF!</definedName>
    <definedName name="BExVXBA38Z5WNQUH39HHZ2SAMC1T" localSheetId="15" hidden="1">#REF!</definedName>
    <definedName name="BExVXBA38Z5WNQUH39HHZ2SAMC1T" hidden="1">#REF!</definedName>
    <definedName name="BExVXDZ63PUART77BBR5SI63TPC6" localSheetId="4" hidden="1">#REF!</definedName>
    <definedName name="BExVXDZ63PUART77BBR5SI63TPC6" localSheetId="2" hidden="1">#REF!</definedName>
    <definedName name="BExVXDZ63PUART77BBR5SI63TPC6" localSheetId="15" hidden="1">#REF!</definedName>
    <definedName name="BExVXDZ63PUART77BBR5SI63TPC6" hidden="1">#REF!</definedName>
    <definedName name="BExVXHKI6LFYMGWISMPACMO247HL" localSheetId="4" hidden="1">#REF!</definedName>
    <definedName name="BExVXHKI6LFYMGWISMPACMO247HL" localSheetId="2" hidden="1">#REF!</definedName>
    <definedName name="BExVXHKI6LFYMGWISMPACMO247HL" localSheetId="15" hidden="1">#REF!</definedName>
    <definedName name="BExVXHKI6LFYMGWISMPACMO247HL" hidden="1">#REF!</definedName>
    <definedName name="BExVXK9SK580O7MYHVNJ3V911ALP" localSheetId="4" hidden="1">#REF!</definedName>
    <definedName name="BExVXK9SK580O7MYHVNJ3V911ALP" localSheetId="2" hidden="1">#REF!</definedName>
    <definedName name="BExVXK9SK580O7MYHVNJ3V911ALP" localSheetId="15" hidden="1">#REF!</definedName>
    <definedName name="BExVXK9SK580O7MYHVNJ3V911ALP" hidden="1">#REF!</definedName>
    <definedName name="BExVXLX2BZ5EF2X6R41BTKRJR1NM" localSheetId="4" hidden="1">#REF!</definedName>
    <definedName name="BExVXLX2BZ5EF2X6R41BTKRJR1NM" localSheetId="2" hidden="1">#REF!</definedName>
    <definedName name="BExVXLX2BZ5EF2X6R41BTKRJR1NM" localSheetId="15" hidden="1">#REF!</definedName>
    <definedName name="BExVXLX2BZ5EF2X6R41BTKRJR1NM" hidden="1">#REF!</definedName>
    <definedName name="BExVXYT01U5IPYA7E44FWS6KCEFC" localSheetId="4" hidden="1">#REF!</definedName>
    <definedName name="BExVXYT01U5IPYA7E44FWS6KCEFC" localSheetId="2" hidden="1">#REF!</definedName>
    <definedName name="BExVXYT01U5IPYA7E44FWS6KCEFC" localSheetId="15" hidden="1">#REF!</definedName>
    <definedName name="BExVXYT01U5IPYA7E44FWS6KCEFC" hidden="1">#REF!</definedName>
    <definedName name="BExVY11V7U1SAY4QKYE0PBSPD7LW" localSheetId="4" hidden="1">#REF!</definedName>
    <definedName name="BExVY11V7U1SAY4QKYE0PBSPD7LW" localSheetId="2" hidden="1">#REF!</definedName>
    <definedName name="BExVY11V7U1SAY4QKYE0PBSPD7LW" localSheetId="15" hidden="1">#REF!</definedName>
    <definedName name="BExVY11V7U1SAY4QKYE0PBSPD7LW" hidden="1">#REF!</definedName>
    <definedName name="BExVY1SV37DL5YU59HS4IG3VBCP4" localSheetId="4" hidden="1">#REF!</definedName>
    <definedName name="BExVY1SV37DL5YU59HS4IG3VBCP4" localSheetId="2" hidden="1">#REF!</definedName>
    <definedName name="BExVY1SV37DL5YU59HS4IG3VBCP4" localSheetId="15" hidden="1">#REF!</definedName>
    <definedName name="BExVY1SV37DL5YU59HS4IG3VBCP4" hidden="1">#REF!</definedName>
    <definedName name="BExVY3WFGJKSQA08UF9NCMST928Y" localSheetId="4" hidden="1">#REF!</definedName>
    <definedName name="BExVY3WFGJKSQA08UF9NCMST928Y" localSheetId="2" hidden="1">#REF!</definedName>
    <definedName name="BExVY3WFGJKSQA08UF9NCMST928Y" localSheetId="15" hidden="1">#REF!</definedName>
    <definedName name="BExVY3WFGJKSQA08UF9NCMST928Y" hidden="1">#REF!</definedName>
    <definedName name="BExVY954UOEVQEIC5OFO4NEWVKAQ" localSheetId="4" hidden="1">#REF!</definedName>
    <definedName name="BExVY954UOEVQEIC5OFO4NEWVKAQ" localSheetId="2" hidden="1">#REF!</definedName>
    <definedName name="BExVY954UOEVQEIC5OFO4NEWVKAQ" localSheetId="15" hidden="1">#REF!</definedName>
    <definedName name="BExVY954UOEVQEIC5OFO4NEWVKAQ" hidden="1">#REF!</definedName>
    <definedName name="BExVYHDYIV5397LC02V4FEP8VD6W" localSheetId="4" hidden="1">#REF!</definedName>
    <definedName name="BExVYHDYIV5397LC02V4FEP8VD6W" localSheetId="2" hidden="1">#REF!</definedName>
    <definedName name="BExVYHDYIV5397LC02V4FEP8VD6W" localSheetId="15" hidden="1">#REF!</definedName>
    <definedName name="BExVYHDYIV5397LC02V4FEP8VD6W" hidden="1">#REF!</definedName>
    <definedName name="BExVYO4NFDGC4ZOGHANQWX5CH4BT" localSheetId="4" hidden="1">#REF!</definedName>
    <definedName name="BExVYO4NFDGC4ZOGHANQWX5CH4BT" localSheetId="2" hidden="1">#REF!</definedName>
    <definedName name="BExVYO4NFDGC4ZOGHANQWX5CH4BT" localSheetId="15" hidden="1">#REF!</definedName>
    <definedName name="BExVYO4NFDGC4ZOGHANQWX5CH4BT" hidden="1">#REF!</definedName>
    <definedName name="BExVYOVIZDA18YIQ0A30Q052PCAK" localSheetId="4" hidden="1">#REF!</definedName>
    <definedName name="BExVYOVIZDA18YIQ0A30Q052PCAK" localSheetId="2" hidden="1">#REF!</definedName>
    <definedName name="BExVYOVIZDA18YIQ0A30Q052PCAK" localSheetId="15" hidden="1">#REF!</definedName>
    <definedName name="BExVYOVIZDA18YIQ0A30Q052PCAK" hidden="1">#REF!</definedName>
    <definedName name="BExVYPS2R6B75R1EFIUJ6G5TE4Q4" localSheetId="4" hidden="1">#REF!</definedName>
    <definedName name="BExVYPS2R6B75R1EFIUJ6G5TE4Q4" localSheetId="2" hidden="1">#REF!</definedName>
    <definedName name="BExVYPS2R6B75R1EFIUJ6G5TE4Q4" localSheetId="15" hidden="1">#REF!</definedName>
    <definedName name="BExVYPS2R6B75R1EFIUJ6G5TE4Q4" hidden="1">#REF!</definedName>
    <definedName name="BExVYQIXPEM6J4JVP78BRHIC05PV" localSheetId="4" hidden="1">#REF!</definedName>
    <definedName name="BExVYQIXPEM6J4JVP78BRHIC05PV" localSheetId="2" hidden="1">#REF!</definedName>
    <definedName name="BExVYQIXPEM6J4JVP78BRHIC05PV" localSheetId="15" hidden="1">#REF!</definedName>
    <definedName name="BExVYQIXPEM6J4JVP78BRHIC05PV" hidden="1">#REF!</definedName>
    <definedName name="BExVYVGWN7SONLVDH9WJ2F1JS264" localSheetId="4" hidden="1">#REF!</definedName>
    <definedName name="BExVYVGWN7SONLVDH9WJ2F1JS264" localSheetId="2" hidden="1">#REF!</definedName>
    <definedName name="BExVYVGWN7SONLVDH9WJ2F1JS264" localSheetId="15" hidden="1">#REF!</definedName>
    <definedName name="BExVYVGWN7SONLVDH9WJ2F1JS264" hidden="1">#REF!</definedName>
    <definedName name="BExVZ40HNAZRM8JHYYNQ7F6A4GU0" localSheetId="4" hidden="1">#REF!</definedName>
    <definedName name="BExVZ40HNAZRM8JHYYNQ7F6A4GU0" localSheetId="2" hidden="1">#REF!</definedName>
    <definedName name="BExVZ40HNAZRM8JHYYNQ7F6A4GU0" localSheetId="15" hidden="1">#REF!</definedName>
    <definedName name="BExVZ40HNAZRM8JHYYNQ7F6A4GU0" hidden="1">#REF!</definedName>
    <definedName name="BExVZ7WRO17PYILJEJGPQCO5IL66" localSheetId="4" hidden="1">#REF!</definedName>
    <definedName name="BExVZ7WRO17PYILJEJGPQCO5IL66" localSheetId="2" hidden="1">#REF!</definedName>
    <definedName name="BExVZ7WRO17PYILJEJGPQCO5IL66" localSheetId="15" hidden="1">#REF!</definedName>
    <definedName name="BExVZ7WRO17PYILJEJGPQCO5IL66" hidden="1">#REF!</definedName>
    <definedName name="BExVZ9EO732IK6MNMG17Y1EFTJQC" localSheetId="4" hidden="1">#REF!</definedName>
    <definedName name="BExVZ9EO732IK6MNMG17Y1EFTJQC" localSheetId="2" hidden="1">#REF!</definedName>
    <definedName name="BExVZ9EO732IK6MNMG17Y1EFTJQC" localSheetId="15" hidden="1">#REF!</definedName>
    <definedName name="BExVZ9EO732IK6MNMG17Y1EFTJQC" hidden="1">#REF!</definedName>
    <definedName name="BExVZB1Y5J4UL2LKK0363EU7GIJ1" localSheetId="4" hidden="1">#REF!</definedName>
    <definedName name="BExVZB1Y5J4UL2LKK0363EU7GIJ1" localSheetId="2" hidden="1">#REF!</definedName>
    <definedName name="BExVZB1Y5J4UL2LKK0363EU7GIJ1" localSheetId="15" hidden="1">#REF!</definedName>
    <definedName name="BExVZB1Y5J4UL2LKK0363EU7GIJ1" hidden="1">#REF!</definedName>
    <definedName name="BExVZGQXYK2ICC9JSNFPRHBD5KNU" localSheetId="4" hidden="1">#REF!</definedName>
    <definedName name="BExVZGQXYK2ICC9JSNFPRHBD5KNU" localSheetId="2" hidden="1">#REF!</definedName>
    <definedName name="BExVZGQXYK2ICC9JSNFPRHBD5KNU" localSheetId="15" hidden="1">#REF!</definedName>
    <definedName name="BExVZGQXYK2ICC9JSNFPRHBD5KNU" hidden="1">#REF!</definedName>
    <definedName name="BExVZJQVO5LQ0BJH5JEN5NOBIAF6" localSheetId="4" hidden="1">#REF!</definedName>
    <definedName name="BExVZJQVO5LQ0BJH5JEN5NOBIAF6" localSheetId="2" hidden="1">#REF!</definedName>
    <definedName name="BExVZJQVO5LQ0BJH5JEN5NOBIAF6" localSheetId="15" hidden="1">#REF!</definedName>
    <definedName name="BExVZJQVO5LQ0BJH5JEN5NOBIAF6" hidden="1">#REF!</definedName>
    <definedName name="BExVZNXWS91RD7NXV5NE2R3C8WW7" localSheetId="4" hidden="1">#REF!</definedName>
    <definedName name="BExVZNXWS91RD7NXV5NE2R3C8WW7" localSheetId="2" hidden="1">#REF!</definedName>
    <definedName name="BExVZNXWS91RD7NXV5NE2R3C8WW7" localSheetId="15" hidden="1">#REF!</definedName>
    <definedName name="BExVZNXWS91RD7NXV5NE2R3C8WW7" hidden="1">#REF!</definedName>
    <definedName name="BExW008AGT1ZRN5DFG4YOH5F7G47" localSheetId="4" hidden="1">#REF!</definedName>
    <definedName name="BExW008AGT1ZRN5DFG4YOH5F7G47" localSheetId="2" hidden="1">#REF!</definedName>
    <definedName name="BExW008AGT1ZRN5DFG4YOH5F7G47" localSheetId="15" hidden="1">#REF!</definedName>
    <definedName name="BExW008AGT1ZRN5DFG4YOH5F7G47" hidden="1">#REF!</definedName>
    <definedName name="BExW0386REQRCQCVT9BCX80UPTRY" localSheetId="4" hidden="1">#REF!</definedName>
    <definedName name="BExW0386REQRCQCVT9BCX80UPTRY" localSheetId="2" hidden="1">#REF!</definedName>
    <definedName name="BExW0386REQRCQCVT9BCX80UPTRY" localSheetId="15" hidden="1">#REF!</definedName>
    <definedName name="BExW0386REQRCQCVT9BCX80UPTRY" hidden="1">#REF!</definedName>
    <definedName name="BExW0FYP4WXY71CYUG40SUBG9UWU" localSheetId="4" hidden="1">#REF!</definedName>
    <definedName name="BExW0FYP4WXY71CYUG40SUBG9UWU" localSheetId="2" hidden="1">#REF!</definedName>
    <definedName name="BExW0FYP4WXY71CYUG40SUBG9UWU" localSheetId="15" hidden="1">#REF!</definedName>
    <definedName name="BExW0FYP4WXY71CYUG40SUBG9UWU" hidden="1">#REF!</definedName>
    <definedName name="BExW0MPJNQOJ7D6U780WU5XBL97X" localSheetId="4" hidden="1">#REF!</definedName>
    <definedName name="BExW0MPJNQOJ7D6U780WU5XBL97X" localSheetId="2" hidden="1">#REF!</definedName>
    <definedName name="BExW0MPJNQOJ7D6U780WU5XBL97X" localSheetId="15" hidden="1">#REF!</definedName>
    <definedName name="BExW0MPJNQOJ7D6U780WU5XBL97X" hidden="1">#REF!</definedName>
    <definedName name="BExW0RI61B4VV0ARXTFVBAWRA1C5" localSheetId="4" hidden="1">#REF!</definedName>
    <definedName name="BExW0RI61B4VV0ARXTFVBAWRA1C5" localSheetId="2" hidden="1">#REF!</definedName>
    <definedName name="BExW0RI61B4VV0ARXTFVBAWRA1C5" localSheetId="15" hidden="1">#REF!</definedName>
    <definedName name="BExW0RI61B4VV0ARXTFVBAWRA1C5" hidden="1">#REF!</definedName>
    <definedName name="BExW0Y8T85LBE0WS6FPX6ILTX9ON" localSheetId="4" hidden="1">#REF!</definedName>
    <definedName name="BExW0Y8T85LBE0WS6FPX6ILTX9ON" localSheetId="2" hidden="1">#REF!</definedName>
    <definedName name="BExW0Y8T85LBE0WS6FPX6ILTX9ON" localSheetId="15" hidden="1">#REF!</definedName>
    <definedName name="BExW0Y8T85LBE0WS6FPX6ILTX9ON" hidden="1">#REF!</definedName>
    <definedName name="BExW1BVUYQTKMOR56MW7RVRX4L1L" localSheetId="4" hidden="1">#REF!</definedName>
    <definedName name="BExW1BVUYQTKMOR56MW7RVRX4L1L" localSheetId="2" hidden="1">#REF!</definedName>
    <definedName name="BExW1BVUYQTKMOR56MW7RVRX4L1L" localSheetId="15" hidden="1">#REF!</definedName>
    <definedName name="BExW1BVUYQTKMOR56MW7RVRX4L1L" hidden="1">#REF!</definedName>
    <definedName name="BExW1F1220628FOMTW5UAATHRJHK" localSheetId="4" hidden="1">#REF!</definedName>
    <definedName name="BExW1F1220628FOMTW5UAATHRJHK" localSheetId="2" hidden="1">#REF!</definedName>
    <definedName name="BExW1F1220628FOMTW5UAATHRJHK" localSheetId="15" hidden="1">#REF!</definedName>
    <definedName name="BExW1F1220628FOMTW5UAATHRJHK" hidden="1">#REF!</definedName>
    <definedName name="BExW1PTHB0NZUF0GTD2J1UUL693E" localSheetId="4" hidden="1">#REF!</definedName>
    <definedName name="BExW1PTHB0NZUF0GTD2J1UUL693E" localSheetId="2" hidden="1">#REF!</definedName>
    <definedName name="BExW1PTHB0NZUF0GTD2J1UUL693E" localSheetId="15" hidden="1">#REF!</definedName>
    <definedName name="BExW1PTHB0NZUF0GTD2J1UUL693E" hidden="1">#REF!</definedName>
    <definedName name="BExW1TKA0Z9OP2DTG50GZR5EG8C7" localSheetId="4" hidden="1">#REF!</definedName>
    <definedName name="BExW1TKA0Z9OP2DTG50GZR5EG8C7" localSheetId="2" hidden="1">#REF!</definedName>
    <definedName name="BExW1TKA0Z9OP2DTG50GZR5EG8C7" localSheetId="15" hidden="1">#REF!</definedName>
    <definedName name="BExW1TKA0Z9OP2DTG50GZR5EG8C7" hidden="1">#REF!</definedName>
    <definedName name="BExW1U0JLKQ094DW5MMOI8UHO09V" localSheetId="4" hidden="1">#REF!</definedName>
    <definedName name="BExW1U0JLKQ094DW5MMOI8UHO09V" localSheetId="2" hidden="1">#REF!</definedName>
    <definedName name="BExW1U0JLKQ094DW5MMOI8UHO09V" localSheetId="15" hidden="1">#REF!</definedName>
    <definedName name="BExW1U0JLKQ094DW5MMOI8UHO09V" hidden="1">#REF!</definedName>
    <definedName name="BExW1VNZHNB5P9V6232N0DQCE0WE" localSheetId="4" hidden="1">#REF!</definedName>
    <definedName name="BExW1VNZHNB5P9V6232N0DQCE0WE" localSheetId="2" hidden="1">#REF!</definedName>
    <definedName name="BExW1VNZHNB5P9V6232N0DQCE0WE" localSheetId="15" hidden="1">#REF!</definedName>
    <definedName name="BExW1VNZHNB5P9V6232N0DQCE0WE" hidden="1">#REF!</definedName>
    <definedName name="BExW1WK6J1TDP29S3QDPTYZJBLIW" localSheetId="4" hidden="1">#REF!</definedName>
    <definedName name="BExW1WK6J1TDP29S3QDPTYZJBLIW" localSheetId="2" hidden="1">#REF!</definedName>
    <definedName name="BExW1WK6J1TDP29S3QDPTYZJBLIW" localSheetId="15" hidden="1">#REF!</definedName>
    <definedName name="BExW1WK6J1TDP29S3QDPTYZJBLIW" hidden="1">#REF!</definedName>
    <definedName name="BExW283NP9D366XFPXLGSCI5UB0L" localSheetId="4" hidden="1">#REF!</definedName>
    <definedName name="BExW283NP9D366XFPXLGSCI5UB0L" localSheetId="2" hidden="1">#REF!</definedName>
    <definedName name="BExW283NP9D366XFPXLGSCI5UB0L" localSheetId="15" hidden="1">#REF!</definedName>
    <definedName name="BExW283NP9D366XFPXLGSCI5UB0L" hidden="1">#REF!</definedName>
    <definedName name="BExW2H3C8WJSBW5FGTFKVDVJC4CL" localSheetId="4" hidden="1">#REF!</definedName>
    <definedName name="BExW2H3C8WJSBW5FGTFKVDVJC4CL" localSheetId="2" hidden="1">#REF!</definedName>
    <definedName name="BExW2H3C8WJSBW5FGTFKVDVJC4CL" localSheetId="15" hidden="1">#REF!</definedName>
    <definedName name="BExW2H3C8WJSBW5FGTFKVDVJC4CL" hidden="1">#REF!</definedName>
    <definedName name="BExW2MSCKPGF5K3I7TL4KF5ISUOL" localSheetId="4" hidden="1">#REF!</definedName>
    <definedName name="BExW2MSCKPGF5K3I7TL4KF5ISUOL" localSheetId="2" hidden="1">#REF!</definedName>
    <definedName name="BExW2MSCKPGF5K3I7TL4KF5ISUOL" localSheetId="15" hidden="1">#REF!</definedName>
    <definedName name="BExW2MSCKPGF5K3I7TL4KF5ISUOL" hidden="1">#REF!</definedName>
    <definedName name="BExW2SMO90FU9W8DVVES6Q4E6BZR" localSheetId="4" hidden="1">#REF!</definedName>
    <definedName name="BExW2SMO90FU9W8DVVES6Q4E6BZR" localSheetId="2" hidden="1">#REF!</definedName>
    <definedName name="BExW2SMO90FU9W8DVVES6Q4E6BZR" localSheetId="15" hidden="1">#REF!</definedName>
    <definedName name="BExW2SMO90FU9W8DVVES6Q4E6BZR" hidden="1">#REF!</definedName>
    <definedName name="BExW36V9N91OHCUMGWJQL3I5P4JK" localSheetId="4" hidden="1">#REF!</definedName>
    <definedName name="BExW36V9N91OHCUMGWJQL3I5P4JK" localSheetId="2" hidden="1">#REF!</definedName>
    <definedName name="BExW36V9N91OHCUMGWJQL3I5P4JK" localSheetId="15" hidden="1">#REF!</definedName>
    <definedName name="BExW36V9N91OHCUMGWJQL3I5P4JK" hidden="1">#REF!</definedName>
    <definedName name="BExW39V04HTFFQE7DAW9MAJT0NNF" localSheetId="4" hidden="1">#REF!</definedName>
    <definedName name="BExW39V04HTFFQE7DAW9MAJT0NNF" localSheetId="2" hidden="1">#REF!</definedName>
    <definedName name="BExW39V04HTFFQE7DAW9MAJT0NNF" localSheetId="15" hidden="1">#REF!</definedName>
    <definedName name="BExW39V04HTFFQE7DAW9MAJT0NNF" hidden="1">#REF!</definedName>
    <definedName name="BExW3ECU6QPMV99AITCPHAG0CGYK" localSheetId="4" hidden="1">#REF!</definedName>
    <definedName name="BExW3ECU6QPMV99AITCPHAG0CGYK" localSheetId="2" hidden="1">#REF!</definedName>
    <definedName name="BExW3ECU6QPMV99AITCPHAG0CGYK" localSheetId="15" hidden="1">#REF!</definedName>
    <definedName name="BExW3ECU6QPMV99AITCPHAG0CGYK" hidden="1">#REF!</definedName>
    <definedName name="BExW3EIBA1J9Q9NA9VCGZGRS8WV7" localSheetId="4" hidden="1">#REF!</definedName>
    <definedName name="BExW3EIBA1J9Q9NA9VCGZGRS8WV7" localSheetId="2" hidden="1">#REF!</definedName>
    <definedName name="BExW3EIBA1J9Q9NA9VCGZGRS8WV7" localSheetId="15" hidden="1">#REF!</definedName>
    <definedName name="BExW3EIBA1J9Q9NA9VCGZGRS8WV7" hidden="1">#REF!</definedName>
    <definedName name="BExW3FEO8FI8N6AGQKYEG4SQVJWB" localSheetId="4" hidden="1">#REF!</definedName>
    <definedName name="BExW3FEO8FI8N6AGQKYEG4SQVJWB" localSheetId="2" hidden="1">#REF!</definedName>
    <definedName name="BExW3FEO8FI8N6AGQKYEG4SQVJWB" localSheetId="15" hidden="1">#REF!</definedName>
    <definedName name="BExW3FEO8FI8N6AGQKYEG4SQVJWB" hidden="1">#REF!</definedName>
    <definedName name="BExW3GB28STOMJUSZEIA7YKYNS4Y" localSheetId="4" hidden="1">#REF!</definedName>
    <definedName name="BExW3GB28STOMJUSZEIA7YKYNS4Y" localSheetId="2" hidden="1">#REF!</definedName>
    <definedName name="BExW3GB28STOMJUSZEIA7YKYNS4Y" localSheetId="15" hidden="1">#REF!</definedName>
    <definedName name="BExW3GB28STOMJUSZEIA7YKYNS4Y" hidden="1">#REF!</definedName>
    <definedName name="BExW3T1K638HT5E0Y8MMK108P5JT" localSheetId="4" hidden="1">#REF!</definedName>
    <definedName name="BExW3T1K638HT5E0Y8MMK108P5JT" localSheetId="2" hidden="1">#REF!</definedName>
    <definedName name="BExW3T1K638HT5E0Y8MMK108P5JT" localSheetId="15" hidden="1">#REF!</definedName>
    <definedName name="BExW3T1K638HT5E0Y8MMK108P5JT" hidden="1">#REF!</definedName>
    <definedName name="BExW3U3D6FTAFTK3Q7DSA9FY454Q" localSheetId="4" hidden="1">#REF!</definedName>
    <definedName name="BExW3U3D6FTAFTK3Q7DSA9FY454Q" localSheetId="2" hidden="1">#REF!</definedName>
    <definedName name="BExW3U3D6FTAFTK3Q7DSA9FY454Q" localSheetId="15" hidden="1">#REF!</definedName>
    <definedName name="BExW3U3D6FTAFTK3Q7DSA9FY454Q" hidden="1">#REF!</definedName>
    <definedName name="BExW4217ZHL9VO39POSTJOD090WU" localSheetId="4" hidden="1">#REF!</definedName>
    <definedName name="BExW4217ZHL9VO39POSTJOD090WU" localSheetId="2" hidden="1">#REF!</definedName>
    <definedName name="BExW4217ZHL9VO39POSTJOD090WU" localSheetId="15" hidden="1">#REF!</definedName>
    <definedName name="BExW4217ZHL9VO39POSTJOD090WU" hidden="1">#REF!</definedName>
    <definedName name="BExW4GPW71EBF8XPS2QGVQHBCDX3" localSheetId="4" hidden="1">#REF!</definedName>
    <definedName name="BExW4GPW71EBF8XPS2QGVQHBCDX3" localSheetId="2" hidden="1">#REF!</definedName>
    <definedName name="BExW4GPW71EBF8XPS2QGVQHBCDX3" localSheetId="15" hidden="1">#REF!</definedName>
    <definedName name="BExW4GPW71EBF8XPS2QGVQHBCDX3" hidden="1">#REF!</definedName>
    <definedName name="BExW4JKC5837JBPCOJV337ZVYYY3" localSheetId="4" hidden="1">#REF!</definedName>
    <definedName name="BExW4JKC5837JBPCOJV337ZVYYY3" localSheetId="2" hidden="1">#REF!</definedName>
    <definedName name="BExW4JKC5837JBPCOJV337ZVYYY3" localSheetId="15" hidden="1">#REF!</definedName>
    <definedName name="BExW4JKC5837JBPCOJV337ZVYYY3" hidden="1">#REF!</definedName>
    <definedName name="BExW4O2DBZGV8KGBO9EB4BAXIH4Y" localSheetId="4" hidden="1">#REF!</definedName>
    <definedName name="BExW4O2DBZGV8KGBO9EB4BAXIH4Y" localSheetId="2" hidden="1">#REF!</definedName>
    <definedName name="BExW4O2DBZGV8KGBO9EB4BAXIH4Y" localSheetId="15" hidden="1">#REF!</definedName>
    <definedName name="BExW4O2DBZGV8KGBO9EB4BAXIH4Y" hidden="1">#REF!</definedName>
    <definedName name="BExW4QR9FV9MP5K610THBSM51RYO" localSheetId="4" hidden="1">#REF!</definedName>
    <definedName name="BExW4QR9FV9MP5K610THBSM51RYO" localSheetId="2" hidden="1">#REF!</definedName>
    <definedName name="BExW4QR9FV9MP5K610THBSM51RYO" localSheetId="15" hidden="1">#REF!</definedName>
    <definedName name="BExW4QR9FV9MP5K610THBSM51RYO" hidden="1">#REF!</definedName>
    <definedName name="BExW4Z029R9E19ZENN3WEA3VDAD1" localSheetId="4" hidden="1">#REF!</definedName>
    <definedName name="BExW4Z029R9E19ZENN3WEA3VDAD1" localSheetId="2" hidden="1">#REF!</definedName>
    <definedName name="BExW4Z029R9E19ZENN3WEA3VDAD1" localSheetId="15" hidden="1">#REF!</definedName>
    <definedName name="BExW4Z029R9E19ZENN3WEA3VDAD1" hidden="1">#REF!</definedName>
    <definedName name="BExW53SPLW3K0Y0ZVTM4NYF1B2YH" localSheetId="4" hidden="1">#REF!</definedName>
    <definedName name="BExW53SPLW3K0Y0ZVTM4NYF1B2YH" localSheetId="2" hidden="1">#REF!</definedName>
    <definedName name="BExW53SPLW3K0Y0ZVTM4NYF1B2YH" localSheetId="15" hidden="1">#REF!</definedName>
    <definedName name="BExW53SPLW3K0Y0ZVTM4NYF1B2YH" hidden="1">#REF!</definedName>
    <definedName name="BExW591F7X34FVKJ2OUT09PFUW1B" localSheetId="4" hidden="1">#REF!</definedName>
    <definedName name="BExW591F7X34FVKJ2OUT09PFUW1B" localSheetId="2" hidden="1">#REF!</definedName>
    <definedName name="BExW591F7X34FVKJ2OUT09PFUW1B" localSheetId="15" hidden="1">#REF!</definedName>
    <definedName name="BExW591F7X34FVKJ2OUT09PFUW1B" hidden="1">#REF!</definedName>
    <definedName name="BExW5AZNT6IAZGNF2C879ODHY1B8" localSheetId="4" hidden="1">#REF!</definedName>
    <definedName name="BExW5AZNT6IAZGNF2C879ODHY1B8" localSheetId="2" hidden="1">#REF!</definedName>
    <definedName name="BExW5AZNT6IAZGNF2C879ODHY1B8" localSheetId="15" hidden="1">#REF!</definedName>
    <definedName name="BExW5AZNT6IAZGNF2C879ODHY1B8" hidden="1">#REF!</definedName>
    <definedName name="BExW5F6OUXHEWQU5VYE7W7P8DD78" localSheetId="4" hidden="1">#REF!</definedName>
    <definedName name="BExW5F6OUXHEWQU5VYE7W7P8DD78" localSheetId="2" hidden="1">#REF!</definedName>
    <definedName name="BExW5F6OUXHEWQU5VYE7W7P8DD78" localSheetId="15" hidden="1">#REF!</definedName>
    <definedName name="BExW5F6OUXHEWQU5VYE7W7P8DD78" hidden="1">#REF!</definedName>
    <definedName name="BExW5WPU27WD4NWZOT0ZEJIDLX5J" localSheetId="4" hidden="1">#REF!</definedName>
    <definedName name="BExW5WPU27WD4NWZOT0ZEJIDLX5J" localSheetId="2" hidden="1">#REF!</definedName>
    <definedName name="BExW5WPU27WD4NWZOT0ZEJIDLX5J" localSheetId="15" hidden="1">#REF!</definedName>
    <definedName name="BExW5WPU27WD4NWZOT0ZEJIDLX5J" hidden="1">#REF!</definedName>
    <definedName name="BExW5YD97EMSUYC4KDEFH1FB4FY3" localSheetId="4" hidden="1">#REF!</definedName>
    <definedName name="BExW5YD97EMSUYC4KDEFH1FB4FY3" localSheetId="2" hidden="1">#REF!</definedName>
    <definedName name="BExW5YD97EMSUYC4KDEFH1FB4FY3" localSheetId="15" hidden="1">#REF!</definedName>
    <definedName name="BExW5YD97EMSUYC4KDEFH1FB4FY3" hidden="1">#REF!</definedName>
    <definedName name="BExW5Z469DSRWTA6T0KVLA7SMIPL" localSheetId="4" hidden="1">#REF!</definedName>
    <definedName name="BExW5Z469DSRWTA6T0KVLA7SMIPL" localSheetId="2" hidden="1">#REF!</definedName>
    <definedName name="BExW5Z469DSRWTA6T0KVLA7SMIPL" localSheetId="15" hidden="1">#REF!</definedName>
    <definedName name="BExW5Z469DSRWTA6T0KVLA7SMIPL" hidden="1">#REF!</definedName>
    <definedName name="BExW62ETJAPBX5X53FTGUCHZXI2K" localSheetId="4" hidden="1">#REF!</definedName>
    <definedName name="BExW62ETJAPBX5X53FTGUCHZXI2K" localSheetId="2" hidden="1">#REF!</definedName>
    <definedName name="BExW62ETJAPBX5X53FTGUCHZXI2K" localSheetId="15" hidden="1">#REF!</definedName>
    <definedName name="BExW62ETJAPBX5X53FTGUCHZXI2K" hidden="1">#REF!</definedName>
    <definedName name="BExW660AV1TUV2XNUPD65RZR3QOO" localSheetId="4" hidden="1">#REF!</definedName>
    <definedName name="BExW660AV1TUV2XNUPD65RZR3QOO" localSheetId="2" hidden="1">#REF!</definedName>
    <definedName name="BExW660AV1TUV2XNUPD65RZR3QOO" localSheetId="15" hidden="1">#REF!</definedName>
    <definedName name="BExW660AV1TUV2XNUPD65RZR3QOO" hidden="1">#REF!</definedName>
    <definedName name="BExW66LVVZK656PQY1257QMHP2AY" localSheetId="4" hidden="1">#REF!</definedName>
    <definedName name="BExW66LVVZK656PQY1257QMHP2AY" localSheetId="2" hidden="1">#REF!</definedName>
    <definedName name="BExW66LVVZK656PQY1257QMHP2AY" localSheetId="15" hidden="1">#REF!</definedName>
    <definedName name="BExW66LVVZK656PQY1257QMHP2AY" hidden="1">#REF!</definedName>
    <definedName name="BExW6EJPHAP1TWT380AZLXNHR22P" localSheetId="4" hidden="1">#REF!</definedName>
    <definedName name="BExW6EJPHAP1TWT380AZLXNHR22P" localSheetId="2" hidden="1">#REF!</definedName>
    <definedName name="BExW6EJPHAP1TWT380AZLXNHR22P" localSheetId="15" hidden="1">#REF!</definedName>
    <definedName name="BExW6EJPHAP1TWT380AZLXNHR22P" hidden="1">#REF!</definedName>
    <definedName name="BExW6G1PJ38H10DVLL8WPQ736OEB" localSheetId="4" hidden="1">#REF!</definedName>
    <definedName name="BExW6G1PJ38H10DVLL8WPQ736OEB" localSheetId="2" hidden="1">#REF!</definedName>
    <definedName name="BExW6G1PJ38H10DVLL8WPQ736OEB" localSheetId="15" hidden="1">#REF!</definedName>
    <definedName name="BExW6G1PJ38H10DVLL8WPQ736OEB" hidden="1">#REF!</definedName>
    <definedName name="BExW794A74Z5F2K8LVQLD6VSKXUE" localSheetId="4" hidden="1">#REF!</definedName>
    <definedName name="BExW794A74Z5F2K8LVQLD6VSKXUE" localSheetId="2" hidden="1">#REF!</definedName>
    <definedName name="BExW794A74Z5F2K8LVQLD6VSKXUE" localSheetId="15" hidden="1">#REF!</definedName>
    <definedName name="BExW794A74Z5F2K8LVQLD6VSKXUE" hidden="1">#REF!</definedName>
    <definedName name="BExW7Q1TQ8E6G4WYYNSOMV43S95R" localSheetId="4" hidden="1">#REF!</definedName>
    <definedName name="BExW7Q1TQ8E6G4WYYNSOMV43S95R" localSheetId="2" hidden="1">#REF!</definedName>
    <definedName name="BExW7Q1TQ8E6G4WYYNSOMV43S95R" localSheetId="15" hidden="1">#REF!</definedName>
    <definedName name="BExW7Q1TQ8E6G4WYYNSOMV43S95R" hidden="1">#REF!</definedName>
    <definedName name="BExW7XZTFZV0N9YM9S4PM74A5X2O" localSheetId="4" hidden="1">#REF!</definedName>
    <definedName name="BExW7XZTFZV0N9YM9S4PM74A5X2O" localSheetId="2" hidden="1">#REF!</definedName>
    <definedName name="BExW7XZTFZV0N9YM9S4PM74A5X2O" localSheetId="15" hidden="1">#REF!</definedName>
    <definedName name="BExW7XZTFZV0N9YM9S4PM74A5X2O" hidden="1">#REF!</definedName>
    <definedName name="BExW8K0SSIPSKBVP06IJ71600HJZ" localSheetId="4" hidden="1">#REF!</definedName>
    <definedName name="BExW8K0SSIPSKBVP06IJ71600HJZ" localSheetId="2" hidden="1">#REF!</definedName>
    <definedName name="BExW8K0SSIPSKBVP06IJ71600HJZ" localSheetId="15" hidden="1">#REF!</definedName>
    <definedName name="BExW8K0SSIPSKBVP06IJ71600HJZ" hidden="1">#REF!</definedName>
    <definedName name="BExW8T0GVY3ZYO4ACSBLHS8SH895" localSheetId="4" hidden="1">#REF!</definedName>
    <definedName name="BExW8T0GVY3ZYO4ACSBLHS8SH895" localSheetId="2" hidden="1">#REF!</definedName>
    <definedName name="BExW8T0GVY3ZYO4ACSBLHS8SH895" localSheetId="15" hidden="1">#REF!</definedName>
    <definedName name="BExW8T0GVY3ZYO4ACSBLHS8SH895" hidden="1">#REF!</definedName>
    <definedName name="BExW8YEP73JMMU9HZ08PM4WHJQZ4" localSheetId="4" hidden="1">#REF!</definedName>
    <definedName name="BExW8YEP73JMMU9HZ08PM4WHJQZ4" localSheetId="2" hidden="1">#REF!</definedName>
    <definedName name="BExW8YEP73JMMU9HZ08PM4WHJQZ4" localSheetId="15" hidden="1">#REF!</definedName>
    <definedName name="BExW8YEP73JMMU9HZ08PM4WHJQZ4" hidden="1">#REF!</definedName>
    <definedName name="BExW937AT53OZQRHNWQZ5BVH24IE" localSheetId="4" hidden="1">#REF!</definedName>
    <definedName name="BExW937AT53OZQRHNWQZ5BVH24IE" localSheetId="2" hidden="1">#REF!</definedName>
    <definedName name="BExW937AT53OZQRHNWQZ5BVH24IE" localSheetId="15" hidden="1">#REF!</definedName>
    <definedName name="BExW937AT53OZQRHNWQZ5BVH24IE" hidden="1">#REF!</definedName>
    <definedName name="BExW95LN5N0LYFFVP7GJEGDVDLF0" localSheetId="4" hidden="1">#REF!</definedName>
    <definedName name="BExW95LN5N0LYFFVP7GJEGDVDLF0" localSheetId="2" hidden="1">#REF!</definedName>
    <definedName name="BExW95LN5N0LYFFVP7GJEGDVDLF0" localSheetId="15" hidden="1">#REF!</definedName>
    <definedName name="BExW95LN5N0LYFFVP7GJEGDVDLF0" hidden="1">#REF!</definedName>
    <definedName name="BExW967733Q8RAJOHR2GJ3HO8JIW" localSheetId="4" hidden="1">#REF!</definedName>
    <definedName name="BExW967733Q8RAJOHR2GJ3HO8JIW" localSheetId="2" hidden="1">#REF!</definedName>
    <definedName name="BExW967733Q8RAJOHR2GJ3HO8JIW" localSheetId="15" hidden="1">#REF!</definedName>
    <definedName name="BExW967733Q8RAJOHR2GJ3HO8JIW" hidden="1">#REF!</definedName>
    <definedName name="BExW9POK1KIOI0ALS5MZIKTDIYMA" localSheetId="4" hidden="1">#REF!</definedName>
    <definedName name="BExW9POK1KIOI0ALS5MZIKTDIYMA" localSheetId="2" hidden="1">#REF!</definedName>
    <definedName name="BExW9POK1KIOI0ALS5MZIKTDIYMA" localSheetId="15" hidden="1">#REF!</definedName>
    <definedName name="BExW9POK1KIOI0ALS5MZIKTDIYMA" hidden="1">#REF!</definedName>
    <definedName name="BExXLDE6PN4ESWT3LXJNQCY94NE4" localSheetId="4" hidden="1">#REF!</definedName>
    <definedName name="BExXLDE6PN4ESWT3LXJNQCY94NE4" localSheetId="2" hidden="1">#REF!</definedName>
    <definedName name="BExXLDE6PN4ESWT3LXJNQCY94NE4" localSheetId="15" hidden="1">#REF!</definedName>
    <definedName name="BExXLDE6PN4ESWT3LXJNQCY94NE4" hidden="1">#REF!</definedName>
    <definedName name="BExXLQVPK2H3IF0NDDA5CT612EUK" localSheetId="4" hidden="1">#REF!</definedName>
    <definedName name="BExXLQVPK2H3IF0NDDA5CT612EUK" localSheetId="2" hidden="1">#REF!</definedName>
    <definedName name="BExXLQVPK2H3IF0NDDA5CT612EUK" localSheetId="15" hidden="1">#REF!</definedName>
    <definedName name="BExXLQVPK2H3IF0NDDA5CT612EUK" hidden="1">#REF!</definedName>
    <definedName name="BExXLR6IO70TYTACKQH9M5PGV24J" localSheetId="4" hidden="1">#REF!</definedName>
    <definedName name="BExXLR6IO70TYTACKQH9M5PGV24J" localSheetId="2" hidden="1">#REF!</definedName>
    <definedName name="BExXLR6IO70TYTACKQH9M5PGV24J" localSheetId="15" hidden="1">#REF!</definedName>
    <definedName name="BExXLR6IO70TYTACKQH9M5PGV24J" hidden="1">#REF!</definedName>
    <definedName name="BExXM065WOLYRYHGHOJE0OOFXA4M" localSheetId="4" hidden="1">#REF!</definedName>
    <definedName name="BExXM065WOLYRYHGHOJE0OOFXA4M" localSheetId="2" hidden="1">#REF!</definedName>
    <definedName name="BExXM065WOLYRYHGHOJE0OOFXA4M" localSheetId="15" hidden="1">#REF!</definedName>
    <definedName name="BExXM065WOLYRYHGHOJE0OOFXA4M" hidden="1">#REF!</definedName>
    <definedName name="BExXM3GUNXVDM82KUR17NNUMQCNI" localSheetId="4" hidden="1">#REF!</definedName>
    <definedName name="BExXM3GUNXVDM82KUR17NNUMQCNI" localSheetId="2" hidden="1">#REF!</definedName>
    <definedName name="BExXM3GUNXVDM82KUR17NNUMQCNI" localSheetId="15" hidden="1">#REF!</definedName>
    <definedName name="BExXM3GUNXVDM82KUR17NNUMQCNI" hidden="1">#REF!</definedName>
    <definedName name="BExXMA28M8SH7MKIGETSDA72WUIZ" localSheetId="4" hidden="1">#REF!</definedName>
    <definedName name="BExXMA28M8SH7MKIGETSDA72WUIZ" localSheetId="2" hidden="1">#REF!</definedName>
    <definedName name="BExXMA28M8SH7MKIGETSDA72WUIZ" localSheetId="15" hidden="1">#REF!</definedName>
    <definedName name="BExXMA28M8SH7MKIGETSDA72WUIZ" hidden="1">#REF!</definedName>
    <definedName name="BExXMOLHIAHDLFSA31PUB36SC3I9" localSheetId="4" hidden="1">#REF!</definedName>
    <definedName name="BExXMOLHIAHDLFSA31PUB36SC3I9" localSheetId="2" hidden="1">#REF!</definedName>
    <definedName name="BExXMOLHIAHDLFSA31PUB36SC3I9" localSheetId="15" hidden="1">#REF!</definedName>
    <definedName name="BExXMOLHIAHDLFSA31PUB36SC3I9" hidden="1">#REF!</definedName>
    <definedName name="BExXMT8T5Z3M2JBQN65X2LKH0YQI" localSheetId="4" hidden="1">#REF!</definedName>
    <definedName name="BExXMT8T5Z3M2JBQN65X2LKH0YQI" localSheetId="2" hidden="1">#REF!</definedName>
    <definedName name="BExXMT8T5Z3M2JBQN65X2LKH0YQI" localSheetId="15" hidden="1">#REF!</definedName>
    <definedName name="BExXMT8T5Z3M2JBQN65X2LKH0YQI" hidden="1">#REF!</definedName>
    <definedName name="BExXN1XNO7H60M9X1E7EVWFJDM5N" localSheetId="4" hidden="1">#REF!</definedName>
    <definedName name="BExXN1XNO7H60M9X1E7EVWFJDM5N" localSheetId="2" hidden="1">#REF!</definedName>
    <definedName name="BExXN1XNO7H60M9X1E7EVWFJDM5N" localSheetId="15" hidden="1">#REF!</definedName>
    <definedName name="BExXN1XNO7H60M9X1E7EVWFJDM5N" hidden="1">#REF!</definedName>
    <definedName name="BExXN1XOOOY51EZQ6II0LWEU2OYT" localSheetId="4" hidden="1">#REF!</definedName>
    <definedName name="BExXN1XOOOY51EZQ6II0LWEU2OYT" localSheetId="2" hidden="1">#REF!</definedName>
    <definedName name="BExXN1XOOOY51EZQ6II0LWEU2OYT" localSheetId="15" hidden="1">#REF!</definedName>
    <definedName name="BExXN1XOOOY51EZQ6II0LWEU2OYT" hidden="1">#REF!</definedName>
    <definedName name="BExXN22ZOTIW49GPLWFYKVM90FNZ" localSheetId="4" hidden="1">#REF!</definedName>
    <definedName name="BExXN22ZOTIW49GPLWFYKVM90FNZ" localSheetId="2" hidden="1">#REF!</definedName>
    <definedName name="BExXN22ZOTIW49GPLWFYKVM90FNZ" localSheetId="15" hidden="1">#REF!</definedName>
    <definedName name="BExXN22ZOTIW49GPLWFYKVM90FNZ" hidden="1">#REF!</definedName>
    <definedName name="BExXN6QAP8UJQVN4R4BQKPP4QK35" localSheetId="4" hidden="1">#REF!</definedName>
    <definedName name="BExXN6QAP8UJQVN4R4BQKPP4QK35" localSheetId="2" hidden="1">#REF!</definedName>
    <definedName name="BExXN6QAP8UJQVN4R4BQKPP4QK35" localSheetId="15" hidden="1">#REF!</definedName>
    <definedName name="BExXN6QAP8UJQVN4R4BQKPP4QK35" hidden="1">#REF!</definedName>
    <definedName name="BExXNBOA39T2X6Y5Y5GZ5DDNA1AX" localSheetId="4" hidden="1">#REF!</definedName>
    <definedName name="BExXNBOA39T2X6Y5Y5GZ5DDNA1AX" localSheetId="2" hidden="1">#REF!</definedName>
    <definedName name="BExXNBOA39T2X6Y5Y5GZ5DDNA1AX" localSheetId="15" hidden="1">#REF!</definedName>
    <definedName name="BExXNBOA39T2X6Y5Y5GZ5DDNA1AX" hidden="1">#REF!</definedName>
    <definedName name="BExXNBZ1BRDK73S9XPRR1645KLVB" localSheetId="4" hidden="1">#REF!</definedName>
    <definedName name="BExXNBZ1BRDK73S9XPRR1645KLVB" localSheetId="2" hidden="1">#REF!</definedName>
    <definedName name="BExXNBZ1BRDK73S9XPRR1645KLVB" localSheetId="15" hidden="1">#REF!</definedName>
    <definedName name="BExXNBZ1BRDK73S9XPRR1645KLVB" hidden="1">#REF!</definedName>
    <definedName name="BExXND6872VJ3M2PGT056WQMWBHD" localSheetId="4" hidden="1">#REF!</definedName>
    <definedName name="BExXND6872VJ3M2PGT056WQMWBHD" localSheetId="2" hidden="1">#REF!</definedName>
    <definedName name="BExXND6872VJ3M2PGT056WQMWBHD" localSheetId="15" hidden="1">#REF!</definedName>
    <definedName name="BExXND6872VJ3M2PGT056WQMWBHD" hidden="1">#REF!</definedName>
    <definedName name="BExXNPM24UN2PGVL9D1TUBFRIKR4" localSheetId="4" hidden="1">#REF!</definedName>
    <definedName name="BExXNPM24UN2PGVL9D1TUBFRIKR4" localSheetId="2" hidden="1">#REF!</definedName>
    <definedName name="BExXNPM24UN2PGVL9D1TUBFRIKR4" localSheetId="15" hidden="1">#REF!</definedName>
    <definedName name="BExXNPM24UN2PGVL9D1TUBFRIKR4" hidden="1">#REF!</definedName>
    <definedName name="BExXNWCR6WOY5G3VTC96QCIFQE0E" localSheetId="4" hidden="1">#REF!</definedName>
    <definedName name="BExXNWCR6WOY5G3VTC96QCIFQE0E" localSheetId="2" hidden="1">#REF!</definedName>
    <definedName name="BExXNWCR6WOY5G3VTC96QCIFQE0E" localSheetId="15" hidden="1">#REF!</definedName>
    <definedName name="BExXNWCR6WOY5G3VTC96QCIFQE0E" hidden="1">#REF!</definedName>
    <definedName name="BExXNWYB165VO9MHARCL5WLCHWS0" localSheetId="4" hidden="1">#REF!</definedName>
    <definedName name="BExXNWYB165VO9MHARCL5WLCHWS0" localSheetId="2" hidden="1">#REF!</definedName>
    <definedName name="BExXNWYB165VO9MHARCL5WLCHWS0" localSheetId="15" hidden="1">#REF!</definedName>
    <definedName name="BExXNWYB165VO9MHARCL5WLCHWS0" hidden="1">#REF!</definedName>
    <definedName name="BExXO278QHQN8JDK5425EJ615ECC" localSheetId="4" hidden="1">#REF!</definedName>
    <definedName name="BExXO278QHQN8JDK5425EJ615ECC" localSheetId="2" hidden="1">#REF!</definedName>
    <definedName name="BExXO278QHQN8JDK5425EJ615ECC" localSheetId="15" hidden="1">#REF!</definedName>
    <definedName name="BExXO278QHQN8JDK5425EJ615ECC" hidden="1">#REF!</definedName>
    <definedName name="BExXO4QVV7YZ6L5A7WZEMIA5AZOV" localSheetId="4" hidden="1">#REF!</definedName>
    <definedName name="BExXO4QVV7YZ6L5A7WZEMIA5AZOV" localSheetId="2" hidden="1">#REF!</definedName>
    <definedName name="BExXO4QVV7YZ6L5A7WZEMIA5AZOV" localSheetId="15" hidden="1">#REF!</definedName>
    <definedName name="BExXO4QVV7YZ6L5A7WZEMIA5AZOV" hidden="1">#REF!</definedName>
    <definedName name="BExXOBHOP0WGFHI2Y9AO4L440UVQ" localSheetId="4" hidden="1">#REF!</definedName>
    <definedName name="BExXOBHOP0WGFHI2Y9AO4L440UVQ" localSheetId="2" hidden="1">#REF!</definedName>
    <definedName name="BExXOBHOP0WGFHI2Y9AO4L440UVQ" localSheetId="15" hidden="1">#REF!</definedName>
    <definedName name="BExXOBHOP0WGFHI2Y9AO4L440UVQ" hidden="1">#REF!</definedName>
    <definedName name="BExXOHHHX25B8F97636QMXFUDZQK" localSheetId="4" hidden="1">#REF!</definedName>
    <definedName name="BExXOHHHX25B8F97636QMXFUDZQK" localSheetId="2" hidden="1">#REF!</definedName>
    <definedName name="BExXOHHHX25B8F97636QMXFUDZQK" localSheetId="15" hidden="1">#REF!</definedName>
    <definedName name="BExXOHHHX25B8F97636QMXFUDZQK" hidden="1">#REF!</definedName>
    <definedName name="BExXOHSAD2NSHOLLMZ2JWA4I3I1R" localSheetId="4" hidden="1">#REF!</definedName>
    <definedName name="BExXOHSAD2NSHOLLMZ2JWA4I3I1R" localSheetId="2" hidden="1">#REF!</definedName>
    <definedName name="BExXOHSAD2NSHOLLMZ2JWA4I3I1R" localSheetId="15" hidden="1">#REF!</definedName>
    <definedName name="BExXOHSAD2NSHOLLMZ2JWA4I3I1R" hidden="1">#REF!</definedName>
    <definedName name="BExXOJKWIJ6IFTV1RHIWHR91EZMW" localSheetId="4" hidden="1">#REF!</definedName>
    <definedName name="BExXOJKWIJ6IFTV1RHIWHR91EZMW" localSheetId="2" hidden="1">#REF!</definedName>
    <definedName name="BExXOJKWIJ6IFTV1RHIWHR91EZMW" localSheetId="15" hidden="1">#REF!</definedName>
    <definedName name="BExXOJKWIJ6IFTV1RHIWHR91EZMW" hidden="1">#REF!</definedName>
    <definedName name="BExXP80B5FGA00JCM7UXKPI3PB7Y" localSheetId="4" hidden="1">#REF!</definedName>
    <definedName name="BExXP80B5FGA00JCM7UXKPI3PB7Y" localSheetId="2" hidden="1">#REF!</definedName>
    <definedName name="BExXP80B5FGA00JCM7UXKPI3PB7Y" localSheetId="15" hidden="1">#REF!</definedName>
    <definedName name="BExXP80B5FGA00JCM7UXKPI3PB7Y" hidden="1">#REF!</definedName>
    <definedName name="BExXP85M4WXYVN1UVHUTOEKEG5XS" localSheetId="4" hidden="1">#REF!</definedName>
    <definedName name="BExXP85M4WXYVN1UVHUTOEKEG5XS" localSheetId="2" hidden="1">#REF!</definedName>
    <definedName name="BExXP85M4WXYVN1UVHUTOEKEG5XS" localSheetId="15" hidden="1">#REF!</definedName>
    <definedName name="BExXP85M4WXYVN1UVHUTOEKEG5XS" hidden="1">#REF!</definedName>
    <definedName name="BExXPELOTHOAG0OWILLAH94OZV5J" localSheetId="4" hidden="1">#REF!</definedName>
    <definedName name="BExXPELOTHOAG0OWILLAH94OZV5J" localSheetId="2" hidden="1">#REF!</definedName>
    <definedName name="BExXPELOTHOAG0OWILLAH94OZV5J" localSheetId="15" hidden="1">#REF!</definedName>
    <definedName name="BExXPELOTHOAG0OWILLAH94OZV5J" hidden="1">#REF!</definedName>
    <definedName name="BExXPOSJRLJNYPU01QNNQ5URXP2U" localSheetId="4" hidden="1">#REF!</definedName>
    <definedName name="BExXPOSJRLJNYPU01QNNQ5URXP2U" localSheetId="2" hidden="1">#REF!</definedName>
    <definedName name="BExXPOSJRLJNYPU01QNNQ5URXP2U" localSheetId="15" hidden="1">#REF!</definedName>
    <definedName name="BExXPOSJRLJNYPU01QNNQ5URXP2U" hidden="1">#REF!</definedName>
    <definedName name="BExXPS31W1VD2NMIE4E37LHVDF0L" localSheetId="4" hidden="1">#REF!</definedName>
    <definedName name="BExXPS31W1VD2NMIE4E37LHVDF0L" localSheetId="2" hidden="1">#REF!</definedName>
    <definedName name="BExXPS31W1VD2NMIE4E37LHVDF0L" localSheetId="15" hidden="1">#REF!</definedName>
    <definedName name="BExXPS31W1VD2NMIE4E37LHVDF0L" hidden="1">#REF!</definedName>
    <definedName name="BExXPZKYEMVF5JOC14HYOOYQK6JK" localSheetId="4" hidden="1">#REF!</definedName>
    <definedName name="BExXPZKYEMVF5JOC14HYOOYQK6JK" localSheetId="2" hidden="1">#REF!</definedName>
    <definedName name="BExXPZKYEMVF5JOC14HYOOYQK6JK" localSheetId="15" hidden="1">#REF!</definedName>
    <definedName name="BExXPZKYEMVF5JOC14HYOOYQK6JK" hidden="1">#REF!</definedName>
    <definedName name="BExXQ89PA10X79WBWOEP1AJX1OQM" localSheetId="4" hidden="1">#REF!</definedName>
    <definedName name="BExXQ89PA10X79WBWOEP1AJX1OQM" localSheetId="2" hidden="1">#REF!</definedName>
    <definedName name="BExXQ89PA10X79WBWOEP1AJX1OQM" localSheetId="15" hidden="1">#REF!</definedName>
    <definedName name="BExXQ89PA10X79WBWOEP1AJX1OQM" hidden="1">#REF!</definedName>
    <definedName name="BExXQCGQGGYSI0LTRVR73MUO50AW" localSheetId="4" hidden="1">#REF!</definedName>
    <definedName name="BExXQCGQGGYSI0LTRVR73MUO50AW" localSheetId="2" hidden="1">#REF!</definedName>
    <definedName name="BExXQCGQGGYSI0LTRVR73MUO50AW" localSheetId="15" hidden="1">#REF!</definedName>
    <definedName name="BExXQCGQGGYSI0LTRVR73MUO50AW" hidden="1">#REF!</definedName>
    <definedName name="BExXQEEXFHDQ8DSRAJSB5ET6J004" localSheetId="4" hidden="1">#REF!</definedName>
    <definedName name="BExXQEEXFHDQ8DSRAJSB5ET6J004" localSheetId="2" hidden="1">#REF!</definedName>
    <definedName name="BExXQEEXFHDQ8DSRAJSB5ET6J004" localSheetId="15" hidden="1">#REF!</definedName>
    <definedName name="BExXQEEXFHDQ8DSRAJSB5ET6J004" hidden="1">#REF!</definedName>
    <definedName name="BExXQH41O5HZAH8BO6HCFY8YC3TU" localSheetId="4" hidden="1">#REF!</definedName>
    <definedName name="BExXQH41O5HZAH8BO6HCFY8YC3TU" localSheetId="2" hidden="1">#REF!</definedName>
    <definedName name="BExXQH41O5HZAH8BO6HCFY8YC3TU" localSheetId="15" hidden="1">#REF!</definedName>
    <definedName name="BExXQH41O5HZAH8BO6HCFY8YC3TU" hidden="1">#REF!</definedName>
    <definedName name="BExXQJIEF5R3QQ6D8HO3NGPU0IQC" localSheetId="4" hidden="1">#REF!</definedName>
    <definedName name="BExXQJIEF5R3QQ6D8HO3NGPU0IQC" localSheetId="2" hidden="1">#REF!</definedName>
    <definedName name="BExXQJIEF5R3QQ6D8HO3NGPU0IQC" localSheetId="15" hidden="1">#REF!</definedName>
    <definedName name="BExXQJIEF5R3QQ6D8HO3NGPU0IQC" hidden="1">#REF!</definedName>
    <definedName name="BExXQRAVW0KPQXIJ59NG6UGTZB59" localSheetId="4" hidden="1">#REF!</definedName>
    <definedName name="BExXQRAVW0KPQXIJ59NG6UGTZB59" localSheetId="2" hidden="1">#REF!</definedName>
    <definedName name="BExXQRAVW0KPQXIJ59NG6UGTZB59" localSheetId="15" hidden="1">#REF!</definedName>
    <definedName name="BExXQRAVW0KPQXIJ59NG6UGTZB59" hidden="1">#REF!</definedName>
    <definedName name="BExXQU00K9ER4I1WM7T9J0W1E7ZC" localSheetId="4" hidden="1">#REF!</definedName>
    <definedName name="BExXQU00K9ER4I1WM7T9J0W1E7ZC" localSheetId="2" hidden="1">#REF!</definedName>
    <definedName name="BExXQU00K9ER4I1WM7T9J0W1E7ZC" localSheetId="15" hidden="1">#REF!</definedName>
    <definedName name="BExXQU00K9ER4I1WM7T9J0W1E7ZC" hidden="1">#REF!</definedName>
    <definedName name="BExXQU00KOR7XLM8B13DGJ1MIQDY" localSheetId="4" hidden="1">#REF!</definedName>
    <definedName name="BExXQU00KOR7XLM8B13DGJ1MIQDY" localSheetId="2" hidden="1">#REF!</definedName>
    <definedName name="BExXQU00KOR7XLM8B13DGJ1MIQDY" localSheetId="15" hidden="1">#REF!</definedName>
    <definedName name="BExXQU00KOR7XLM8B13DGJ1MIQDY" hidden="1">#REF!</definedName>
    <definedName name="BExXQUG48Q1ISN53FE4MRROM0HSJ" localSheetId="4" hidden="1">#REF!</definedName>
    <definedName name="BExXQUG48Q1ISN53FE4MRROM0HSJ" localSheetId="2" hidden="1">#REF!</definedName>
    <definedName name="BExXQUG48Q1ISN53FE4MRROM0HSJ" localSheetId="15" hidden="1">#REF!</definedName>
    <definedName name="BExXQUG48Q1ISN53FE4MRROM0HSJ" hidden="1">#REF!</definedName>
    <definedName name="BExXQXG18PS8HGBOS03OSTQ0KEYC" localSheetId="4" hidden="1">#REF!</definedName>
    <definedName name="BExXQXG18PS8HGBOS03OSTQ0KEYC" localSheetId="2" hidden="1">#REF!</definedName>
    <definedName name="BExXQXG18PS8HGBOS03OSTQ0KEYC" localSheetId="15" hidden="1">#REF!</definedName>
    <definedName name="BExXQXG18PS8HGBOS03OSTQ0KEYC" hidden="1">#REF!</definedName>
    <definedName name="BExXQXQT4OAFQT5B0YB3USDJOJOB" localSheetId="4" hidden="1">#REF!</definedName>
    <definedName name="BExXQXQT4OAFQT5B0YB3USDJOJOB" localSheetId="2" hidden="1">#REF!</definedName>
    <definedName name="BExXQXQT4OAFQT5B0YB3USDJOJOB" localSheetId="15" hidden="1">#REF!</definedName>
    <definedName name="BExXQXQT4OAFQT5B0YB3USDJOJOB" hidden="1">#REF!</definedName>
    <definedName name="BExXR3FSEXAHSXEQNJORWFCPX86N" localSheetId="4" hidden="1">#REF!</definedName>
    <definedName name="BExXR3FSEXAHSXEQNJORWFCPX86N" localSheetId="2" hidden="1">#REF!</definedName>
    <definedName name="BExXR3FSEXAHSXEQNJORWFCPX86N" localSheetId="15" hidden="1">#REF!</definedName>
    <definedName name="BExXR3FSEXAHSXEQNJORWFCPX86N" hidden="1">#REF!</definedName>
    <definedName name="BExXR3W3FKYQBLR299HO9RZ70C43" localSheetId="4" hidden="1">#REF!</definedName>
    <definedName name="BExXR3W3FKYQBLR299HO9RZ70C43" localSheetId="2" hidden="1">#REF!</definedName>
    <definedName name="BExXR3W3FKYQBLR299HO9RZ70C43" localSheetId="15" hidden="1">#REF!</definedName>
    <definedName name="BExXR3W3FKYQBLR299HO9RZ70C43" hidden="1">#REF!</definedName>
    <definedName name="BExXR46U23CRRBV6IZT982MAEQKI" localSheetId="4" hidden="1">#REF!</definedName>
    <definedName name="BExXR46U23CRRBV6IZT982MAEQKI" localSheetId="2" hidden="1">#REF!</definedName>
    <definedName name="BExXR46U23CRRBV6IZT982MAEQKI" localSheetId="15" hidden="1">#REF!</definedName>
    <definedName name="BExXR46U23CRRBV6IZT982MAEQKI" hidden="1">#REF!</definedName>
    <definedName name="BExXR6A8W3ND3XDZXBMQZ1VCAXHG" localSheetId="4" hidden="1">#REF!</definedName>
    <definedName name="BExXR6A8W3ND3XDZXBMQZ1VCAXHG" localSheetId="2" hidden="1">#REF!</definedName>
    <definedName name="BExXR6A8W3ND3XDZXBMQZ1VCAXHG" localSheetId="15" hidden="1">#REF!</definedName>
    <definedName name="BExXR6A8W3ND3XDZXBMQZ1VCAXHG" hidden="1">#REF!</definedName>
    <definedName name="BExXR7HKNHT37B4OOA9K9191PP22" localSheetId="4" hidden="1">#REF!</definedName>
    <definedName name="BExXR7HKNHT37B4OOA9K9191PP22" localSheetId="2" hidden="1">#REF!</definedName>
    <definedName name="BExXR7HKNHT37B4OOA9K9191PP22" localSheetId="15" hidden="1">#REF!</definedName>
    <definedName name="BExXR7HKNHT37B4OOA9K9191PP22" hidden="1">#REF!</definedName>
    <definedName name="BExXR8OKAVX7O70V5IYG2PRKXSTI" localSheetId="4" hidden="1">#REF!</definedName>
    <definedName name="BExXR8OKAVX7O70V5IYG2PRKXSTI" localSheetId="2" hidden="1">#REF!</definedName>
    <definedName name="BExXR8OKAVX7O70V5IYG2PRKXSTI" localSheetId="15" hidden="1">#REF!</definedName>
    <definedName name="BExXR8OKAVX7O70V5IYG2PRKXSTI" hidden="1">#REF!</definedName>
    <definedName name="BExXRA6N6XCLQM6XDV724ZIH6G93" localSheetId="4" hidden="1">#REF!</definedName>
    <definedName name="BExXRA6N6XCLQM6XDV724ZIH6G93" localSheetId="2" hidden="1">#REF!</definedName>
    <definedName name="BExXRA6N6XCLQM6XDV724ZIH6G93" localSheetId="15" hidden="1">#REF!</definedName>
    <definedName name="BExXRA6N6XCLQM6XDV724ZIH6G93" hidden="1">#REF!</definedName>
    <definedName name="BExXRABZ1CNKCG6K1MR6OUFHF7J9" localSheetId="4" hidden="1">#REF!</definedName>
    <definedName name="BExXRABZ1CNKCG6K1MR6OUFHF7J9" localSheetId="2" hidden="1">#REF!</definedName>
    <definedName name="BExXRABZ1CNKCG6K1MR6OUFHF7J9" localSheetId="15" hidden="1">#REF!</definedName>
    <definedName name="BExXRABZ1CNKCG6K1MR6OUFHF7J9" hidden="1">#REF!</definedName>
    <definedName name="BExXRBOFETC0OTJ6WY3VPMFH03VB" localSheetId="4" hidden="1">#REF!</definedName>
    <definedName name="BExXRBOFETC0OTJ6WY3VPMFH03VB" localSheetId="2" hidden="1">#REF!</definedName>
    <definedName name="BExXRBOFETC0OTJ6WY3VPMFH03VB" localSheetId="15" hidden="1">#REF!</definedName>
    <definedName name="BExXRBOFETC0OTJ6WY3VPMFH03VB" hidden="1">#REF!</definedName>
    <definedName name="BExXRD13K1S9Y3JGR7CXSONT7RJZ" localSheetId="4" hidden="1">#REF!</definedName>
    <definedName name="BExXRD13K1S9Y3JGR7CXSONT7RJZ" localSheetId="2" hidden="1">#REF!</definedName>
    <definedName name="BExXRD13K1S9Y3JGR7CXSONT7RJZ" localSheetId="15" hidden="1">#REF!</definedName>
    <definedName name="BExXRD13K1S9Y3JGR7CXSONT7RJZ" hidden="1">#REF!</definedName>
    <definedName name="BExXRIFB4QQ87QIGA9AG0NXP577K" localSheetId="4" hidden="1">#REF!</definedName>
    <definedName name="BExXRIFB4QQ87QIGA9AG0NXP577K" localSheetId="2" hidden="1">#REF!</definedName>
    <definedName name="BExXRIFB4QQ87QIGA9AG0NXP577K" localSheetId="15" hidden="1">#REF!</definedName>
    <definedName name="BExXRIFB4QQ87QIGA9AG0NXP577K" hidden="1">#REF!</definedName>
    <definedName name="BExXRIQ2JF2CVTRDQX2D9SPH7FTN" localSheetId="4" hidden="1">#REF!</definedName>
    <definedName name="BExXRIQ2JF2CVTRDQX2D9SPH7FTN" localSheetId="2" hidden="1">#REF!</definedName>
    <definedName name="BExXRIQ2JF2CVTRDQX2D9SPH7FTN" localSheetId="15" hidden="1">#REF!</definedName>
    <definedName name="BExXRIQ2JF2CVTRDQX2D9SPH7FTN" hidden="1">#REF!</definedName>
    <definedName name="BExXRO4A6VUH1F4XV8N1BRJ4896W" localSheetId="4" hidden="1">#REF!</definedName>
    <definedName name="BExXRO4A6VUH1F4XV8N1BRJ4896W" localSheetId="2" hidden="1">#REF!</definedName>
    <definedName name="BExXRO4A6VUH1F4XV8N1BRJ4896W" localSheetId="15" hidden="1">#REF!</definedName>
    <definedName name="BExXRO4A6VUH1F4XV8N1BRJ4896W" hidden="1">#REF!</definedName>
    <definedName name="BExXRO9N1SNJZGKD90P4K7FU1J0P" localSheetId="4" hidden="1">#REF!</definedName>
    <definedName name="BExXRO9N1SNJZGKD90P4K7FU1J0P" localSheetId="2" hidden="1">#REF!</definedName>
    <definedName name="BExXRO9N1SNJZGKD90P4K7FU1J0P" localSheetId="15" hidden="1">#REF!</definedName>
    <definedName name="BExXRO9N1SNJZGKD90P4K7FU1J0P" hidden="1">#REF!</definedName>
    <definedName name="BExXROF2MWDZ7IFXX27XOJ79Q86E" localSheetId="4" hidden="1">#REF!</definedName>
    <definedName name="BExXROF2MWDZ7IFXX27XOJ79Q86E" localSheetId="2" hidden="1">#REF!</definedName>
    <definedName name="BExXROF2MWDZ7IFXX27XOJ79Q86E" localSheetId="15" hidden="1">#REF!</definedName>
    <definedName name="BExXROF2MWDZ7IFXX27XOJ79Q86E" hidden="1">#REF!</definedName>
    <definedName name="BExXRV5QP3Z0KAQ1EQT9JYT2FV0L" localSheetId="4" hidden="1">#REF!</definedName>
    <definedName name="BExXRV5QP3Z0KAQ1EQT9JYT2FV0L" localSheetId="2" hidden="1">#REF!</definedName>
    <definedName name="BExXRV5QP3Z0KAQ1EQT9JYT2FV0L" localSheetId="15" hidden="1">#REF!</definedName>
    <definedName name="BExXRV5QP3Z0KAQ1EQT9JYT2FV0L" hidden="1">#REF!</definedName>
    <definedName name="BExXRZ20LZZCW8LVGDK0XETOTSAI" localSheetId="4" hidden="1">#REF!</definedName>
    <definedName name="BExXRZ20LZZCW8LVGDK0XETOTSAI" localSheetId="2" hidden="1">#REF!</definedName>
    <definedName name="BExXRZ20LZZCW8LVGDK0XETOTSAI" localSheetId="15" hidden="1">#REF!</definedName>
    <definedName name="BExXRZ20LZZCW8LVGDK0XETOTSAI" hidden="1">#REF!</definedName>
    <definedName name="BExXS4R1GKUJQX6MHUIUN4S3SCAS" localSheetId="4" hidden="1">#REF!</definedName>
    <definedName name="BExXS4R1GKUJQX6MHUIUN4S3SCAS" localSheetId="2" hidden="1">#REF!</definedName>
    <definedName name="BExXS4R1GKUJQX6MHUIUN4S3SCAS" localSheetId="15" hidden="1">#REF!</definedName>
    <definedName name="BExXS4R1GKUJQX6MHUIUN4S3SCAS" hidden="1">#REF!</definedName>
    <definedName name="BExXS63O4OMWMNXXAODZQFSDG33N" localSheetId="4" hidden="1">#REF!</definedName>
    <definedName name="BExXS63O4OMWMNXXAODZQFSDG33N" localSheetId="2" hidden="1">#REF!</definedName>
    <definedName name="BExXS63O4OMWMNXXAODZQFSDG33N" localSheetId="15" hidden="1">#REF!</definedName>
    <definedName name="BExXS63O4OMWMNXXAODZQFSDG33N" hidden="1">#REF!</definedName>
    <definedName name="BExXSBSP1TOY051HSPEPM0AEIO2M" localSheetId="4" hidden="1">#REF!</definedName>
    <definedName name="BExXSBSP1TOY051HSPEPM0AEIO2M" localSheetId="2" hidden="1">#REF!</definedName>
    <definedName name="BExXSBSP1TOY051HSPEPM0AEIO2M" localSheetId="15" hidden="1">#REF!</definedName>
    <definedName name="BExXSBSP1TOY051HSPEPM0AEIO2M" hidden="1">#REF!</definedName>
    <definedName name="BExXSC8RFK5D68FJD2HI4K66SA6I" localSheetId="4" hidden="1">#REF!</definedName>
    <definedName name="BExXSC8RFK5D68FJD2HI4K66SA6I" localSheetId="2" hidden="1">#REF!</definedName>
    <definedName name="BExXSC8RFK5D68FJD2HI4K66SA6I" localSheetId="15" hidden="1">#REF!</definedName>
    <definedName name="BExXSC8RFK5D68FJD2HI4K66SA6I" hidden="1">#REF!</definedName>
    <definedName name="BExXSCP0AZ5MYCC2UFG2GLBCV1CC" localSheetId="4" hidden="1">#REF!</definedName>
    <definedName name="BExXSCP0AZ5MYCC2UFG2GLBCV1CC" localSheetId="2" hidden="1">#REF!</definedName>
    <definedName name="BExXSCP0AZ5MYCC2UFG2GLBCV1CC" localSheetId="15" hidden="1">#REF!</definedName>
    <definedName name="BExXSCP0AZ5MYCC2UFG2GLBCV1CC" hidden="1">#REF!</definedName>
    <definedName name="BExXSNHC88W4UMXEOIOOATJAIKZO" localSheetId="4" hidden="1">#REF!</definedName>
    <definedName name="BExXSNHC88W4UMXEOIOOATJAIKZO" localSheetId="2" hidden="1">#REF!</definedName>
    <definedName name="BExXSNHC88W4UMXEOIOOATJAIKZO" localSheetId="15" hidden="1">#REF!</definedName>
    <definedName name="BExXSNHC88W4UMXEOIOOATJAIKZO" hidden="1">#REF!</definedName>
    <definedName name="BExXSTBS08WIA9TLALV3UQ2Z3MRG" localSheetId="4" hidden="1">#REF!</definedName>
    <definedName name="BExXSTBS08WIA9TLALV3UQ2Z3MRG" localSheetId="2" hidden="1">#REF!</definedName>
    <definedName name="BExXSTBS08WIA9TLALV3UQ2Z3MRG" localSheetId="15" hidden="1">#REF!</definedName>
    <definedName name="BExXSTBS08WIA9TLALV3UQ2Z3MRG" hidden="1">#REF!</definedName>
    <definedName name="BExXSVQ2WOJJ73YEO8Q2FK60V4G8" localSheetId="4" hidden="1">#REF!</definedName>
    <definedName name="BExXSVQ2WOJJ73YEO8Q2FK60V4G8" localSheetId="2" hidden="1">#REF!</definedName>
    <definedName name="BExXSVQ2WOJJ73YEO8Q2FK60V4G8" localSheetId="15" hidden="1">#REF!</definedName>
    <definedName name="BExXSVQ2WOJJ73YEO8Q2FK60V4G8" hidden="1">#REF!</definedName>
    <definedName name="BExXTER5A2EQ14KN6J0MVATIHVKN" localSheetId="4" hidden="1">#REF!</definedName>
    <definedName name="BExXTER5A2EQ14KN6J0MVATIHVKN" localSheetId="2" hidden="1">#REF!</definedName>
    <definedName name="BExXTER5A2EQ14KN6J0MVATIHVKN" localSheetId="15" hidden="1">#REF!</definedName>
    <definedName name="BExXTER5A2EQ14KN6J0MVATIHVKN" hidden="1">#REF!</definedName>
    <definedName name="BExXTHLRNL82GN7KZY3TOLO508N7" localSheetId="4" hidden="1">#REF!</definedName>
    <definedName name="BExXTHLRNL82GN7KZY3TOLO508N7" localSheetId="2" hidden="1">#REF!</definedName>
    <definedName name="BExXTHLRNL82GN7KZY3TOLO508N7" localSheetId="15" hidden="1">#REF!</definedName>
    <definedName name="BExXTHLRNL82GN7KZY3TOLO508N7" hidden="1">#REF!</definedName>
    <definedName name="BExXTL72MKEQSQH9L2OTFLU8DM2B" localSheetId="4" hidden="1">#REF!</definedName>
    <definedName name="BExXTL72MKEQSQH9L2OTFLU8DM2B" localSheetId="2" hidden="1">#REF!</definedName>
    <definedName name="BExXTL72MKEQSQH9L2OTFLU8DM2B" localSheetId="15" hidden="1">#REF!</definedName>
    <definedName name="BExXTL72MKEQSQH9L2OTFLU8DM2B" hidden="1">#REF!</definedName>
    <definedName name="BExXTM3M4RTCRSX7VGAXGQNPP668" localSheetId="4" hidden="1">#REF!</definedName>
    <definedName name="BExXTM3M4RTCRSX7VGAXGQNPP668" localSheetId="2" hidden="1">#REF!</definedName>
    <definedName name="BExXTM3M4RTCRSX7VGAXGQNPP668" localSheetId="15" hidden="1">#REF!</definedName>
    <definedName name="BExXTM3M4RTCRSX7VGAXGQNPP668" hidden="1">#REF!</definedName>
    <definedName name="BExXTOCF78J7WY6FOVBRY1N2RBBR" localSheetId="4" hidden="1">#REF!</definedName>
    <definedName name="BExXTOCF78J7WY6FOVBRY1N2RBBR" localSheetId="2" hidden="1">#REF!</definedName>
    <definedName name="BExXTOCF78J7WY6FOVBRY1N2RBBR" localSheetId="15" hidden="1">#REF!</definedName>
    <definedName name="BExXTOCF78J7WY6FOVBRY1N2RBBR" hidden="1">#REF!</definedName>
    <definedName name="BExXTP3GYO6Z9RTKKT10XA0UTV3T" localSheetId="4" hidden="1">#REF!</definedName>
    <definedName name="BExXTP3GYO6Z9RTKKT10XA0UTV3T" localSheetId="2" hidden="1">#REF!</definedName>
    <definedName name="BExXTP3GYO6Z9RTKKT10XA0UTV3T" localSheetId="15" hidden="1">#REF!</definedName>
    <definedName name="BExXTP3GYO6Z9RTKKT10XA0UTV3T" hidden="1">#REF!</definedName>
    <definedName name="BExXTRN4AFX9QW6YC4HNGBBD5R08" localSheetId="4" hidden="1">#REF!</definedName>
    <definedName name="BExXTRN4AFX9QW6YC4HNGBBD5R08" localSheetId="2" hidden="1">#REF!</definedName>
    <definedName name="BExXTRN4AFX9QW6YC4HNGBBD5R08" localSheetId="15" hidden="1">#REF!</definedName>
    <definedName name="BExXTRN4AFX9QW6YC4HNGBBD5R08" hidden="1">#REF!</definedName>
    <definedName name="BExXTV8M7YIG5C64O046DN613ZRO" localSheetId="4" hidden="1">#REF!</definedName>
    <definedName name="BExXTV8M7YIG5C64O046DN613ZRO" localSheetId="2" hidden="1">#REF!</definedName>
    <definedName name="BExXTV8M7YIG5C64O046DN613ZRO" localSheetId="15" hidden="1">#REF!</definedName>
    <definedName name="BExXTV8M7YIG5C64O046DN613ZRO" hidden="1">#REF!</definedName>
    <definedName name="BExXTVDXQ7ZX3THNLFJXFAONW0AI" localSheetId="4" hidden="1">#REF!</definedName>
    <definedName name="BExXTVDXQ7ZX3THNLFJXFAONW0AI" localSheetId="2" hidden="1">#REF!</definedName>
    <definedName name="BExXTVDXQ7ZX3THNLFJXFAONW0AI" localSheetId="15" hidden="1">#REF!</definedName>
    <definedName name="BExXTVDXQ7ZX3THNLFJXFAONW0AI" hidden="1">#REF!</definedName>
    <definedName name="BExXTZKZ4CG92ZQLIRKEXXH9BFIR" localSheetId="4" hidden="1">#REF!</definedName>
    <definedName name="BExXTZKZ4CG92ZQLIRKEXXH9BFIR" localSheetId="2" hidden="1">#REF!</definedName>
    <definedName name="BExXTZKZ4CG92ZQLIRKEXXH9BFIR" localSheetId="15" hidden="1">#REF!</definedName>
    <definedName name="BExXTZKZ4CG92ZQLIRKEXXH9BFIR" hidden="1">#REF!</definedName>
    <definedName name="BExXU4J2BM2964GD5UZHM752Q4NS" localSheetId="4" hidden="1">#REF!</definedName>
    <definedName name="BExXU4J2BM2964GD5UZHM752Q4NS" localSheetId="2" hidden="1">#REF!</definedName>
    <definedName name="BExXU4J2BM2964GD5UZHM752Q4NS" localSheetId="15" hidden="1">#REF!</definedName>
    <definedName name="BExXU4J2BM2964GD5UZHM752Q4NS" hidden="1">#REF!</definedName>
    <definedName name="BExXU6XDTT7RM93KILIDEYPA9XKF" localSheetId="4" hidden="1">#REF!</definedName>
    <definedName name="BExXU6XDTT7RM93KILIDEYPA9XKF" localSheetId="2" hidden="1">#REF!</definedName>
    <definedName name="BExXU6XDTT7RM93KILIDEYPA9XKF" localSheetId="15" hidden="1">#REF!</definedName>
    <definedName name="BExXU6XDTT7RM93KILIDEYPA9XKF" hidden="1">#REF!</definedName>
    <definedName name="BExXU8VLZA7WLPZ3RAQZGNERUD26" localSheetId="4" hidden="1">#REF!</definedName>
    <definedName name="BExXU8VLZA7WLPZ3RAQZGNERUD26" localSheetId="2" hidden="1">#REF!</definedName>
    <definedName name="BExXU8VLZA7WLPZ3RAQZGNERUD26" localSheetId="15" hidden="1">#REF!</definedName>
    <definedName name="BExXU8VLZA7WLPZ3RAQZGNERUD26" hidden="1">#REF!</definedName>
    <definedName name="BExXUB9RSLSCNN5ETLXY72DAPZZM" localSheetId="4" hidden="1">#REF!</definedName>
    <definedName name="BExXUB9RSLSCNN5ETLXY72DAPZZM" localSheetId="2" hidden="1">#REF!</definedName>
    <definedName name="BExXUB9RSLSCNN5ETLXY72DAPZZM" localSheetId="15" hidden="1">#REF!</definedName>
    <definedName name="BExXUB9RSLSCNN5ETLXY72DAPZZM" hidden="1">#REF!</definedName>
    <definedName name="BExXUFRM82XQIN2T8KGLDQL1IBQW" localSheetId="4" hidden="1">#REF!</definedName>
    <definedName name="BExXUFRM82XQIN2T8KGLDQL1IBQW" localSheetId="2" hidden="1">#REF!</definedName>
    <definedName name="BExXUFRM82XQIN2T8KGLDQL1IBQW" localSheetId="15" hidden="1">#REF!</definedName>
    <definedName name="BExXUFRM82XQIN2T8KGLDQL1IBQW" hidden="1">#REF!</definedName>
    <definedName name="BExXUQEQBF6FI240ZGIF9YXZSRAU" localSheetId="4" hidden="1">#REF!</definedName>
    <definedName name="BExXUQEQBF6FI240ZGIF9YXZSRAU" localSheetId="2" hidden="1">#REF!</definedName>
    <definedName name="BExXUQEQBF6FI240ZGIF9YXZSRAU" localSheetId="15" hidden="1">#REF!</definedName>
    <definedName name="BExXUQEQBF6FI240ZGIF9YXZSRAU" hidden="1">#REF!</definedName>
    <definedName name="BExXUX02UQ8LJPBZ4YBORILFR0W0" localSheetId="4" hidden="1">#REF!</definedName>
    <definedName name="BExXUX02UQ8LJPBZ4YBORILFR0W0" localSheetId="2" hidden="1">#REF!</definedName>
    <definedName name="BExXUX02UQ8LJPBZ4YBORILFR0W0" localSheetId="15" hidden="1">#REF!</definedName>
    <definedName name="BExXUX02UQ8LJPBZ4YBORILFR0W0" hidden="1">#REF!</definedName>
    <definedName name="BExXUYND6EJO7CJ5KRICV4O1JNWK" localSheetId="4" hidden="1">#REF!</definedName>
    <definedName name="BExXUYND6EJO7CJ5KRICV4O1JNWK" localSheetId="2" hidden="1">#REF!</definedName>
    <definedName name="BExXUYND6EJO7CJ5KRICV4O1JNWK" localSheetId="15" hidden="1">#REF!</definedName>
    <definedName name="BExXUYND6EJO7CJ5KRICV4O1JNWK" hidden="1">#REF!</definedName>
    <definedName name="BExXV6FWG4H3S2QEUJZYIXILNGJ7" localSheetId="4" hidden="1">#REF!</definedName>
    <definedName name="BExXV6FWG4H3S2QEUJZYIXILNGJ7" localSheetId="2" hidden="1">#REF!</definedName>
    <definedName name="BExXV6FWG4H3S2QEUJZYIXILNGJ7" localSheetId="15" hidden="1">#REF!</definedName>
    <definedName name="BExXV6FWG4H3S2QEUJZYIXILNGJ7" hidden="1">#REF!</definedName>
    <definedName name="BExXVK87BMMO6LHKV0CFDNIQVIBS" localSheetId="4" hidden="1">#REF!</definedName>
    <definedName name="BExXVK87BMMO6LHKV0CFDNIQVIBS" localSheetId="2" hidden="1">#REF!</definedName>
    <definedName name="BExXVK87BMMO6LHKV0CFDNIQVIBS" localSheetId="15" hidden="1">#REF!</definedName>
    <definedName name="BExXVK87BMMO6LHKV0CFDNIQVIBS" hidden="1">#REF!</definedName>
    <definedName name="BExXVKZ9WXPGL6IVY6T61IDD771I" localSheetId="4" hidden="1">#REF!</definedName>
    <definedName name="BExXVKZ9WXPGL6IVY6T61IDD771I" localSheetId="2" hidden="1">#REF!</definedName>
    <definedName name="BExXVKZ9WXPGL6IVY6T61IDD771I" localSheetId="15" hidden="1">#REF!</definedName>
    <definedName name="BExXVKZ9WXPGL6IVY6T61IDD771I" hidden="1">#REF!</definedName>
    <definedName name="BExXVLA319WCSEOVHB05KDUSU054" localSheetId="4" hidden="1">#REF!</definedName>
    <definedName name="BExXVLA319WCSEOVHB05KDUSU054" localSheetId="2" hidden="1">#REF!</definedName>
    <definedName name="BExXVLA319WCSEOVHB05KDUSU054" localSheetId="15" hidden="1">#REF!</definedName>
    <definedName name="BExXVLA319WCSEOVHB05KDUSU054" hidden="1">#REF!</definedName>
    <definedName name="BExXVTTG5YRCSTI0UL141BKR36SU" localSheetId="4" hidden="1">#REF!</definedName>
    <definedName name="BExXVTTG5YRCSTI0UL141BKR36SU" localSheetId="2" hidden="1">#REF!</definedName>
    <definedName name="BExXVTTG5YRCSTI0UL141BKR36SU" localSheetId="15" hidden="1">#REF!</definedName>
    <definedName name="BExXVTTG5YRCSTI0UL141BKR36SU" hidden="1">#REF!</definedName>
    <definedName name="BExXVYWX74VKI8BDDSX9U85460MB" localSheetId="4" hidden="1">#REF!</definedName>
    <definedName name="BExXVYWX74VKI8BDDSX9U85460MB" localSheetId="2" hidden="1">#REF!</definedName>
    <definedName name="BExXVYWX74VKI8BDDSX9U85460MB" localSheetId="15" hidden="1">#REF!</definedName>
    <definedName name="BExXVYWX74VKI8BDDSX9U85460MB" hidden="1">#REF!</definedName>
    <definedName name="BExXW27MMXHXUXX78SDTBE1JYTHT" localSheetId="4" hidden="1">#REF!</definedName>
    <definedName name="BExXW27MMXHXUXX78SDTBE1JYTHT" localSheetId="2" hidden="1">#REF!</definedName>
    <definedName name="BExXW27MMXHXUXX78SDTBE1JYTHT" localSheetId="15" hidden="1">#REF!</definedName>
    <definedName name="BExXW27MMXHXUXX78SDTBE1JYTHT" hidden="1">#REF!</definedName>
    <definedName name="BExXW2YIM2MYBSHRIX0RP9D4PRMN" localSheetId="4" hidden="1">#REF!</definedName>
    <definedName name="BExXW2YIM2MYBSHRIX0RP9D4PRMN" localSheetId="2" hidden="1">#REF!</definedName>
    <definedName name="BExXW2YIM2MYBSHRIX0RP9D4PRMN" localSheetId="15" hidden="1">#REF!</definedName>
    <definedName name="BExXW2YIM2MYBSHRIX0RP9D4PRMN" hidden="1">#REF!</definedName>
    <definedName name="BExXWBNE4KTFSXKVSRF6WX039WPB" localSheetId="4" hidden="1">#REF!</definedName>
    <definedName name="BExXWBNE4KTFSXKVSRF6WX039WPB" localSheetId="2" hidden="1">#REF!</definedName>
    <definedName name="BExXWBNE4KTFSXKVSRF6WX039WPB" localSheetId="15" hidden="1">#REF!</definedName>
    <definedName name="BExXWBNE4KTFSXKVSRF6WX039WPB" hidden="1">#REF!</definedName>
    <definedName name="BExXWFP5AYE7EHYTJWBZSQ8PQ0YX" localSheetId="4" hidden="1">#REF!</definedName>
    <definedName name="BExXWFP5AYE7EHYTJWBZSQ8PQ0YX" localSheetId="2" hidden="1">#REF!</definedName>
    <definedName name="BExXWFP5AYE7EHYTJWBZSQ8PQ0YX" localSheetId="15" hidden="1">#REF!</definedName>
    <definedName name="BExXWFP5AYE7EHYTJWBZSQ8PQ0YX" hidden="1">#REF!</definedName>
    <definedName name="BExXWIUCR0LXM58OVKZT2APLVTIA" localSheetId="4" hidden="1">#REF!</definedName>
    <definedName name="BExXWIUCR0LXM58OVKZT2APLVTIA" localSheetId="2" hidden="1">#REF!</definedName>
    <definedName name="BExXWIUCR0LXM58OVKZT2APLVTIA" localSheetId="15" hidden="1">#REF!</definedName>
    <definedName name="BExXWIUCR0LXM58OVKZT2APLVTIA" hidden="1">#REF!</definedName>
    <definedName name="BExXWTXJEA32DLC6QKN10QB955JT" localSheetId="4" hidden="1">#REF!</definedName>
    <definedName name="BExXWTXJEA32DLC6QKN10QB955JT" localSheetId="2" hidden="1">#REF!</definedName>
    <definedName name="BExXWTXJEA32DLC6QKN10QB955JT" localSheetId="15" hidden="1">#REF!</definedName>
    <definedName name="BExXWTXJEA32DLC6QKN10QB955JT" hidden="1">#REF!</definedName>
    <definedName name="BExXWVFIBQT8OY1O41FRFPFGXQHK" localSheetId="4" hidden="1">#REF!</definedName>
    <definedName name="BExXWVFIBQT8OY1O41FRFPFGXQHK" localSheetId="2" hidden="1">#REF!</definedName>
    <definedName name="BExXWVFIBQT8OY1O41FRFPFGXQHK" localSheetId="15" hidden="1">#REF!</definedName>
    <definedName name="BExXWVFIBQT8OY1O41FRFPFGXQHK" hidden="1">#REF!</definedName>
    <definedName name="BExXWWXHBZHA9J3N8K47F84X0M0L" localSheetId="4" hidden="1">#REF!</definedName>
    <definedName name="BExXWWXHBZHA9J3N8K47F84X0M0L" localSheetId="2" hidden="1">#REF!</definedName>
    <definedName name="BExXWWXHBZHA9J3N8K47F84X0M0L" localSheetId="15" hidden="1">#REF!</definedName>
    <definedName name="BExXWWXHBZHA9J3N8K47F84X0M0L" hidden="1">#REF!</definedName>
    <definedName name="BExXXBM521DL8R4ZX7NZ3DBCUOR5" localSheetId="4" hidden="1">#REF!</definedName>
    <definedName name="BExXXBM521DL8R4ZX7NZ3DBCUOR5" localSheetId="2" hidden="1">#REF!</definedName>
    <definedName name="BExXXBM521DL8R4ZX7NZ3DBCUOR5" localSheetId="15" hidden="1">#REF!</definedName>
    <definedName name="BExXXBM521DL8R4ZX7NZ3DBCUOR5" hidden="1">#REF!</definedName>
    <definedName name="BExXXC7OZI33XZ03NRMEP7VRLQK4" localSheetId="4" hidden="1">#REF!</definedName>
    <definedName name="BExXXC7OZI33XZ03NRMEP7VRLQK4" localSheetId="2" hidden="1">#REF!</definedName>
    <definedName name="BExXXC7OZI33XZ03NRMEP7VRLQK4" localSheetId="15" hidden="1">#REF!</definedName>
    <definedName name="BExXXC7OZI33XZ03NRMEP7VRLQK4" hidden="1">#REF!</definedName>
    <definedName name="BExXXH5N3NKBQ7BCJPJTBF8CYM2Q" localSheetId="4" hidden="1">#REF!</definedName>
    <definedName name="BExXXH5N3NKBQ7BCJPJTBF8CYM2Q" localSheetId="2" hidden="1">#REF!</definedName>
    <definedName name="BExXXH5N3NKBQ7BCJPJTBF8CYM2Q" localSheetId="15" hidden="1">#REF!</definedName>
    <definedName name="BExXXH5N3NKBQ7BCJPJTBF8CYM2Q" hidden="1">#REF!</definedName>
    <definedName name="BExXXI7HHXLBLUEW7EQ73TALJF48" localSheetId="4" hidden="1">#REF!</definedName>
    <definedName name="BExXXI7HHXLBLUEW7EQ73TALJF48" localSheetId="2" hidden="1">#REF!</definedName>
    <definedName name="BExXXI7HHXLBLUEW7EQ73TALJF48" localSheetId="15" hidden="1">#REF!</definedName>
    <definedName name="BExXXI7HHXLBLUEW7EQ73TALJF48" hidden="1">#REF!</definedName>
    <definedName name="BExXXKWLM4D541BH6O8GOJMHFHMW" localSheetId="4" hidden="1">#REF!</definedName>
    <definedName name="BExXXKWLM4D541BH6O8GOJMHFHMW" localSheetId="2" hidden="1">#REF!</definedName>
    <definedName name="BExXXKWLM4D541BH6O8GOJMHFHMW" localSheetId="15" hidden="1">#REF!</definedName>
    <definedName name="BExXXKWLM4D541BH6O8GOJMHFHMW" hidden="1">#REF!</definedName>
    <definedName name="BExXXNR17I6P4FQZPQF2ZXDFYB6C" localSheetId="4" hidden="1">#REF!</definedName>
    <definedName name="BExXXNR17I6P4FQZPQF2ZXDFYB6C" localSheetId="2" hidden="1">#REF!</definedName>
    <definedName name="BExXXNR17I6P4FQZPQF2ZXDFYB6C" localSheetId="15" hidden="1">#REF!</definedName>
    <definedName name="BExXXNR17I6P4FQZPQF2ZXDFYB6C" hidden="1">#REF!</definedName>
    <definedName name="BExXXPPA1Q87XPI97X0OXCPBPDON" localSheetId="4" hidden="1">#REF!</definedName>
    <definedName name="BExXXPPA1Q87XPI97X0OXCPBPDON" localSheetId="2" hidden="1">#REF!</definedName>
    <definedName name="BExXXPPA1Q87XPI97X0OXCPBPDON" localSheetId="15" hidden="1">#REF!</definedName>
    <definedName name="BExXXPPA1Q87XPI97X0OXCPBPDON" hidden="1">#REF!</definedName>
    <definedName name="BExXXVUDA98IZTQ6MANKU4MTTDVR" localSheetId="4" hidden="1">#REF!</definedName>
    <definedName name="BExXXVUDA98IZTQ6MANKU4MTTDVR" localSheetId="2" hidden="1">#REF!</definedName>
    <definedName name="BExXXVUDA98IZTQ6MANKU4MTTDVR" localSheetId="15" hidden="1">#REF!</definedName>
    <definedName name="BExXXVUDA98IZTQ6MANKU4MTTDVR" hidden="1">#REF!</definedName>
    <definedName name="BExXXZQNZY6IZI45DJXJK0MQZWA7" localSheetId="4" hidden="1">#REF!</definedName>
    <definedName name="BExXXZQNZY6IZI45DJXJK0MQZWA7" localSheetId="2" hidden="1">#REF!</definedName>
    <definedName name="BExXXZQNZY6IZI45DJXJK0MQZWA7" localSheetId="15" hidden="1">#REF!</definedName>
    <definedName name="BExXXZQNZY6IZI45DJXJK0MQZWA7" hidden="1">#REF!</definedName>
    <definedName name="BExXY5QFG6QP94SFT3935OBM8Y4K" localSheetId="4" hidden="1">#REF!</definedName>
    <definedName name="BExXY5QFG6QP94SFT3935OBM8Y4K" localSheetId="2" hidden="1">#REF!</definedName>
    <definedName name="BExXY5QFG6QP94SFT3935OBM8Y4K" localSheetId="15" hidden="1">#REF!</definedName>
    <definedName name="BExXY5QFG6QP94SFT3935OBM8Y4K" hidden="1">#REF!</definedName>
    <definedName name="BExXY7TYEBFXRYUYIFHTN65RJ8EW" localSheetId="4" hidden="1">#REF!</definedName>
    <definedName name="BExXY7TYEBFXRYUYIFHTN65RJ8EW" localSheetId="2" hidden="1">#REF!</definedName>
    <definedName name="BExXY7TYEBFXRYUYIFHTN65RJ8EW" localSheetId="15" hidden="1">#REF!</definedName>
    <definedName name="BExXY7TYEBFXRYUYIFHTN65RJ8EW" hidden="1">#REF!</definedName>
    <definedName name="BExXYLBHANUXC5FCTDDTGOVD3GQS" localSheetId="4" hidden="1">#REF!</definedName>
    <definedName name="BExXYLBHANUXC5FCTDDTGOVD3GQS" localSheetId="2" hidden="1">#REF!</definedName>
    <definedName name="BExXYLBHANUXC5FCTDDTGOVD3GQS" localSheetId="15" hidden="1">#REF!</definedName>
    <definedName name="BExXYLBHANUXC5FCTDDTGOVD3GQS" hidden="1">#REF!</definedName>
    <definedName name="BExXYMNYAYH3WA2ZCFAYKZID9ZCI" localSheetId="4" hidden="1">#REF!</definedName>
    <definedName name="BExXYMNYAYH3WA2ZCFAYKZID9ZCI" localSheetId="2" hidden="1">#REF!</definedName>
    <definedName name="BExXYMNYAYH3WA2ZCFAYKZID9ZCI" localSheetId="15" hidden="1">#REF!</definedName>
    <definedName name="BExXYMNYAYH3WA2ZCFAYKZID9ZCI" hidden="1">#REF!</definedName>
    <definedName name="BExXYYT12SVN2VDMLVNV4P3ISD8T" localSheetId="4" hidden="1">#REF!</definedName>
    <definedName name="BExXYYT12SVN2VDMLVNV4P3ISD8T" localSheetId="2" hidden="1">#REF!</definedName>
    <definedName name="BExXYYT12SVN2VDMLVNV4P3ISD8T" localSheetId="15" hidden="1">#REF!</definedName>
    <definedName name="BExXYYT12SVN2VDMLVNV4P3ISD8T" hidden="1">#REF!</definedName>
    <definedName name="BExXYZ3SPSRCWM4YHTPZDCOLZPHR" localSheetId="4" hidden="1">#REF!</definedName>
    <definedName name="BExXYZ3SPSRCWM4YHTPZDCOLZPHR" localSheetId="2" hidden="1">#REF!</definedName>
    <definedName name="BExXYZ3SPSRCWM4YHTPZDCOLZPHR" localSheetId="15" hidden="1">#REF!</definedName>
    <definedName name="BExXYZ3SPSRCWM4YHTPZDCOLZPHR" hidden="1">#REF!</definedName>
    <definedName name="BExXZFVV4YB42AZ3H1I40YG3JAPU" localSheetId="4" hidden="1">#REF!</definedName>
    <definedName name="BExXZFVV4YB42AZ3H1I40YG3JAPU" localSheetId="2" hidden="1">#REF!</definedName>
    <definedName name="BExXZFVV4YB42AZ3H1I40YG3JAPU" localSheetId="15" hidden="1">#REF!</definedName>
    <definedName name="BExXZFVV4YB42AZ3H1I40YG3JAPU" hidden="1">#REF!</definedName>
    <definedName name="BExXZG1CQE1M9TDJ99253H6JVGIH" localSheetId="4" hidden="1">#REF!</definedName>
    <definedName name="BExXZG1CQE1M9TDJ99253H6JVGIH" localSheetId="2" hidden="1">#REF!</definedName>
    <definedName name="BExXZG1CQE1M9TDJ99253H6JVGIH" localSheetId="15" hidden="1">#REF!</definedName>
    <definedName name="BExXZG1CQE1M9TDJ99253H6JVGIH" hidden="1">#REF!</definedName>
    <definedName name="BExXZHJ9T2JELF12CHHGD54J1B0C" localSheetId="4" hidden="1">#REF!</definedName>
    <definedName name="BExXZHJ9T2JELF12CHHGD54J1B0C" localSheetId="2" hidden="1">#REF!</definedName>
    <definedName name="BExXZHJ9T2JELF12CHHGD54J1B0C" localSheetId="15" hidden="1">#REF!</definedName>
    <definedName name="BExXZHJ9T2JELF12CHHGD54J1B0C" hidden="1">#REF!</definedName>
    <definedName name="BExXZNJ2X1TK2LRK5ZY3MX49H5T7" localSheetId="4" hidden="1">#REF!</definedName>
    <definedName name="BExXZNJ2X1TK2LRK5ZY3MX49H5T7" localSheetId="2" hidden="1">#REF!</definedName>
    <definedName name="BExXZNJ2X1TK2LRK5ZY3MX49H5T7" localSheetId="15" hidden="1">#REF!</definedName>
    <definedName name="BExXZNJ2X1TK2LRK5ZY3MX49H5T7" hidden="1">#REF!</definedName>
    <definedName name="BExXZOVPCEP495TQSON6PSRQ8XCY" localSheetId="4" hidden="1">#REF!</definedName>
    <definedName name="BExXZOVPCEP495TQSON6PSRQ8XCY" localSheetId="2" hidden="1">#REF!</definedName>
    <definedName name="BExXZOVPCEP495TQSON6PSRQ8XCY" localSheetId="15" hidden="1">#REF!</definedName>
    <definedName name="BExXZOVPCEP495TQSON6PSRQ8XCY" hidden="1">#REF!</definedName>
    <definedName name="BExXZXKH7NBARQQAZM69Z57IH1MM" localSheetId="4" hidden="1">#REF!</definedName>
    <definedName name="BExXZXKH7NBARQQAZM69Z57IH1MM" localSheetId="2" hidden="1">#REF!</definedName>
    <definedName name="BExXZXKH7NBARQQAZM69Z57IH1MM" localSheetId="15" hidden="1">#REF!</definedName>
    <definedName name="BExXZXKH7NBARQQAZM69Z57IH1MM" hidden="1">#REF!</definedName>
    <definedName name="BExY07WSDH5QEVM7BJXJK2ZRAI1O" localSheetId="4" hidden="1">#REF!</definedName>
    <definedName name="BExY07WSDH5QEVM7BJXJK2ZRAI1O" localSheetId="2" hidden="1">#REF!</definedName>
    <definedName name="BExY07WSDH5QEVM7BJXJK2ZRAI1O" localSheetId="15" hidden="1">#REF!</definedName>
    <definedName name="BExY07WSDH5QEVM7BJXJK2ZRAI1O" hidden="1">#REF!</definedName>
    <definedName name="BExY09PJJWYWGWWLX3YT8EVK0YV4" localSheetId="4" hidden="1">#REF!</definedName>
    <definedName name="BExY09PJJWYWGWWLX3YT8EVK0YV4" localSheetId="2" hidden="1">#REF!</definedName>
    <definedName name="BExY09PJJWYWGWWLX3YT8EVK0YV4" localSheetId="15" hidden="1">#REF!</definedName>
    <definedName name="BExY09PJJWYWGWWLX3YT8EVK0YV4" hidden="1">#REF!</definedName>
    <definedName name="BExY0C3UBVC4M59JIRXVQ8OWAJC1" localSheetId="4" hidden="1">#REF!</definedName>
    <definedName name="BExY0C3UBVC4M59JIRXVQ8OWAJC1" localSheetId="2" hidden="1">#REF!</definedName>
    <definedName name="BExY0C3UBVC4M59JIRXVQ8OWAJC1" localSheetId="15" hidden="1">#REF!</definedName>
    <definedName name="BExY0C3UBVC4M59JIRXVQ8OWAJC1" hidden="1">#REF!</definedName>
    <definedName name="BExY0ENH6ZXHW155XIGS0F46T43M" localSheetId="4" hidden="1">#REF!</definedName>
    <definedName name="BExY0ENH6ZXHW155XIGS0F46T43M" localSheetId="2" hidden="1">#REF!</definedName>
    <definedName name="BExY0ENH6ZXHW155XIGS0F46T43M" localSheetId="15" hidden="1">#REF!</definedName>
    <definedName name="BExY0ENH6ZXHW155XIGS0F46T43M" hidden="1">#REF!</definedName>
    <definedName name="BExY0IEEUB9SRGD9I14IDCPO5GV4" localSheetId="4" hidden="1">#REF!</definedName>
    <definedName name="BExY0IEEUB9SRGD9I14IDCPO5GV4" localSheetId="2" hidden="1">#REF!</definedName>
    <definedName name="BExY0IEEUB9SRGD9I14IDCPO5GV4" localSheetId="15" hidden="1">#REF!</definedName>
    <definedName name="BExY0IEEUB9SRGD9I14IDCPO5GV4" hidden="1">#REF!</definedName>
    <definedName name="BExY0LEAAM7MUGBRLXD6KXBOHZ6S" localSheetId="4" hidden="1">#REF!</definedName>
    <definedName name="BExY0LEAAM7MUGBRLXD6KXBOHZ6S" localSheetId="2" hidden="1">#REF!</definedName>
    <definedName name="BExY0LEAAM7MUGBRLXD6KXBOHZ6S" localSheetId="15" hidden="1">#REF!</definedName>
    <definedName name="BExY0LEAAM7MUGBRLXD6KXBOHZ6S" hidden="1">#REF!</definedName>
    <definedName name="BExY0OE8GFHMLLTEAFIOQTOPEVPB" localSheetId="4" hidden="1">#REF!</definedName>
    <definedName name="BExY0OE8GFHMLLTEAFIOQTOPEVPB" localSheetId="2" hidden="1">#REF!</definedName>
    <definedName name="BExY0OE8GFHMLLTEAFIOQTOPEVPB" localSheetId="15" hidden="1">#REF!</definedName>
    <definedName name="BExY0OE8GFHMLLTEAFIOQTOPEVPB" hidden="1">#REF!</definedName>
    <definedName name="BExY0OJHW85S0VKBA8T4HTYPYBOS" localSheetId="4" hidden="1">#REF!</definedName>
    <definedName name="BExY0OJHW85S0VKBA8T4HTYPYBOS" localSheetId="2" hidden="1">#REF!</definedName>
    <definedName name="BExY0OJHW85S0VKBA8T4HTYPYBOS" localSheetId="15" hidden="1">#REF!</definedName>
    <definedName name="BExY0OJHW85S0VKBA8T4HTYPYBOS" hidden="1">#REF!</definedName>
    <definedName name="BExY0T1E034D7XAXNC6F7540LLIE" localSheetId="4" hidden="1">#REF!</definedName>
    <definedName name="BExY0T1E034D7XAXNC6F7540LLIE" localSheetId="2" hidden="1">#REF!</definedName>
    <definedName name="BExY0T1E034D7XAXNC6F7540LLIE" localSheetId="15" hidden="1">#REF!</definedName>
    <definedName name="BExY0T1E034D7XAXNC6F7540LLIE" hidden="1">#REF!</definedName>
    <definedName name="BExY0XTZLHN49J2JH94BYTKBJLT3" localSheetId="4" hidden="1">#REF!</definedName>
    <definedName name="BExY0XTZLHN49J2JH94BYTKBJLT3" localSheetId="2" hidden="1">#REF!</definedName>
    <definedName name="BExY0XTZLHN49J2JH94BYTKBJLT3" localSheetId="15" hidden="1">#REF!</definedName>
    <definedName name="BExY0XTZLHN49J2JH94BYTKBJLT3" hidden="1">#REF!</definedName>
    <definedName name="BExY11FH9TXHERUYGG8FE50U7H7J" localSheetId="4" hidden="1">#REF!</definedName>
    <definedName name="BExY11FH9TXHERUYGG8FE50U7H7J" localSheetId="2" hidden="1">#REF!</definedName>
    <definedName name="BExY11FH9TXHERUYGG8FE50U7H7J" localSheetId="15" hidden="1">#REF!</definedName>
    <definedName name="BExY11FH9TXHERUYGG8FE50U7H7J" hidden="1">#REF!</definedName>
    <definedName name="BExY180UKNW5NIAWD6ZUYTFEH8QS" localSheetId="4" hidden="1">#REF!</definedName>
    <definedName name="BExY180UKNW5NIAWD6ZUYTFEH8QS" localSheetId="2" hidden="1">#REF!</definedName>
    <definedName name="BExY180UKNW5NIAWD6ZUYTFEH8QS" localSheetId="15" hidden="1">#REF!</definedName>
    <definedName name="BExY180UKNW5NIAWD6ZUYTFEH8QS" hidden="1">#REF!</definedName>
    <definedName name="BExY1DPTV4LSY9MEOUGXF8X052NA" localSheetId="4" hidden="1">#REF!</definedName>
    <definedName name="BExY1DPTV4LSY9MEOUGXF8X052NA" localSheetId="2" hidden="1">#REF!</definedName>
    <definedName name="BExY1DPTV4LSY9MEOUGXF8X052NA" localSheetId="15" hidden="1">#REF!</definedName>
    <definedName name="BExY1DPTV4LSY9MEOUGXF8X052NA" hidden="1">#REF!</definedName>
    <definedName name="BExY1GK9ELBEKDD7O6HR6DUO8YGO" localSheetId="4" hidden="1">#REF!</definedName>
    <definedName name="BExY1GK9ELBEKDD7O6HR6DUO8YGO" localSheetId="2" hidden="1">#REF!</definedName>
    <definedName name="BExY1GK9ELBEKDD7O6HR6DUO8YGO" localSheetId="15" hidden="1">#REF!</definedName>
    <definedName name="BExY1GK9ELBEKDD7O6HR6DUO8YGO" hidden="1">#REF!</definedName>
    <definedName name="BExY1NWOXXFV9GGZ3PX444LZ8TVX" localSheetId="4" hidden="1">#REF!</definedName>
    <definedName name="BExY1NWOXXFV9GGZ3PX444LZ8TVX" localSheetId="2" hidden="1">#REF!</definedName>
    <definedName name="BExY1NWOXXFV9GGZ3PX444LZ8TVX" localSheetId="15" hidden="1">#REF!</definedName>
    <definedName name="BExY1NWOXXFV9GGZ3PX444LZ8TVX" hidden="1">#REF!</definedName>
    <definedName name="BExY1UCL0RND63LLSM9X5SFRG117" localSheetId="4" hidden="1">#REF!</definedName>
    <definedName name="BExY1UCL0RND63LLSM9X5SFRG117" localSheetId="2" hidden="1">#REF!</definedName>
    <definedName name="BExY1UCL0RND63LLSM9X5SFRG117" localSheetId="15" hidden="1">#REF!</definedName>
    <definedName name="BExY1UCL0RND63LLSM9X5SFRG117" hidden="1">#REF!</definedName>
    <definedName name="BExY1WAT3937L08HLHIRQHMP2A3H" localSheetId="4" hidden="1">#REF!</definedName>
    <definedName name="BExY1WAT3937L08HLHIRQHMP2A3H" localSheetId="2" hidden="1">#REF!</definedName>
    <definedName name="BExY1WAT3937L08HLHIRQHMP2A3H" localSheetId="15" hidden="1">#REF!</definedName>
    <definedName name="BExY1WAT3937L08HLHIRQHMP2A3H" hidden="1">#REF!</definedName>
    <definedName name="BExY1YEBOSLMID7LURP8QB46AI91" localSheetId="4" hidden="1">#REF!</definedName>
    <definedName name="BExY1YEBOSLMID7LURP8QB46AI91" localSheetId="2" hidden="1">#REF!</definedName>
    <definedName name="BExY1YEBOSLMID7LURP8QB46AI91" localSheetId="15" hidden="1">#REF!</definedName>
    <definedName name="BExY1YEBOSLMID7LURP8QB46AI91" hidden="1">#REF!</definedName>
    <definedName name="BExY236UB98PA9PNCHMCSZYCHJBD" localSheetId="4" hidden="1">#REF!</definedName>
    <definedName name="BExY236UB98PA9PNCHMCSZYCHJBD" localSheetId="2" hidden="1">#REF!</definedName>
    <definedName name="BExY236UB98PA9PNCHMCSZYCHJBD" localSheetId="15" hidden="1">#REF!</definedName>
    <definedName name="BExY236UB98PA9PNCHMCSZYCHJBD" hidden="1">#REF!</definedName>
    <definedName name="BExY2FS4LFX9OHOTQT7SJ2PXAC25" localSheetId="4" hidden="1">#REF!</definedName>
    <definedName name="BExY2FS4LFX9OHOTQT7SJ2PXAC25" localSheetId="2" hidden="1">#REF!</definedName>
    <definedName name="BExY2FS4LFX9OHOTQT7SJ2PXAC25" localSheetId="15" hidden="1">#REF!</definedName>
    <definedName name="BExY2FS4LFX9OHOTQT7SJ2PXAC25" hidden="1">#REF!</definedName>
    <definedName name="BExY2GDPCZPVU0IQ6IJIB1YQQRQ6" localSheetId="4" hidden="1">#REF!</definedName>
    <definedName name="BExY2GDPCZPVU0IQ6IJIB1YQQRQ6" localSheetId="2" hidden="1">#REF!</definedName>
    <definedName name="BExY2GDPCZPVU0IQ6IJIB1YQQRQ6" localSheetId="15" hidden="1">#REF!</definedName>
    <definedName name="BExY2GDPCZPVU0IQ6IJIB1YQQRQ6" hidden="1">#REF!</definedName>
    <definedName name="BExY2GTSZ3VA9TXLY7KW1LIAKJ61" localSheetId="4" hidden="1">#REF!</definedName>
    <definedName name="BExY2GTSZ3VA9TXLY7KW1LIAKJ61" localSheetId="2" hidden="1">#REF!</definedName>
    <definedName name="BExY2GTSZ3VA9TXLY7KW1LIAKJ61" localSheetId="15" hidden="1">#REF!</definedName>
    <definedName name="BExY2GTSZ3VA9TXLY7KW1LIAKJ61" hidden="1">#REF!</definedName>
    <definedName name="BExY2IXBR1SGYZH08T7QHKEFS8HA" localSheetId="4" hidden="1">#REF!</definedName>
    <definedName name="BExY2IXBR1SGYZH08T7QHKEFS8HA" localSheetId="2" hidden="1">#REF!</definedName>
    <definedName name="BExY2IXBR1SGYZH08T7QHKEFS8HA" localSheetId="15" hidden="1">#REF!</definedName>
    <definedName name="BExY2IXBR1SGYZH08T7QHKEFS8HA" hidden="1">#REF!</definedName>
    <definedName name="BExY2Q4B5FUDA5VU4VRUHX327QN0" localSheetId="4" hidden="1">#REF!</definedName>
    <definedName name="BExY2Q4B5FUDA5VU4VRUHX327QN0" localSheetId="2" hidden="1">#REF!</definedName>
    <definedName name="BExY2Q4B5FUDA5VU4VRUHX327QN0" localSheetId="15" hidden="1">#REF!</definedName>
    <definedName name="BExY2Q4B5FUDA5VU4VRUHX327QN0" hidden="1">#REF!</definedName>
    <definedName name="BExY2S7TM2NG7A1NFYPWIFAIKUCO" localSheetId="4" hidden="1">#REF!</definedName>
    <definedName name="BExY2S7TM2NG7A1NFYPWIFAIKUCO" localSheetId="2" hidden="1">#REF!</definedName>
    <definedName name="BExY2S7TM2NG7A1NFYPWIFAIKUCO" localSheetId="15" hidden="1">#REF!</definedName>
    <definedName name="BExY2S7TM2NG7A1NFYPWIFAIKUCO" hidden="1">#REF!</definedName>
    <definedName name="BExY2Z3ZGRGD12RWANJZ8DFQO776" localSheetId="4" hidden="1">#REF!</definedName>
    <definedName name="BExY2Z3ZGRGD12RWANJZ8DFQO776" localSheetId="2" hidden="1">#REF!</definedName>
    <definedName name="BExY2Z3ZGRGD12RWANJZ8DFQO776" localSheetId="15" hidden="1">#REF!</definedName>
    <definedName name="BExY2Z3ZGRGD12RWANJZ8DFQO776" hidden="1">#REF!</definedName>
    <definedName name="BExY30WPXLJ01P42XKBSUF8KNOOK" localSheetId="4" hidden="1">#REF!</definedName>
    <definedName name="BExY30WPXLJ01P42XKBSUF8KNOOK" localSheetId="2" hidden="1">#REF!</definedName>
    <definedName name="BExY30WPXLJ01P42XKBSUF8KNOOK" localSheetId="15" hidden="1">#REF!</definedName>
    <definedName name="BExY30WPXLJ01P42XKBSUF8KNOOK" hidden="1">#REF!</definedName>
    <definedName name="BExY3297KIB0C8Z1G99OS1MCEGTO" localSheetId="4" hidden="1">#REF!</definedName>
    <definedName name="BExY3297KIB0C8Z1G99OS1MCEGTO" localSheetId="2" hidden="1">#REF!</definedName>
    <definedName name="BExY3297KIB0C8Z1G99OS1MCEGTO" localSheetId="15" hidden="1">#REF!</definedName>
    <definedName name="BExY3297KIB0C8Z1G99OS1MCEGTO" hidden="1">#REF!</definedName>
    <definedName name="BExY3HOSK7YI364K15OX70AVR6F1" localSheetId="4" hidden="1">#REF!</definedName>
    <definedName name="BExY3HOSK7YI364K15OX70AVR6F1" localSheetId="2" hidden="1">#REF!</definedName>
    <definedName name="BExY3HOSK7YI364K15OX70AVR6F1" localSheetId="15" hidden="1">#REF!</definedName>
    <definedName name="BExY3HOSK7YI364K15OX70AVR6F1" hidden="1">#REF!</definedName>
    <definedName name="BExY3I526B4VA8JBTKXWE3FGVT0D" localSheetId="4" hidden="1">#REF!</definedName>
    <definedName name="BExY3I526B4VA8JBTKXWE3FGVT0D" localSheetId="2" hidden="1">#REF!</definedName>
    <definedName name="BExY3I526B4VA8JBTKXWE3FGVT0D" localSheetId="15" hidden="1">#REF!</definedName>
    <definedName name="BExY3I526B4VA8JBTKXWE3FGVT0D" hidden="1">#REF!</definedName>
    <definedName name="BExY3I52TZR3GXQ9HDVDNIYLIGEH" localSheetId="4" hidden="1">#REF!</definedName>
    <definedName name="BExY3I52TZR3GXQ9HDVDNIYLIGEH" localSheetId="2" hidden="1">#REF!</definedName>
    <definedName name="BExY3I52TZR3GXQ9HDVDNIYLIGEH" localSheetId="15" hidden="1">#REF!</definedName>
    <definedName name="BExY3I52TZR3GXQ9HDVDNIYLIGEH" hidden="1">#REF!</definedName>
    <definedName name="BExY3T89AUR83SOAZZ3OMDEJDQ39" localSheetId="4" hidden="1">#REF!</definedName>
    <definedName name="BExY3T89AUR83SOAZZ3OMDEJDQ39" localSheetId="2" hidden="1">#REF!</definedName>
    <definedName name="BExY3T89AUR83SOAZZ3OMDEJDQ39" localSheetId="15" hidden="1">#REF!</definedName>
    <definedName name="BExY3T89AUR83SOAZZ3OMDEJDQ39" hidden="1">#REF!</definedName>
    <definedName name="BExY3WZ7VO2K6TYCHDY754FY24AA" localSheetId="4" hidden="1">#REF!</definedName>
    <definedName name="BExY3WZ7VO2K6TYCHDY754FY24AA" localSheetId="2" hidden="1">#REF!</definedName>
    <definedName name="BExY3WZ7VO2K6TYCHDY754FY24AA" localSheetId="15" hidden="1">#REF!</definedName>
    <definedName name="BExY3WZ7VO2K6TYCHDY754FY24AA" hidden="1">#REF!</definedName>
    <definedName name="BExY4BIG95HDDO6MY6WBUSWJIOLR" localSheetId="4" hidden="1">#REF!</definedName>
    <definedName name="BExY4BIG95HDDO6MY6WBUSWJIOLR" localSheetId="2" hidden="1">#REF!</definedName>
    <definedName name="BExY4BIG95HDDO6MY6WBUSWJIOLR" localSheetId="15" hidden="1">#REF!</definedName>
    <definedName name="BExY4BIG95HDDO6MY6WBUSWJIOLR" hidden="1">#REF!</definedName>
    <definedName name="BExY4MG771JQ84EMIVB6HQGGHZY7" localSheetId="4" hidden="1">#REF!</definedName>
    <definedName name="BExY4MG771JQ84EMIVB6HQGGHZY7" localSheetId="2" hidden="1">#REF!</definedName>
    <definedName name="BExY4MG771JQ84EMIVB6HQGGHZY7" localSheetId="15" hidden="1">#REF!</definedName>
    <definedName name="BExY4MG771JQ84EMIVB6HQGGHZY7" hidden="1">#REF!</definedName>
    <definedName name="BExY4PWCSFB8P3J3TBQB2MD67263" localSheetId="4" hidden="1">#REF!</definedName>
    <definedName name="BExY4PWCSFB8P3J3TBQB2MD67263" localSheetId="2" hidden="1">#REF!</definedName>
    <definedName name="BExY4PWCSFB8P3J3TBQB2MD67263" localSheetId="15" hidden="1">#REF!</definedName>
    <definedName name="BExY4PWCSFB8P3J3TBQB2MD67263" hidden="1">#REF!</definedName>
    <definedName name="BExY4RP3BE6KYZDIKQZO4U4DIT33" localSheetId="4" hidden="1">#REF!</definedName>
    <definedName name="BExY4RP3BE6KYZDIKQZO4U4DIT33" localSheetId="2" hidden="1">#REF!</definedName>
    <definedName name="BExY4RP3BE6KYZDIKQZO4U4DIT33" localSheetId="15" hidden="1">#REF!</definedName>
    <definedName name="BExY4RP3BE6KYZDIKQZO4U4DIT33" hidden="1">#REF!</definedName>
    <definedName name="BExY4RZW3KK11JLYBA4DWZ92M6LQ" localSheetId="4" hidden="1">#REF!</definedName>
    <definedName name="BExY4RZW3KK11JLYBA4DWZ92M6LQ" localSheetId="2" hidden="1">#REF!</definedName>
    <definedName name="BExY4RZW3KK11JLYBA4DWZ92M6LQ" localSheetId="15" hidden="1">#REF!</definedName>
    <definedName name="BExY4RZW3KK11JLYBA4DWZ92M6LQ" hidden="1">#REF!</definedName>
    <definedName name="BExY4XOVTTNVZ577RLIEC7NZQFIX" localSheetId="4" hidden="1">#REF!</definedName>
    <definedName name="BExY4XOVTTNVZ577RLIEC7NZQFIX" localSheetId="2" hidden="1">#REF!</definedName>
    <definedName name="BExY4XOVTTNVZ577RLIEC7NZQFIX" localSheetId="15" hidden="1">#REF!</definedName>
    <definedName name="BExY4XOVTTNVZ577RLIEC7NZQFIX" hidden="1">#REF!</definedName>
    <definedName name="BExY50JAF5CG01GTHAUS7I4ZLUDC" localSheetId="4" hidden="1">#REF!</definedName>
    <definedName name="BExY50JAF5CG01GTHAUS7I4ZLUDC" localSheetId="2" hidden="1">#REF!</definedName>
    <definedName name="BExY50JAF5CG01GTHAUS7I4ZLUDC" localSheetId="15" hidden="1">#REF!</definedName>
    <definedName name="BExY50JAF5CG01GTHAUS7I4ZLUDC" hidden="1">#REF!</definedName>
    <definedName name="BExY53J7EXFEOFTRNAHLK7IH3ACB" localSheetId="4" hidden="1">#REF!</definedName>
    <definedName name="BExY53J7EXFEOFTRNAHLK7IH3ACB" localSheetId="2" hidden="1">#REF!</definedName>
    <definedName name="BExY53J7EXFEOFTRNAHLK7IH3ACB" localSheetId="15" hidden="1">#REF!</definedName>
    <definedName name="BExY53J7EXFEOFTRNAHLK7IH3ACB" hidden="1">#REF!</definedName>
    <definedName name="BExY5515SJTJS3VM80M3YYR0WF37" localSheetId="4" hidden="1">#REF!</definedName>
    <definedName name="BExY5515SJTJS3VM80M3YYR0WF37" localSheetId="2" hidden="1">#REF!</definedName>
    <definedName name="BExY5515SJTJS3VM80M3YYR0WF37" localSheetId="15" hidden="1">#REF!</definedName>
    <definedName name="BExY5515SJTJS3VM80M3YYR0WF37" hidden="1">#REF!</definedName>
    <definedName name="BExY5515WE39FQ3EG5QHG67V9C0O" localSheetId="4" hidden="1">#REF!</definedName>
    <definedName name="BExY5515WE39FQ3EG5QHG67V9C0O" localSheetId="2" hidden="1">#REF!</definedName>
    <definedName name="BExY5515WE39FQ3EG5QHG67V9C0O" localSheetId="15" hidden="1">#REF!</definedName>
    <definedName name="BExY5515WE39FQ3EG5QHG67V9C0O" hidden="1">#REF!</definedName>
    <definedName name="BExY5986WNAD8NFCPXC9TVLBU4FG" localSheetId="4" hidden="1">#REF!</definedName>
    <definedName name="BExY5986WNAD8NFCPXC9TVLBU4FG" localSheetId="2" hidden="1">#REF!</definedName>
    <definedName name="BExY5986WNAD8NFCPXC9TVLBU4FG" localSheetId="15" hidden="1">#REF!</definedName>
    <definedName name="BExY5986WNAD8NFCPXC9TVLBU4FG" hidden="1">#REF!</definedName>
    <definedName name="BExY5DF9MS25IFNWGJ1YAS5MDN8R" localSheetId="4" hidden="1">#REF!</definedName>
    <definedName name="BExY5DF9MS25IFNWGJ1YAS5MDN8R" localSheetId="2" hidden="1">#REF!</definedName>
    <definedName name="BExY5DF9MS25IFNWGJ1YAS5MDN8R" localSheetId="15" hidden="1">#REF!</definedName>
    <definedName name="BExY5DF9MS25IFNWGJ1YAS5MDN8R" hidden="1">#REF!</definedName>
    <definedName name="BExY5ERVGL3UM2MGT8LJ0XPKTZEK" localSheetId="4" hidden="1">#REF!</definedName>
    <definedName name="BExY5ERVGL3UM2MGT8LJ0XPKTZEK" localSheetId="2" hidden="1">#REF!</definedName>
    <definedName name="BExY5ERVGL3UM2MGT8LJ0XPKTZEK" localSheetId="15" hidden="1">#REF!</definedName>
    <definedName name="BExY5ERVGL3UM2MGT8LJ0XPKTZEK" hidden="1">#REF!</definedName>
    <definedName name="BExY5EX6NJFK8W754ZVZDN5DS04K" localSheetId="4" hidden="1">#REF!</definedName>
    <definedName name="BExY5EX6NJFK8W754ZVZDN5DS04K" localSheetId="2" hidden="1">#REF!</definedName>
    <definedName name="BExY5EX6NJFK8W754ZVZDN5DS04K" localSheetId="15" hidden="1">#REF!</definedName>
    <definedName name="BExY5EX6NJFK8W754ZVZDN5DS04K" hidden="1">#REF!</definedName>
    <definedName name="BExY5S3XD1NJT109CV54IFOHVLQ6" localSheetId="4" hidden="1">#REF!</definedName>
    <definedName name="BExY5S3XD1NJT109CV54IFOHVLQ6" localSheetId="2" hidden="1">#REF!</definedName>
    <definedName name="BExY5S3XD1NJT109CV54IFOHVLQ6" localSheetId="15" hidden="1">#REF!</definedName>
    <definedName name="BExY5S3XD1NJT109CV54IFOHVLQ6" hidden="1">#REF!</definedName>
    <definedName name="BExY5W088PPAPLSMR2P7FV2CRDCT" localSheetId="4" hidden="1">#REF!</definedName>
    <definedName name="BExY5W088PPAPLSMR2P7FV2CRDCT" localSheetId="2" hidden="1">#REF!</definedName>
    <definedName name="BExY5W088PPAPLSMR2P7FV2CRDCT" localSheetId="15" hidden="1">#REF!</definedName>
    <definedName name="BExY5W088PPAPLSMR2P7FV2CRDCT" hidden="1">#REF!</definedName>
    <definedName name="BExY6KA6BQ6H4SH5EMJBVF8UR4ZY" localSheetId="4" hidden="1">#REF!</definedName>
    <definedName name="BExY6KA6BQ6H4SH5EMJBVF8UR4ZY" localSheetId="2" hidden="1">#REF!</definedName>
    <definedName name="BExY6KA6BQ6H4SH5EMJBVF8UR4ZY" localSheetId="15" hidden="1">#REF!</definedName>
    <definedName name="BExY6KA6BQ6H4SH5EMJBVF8UR4ZY" hidden="1">#REF!</definedName>
    <definedName name="BExY6KVS1MMZ2R34PGEFR2BMTU9W" localSheetId="4" hidden="1">#REF!</definedName>
    <definedName name="BExY6KVS1MMZ2R34PGEFR2BMTU9W" localSheetId="2" hidden="1">#REF!</definedName>
    <definedName name="BExY6KVS1MMZ2R34PGEFR2BMTU9W" localSheetId="15" hidden="1">#REF!</definedName>
    <definedName name="BExY6KVS1MMZ2R34PGEFR2BMTU9W" hidden="1">#REF!</definedName>
    <definedName name="BExY6Q9YY7LW745GP7CYOGGSPHGE" localSheetId="4" hidden="1">#REF!</definedName>
    <definedName name="BExY6Q9YY7LW745GP7CYOGGSPHGE" localSheetId="2" hidden="1">#REF!</definedName>
    <definedName name="BExY6Q9YY7LW745GP7CYOGGSPHGE" localSheetId="15" hidden="1">#REF!</definedName>
    <definedName name="BExY6Q9YY7LW745GP7CYOGGSPHGE" hidden="1">#REF!</definedName>
    <definedName name="BExY6R6BYIQZ4OR1E7YI0OVOC08W" localSheetId="4" hidden="1">#REF!</definedName>
    <definedName name="BExY6R6BYIQZ4OR1E7YI0OVOC08W" localSheetId="2" hidden="1">#REF!</definedName>
    <definedName name="BExY6R6BYIQZ4OR1E7YI0OVOC08W" localSheetId="15" hidden="1">#REF!</definedName>
    <definedName name="BExY6R6BYIQZ4OR1E7YI0OVOC08W" hidden="1">#REF!</definedName>
    <definedName name="BExZIA3C8LKJTEH3MKQ57KJH5TA2" localSheetId="4" hidden="1">#REF!</definedName>
    <definedName name="BExZIA3C8LKJTEH3MKQ57KJH5TA2" localSheetId="2" hidden="1">#REF!</definedName>
    <definedName name="BExZIA3C8LKJTEH3MKQ57KJH5TA2" localSheetId="15" hidden="1">#REF!</definedName>
    <definedName name="BExZIA3C8LKJTEH3MKQ57KJH5TA2" hidden="1">#REF!</definedName>
    <definedName name="BExZIGDWFIOPMMVCRWX45OIJ5AP3" localSheetId="4" hidden="1">#REF!</definedName>
    <definedName name="BExZIGDWFIOPMMVCRWX45OIJ5AP3" localSheetId="2" hidden="1">#REF!</definedName>
    <definedName name="BExZIGDWFIOPMMVCRWX45OIJ5AP3" localSheetId="15" hidden="1">#REF!</definedName>
    <definedName name="BExZIGDWFIOPMMVCRWX45OIJ5AP3" hidden="1">#REF!</definedName>
    <definedName name="BExZIIHH3QNQE3GFMHEE4UMHY6WQ" localSheetId="4" hidden="1">#REF!</definedName>
    <definedName name="BExZIIHH3QNQE3GFMHEE4UMHY6WQ" localSheetId="2" hidden="1">#REF!</definedName>
    <definedName name="BExZIIHH3QNQE3GFMHEE4UMHY6WQ" localSheetId="15" hidden="1">#REF!</definedName>
    <definedName name="BExZIIHH3QNQE3GFMHEE4UMHY6WQ" hidden="1">#REF!</definedName>
    <definedName name="BExZIYO22G5UXOB42GDLYGVRJ6U7" localSheetId="4" hidden="1">#REF!</definedName>
    <definedName name="BExZIYO22G5UXOB42GDLYGVRJ6U7" localSheetId="2" hidden="1">#REF!</definedName>
    <definedName name="BExZIYO22G5UXOB42GDLYGVRJ6U7" localSheetId="15" hidden="1">#REF!</definedName>
    <definedName name="BExZIYO22G5UXOB42GDLYGVRJ6U7" hidden="1">#REF!</definedName>
    <definedName name="BExZJ7I9T8XU4MZRKJ1VVU76V2LZ" localSheetId="4" hidden="1">#REF!</definedName>
    <definedName name="BExZJ7I9T8XU4MZRKJ1VVU76V2LZ" localSheetId="2" hidden="1">#REF!</definedName>
    <definedName name="BExZJ7I9T8XU4MZRKJ1VVU76V2LZ" localSheetId="15" hidden="1">#REF!</definedName>
    <definedName name="BExZJ7I9T8XU4MZRKJ1VVU76V2LZ" hidden="1">#REF!</definedName>
    <definedName name="BExZJMY170JCUU1RWASNZ1HJPRTA" localSheetId="4" hidden="1">#REF!</definedName>
    <definedName name="BExZJMY170JCUU1RWASNZ1HJPRTA" localSheetId="2" hidden="1">#REF!</definedName>
    <definedName name="BExZJMY170JCUU1RWASNZ1HJPRTA" localSheetId="15" hidden="1">#REF!</definedName>
    <definedName name="BExZJMY170JCUU1RWASNZ1HJPRTA" hidden="1">#REF!</definedName>
    <definedName name="BExZJOQR77H0P4SUKVYACDCFBBXO" localSheetId="4" hidden="1">#REF!</definedName>
    <definedName name="BExZJOQR77H0P4SUKVYACDCFBBXO" localSheetId="2" hidden="1">#REF!</definedName>
    <definedName name="BExZJOQR77H0P4SUKVYACDCFBBXO" localSheetId="15" hidden="1">#REF!</definedName>
    <definedName name="BExZJOQR77H0P4SUKVYACDCFBBXO" hidden="1">#REF!</definedName>
    <definedName name="BExZJS6RG34ODDY9HMZ0O34MEMSB" localSheetId="4" hidden="1">#REF!</definedName>
    <definedName name="BExZJS6RG34ODDY9HMZ0O34MEMSB" localSheetId="2" hidden="1">#REF!</definedName>
    <definedName name="BExZJS6RG34ODDY9HMZ0O34MEMSB" localSheetId="15" hidden="1">#REF!</definedName>
    <definedName name="BExZJS6RG34ODDY9HMZ0O34MEMSB" hidden="1">#REF!</definedName>
    <definedName name="BExZK34NR4BAD7HJAP7SQ926UQP3" localSheetId="4" hidden="1">#REF!</definedName>
    <definedName name="BExZK34NR4BAD7HJAP7SQ926UQP3" localSheetId="2" hidden="1">#REF!</definedName>
    <definedName name="BExZK34NR4BAD7HJAP7SQ926UQP3" localSheetId="15" hidden="1">#REF!</definedName>
    <definedName name="BExZK34NR4BAD7HJAP7SQ926UQP3" hidden="1">#REF!</definedName>
    <definedName name="BExZK3FGPHH5H771U7D5XY7XBS6E" localSheetId="4" hidden="1">#REF!</definedName>
    <definedName name="BExZK3FGPHH5H771U7D5XY7XBS6E" localSheetId="2" hidden="1">#REF!</definedName>
    <definedName name="BExZK3FGPHH5H771U7D5XY7XBS6E" localSheetId="15" hidden="1">#REF!</definedName>
    <definedName name="BExZK3FGPHH5H771U7D5XY7XBS6E" hidden="1">#REF!</definedName>
    <definedName name="BExZK46CVVS9X1BZ6LLL71016ENT" localSheetId="4" hidden="1">#REF!</definedName>
    <definedName name="BExZK46CVVS9X1BZ6LLL71016ENT" localSheetId="2" hidden="1">#REF!</definedName>
    <definedName name="BExZK46CVVS9X1BZ6LLL71016ENT" localSheetId="15" hidden="1">#REF!</definedName>
    <definedName name="BExZK46CVVS9X1BZ6LLL71016ENT" hidden="1">#REF!</definedName>
    <definedName name="BExZK52PZLTP1F04T09MP30BVT7H" localSheetId="4" hidden="1">#REF!</definedName>
    <definedName name="BExZK52PZLTP1F04T09MP30BVT7H" localSheetId="2" hidden="1">#REF!</definedName>
    <definedName name="BExZK52PZLTP1F04T09MP30BVT7H" localSheetId="15" hidden="1">#REF!</definedName>
    <definedName name="BExZK52PZLTP1F04T09MP30BVT7H" hidden="1">#REF!</definedName>
    <definedName name="BExZKHYORG3O8C772XPFHM1N8T80" localSheetId="4" hidden="1">#REF!</definedName>
    <definedName name="BExZKHYORG3O8C772XPFHM1N8T80" localSheetId="2" hidden="1">#REF!</definedName>
    <definedName name="BExZKHYORG3O8C772XPFHM1N8T80" localSheetId="15" hidden="1">#REF!</definedName>
    <definedName name="BExZKHYORG3O8C772XPFHM1N8T80" hidden="1">#REF!</definedName>
    <definedName name="BExZKJRF2IRR57DG9CLC7MSHWNNN" localSheetId="4" hidden="1">#REF!</definedName>
    <definedName name="BExZKJRF2IRR57DG9CLC7MSHWNNN" localSheetId="2" hidden="1">#REF!</definedName>
    <definedName name="BExZKJRF2IRR57DG9CLC7MSHWNNN" localSheetId="15" hidden="1">#REF!</definedName>
    <definedName name="BExZKJRF2IRR57DG9CLC7MSHWNNN" hidden="1">#REF!</definedName>
    <definedName name="BExZKV5GYXO0X760SBD9TWTIQHGI" localSheetId="4" hidden="1">#REF!</definedName>
    <definedName name="BExZKV5GYXO0X760SBD9TWTIQHGI" localSheetId="2" hidden="1">#REF!</definedName>
    <definedName name="BExZKV5GYXO0X760SBD9TWTIQHGI" localSheetId="15" hidden="1">#REF!</definedName>
    <definedName name="BExZKV5GYXO0X760SBD9TWTIQHGI" hidden="1">#REF!</definedName>
    <definedName name="BExZKZCGNEA9IPON37A91L4H4H17" localSheetId="4" hidden="1">#REF!</definedName>
    <definedName name="BExZKZCGNEA9IPON37A91L4H4H17" localSheetId="2" hidden="1">#REF!</definedName>
    <definedName name="BExZKZCGNEA9IPON37A91L4H4H17" localSheetId="15" hidden="1">#REF!</definedName>
    <definedName name="BExZKZCGNEA9IPON37A91L4H4H17" hidden="1">#REF!</definedName>
    <definedName name="BExZL6E4YVXRUN7ZGF2BIGIXFR8K" localSheetId="4" hidden="1">#REF!</definedName>
    <definedName name="BExZL6E4YVXRUN7ZGF2BIGIXFR8K" localSheetId="2" hidden="1">#REF!</definedName>
    <definedName name="BExZL6E4YVXRUN7ZGF2BIGIXFR8K" localSheetId="15" hidden="1">#REF!</definedName>
    <definedName name="BExZL6E4YVXRUN7ZGF2BIGIXFR8K" hidden="1">#REF!</definedName>
    <definedName name="BExZLF2ZTA4EPN0GHO7C5O8DZ1SN" localSheetId="4" hidden="1">#REF!</definedName>
    <definedName name="BExZLF2ZTA4EPN0GHO7C5O8DZ1SN" localSheetId="2" hidden="1">#REF!</definedName>
    <definedName name="BExZLF2ZTA4EPN0GHO7C5O8DZ1SN" localSheetId="15" hidden="1">#REF!</definedName>
    <definedName name="BExZLF2ZTA4EPN0GHO7C5O8DZ1SN" hidden="1">#REF!</definedName>
    <definedName name="BExZLGVLMKTPFXG42QYT0PO81G7F" localSheetId="4" hidden="1">#REF!</definedName>
    <definedName name="BExZLGVLMKTPFXG42QYT0PO81G7F" localSheetId="2" hidden="1">#REF!</definedName>
    <definedName name="BExZLGVLMKTPFXG42QYT0PO81G7F" localSheetId="15" hidden="1">#REF!</definedName>
    <definedName name="BExZLGVLMKTPFXG42QYT0PO81G7F" hidden="1">#REF!</definedName>
    <definedName name="BExZLHRYQQ7BYD3VQWHVTZGYGRCT" localSheetId="4" hidden="1">#REF!</definedName>
    <definedName name="BExZLHRYQQ7BYD3VQWHVTZGYGRCT" localSheetId="2" hidden="1">#REF!</definedName>
    <definedName name="BExZLHRYQQ7BYD3VQWHVTZGYGRCT" localSheetId="15" hidden="1">#REF!</definedName>
    <definedName name="BExZLHRYQQ7BYD3VQWHVTZGYGRCT" hidden="1">#REF!</definedName>
    <definedName name="BExZLKMK7LRK14S09WLMH7MXSQXM" localSheetId="4" hidden="1">#REF!</definedName>
    <definedName name="BExZLKMK7LRK14S09WLMH7MXSQXM" localSheetId="2" hidden="1">#REF!</definedName>
    <definedName name="BExZLKMK7LRK14S09WLMH7MXSQXM" localSheetId="15" hidden="1">#REF!</definedName>
    <definedName name="BExZLKMK7LRK14S09WLMH7MXSQXM" hidden="1">#REF!</definedName>
    <definedName name="BExZM503X0NZBS0FF22LK2RGG6GP" localSheetId="4" hidden="1">#REF!</definedName>
    <definedName name="BExZM503X0NZBS0FF22LK2RGG6GP" localSheetId="2" hidden="1">#REF!</definedName>
    <definedName name="BExZM503X0NZBS0FF22LK2RGG6GP" localSheetId="15" hidden="1">#REF!</definedName>
    <definedName name="BExZM503X0NZBS0FF22LK2RGG6GP" hidden="1">#REF!</definedName>
    <definedName name="BExZM7JVLG0W8EG5RBU915U3SKBY" localSheetId="4" hidden="1">#REF!</definedName>
    <definedName name="BExZM7JVLG0W8EG5RBU915U3SKBY" localSheetId="2" hidden="1">#REF!</definedName>
    <definedName name="BExZM7JVLG0W8EG5RBU915U3SKBY" localSheetId="15" hidden="1">#REF!</definedName>
    <definedName name="BExZM7JVLG0W8EG5RBU915U3SKBY" hidden="1">#REF!</definedName>
    <definedName name="BExZM85FOVUFF110XMQ9O2ODSJUK" localSheetId="4" hidden="1">#REF!</definedName>
    <definedName name="BExZM85FOVUFF110XMQ9O2ODSJUK" localSheetId="2" hidden="1">#REF!</definedName>
    <definedName name="BExZM85FOVUFF110XMQ9O2ODSJUK" localSheetId="15" hidden="1">#REF!</definedName>
    <definedName name="BExZM85FOVUFF110XMQ9O2ODSJUK" hidden="1">#REF!</definedName>
    <definedName name="BExZMF1MMTZ1TA14PZ8ASSU2CBSP" localSheetId="4" hidden="1">#REF!</definedName>
    <definedName name="BExZMF1MMTZ1TA14PZ8ASSU2CBSP" localSheetId="2" hidden="1">#REF!</definedName>
    <definedName name="BExZMF1MMTZ1TA14PZ8ASSU2CBSP" localSheetId="15" hidden="1">#REF!</definedName>
    <definedName name="BExZMF1MMTZ1TA14PZ8ASSU2CBSP" hidden="1">#REF!</definedName>
    <definedName name="BExZMH54ZU6X4KM0375X9K5VJDZN" localSheetId="4" hidden="1">#REF!</definedName>
    <definedName name="BExZMH54ZU6X4KM0375X9K5VJDZN" localSheetId="2" hidden="1">#REF!</definedName>
    <definedName name="BExZMH54ZU6X4KM0375X9K5VJDZN" localSheetId="15" hidden="1">#REF!</definedName>
    <definedName name="BExZMH54ZU6X4KM0375X9K5VJDZN" hidden="1">#REF!</definedName>
    <definedName name="BExZMKL5YQZD7F0FUCSVFGLPFK52" localSheetId="4" hidden="1">#REF!</definedName>
    <definedName name="BExZMKL5YQZD7F0FUCSVFGLPFK52" localSheetId="2" hidden="1">#REF!</definedName>
    <definedName name="BExZMKL5YQZD7F0FUCSVFGLPFK52" localSheetId="15" hidden="1">#REF!</definedName>
    <definedName name="BExZMKL5YQZD7F0FUCSVFGLPFK52" hidden="1">#REF!</definedName>
    <definedName name="BExZMOC3VNZALJM71X2T6FV91GTB" localSheetId="4" hidden="1">#REF!</definedName>
    <definedName name="BExZMOC3VNZALJM71X2T6FV91GTB" localSheetId="2" hidden="1">#REF!</definedName>
    <definedName name="BExZMOC3VNZALJM71X2T6FV91GTB" localSheetId="15" hidden="1">#REF!</definedName>
    <definedName name="BExZMOC3VNZALJM71X2T6FV91GTB" hidden="1">#REF!</definedName>
    <definedName name="BExZMRHA7TTR9QKJOMONHRVY3YOF" localSheetId="4" hidden="1">#REF!</definedName>
    <definedName name="BExZMRHA7TTR9QKJOMONHRVY3YOF" localSheetId="2" hidden="1">#REF!</definedName>
    <definedName name="BExZMRHA7TTR9QKJOMONHRVY3YOF" localSheetId="15" hidden="1">#REF!</definedName>
    <definedName name="BExZMRHA7TTR9QKJOMONHRVY3YOF" hidden="1">#REF!</definedName>
    <definedName name="BExZMXH39OB0I43XEL3K11U3G9PM" localSheetId="4" hidden="1">#REF!</definedName>
    <definedName name="BExZMXH39OB0I43XEL3K11U3G9PM" localSheetId="2" hidden="1">#REF!</definedName>
    <definedName name="BExZMXH39OB0I43XEL3K11U3G9PM" localSheetId="15" hidden="1">#REF!</definedName>
    <definedName name="BExZMXH39OB0I43XEL3K11U3G9PM" hidden="1">#REF!</definedName>
    <definedName name="BExZMZQ3RBKDHT5GLFNLS52OSJA0" localSheetId="4" hidden="1">#REF!</definedName>
    <definedName name="BExZMZQ3RBKDHT5GLFNLS52OSJA0" localSheetId="2" hidden="1">#REF!</definedName>
    <definedName name="BExZMZQ3RBKDHT5GLFNLS52OSJA0" localSheetId="15" hidden="1">#REF!</definedName>
    <definedName name="BExZMZQ3RBKDHT5GLFNLS52OSJA0" hidden="1">#REF!</definedName>
    <definedName name="BExZN2F7Y2J2L2LN5WZRG949MS4A" localSheetId="4" hidden="1">#REF!</definedName>
    <definedName name="BExZN2F7Y2J2L2LN5WZRG949MS4A" localSheetId="2" hidden="1">#REF!</definedName>
    <definedName name="BExZN2F7Y2J2L2LN5WZRG949MS4A" localSheetId="15" hidden="1">#REF!</definedName>
    <definedName name="BExZN2F7Y2J2L2LN5WZRG949MS4A" hidden="1">#REF!</definedName>
    <definedName name="BExZN847WUWKRYTZWG9TCQZJS3OL" localSheetId="4" hidden="1">#REF!</definedName>
    <definedName name="BExZN847WUWKRYTZWG9TCQZJS3OL" localSheetId="2" hidden="1">#REF!</definedName>
    <definedName name="BExZN847WUWKRYTZWG9TCQZJS3OL" localSheetId="15" hidden="1">#REF!</definedName>
    <definedName name="BExZN847WUWKRYTZWG9TCQZJS3OL" hidden="1">#REF!</definedName>
    <definedName name="BExZNA2ALK6RDWFAXZQCL9TWRDCF" localSheetId="4" hidden="1">#REF!</definedName>
    <definedName name="BExZNA2ALK6RDWFAXZQCL9TWRDCF" localSheetId="2" hidden="1">#REF!</definedName>
    <definedName name="BExZNA2ALK6RDWFAXZQCL9TWRDCF" localSheetId="15" hidden="1">#REF!</definedName>
    <definedName name="BExZNA2ALK6RDWFAXZQCL9TWRDCF" hidden="1">#REF!</definedName>
    <definedName name="BExZNH3VISFF4NQI11BZDP5IQ7VG" localSheetId="4" hidden="1">#REF!</definedName>
    <definedName name="BExZNH3VISFF4NQI11BZDP5IQ7VG" localSheetId="2" hidden="1">#REF!</definedName>
    <definedName name="BExZNH3VISFF4NQI11BZDP5IQ7VG" localSheetId="15" hidden="1">#REF!</definedName>
    <definedName name="BExZNH3VISFF4NQI11BZDP5IQ7VG" hidden="1">#REF!</definedName>
    <definedName name="BExZNJYCFYVMAOI62GB2BABK1ELE" localSheetId="4" hidden="1">#REF!</definedName>
    <definedName name="BExZNJYCFYVMAOI62GB2BABK1ELE" localSheetId="2" hidden="1">#REF!</definedName>
    <definedName name="BExZNJYCFYVMAOI62GB2BABK1ELE" localSheetId="15" hidden="1">#REF!</definedName>
    <definedName name="BExZNJYCFYVMAOI62GB2BABK1ELE" hidden="1">#REF!</definedName>
    <definedName name="BExZNLGAA6ATMJW0Y28J4OI5W27I" localSheetId="4" hidden="1">#REF!</definedName>
    <definedName name="BExZNLGAA6ATMJW0Y28J4OI5W27I" localSheetId="2" hidden="1">#REF!</definedName>
    <definedName name="BExZNLGAA6ATMJW0Y28J4OI5W27I" localSheetId="15" hidden="1">#REF!</definedName>
    <definedName name="BExZNLGAA6ATMJW0Y28J4OI5W27I" hidden="1">#REF!</definedName>
    <definedName name="BExZNP7916CH3QP4VCZEULUIKKS5" localSheetId="4" hidden="1">#REF!</definedName>
    <definedName name="BExZNP7916CH3QP4VCZEULUIKKS5" localSheetId="2" hidden="1">#REF!</definedName>
    <definedName name="BExZNP7916CH3QP4VCZEULUIKKS5" localSheetId="15" hidden="1">#REF!</definedName>
    <definedName name="BExZNP7916CH3QP4VCZEULUIKKS5" hidden="1">#REF!</definedName>
    <definedName name="BExZNV707LIU6Z5H6QI6H67LHTI1" localSheetId="4" hidden="1">#REF!</definedName>
    <definedName name="BExZNV707LIU6Z5H6QI6H67LHTI1" localSheetId="2" hidden="1">#REF!</definedName>
    <definedName name="BExZNV707LIU6Z5H6QI6H67LHTI1" localSheetId="15" hidden="1">#REF!</definedName>
    <definedName name="BExZNV707LIU6Z5H6QI6H67LHTI1" hidden="1">#REF!</definedName>
    <definedName name="BExZNVCBKB930QQ9QW7KSGOZ0V1M" localSheetId="4" hidden="1">#REF!</definedName>
    <definedName name="BExZNVCBKB930QQ9QW7KSGOZ0V1M" localSheetId="2" hidden="1">#REF!</definedName>
    <definedName name="BExZNVCBKB930QQ9QW7KSGOZ0V1M" localSheetId="15" hidden="1">#REF!</definedName>
    <definedName name="BExZNVCBKB930QQ9QW7KSGOZ0V1M" hidden="1">#REF!</definedName>
    <definedName name="BExZNW8QJ18X0RSGFDWAE9ZSDX39" localSheetId="4" hidden="1">#REF!</definedName>
    <definedName name="BExZNW8QJ18X0RSGFDWAE9ZSDX39" localSheetId="2" hidden="1">#REF!</definedName>
    <definedName name="BExZNW8QJ18X0RSGFDWAE9ZSDX39" localSheetId="15" hidden="1">#REF!</definedName>
    <definedName name="BExZNW8QJ18X0RSGFDWAE9ZSDX39" hidden="1">#REF!</definedName>
    <definedName name="BExZNZDWRS6Q40L8OCWFEIVI0A1O" localSheetId="4" hidden="1">#REF!</definedName>
    <definedName name="BExZNZDWRS6Q40L8OCWFEIVI0A1O" localSheetId="2" hidden="1">#REF!</definedName>
    <definedName name="BExZNZDWRS6Q40L8OCWFEIVI0A1O" localSheetId="15" hidden="1">#REF!</definedName>
    <definedName name="BExZNZDWRS6Q40L8OCWFEIVI0A1O" hidden="1">#REF!</definedName>
    <definedName name="BExZOBO9NYLGVJQ31LVQ9XS2ZT4N" localSheetId="4" hidden="1">#REF!</definedName>
    <definedName name="BExZOBO9NYLGVJQ31LVQ9XS2ZT4N" localSheetId="2" hidden="1">#REF!</definedName>
    <definedName name="BExZOBO9NYLGVJQ31LVQ9XS2ZT4N" localSheetId="15" hidden="1">#REF!</definedName>
    <definedName name="BExZOBO9NYLGVJQ31LVQ9XS2ZT4N" hidden="1">#REF!</definedName>
    <definedName name="BExZOETNB1CJ3Y2RKLI1ZK0S8Z6H" localSheetId="4" hidden="1">#REF!</definedName>
    <definedName name="BExZOETNB1CJ3Y2RKLI1ZK0S8Z6H" localSheetId="2" hidden="1">#REF!</definedName>
    <definedName name="BExZOETNB1CJ3Y2RKLI1ZK0S8Z6H" localSheetId="15" hidden="1">#REF!</definedName>
    <definedName name="BExZOETNB1CJ3Y2RKLI1ZK0S8Z6H" hidden="1">#REF!</definedName>
    <definedName name="BExZOREMVSK4E5VSWM838KHUB8AI" localSheetId="4" hidden="1">#REF!</definedName>
    <definedName name="BExZOREMVSK4E5VSWM838KHUB8AI" localSheetId="2" hidden="1">#REF!</definedName>
    <definedName name="BExZOREMVSK4E5VSWM838KHUB8AI" localSheetId="15" hidden="1">#REF!</definedName>
    <definedName name="BExZOREMVSK4E5VSWM838KHUB8AI" hidden="1">#REF!</definedName>
    <definedName name="BExZOVR745T5P1KS9NV2PXZPZVRG" localSheetId="4" hidden="1">#REF!</definedName>
    <definedName name="BExZOVR745T5P1KS9NV2PXZPZVRG" localSheetId="2" hidden="1">#REF!</definedName>
    <definedName name="BExZOVR745T5P1KS9NV2PXZPZVRG" localSheetId="15" hidden="1">#REF!</definedName>
    <definedName name="BExZOVR745T5P1KS9NV2PXZPZVRG" hidden="1">#REF!</definedName>
    <definedName name="BExZOZSWGLSY2XYVRIS6VSNJDSGD" localSheetId="4" hidden="1">#REF!</definedName>
    <definedName name="BExZOZSWGLSY2XYVRIS6VSNJDSGD" localSheetId="2" hidden="1">#REF!</definedName>
    <definedName name="BExZOZSWGLSY2XYVRIS6VSNJDSGD" localSheetId="15" hidden="1">#REF!</definedName>
    <definedName name="BExZOZSWGLSY2XYVRIS6VSNJDSGD" hidden="1">#REF!</definedName>
    <definedName name="BExZP7AIJKLM6C6CSUIIFAHFBNX2" localSheetId="4" hidden="1">#REF!</definedName>
    <definedName name="BExZP7AIJKLM6C6CSUIIFAHFBNX2" localSheetId="2" hidden="1">#REF!</definedName>
    <definedName name="BExZP7AIJKLM6C6CSUIIFAHFBNX2" localSheetId="15" hidden="1">#REF!</definedName>
    <definedName name="BExZP7AIJKLM6C6CSUIIFAHFBNX2" hidden="1">#REF!</definedName>
    <definedName name="BExZPALCPOH27L4MUPX2RFT3F8OM" localSheetId="4" hidden="1">#REF!</definedName>
    <definedName name="BExZPALCPOH27L4MUPX2RFT3F8OM" localSheetId="2" hidden="1">#REF!</definedName>
    <definedName name="BExZPALCPOH27L4MUPX2RFT3F8OM" localSheetId="15" hidden="1">#REF!</definedName>
    <definedName name="BExZPALCPOH27L4MUPX2RFT3F8OM" hidden="1">#REF!</definedName>
    <definedName name="BExZPQ0XY507N8FJMVPKCTK8HC9H" localSheetId="4" hidden="1">#REF!</definedName>
    <definedName name="BExZPQ0XY507N8FJMVPKCTK8HC9H" localSheetId="2" hidden="1">#REF!</definedName>
    <definedName name="BExZPQ0XY507N8FJMVPKCTK8HC9H" localSheetId="15" hidden="1">#REF!</definedName>
    <definedName name="BExZPQ0XY507N8FJMVPKCTK8HC9H" hidden="1">#REF!</definedName>
    <definedName name="BExZPXTHEWEN48J9E5ARSA8IGRBI" localSheetId="4" hidden="1">#REF!</definedName>
    <definedName name="BExZPXTHEWEN48J9E5ARSA8IGRBI" localSheetId="2" hidden="1">#REF!</definedName>
    <definedName name="BExZPXTHEWEN48J9E5ARSA8IGRBI" localSheetId="15" hidden="1">#REF!</definedName>
    <definedName name="BExZPXTHEWEN48J9E5ARSA8IGRBI" hidden="1">#REF!</definedName>
    <definedName name="BExZQ37OVBR25U32CO2YYVPZOMR5" localSheetId="4" hidden="1">#REF!</definedName>
    <definedName name="BExZQ37OVBR25U32CO2YYVPZOMR5" localSheetId="2" hidden="1">#REF!</definedName>
    <definedName name="BExZQ37OVBR25U32CO2YYVPZOMR5" localSheetId="15" hidden="1">#REF!</definedName>
    <definedName name="BExZQ37OVBR25U32CO2YYVPZOMR5" hidden="1">#REF!</definedName>
    <definedName name="BExZQ3NT7H06VO0AR48WHZULZB93" localSheetId="4" hidden="1">#REF!</definedName>
    <definedName name="BExZQ3NT7H06VO0AR48WHZULZB93" localSheetId="2" hidden="1">#REF!</definedName>
    <definedName name="BExZQ3NT7H06VO0AR48WHZULZB93" localSheetId="15" hidden="1">#REF!</definedName>
    <definedName name="BExZQ3NT7H06VO0AR48WHZULZB93" hidden="1">#REF!</definedName>
    <definedName name="BExZQ5RCYU1R0DUT1MFN99S1C408" localSheetId="4" hidden="1">#REF!</definedName>
    <definedName name="BExZQ5RCYU1R0DUT1MFN99S1C408" localSheetId="2" hidden="1">#REF!</definedName>
    <definedName name="BExZQ5RCYU1R0DUT1MFN99S1C408" localSheetId="15" hidden="1">#REF!</definedName>
    <definedName name="BExZQ5RCYU1R0DUT1MFN99S1C408" hidden="1">#REF!</definedName>
    <definedName name="BExZQ7PJU07SEJMDX18U9YVDC2GU" localSheetId="4" hidden="1">#REF!</definedName>
    <definedName name="BExZQ7PJU07SEJMDX18U9YVDC2GU" localSheetId="2" hidden="1">#REF!</definedName>
    <definedName name="BExZQ7PJU07SEJMDX18U9YVDC2GU" localSheetId="15" hidden="1">#REF!</definedName>
    <definedName name="BExZQ7PJU07SEJMDX18U9YVDC2GU" hidden="1">#REF!</definedName>
    <definedName name="BExZQAJXQ5IJ5RB71EDSPGTRO5HC" localSheetId="4" hidden="1">#REF!</definedName>
    <definedName name="BExZQAJXQ5IJ5RB71EDSPGTRO5HC" localSheetId="2" hidden="1">#REF!</definedName>
    <definedName name="BExZQAJXQ5IJ5RB71EDSPGTRO5HC" localSheetId="15" hidden="1">#REF!</definedName>
    <definedName name="BExZQAJXQ5IJ5RB71EDSPGTRO5HC" hidden="1">#REF!</definedName>
    <definedName name="BExZQBLTKPF3O4MCH6L4LE544FQB" localSheetId="4" hidden="1">#REF!</definedName>
    <definedName name="BExZQBLTKPF3O4MCH6L4LE544FQB" localSheetId="2" hidden="1">#REF!</definedName>
    <definedName name="BExZQBLTKPF3O4MCH6L4LE544FQB" localSheetId="15" hidden="1">#REF!</definedName>
    <definedName name="BExZQBLTKPF3O4MCH6L4LE544FQB" hidden="1">#REF!</definedName>
    <definedName name="BExZQIHTGHK7OOI2Y2PN3JYBY82I" localSheetId="4" hidden="1">#REF!</definedName>
    <definedName name="BExZQIHTGHK7OOI2Y2PN3JYBY82I" localSheetId="2" hidden="1">#REF!</definedName>
    <definedName name="BExZQIHTGHK7OOI2Y2PN3JYBY82I" localSheetId="15" hidden="1">#REF!</definedName>
    <definedName name="BExZQIHTGHK7OOI2Y2PN3JYBY82I" hidden="1">#REF!</definedName>
    <definedName name="BExZQJJMGU5MHQOILGXGJPAQI5XI" localSheetId="4" hidden="1">#REF!</definedName>
    <definedName name="BExZQJJMGU5MHQOILGXGJPAQI5XI" localSheetId="2" hidden="1">#REF!</definedName>
    <definedName name="BExZQJJMGU5MHQOILGXGJPAQI5XI" localSheetId="15" hidden="1">#REF!</definedName>
    <definedName name="BExZQJJMGU5MHQOILGXGJPAQI5XI" hidden="1">#REF!</definedName>
    <definedName name="BExZQL1M2EX5YEQBMNQKVD747N3I" localSheetId="4" hidden="1">#REF!</definedName>
    <definedName name="BExZQL1M2EX5YEQBMNQKVD747N3I" localSheetId="2" hidden="1">#REF!</definedName>
    <definedName name="BExZQL1M2EX5YEQBMNQKVD747N3I" localSheetId="15" hidden="1">#REF!</definedName>
    <definedName name="BExZQL1M2EX5YEQBMNQKVD747N3I" hidden="1">#REF!</definedName>
    <definedName name="BExZQPDYUBJL0C1OME996KHU23N5" localSheetId="4" hidden="1">#REF!</definedName>
    <definedName name="BExZQPDYUBJL0C1OME996KHU23N5" localSheetId="2" hidden="1">#REF!</definedName>
    <definedName name="BExZQPDYUBJL0C1OME996KHU23N5" localSheetId="15" hidden="1">#REF!</definedName>
    <definedName name="BExZQPDYUBJL0C1OME996KHU23N5" hidden="1">#REF!</definedName>
    <definedName name="BExZQXBYEBN28QUH1KOVW6KKA5UM" localSheetId="4" hidden="1">#REF!</definedName>
    <definedName name="BExZQXBYEBN28QUH1KOVW6KKA5UM" localSheetId="2" hidden="1">#REF!</definedName>
    <definedName name="BExZQXBYEBN28QUH1KOVW6KKA5UM" localSheetId="15" hidden="1">#REF!</definedName>
    <definedName name="BExZQXBYEBN28QUH1KOVW6KKA5UM" hidden="1">#REF!</definedName>
    <definedName name="BExZQZKT146WEN8FTVZ7Y5TSB8L5" localSheetId="4" hidden="1">#REF!</definedName>
    <definedName name="BExZQZKT146WEN8FTVZ7Y5TSB8L5" localSheetId="2" hidden="1">#REF!</definedName>
    <definedName name="BExZQZKT146WEN8FTVZ7Y5TSB8L5" localSheetId="15" hidden="1">#REF!</definedName>
    <definedName name="BExZQZKT146WEN8FTVZ7Y5TSB8L5" hidden="1">#REF!</definedName>
    <definedName name="BExZR485AKBH93YZ08CMUC3WROED" localSheetId="4" hidden="1">#REF!</definedName>
    <definedName name="BExZR485AKBH93YZ08CMUC3WROED" localSheetId="2" hidden="1">#REF!</definedName>
    <definedName name="BExZR485AKBH93YZ08CMUC3WROED" localSheetId="15" hidden="1">#REF!</definedName>
    <definedName name="BExZR485AKBH93YZ08CMUC3WROED" hidden="1">#REF!</definedName>
    <definedName name="BExZR7TL98P2PPUVGIZYR5873DWW" localSheetId="4" hidden="1">#REF!</definedName>
    <definedName name="BExZR7TL98P2PPUVGIZYR5873DWW" localSheetId="2" hidden="1">#REF!</definedName>
    <definedName name="BExZR7TL98P2PPUVGIZYR5873DWW" localSheetId="15" hidden="1">#REF!</definedName>
    <definedName name="BExZR7TL98P2PPUVGIZYR5873DWW" hidden="1">#REF!</definedName>
    <definedName name="BExZRAYSYOXAM1PBW1EF6YAZ9RU3" localSheetId="4" hidden="1">#REF!</definedName>
    <definedName name="BExZRAYSYOXAM1PBW1EF6YAZ9RU3" localSheetId="2" hidden="1">#REF!</definedName>
    <definedName name="BExZRAYSYOXAM1PBW1EF6YAZ9RU3" localSheetId="15" hidden="1">#REF!</definedName>
    <definedName name="BExZRAYSYOXAM1PBW1EF6YAZ9RU3" hidden="1">#REF!</definedName>
    <definedName name="BExZRGD1603X5ACFALUUDKCD7X48" localSheetId="4" hidden="1">#REF!</definedName>
    <definedName name="BExZRGD1603X5ACFALUUDKCD7X48" localSheetId="2" hidden="1">#REF!</definedName>
    <definedName name="BExZRGD1603X5ACFALUUDKCD7X48" localSheetId="15" hidden="1">#REF!</definedName>
    <definedName name="BExZRGD1603X5ACFALUUDKCD7X48" hidden="1">#REF!</definedName>
    <definedName name="BExZRMSYHFOP8FFWKKUSBHU85J81" localSheetId="4" hidden="1">#REF!</definedName>
    <definedName name="BExZRMSYHFOP8FFWKKUSBHU85J81" localSheetId="2" hidden="1">#REF!</definedName>
    <definedName name="BExZRMSYHFOP8FFWKKUSBHU85J81" localSheetId="15" hidden="1">#REF!</definedName>
    <definedName name="BExZRMSYHFOP8FFWKKUSBHU85J81" hidden="1">#REF!</definedName>
    <definedName name="BExZRP1X6UVLN1UOLHH5VF4STP1O" localSheetId="4" hidden="1">#REF!</definedName>
    <definedName name="BExZRP1X6UVLN1UOLHH5VF4STP1O" localSheetId="2" hidden="1">#REF!</definedName>
    <definedName name="BExZRP1X6UVLN1UOLHH5VF4STP1O" localSheetId="15" hidden="1">#REF!</definedName>
    <definedName name="BExZRP1X6UVLN1UOLHH5VF4STP1O" hidden="1">#REF!</definedName>
    <definedName name="BExZRQ930U6OCYNV00CH5I0Q4LPE" localSheetId="4" hidden="1">#REF!</definedName>
    <definedName name="BExZRQ930U6OCYNV00CH5I0Q4LPE" localSheetId="2" hidden="1">#REF!</definedName>
    <definedName name="BExZRQ930U6OCYNV00CH5I0Q4LPE" localSheetId="15" hidden="1">#REF!</definedName>
    <definedName name="BExZRQ930U6OCYNV00CH5I0Q4LPE" hidden="1">#REF!</definedName>
    <definedName name="BExZRQP7JLKS45QOGATXS7MK5GUZ" localSheetId="4" hidden="1">#REF!</definedName>
    <definedName name="BExZRQP7JLKS45QOGATXS7MK5GUZ" localSheetId="2" hidden="1">#REF!</definedName>
    <definedName name="BExZRQP7JLKS45QOGATXS7MK5GUZ" localSheetId="15" hidden="1">#REF!</definedName>
    <definedName name="BExZRQP7JLKS45QOGATXS7MK5GUZ" hidden="1">#REF!</definedName>
    <definedName name="BExZRW8W514W8OZ72YBONYJ64GXF" localSheetId="4" hidden="1">#REF!</definedName>
    <definedName name="BExZRW8W514W8OZ72YBONYJ64GXF" localSheetId="2" hidden="1">#REF!</definedName>
    <definedName name="BExZRW8W514W8OZ72YBONYJ64GXF" localSheetId="15" hidden="1">#REF!</definedName>
    <definedName name="BExZRW8W514W8OZ72YBONYJ64GXF" hidden="1">#REF!</definedName>
    <definedName name="BExZRWJP2BUVFJPO8U8ATQEP0LZU" localSheetId="4" hidden="1">#REF!</definedName>
    <definedName name="BExZRWJP2BUVFJPO8U8ATQEP0LZU" localSheetId="2" hidden="1">#REF!</definedName>
    <definedName name="BExZRWJP2BUVFJPO8U8ATQEP0LZU" localSheetId="15" hidden="1">#REF!</definedName>
    <definedName name="BExZRWJP2BUVFJPO8U8ATQEP0LZU" hidden="1">#REF!</definedName>
    <definedName name="BExZSI9USDLZAN8LI8M4YYQL24GZ" localSheetId="4" hidden="1">#REF!</definedName>
    <definedName name="BExZSI9USDLZAN8LI8M4YYQL24GZ" localSheetId="2" hidden="1">#REF!</definedName>
    <definedName name="BExZSI9USDLZAN8LI8M4YYQL24GZ" localSheetId="15" hidden="1">#REF!</definedName>
    <definedName name="BExZSI9USDLZAN8LI8M4YYQL24GZ" hidden="1">#REF!</definedName>
    <definedName name="BExZSLKO175YAM0RMMZH1FPXL4V2" localSheetId="4" hidden="1">#REF!</definedName>
    <definedName name="BExZSLKO175YAM0RMMZH1FPXL4V2" localSheetId="2" hidden="1">#REF!</definedName>
    <definedName name="BExZSLKO175YAM0RMMZH1FPXL4V2" localSheetId="15" hidden="1">#REF!</definedName>
    <definedName name="BExZSLKO175YAM0RMMZH1FPXL4V2" hidden="1">#REF!</definedName>
    <definedName name="BExZSS0LA2JY4ZLJ1Z5YCMLJJZCH" localSheetId="4" hidden="1">#REF!</definedName>
    <definedName name="BExZSS0LA2JY4ZLJ1Z5YCMLJJZCH" localSheetId="2" hidden="1">#REF!</definedName>
    <definedName name="BExZSS0LA2JY4ZLJ1Z5YCMLJJZCH" localSheetId="15" hidden="1">#REF!</definedName>
    <definedName name="BExZSS0LA2JY4ZLJ1Z5YCMLJJZCH" hidden="1">#REF!</definedName>
    <definedName name="BExZSTNUWCRNCL22SMKXKFSLCJ0O" localSheetId="4" hidden="1">#REF!</definedName>
    <definedName name="BExZSTNUWCRNCL22SMKXKFSLCJ0O" localSheetId="2" hidden="1">#REF!</definedName>
    <definedName name="BExZSTNUWCRNCL22SMKXKFSLCJ0O" localSheetId="15" hidden="1">#REF!</definedName>
    <definedName name="BExZSTNUWCRNCL22SMKXKFSLCJ0O" hidden="1">#REF!</definedName>
    <definedName name="BExZSYRA4NR7K6RLC3I81QSG5SQR" localSheetId="4" hidden="1">#REF!</definedName>
    <definedName name="BExZSYRA4NR7K6RLC3I81QSG5SQR" localSheetId="2" hidden="1">#REF!</definedName>
    <definedName name="BExZSYRA4NR7K6RLC3I81QSG5SQR" localSheetId="15" hidden="1">#REF!</definedName>
    <definedName name="BExZSYRA4NR7K6RLC3I81QSG5SQR" hidden="1">#REF!</definedName>
    <definedName name="BExZT6JSZ8CBS0SB3T07N3LMAX7M" localSheetId="4" hidden="1">#REF!</definedName>
    <definedName name="BExZT6JSZ8CBS0SB3T07N3LMAX7M" localSheetId="2" hidden="1">#REF!</definedName>
    <definedName name="BExZT6JSZ8CBS0SB3T07N3LMAX7M" localSheetId="15" hidden="1">#REF!</definedName>
    <definedName name="BExZT6JSZ8CBS0SB3T07N3LMAX7M" hidden="1">#REF!</definedName>
    <definedName name="BExZTAQV2QVSZY5Y3VCCWUBSBW9P" localSheetId="4" hidden="1">#REF!</definedName>
    <definedName name="BExZTAQV2QVSZY5Y3VCCWUBSBW9P" localSheetId="2" hidden="1">#REF!</definedName>
    <definedName name="BExZTAQV2QVSZY5Y3VCCWUBSBW9P" localSheetId="15" hidden="1">#REF!</definedName>
    <definedName name="BExZTAQV2QVSZY5Y3VCCWUBSBW9P" hidden="1">#REF!</definedName>
    <definedName name="BExZTHSI2FX56PWRSNX9H5EWTZFO" localSheetId="4" hidden="1">#REF!</definedName>
    <definedName name="BExZTHSI2FX56PWRSNX9H5EWTZFO" localSheetId="2" hidden="1">#REF!</definedName>
    <definedName name="BExZTHSI2FX56PWRSNX9H5EWTZFO" localSheetId="15" hidden="1">#REF!</definedName>
    <definedName name="BExZTHSI2FX56PWRSNX9H5EWTZFO" hidden="1">#REF!</definedName>
    <definedName name="BExZTJL3HVBFY139H6CJHEQCT1EL" localSheetId="4" hidden="1">#REF!</definedName>
    <definedName name="BExZTJL3HVBFY139H6CJHEQCT1EL" localSheetId="2" hidden="1">#REF!</definedName>
    <definedName name="BExZTJL3HVBFY139H6CJHEQCT1EL" localSheetId="15" hidden="1">#REF!</definedName>
    <definedName name="BExZTJL3HVBFY139H6CJHEQCT1EL" hidden="1">#REF!</definedName>
    <definedName name="BExZTLOL8OPABZI453E0KVNA1GJS" localSheetId="4" hidden="1">#REF!</definedName>
    <definedName name="BExZTLOL8OPABZI453E0KVNA1GJS" localSheetId="2" hidden="1">#REF!</definedName>
    <definedName name="BExZTLOL8OPABZI453E0KVNA1GJS" localSheetId="15" hidden="1">#REF!</definedName>
    <definedName name="BExZTLOL8OPABZI453E0KVNA1GJS" hidden="1">#REF!</definedName>
    <definedName name="BExZTOTZ9F2ZI18DZM8GW39VDF1N" localSheetId="4" hidden="1">#REF!</definedName>
    <definedName name="BExZTOTZ9F2ZI18DZM8GW39VDF1N" localSheetId="2" hidden="1">#REF!</definedName>
    <definedName name="BExZTOTZ9F2ZI18DZM8GW39VDF1N" localSheetId="15" hidden="1">#REF!</definedName>
    <definedName name="BExZTOTZ9F2ZI18DZM8GW39VDF1N" hidden="1">#REF!</definedName>
    <definedName name="BExZTT6J3X0TOX0ZY6YPLUVMCW9X" localSheetId="4" hidden="1">#REF!</definedName>
    <definedName name="BExZTT6J3X0TOX0ZY6YPLUVMCW9X" localSheetId="2" hidden="1">#REF!</definedName>
    <definedName name="BExZTT6J3X0TOX0ZY6YPLUVMCW9X" localSheetId="15" hidden="1">#REF!</definedName>
    <definedName name="BExZTT6J3X0TOX0ZY6YPLUVMCW9X" hidden="1">#REF!</definedName>
    <definedName name="BExZTW6ECBRA0BBITWBQ8R93RMCL" localSheetId="4" hidden="1">#REF!</definedName>
    <definedName name="BExZTW6ECBRA0BBITWBQ8R93RMCL" localSheetId="2" hidden="1">#REF!</definedName>
    <definedName name="BExZTW6ECBRA0BBITWBQ8R93RMCL" localSheetId="15" hidden="1">#REF!</definedName>
    <definedName name="BExZTW6ECBRA0BBITWBQ8R93RMCL" hidden="1">#REF!</definedName>
    <definedName name="BExZU2BHYAOKSCBM3C5014ZF6IXS" localSheetId="4" hidden="1">#REF!</definedName>
    <definedName name="BExZU2BHYAOKSCBM3C5014ZF6IXS" localSheetId="2" hidden="1">#REF!</definedName>
    <definedName name="BExZU2BHYAOKSCBM3C5014ZF6IXS" localSheetId="15" hidden="1">#REF!</definedName>
    <definedName name="BExZU2BHYAOKSCBM3C5014ZF6IXS" hidden="1">#REF!</definedName>
    <definedName name="BExZU2RMJTXOCS0ROPMYPE6WTD87" localSheetId="4" hidden="1">#REF!</definedName>
    <definedName name="BExZU2RMJTXOCS0ROPMYPE6WTD87" localSheetId="2" hidden="1">#REF!</definedName>
    <definedName name="BExZU2RMJTXOCS0ROPMYPE6WTD87" localSheetId="15" hidden="1">#REF!</definedName>
    <definedName name="BExZU2RMJTXOCS0ROPMYPE6WTD87" hidden="1">#REF!</definedName>
    <definedName name="BExZUBRAHA9DNEGONEZEB2TDVFC2" localSheetId="4" hidden="1">#REF!</definedName>
    <definedName name="BExZUBRAHA9DNEGONEZEB2TDVFC2" localSheetId="2" hidden="1">#REF!</definedName>
    <definedName name="BExZUBRAHA9DNEGONEZEB2TDVFC2" localSheetId="15" hidden="1">#REF!</definedName>
    <definedName name="BExZUBRAHA9DNEGONEZEB2TDVFC2" hidden="1">#REF!</definedName>
    <definedName name="BExZUF7G8FENTJKH9R1XUWXM6CWD" localSheetId="4" hidden="1">#REF!</definedName>
    <definedName name="BExZUF7G8FENTJKH9R1XUWXM6CWD" localSheetId="2" hidden="1">#REF!</definedName>
    <definedName name="BExZUF7G8FENTJKH9R1XUWXM6CWD" localSheetId="15" hidden="1">#REF!</definedName>
    <definedName name="BExZUF7G8FENTJKH9R1XUWXM6CWD" hidden="1">#REF!</definedName>
    <definedName name="BExZUNARUJBIZ08VCAV3GEVBIR3D" localSheetId="4" hidden="1">#REF!</definedName>
    <definedName name="BExZUNARUJBIZ08VCAV3GEVBIR3D" localSheetId="2" hidden="1">#REF!</definedName>
    <definedName name="BExZUNARUJBIZ08VCAV3GEVBIR3D" localSheetId="15" hidden="1">#REF!</definedName>
    <definedName name="BExZUNARUJBIZ08VCAV3GEVBIR3D" hidden="1">#REF!</definedName>
    <definedName name="BExZUSZT5496UMBP4LFSLTR1GVEW" localSheetId="4" hidden="1">#REF!</definedName>
    <definedName name="BExZUSZT5496UMBP4LFSLTR1GVEW" localSheetId="2" hidden="1">#REF!</definedName>
    <definedName name="BExZUSZT5496UMBP4LFSLTR1GVEW" localSheetId="15" hidden="1">#REF!</definedName>
    <definedName name="BExZUSZT5496UMBP4LFSLTR1GVEW" hidden="1">#REF!</definedName>
    <definedName name="BExZUT54340I38GVCV79EL116WR0" localSheetId="4" hidden="1">#REF!</definedName>
    <definedName name="BExZUT54340I38GVCV79EL116WR0" localSheetId="2" hidden="1">#REF!</definedName>
    <definedName name="BExZUT54340I38GVCV79EL116WR0" localSheetId="15" hidden="1">#REF!</definedName>
    <definedName name="BExZUT54340I38GVCV79EL116WR0" hidden="1">#REF!</definedName>
    <definedName name="BExZUXC66MK2SXPXCLD8ZSU0BMTY" localSheetId="4" hidden="1">#REF!</definedName>
    <definedName name="BExZUXC66MK2SXPXCLD8ZSU0BMTY" localSheetId="2" hidden="1">#REF!</definedName>
    <definedName name="BExZUXC66MK2SXPXCLD8ZSU0BMTY" localSheetId="15" hidden="1">#REF!</definedName>
    <definedName name="BExZUXC66MK2SXPXCLD8ZSU0BMTY" hidden="1">#REF!</definedName>
    <definedName name="BExZUYDULCX65H9OZ9JHPBNKF3MI" localSheetId="4" hidden="1">#REF!</definedName>
    <definedName name="BExZUYDULCX65H9OZ9JHPBNKF3MI" localSheetId="2" hidden="1">#REF!</definedName>
    <definedName name="BExZUYDULCX65H9OZ9JHPBNKF3MI" localSheetId="15" hidden="1">#REF!</definedName>
    <definedName name="BExZUYDULCX65H9OZ9JHPBNKF3MI" hidden="1">#REF!</definedName>
    <definedName name="BExZV2QD5ZDK3AGDRULLA7JB46C3" localSheetId="4" hidden="1">#REF!</definedName>
    <definedName name="BExZV2QD5ZDK3AGDRULLA7JB46C3" localSheetId="2" hidden="1">#REF!</definedName>
    <definedName name="BExZV2QD5ZDK3AGDRULLA7JB46C3" localSheetId="15" hidden="1">#REF!</definedName>
    <definedName name="BExZV2QD5ZDK3AGDRULLA7JB46C3" hidden="1">#REF!</definedName>
    <definedName name="BExZVBQ29OM0V8XAL3HL0JIM0MMU" localSheetId="4" hidden="1">#REF!</definedName>
    <definedName name="BExZVBQ29OM0V8XAL3HL0JIM0MMU" localSheetId="2" hidden="1">#REF!</definedName>
    <definedName name="BExZVBQ29OM0V8XAL3HL0JIM0MMU" localSheetId="15" hidden="1">#REF!</definedName>
    <definedName name="BExZVBQ29OM0V8XAL3HL0JIM0MMU" hidden="1">#REF!</definedName>
    <definedName name="BExZVKV2XCPCINW1KP8Q1FI6KDNG" localSheetId="4" hidden="1">#REF!</definedName>
    <definedName name="BExZVKV2XCPCINW1KP8Q1FI6KDNG" localSheetId="2" hidden="1">#REF!</definedName>
    <definedName name="BExZVKV2XCPCINW1KP8Q1FI6KDNG" localSheetId="15" hidden="1">#REF!</definedName>
    <definedName name="BExZVKV2XCPCINW1KP8Q1FI6KDNG" hidden="1">#REF!</definedName>
    <definedName name="BExZVLM4T9ORS4ZWHME46U4Q103C" localSheetId="4" hidden="1">#REF!</definedName>
    <definedName name="BExZVLM4T9ORS4ZWHME46U4Q103C" localSheetId="2" hidden="1">#REF!</definedName>
    <definedName name="BExZVLM4T9ORS4ZWHME46U4Q103C" localSheetId="15" hidden="1">#REF!</definedName>
    <definedName name="BExZVLM4T9ORS4ZWHME46U4Q103C" hidden="1">#REF!</definedName>
    <definedName name="BExZVM7OZWPPRH5YQW50EYMMIW1A" localSheetId="4" hidden="1">#REF!</definedName>
    <definedName name="BExZVM7OZWPPRH5YQW50EYMMIW1A" localSheetId="2" hidden="1">#REF!</definedName>
    <definedName name="BExZVM7OZWPPRH5YQW50EYMMIW1A" localSheetId="15" hidden="1">#REF!</definedName>
    <definedName name="BExZVM7OZWPPRH5YQW50EYMMIW1A" hidden="1">#REF!</definedName>
    <definedName name="BExZVMYK7BAH6AGIAEXBE1NXDZ5Z" localSheetId="4" hidden="1">#REF!</definedName>
    <definedName name="BExZVMYK7BAH6AGIAEXBE1NXDZ5Z" localSheetId="2" hidden="1">#REF!</definedName>
    <definedName name="BExZVMYK7BAH6AGIAEXBE1NXDZ5Z" localSheetId="15" hidden="1">#REF!</definedName>
    <definedName name="BExZVMYK7BAH6AGIAEXBE1NXDZ5Z" hidden="1">#REF!</definedName>
    <definedName name="BExZVPYGX2C5OSHMZ6F0KBKZ6B1S" localSheetId="4" hidden="1">#REF!</definedName>
    <definedName name="BExZVPYGX2C5OSHMZ6F0KBKZ6B1S" localSheetId="2" hidden="1">#REF!</definedName>
    <definedName name="BExZVPYGX2C5OSHMZ6F0KBKZ6B1S" localSheetId="15" hidden="1">#REF!</definedName>
    <definedName name="BExZVPYGX2C5OSHMZ6F0KBKZ6B1S" hidden="1">#REF!</definedName>
    <definedName name="BExZW3LHTS7PFBNTYM95N8J5AFYQ" localSheetId="4" hidden="1">#REF!</definedName>
    <definedName name="BExZW3LHTS7PFBNTYM95N8J5AFYQ" localSheetId="2" hidden="1">#REF!</definedName>
    <definedName name="BExZW3LHTS7PFBNTYM95N8J5AFYQ" localSheetId="15" hidden="1">#REF!</definedName>
    <definedName name="BExZW3LHTS7PFBNTYM95N8J5AFYQ" hidden="1">#REF!</definedName>
    <definedName name="BExZW472V5ADKCFHIKAJ6D4R8MU4" localSheetId="4" hidden="1">#REF!</definedName>
    <definedName name="BExZW472V5ADKCFHIKAJ6D4R8MU4" localSheetId="2" hidden="1">#REF!</definedName>
    <definedName name="BExZW472V5ADKCFHIKAJ6D4R8MU4" localSheetId="15" hidden="1">#REF!</definedName>
    <definedName name="BExZW472V5ADKCFHIKAJ6D4R8MU4" hidden="1">#REF!</definedName>
    <definedName name="BExZW5UARC8W9AQNLJX2I5WQWS5F" localSheetId="4" hidden="1">#REF!</definedName>
    <definedName name="BExZW5UARC8W9AQNLJX2I5WQWS5F" localSheetId="2" hidden="1">#REF!</definedName>
    <definedName name="BExZW5UARC8W9AQNLJX2I5WQWS5F" localSheetId="15" hidden="1">#REF!</definedName>
    <definedName name="BExZW5UARC8W9AQNLJX2I5WQWS5F" hidden="1">#REF!</definedName>
    <definedName name="BExZW7HRGN6A9YS41KI2B2UUMJ7X" localSheetId="4" hidden="1">#REF!</definedName>
    <definedName name="BExZW7HRGN6A9YS41KI2B2UUMJ7X" localSheetId="2" hidden="1">#REF!</definedName>
    <definedName name="BExZW7HRGN6A9YS41KI2B2UUMJ7X" localSheetId="15" hidden="1">#REF!</definedName>
    <definedName name="BExZW7HRGN6A9YS41KI2B2UUMJ7X" hidden="1">#REF!</definedName>
    <definedName name="BExZW8ZPNV43UXGOT98FDNIBQHZY" localSheetId="4" hidden="1">#REF!</definedName>
    <definedName name="BExZW8ZPNV43UXGOT98FDNIBQHZY" localSheetId="2" hidden="1">#REF!</definedName>
    <definedName name="BExZW8ZPNV43UXGOT98FDNIBQHZY" localSheetId="15" hidden="1">#REF!</definedName>
    <definedName name="BExZW8ZPNV43UXGOT98FDNIBQHZY" hidden="1">#REF!</definedName>
    <definedName name="BExZWKZ5N3RDXU8MZ8HQVYYD8O0F" localSheetId="4" hidden="1">#REF!</definedName>
    <definedName name="BExZWKZ5N3RDXU8MZ8HQVYYD8O0F" localSheetId="2" hidden="1">#REF!</definedName>
    <definedName name="BExZWKZ5N3RDXU8MZ8HQVYYD8O0F" localSheetId="15" hidden="1">#REF!</definedName>
    <definedName name="BExZWKZ5N3RDXU8MZ8HQVYYD8O0F" hidden="1">#REF!</definedName>
    <definedName name="BExZWMBRUCPO6F4QT5FNX8JRFL7V" localSheetId="4" hidden="1">#REF!</definedName>
    <definedName name="BExZWMBRUCPO6F4QT5FNX8JRFL7V" localSheetId="2" hidden="1">#REF!</definedName>
    <definedName name="BExZWMBRUCPO6F4QT5FNX8JRFL7V" localSheetId="15" hidden="1">#REF!</definedName>
    <definedName name="BExZWMBRUCPO6F4QT5FNX8JRFL7V" hidden="1">#REF!</definedName>
    <definedName name="BExZWQO5171HT1OZ6D6JZBHEW4JG" localSheetId="4" hidden="1">#REF!</definedName>
    <definedName name="BExZWQO5171HT1OZ6D6JZBHEW4JG" localSheetId="2" hidden="1">#REF!</definedName>
    <definedName name="BExZWQO5171HT1OZ6D6JZBHEW4JG" localSheetId="15" hidden="1">#REF!</definedName>
    <definedName name="BExZWQO5171HT1OZ6D6JZBHEW4JG" hidden="1">#REF!</definedName>
    <definedName name="BExZWSMC9T48W74GFGQCIUJ8ZPP3" localSheetId="4" hidden="1">#REF!</definedName>
    <definedName name="BExZWSMC9T48W74GFGQCIUJ8ZPP3" localSheetId="2" hidden="1">#REF!</definedName>
    <definedName name="BExZWSMC9T48W74GFGQCIUJ8ZPP3" localSheetId="15" hidden="1">#REF!</definedName>
    <definedName name="BExZWSMC9T48W74GFGQCIUJ8ZPP3" hidden="1">#REF!</definedName>
    <definedName name="BExZWUF2V4HY3HI8JN9ZVPRWK1H3" localSheetId="4" hidden="1">#REF!</definedName>
    <definedName name="BExZWUF2V4HY3HI8JN9ZVPRWK1H3" localSheetId="2" hidden="1">#REF!</definedName>
    <definedName name="BExZWUF2V4HY3HI8JN9ZVPRWK1H3" localSheetId="15" hidden="1">#REF!</definedName>
    <definedName name="BExZWUF2V4HY3HI8JN9ZVPRWK1H3" hidden="1">#REF!</definedName>
    <definedName name="BExZWX45URTK9KYDJHEXL1OTZ833" localSheetId="4" hidden="1">#REF!</definedName>
    <definedName name="BExZWX45URTK9KYDJHEXL1OTZ833" localSheetId="2" hidden="1">#REF!</definedName>
    <definedName name="BExZWX45URTK9KYDJHEXL1OTZ833" localSheetId="15" hidden="1">#REF!</definedName>
    <definedName name="BExZWX45URTK9KYDJHEXL1OTZ833" hidden="1">#REF!</definedName>
    <definedName name="BExZX0EWQEZO86WDAD9A4EAEZ012" localSheetId="4" hidden="1">#REF!</definedName>
    <definedName name="BExZX0EWQEZO86WDAD9A4EAEZ012" localSheetId="2" hidden="1">#REF!</definedName>
    <definedName name="BExZX0EWQEZO86WDAD9A4EAEZ012" localSheetId="15" hidden="1">#REF!</definedName>
    <definedName name="BExZX0EWQEZO86WDAD9A4EAEZ012" hidden="1">#REF!</definedName>
    <definedName name="BExZX2T6ZT2DZLYSDJJBPVIT5OK2" localSheetId="4" hidden="1">#REF!</definedName>
    <definedName name="BExZX2T6ZT2DZLYSDJJBPVIT5OK2" localSheetId="2" hidden="1">#REF!</definedName>
    <definedName name="BExZX2T6ZT2DZLYSDJJBPVIT5OK2" localSheetId="15" hidden="1">#REF!</definedName>
    <definedName name="BExZX2T6ZT2DZLYSDJJBPVIT5OK2" hidden="1">#REF!</definedName>
    <definedName name="BExZXOJDELULNLEH7WG0OYJT0NJ4" localSheetId="4" hidden="1">#REF!</definedName>
    <definedName name="BExZXOJDELULNLEH7WG0OYJT0NJ4" localSheetId="2" hidden="1">#REF!</definedName>
    <definedName name="BExZXOJDELULNLEH7WG0OYJT0NJ4" localSheetId="15" hidden="1">#REF!</definedName>
    <definedName name="BExZXOJDELULNLEH7WG0OYJT0NJ4" hidden="1">#REF!</definedName>
    <definedName name="BExZXOOTRNUK8LGEAZ8ZCFW9KXQ1" localSheetId="4" hidden="1">#REF!</definedName>
    <definedName name="BExZXOOTRNUK8LGEAZ8ZCFW9KXQ1" localSheetId="2" hidden="1">#REF!</definedName>
    <definedName name="BExZXOOTRNUK8LGEAZ8ZCFW9KXQ1" localSheetId="15" hidden="1">#REF!</definedName>
    <definedName name="BExZXOOTRNUK8LGEAZ8ZCFW9KXQ1" hidden="1">#REF!</definedName>
    <definedName name="BExZXT6JOXNKEDU23DKL8XZAJZIH" localSheetId="4" hidden="1">#REF!</definedName>
    <definedName name="BExZXT6JOXNKEDU23DKL8XZAJZIH" localSheetId="2" hidden="1">#REF!</definedName>
    <definedName name="BExZXT6JOXNKEDU23DKL8XZAJZIH" localSheetId="15" hidden="1">#REF!</definedName>
    <definedName name="BExZXT6JOXNKEDU23DKL8XZAJZIH" hidden="1">#REF!</definedName>
    <definedName name="BExZXUTYW1HWEEZ1LIX4OQWC7HL1" localSheetId="4" hidden="1">#REF!</definedName>
    <definedName name="BExZXUTYW1HWEEZ1LIX4OQWC7HL1" localSheetId="2" hidden="1">#REF!</definedName>
    <definedName name="BExZXUTYW1HWEEZ1LIX4OQWC7HL1" localSheetId="15" hidden="1">#REF!</definedName>
    <definedName name="BExZXUTYW1HWEEZ1LIX4OQWC7HL1" hidden="1">#REF!</definedName>
    <definedName name="BExZXY4NKQL9QD76YMQJ15U1C2G8" localSheetId="4" hidden="1">#REF!</definedName>
    <definedName name="BExZXY4NKQL9QD76YMQJ15U1C2G8" localSheetId="2" hidden="1">#REF!</definedName>
    <definedName name="BExZXY4NKQL9QD76YMQJ15U1C2G8" localSheetId="15" hidden="1">#REF!</definedName>
    <definedName name="BExZXY4NKQL9QD76YMQJ15U1C2G8" hidden="1">#REF!</definedName>
    <definedName name="BExZXYQ7U5G08FQGUIGYT14QCBOF" localSheetId="4" hidden="1">#REF!</definedName>
    <definedName name="BExZXYQ7U5G08FQGUIGYT14QCBOF" localSheetId="2" hidden="1">#REF!</definedName>
    <definedName name="BExZXYQ7U5G08FQGUIGYT14QCBOF" localSheetId="15" hidden="1">#REF!</definedName>
    <definedName name="BExZXYQ7U5G08FQGUIGYT14QCBOF" hidden="1">#REF!</definedName>
    <definedName name="BExZY02V77YJBMODJSWZOYCMPS5X" localSheetId="4" hidden="1">#REF!</definedName>
    <definedName name="BExZY02V77YJBMODJSWZOYCMPS5X" localSheetId="2" hidden="1">#REF!</definedName>
    <definedName name="BExZY02V77YJBMODJSWZOYCMPS5X" localSheetId="15" hidden="1">#REF!</definedName>
    <definedName name="BExZY02V77YJBMODJSWZOYCMPS5X" hidden="1">#REF!</definedName>
    <definedName name="BExZY3DEOYNIHRV56IY5LJXZK8RU" localSheetId="4" hidden="1">#REF!</definedName>
    <definedName name="BExZY3DEOYNIHRV56IY5LJXZK8RU" localSheetId="2" hidden="1">#REF!</definedName>
    <definedName name="BExZY3DEOYNIHRV56IY5LJXZK8RU" localSheetId="15" hidden="1">#REF!</definedName>
    <definedName name="BExZY3DEOYNIHRV56IY5LJXZK8RU" hidden="1">#REF!</definedName>
    <definedName name="BExZY49QRZIR6CA41LFA9LM6EULU" localSheetId="4" hidden="1">#REF!</definedName>
    <definedName name="BExZY49QRZIR6CA41LFA9LM6EULU" localSheetId="2" hidden="1">#REF!</definedName>
    <definedName name="BExZY49QRZIR6CA41LFA9LM6EULU" localSheetId="15" hidden="1">#REF!</definedName>
    <definedName name="BExZY49QRZIR6CA41LFA9LM6EULU" hidden="1">#REF!</definedName>
    <definedName name="BExZYTG2G7W27YATTETFDDCZ0C4U" localSheetId="4" hidden="1">#REF!</definedName>
    <definedName name="BExZYTG2G7W27YATTETFDDCZ0C4U" localSheetId="2" hidden="1">#REF!</definedName>
    <definedName name="BExZYTG2G7W27YATTETFDDCZ0C4U" localSheetId="15" hidden="1">#REF!</definedName>
    <definedName name="BExZYTG2G7W27YATTETFDDCZ0C4U" hidden="1">#REF!</definedName>
    <definedName name="BExZYYOZMC36ROQDWLR5Z17WKHCR" localSheetId="4" hidden="1">#REF!</definedName>
    <definedName name="BExZYYOZMC36ROQDWLR5Z17WKHCR" localSheetId="2" hidden="1">#REF!</definedName>
    <definedName name="BExZYYOZMC36ROQDWLR5Z17WKHCR" localSheetId="15" hidden="1">#REF!</definedName>
    <definedName name="BExZYYOZMC36ROQDWLR5Z17WKHCR" hidden="1">#REF!</definedName>
    <definedName name="BExZZ2FQA9A8C7CJKMEFQ9VPSLCE" localSheetId="4" hidden="1">#REF!</definedName>
    <definedName name="BExZZ2FQA9A8C7CJKMEFQ9VPSLCE" localSheetId="2" hidden="1">#REF!</definedName>
    <definedName name="BExZZ2FQA9A8C7CJKMEFQ9VPSLCE" localSheetId="15" hidden="1">#REF!</definedName>
    <definedName name="BExZZ2FQA9A8C7CJKMEFQ9VPSLCE" hidden="1">#REF!</definedName>
    <definedName name="BExZZ7ZGXIMA3OVYAWY3YQSK64LF" localSheetId="4" hidden="1">#REF!</definedName>
    <definedName name="BExZZ7ZGXIMA3OVYAWY3YQSK64LF" localSheetId="2" hidden="1">#REF!</definedName>
    <definedName name="BExZZ7ZGXIMA3OVYAWY3YQSK64LF" localSheetId="15" hidden="1">#REF!</definedName>
    <definedName name="BExZZ7ZGXIMA3OVYAWY3YQSK64LF" hidden="1">#REF!</definedName>
    <definedName name="BExZZ8FKEIFG203MU6SEJ69MINCD" localSheetId="4" hidden="1">#REF!</definedName>
    <definedName name="BExZZ8FKEIFG203MU6SEJ69MINCD" localSheetId="2" hidden="1">#REF!</definedName>
    <definedName name="BExZZ8FKEIFG203MU6SEJ69MINCD" localSheetId="15" hidden="1">#REF!</definedName>
    <definedName name="BExZZ8FKEIFG203MU6SEJ69MINCD" hidden="1">#REF!</definedName>
    <definedName name="BExZZCHAVHW8C2H649KRGVQ0WVRT" localSheetId="4" hidden="1">#REF!</definedName>
    <definedName name="BExZZCHAVHW8C2H649KRGVQ0WVRT" localSheetId="2" hidden="1">#REF!</definedName>
    <definedName name="BExZZCHAVHW8C2H649KRGVQ0WVRT" localSheetId="15" hidden="1">#REF!</definedName>
    <definedName name="BExZZCHAVHW8C2H649KRGVQ0WVRT" hidden="1">#REF!</definedName>
    <definedName name="BExZZTK54OTLF2YB68BHGOS27GEN" localSheetId="4" hidden="1">#REF!</definedName>
    <definedName name="BExZZTK54OTLF2YB68BHGOS27GEN" localSheetId="2" hidden="1">#REF!</definedName>
    <definedName name="BExZZTK54OTLF2YB68BHGOS27GEN" localSheetId="15" hidden="1">#REF!</definedName>
    <definedName name="BExZZTK54OTLF2YB68BHGOS27GEN" hidden="1">#REF!</definedName>
    <definedName name="BExZZXB3JQQG4SIZS4MRU6NNW7HI" localSheetId="4" hidden="1">#REF!</definedName>
    <definedName name="BExZZXB3JQQG4SIZS4MRU6NNW7HI" localSheetId="2" hidden="1">#REF!</definedName>
    <definedName name="BExZZXB3JQQG4SIZS4MRU6NNW7HI" localSheetId="15" hidden="1">#REF!</definedName>
    <definedName name="BExZZXB3JQQG4SIZS4MRU6NNW7HI" hidden="1">#REF!</definedName>
    <definedName name="BExZZZEMIIFKMLLV4DJKX5TB9R5V" localSheetId="4" hidden="1">#REF!</definedName>
    <definedName name="BExZZZEMIIFKMLLV4DJKX5TB9R5V" localSheetId="2" hidden="1">#REF!</definedName>
    <definedName name="BExZZZEMIIFKMLLV4DJKX5TB9R5V" localSheetId="15" hidden="1">#REF!</definedName>
    <definedName name="BExZZZEMIIFKMLLV4DJKX5TB9R5V" hidden="1">#REF!</definedName>
    <definedName name="BL" localSheetId="9" hidden="1">{#N/A,#N/A,FALSE,"Cover Sheet";"Use of Equipment",#N/A,FALSE,"Area C";"Equipment Hours",#N/A,FALSE,"All";"Summary",#N/A,FALSE,"All"}</definedName>
    <definedName name="BL" localSheetId="14" hidden="1">{#N/A,#N/A,FALSE,"Cover Sheet";"Use of Equipment",#N/A,FALSE,"Area C";"Equipment Hours",#N/A,FALSE,"All";"Summary",#N/A,FALSE,"All"}</definedName>
    <definedName name="BL" hidden="1">{#N/A,#N/A,FALSE,"Cover Sheet";"Use of Equipment",#N/A,FALSE,"Area C";"Equipment Hours",#N/A,FALSE,"All";"Summary",#N/A,FALSE,"All"}</definedName>
    <definedName name="blet" localSheetId="9" hidden="1">{#N/A,#N/A,FALSE,"Cover Sheet";"Use of Equipment",#N/A,FALSE,"Area C";"Equipment Hours",#N/A,FALSE,"All";"Summary",#N/A,FALSE,"All"}</definedName>
    <definedName name="blet" localSheetId="14" hidden="1">{#N/A,#N/A,FALSE,"Cover Sheet";"Use of Equipment",#N/A,FALSE,"Area C";"Equipment Hours",#N/A,FALSE,"All";"Summary",#N/A,FALSE,"All"}</definedName>
    <definedName name="blet" hidden="1">{#N/A,#N/A,FALSE,"Cover Sheet";"Use of Equipment",#N/A,FALSE,"Area C";"Equipment Hours",#N/A,FALSE,"All";"Summary",#N/A,FALSE,"All"}</definedName>
    <definedName name="bleth" localSheetId="9" hidden="1">{#N/A,#N/A,FALSE,"Cover Sheet";"Use of Equipment",#N/A,FALSE,"Area C";"Equipment Hours",#N/A,FALSE,"All";"Summary",#N/A,FALSE,"All"}</definedName>
    <definedName name="bleth" localSheetId="14" hidden="1">{#N/A,#N/A,FALSE,"Cover Sheet";"Use of Equipment",#N/A,FALSE,"Area C";"Equipment Hours",#N/A,FALSE,"All";"Summary",#N/A,FALSE,"All"}</definedName>
    <definedName name="bleth" hidden="1">{#N/A,#N/A,FALSE,"Cover Sheet";"Use of Equipment",#N/A,FALSE,"Area C";"Equipment Hours",#N/A,FALSE,"All";"Summary",#N/A,FALSE,"All"}</definedName>
    <definedName name="Bum" localSheetId="4" hidden="1">#REF!</definedName>
    <definedName name="Bum" localSheetId="3" hidden="1">#REF!</definedName>
    <definedName name="Bum" localSheetId="2" hidden="1">#REF!</definedName>
    <definedName name="Bum" localSheetId="15" hidden="1">#REF!</definedName>
    <definedName name="Bum" hidden="1">#REF!</definedName>
    <definedName name="DELETE01" localSheetId="9" hidden="1">{#N/A,#N/A,FALSE,"Coversheet";#N/A,#N/A,FALSE,"QA"}</definedName>
    <definedName name="DELETE01" localSheetId="14" hidden="1">{#N/A,#N/A,FALSE,"Coversheet";#N/A,#N/A,FALSE,"QA"}</definedName>
    <definedName name="DELETE01" localSheetId="3" hidden="1">{#N/A,#N/A,FALSE,"Coversheet";#N/A,#N/A,FALSE,"QA"}</definedName>
    <definedName name="DELETE01" hidden="1">{#N/A,#N/A,FALSE,"Coversheet";#N/A,#N/A,FALSE,"QA"}</definedName>
    <definedName name="DELETE02" localSheetId="9" hidden="1">{#N/A,#N/A,FALSE,"Schedule F";#N/A,#N/A,FALSE,"Schedule G"}</definedName>
    <definedName name="DELETE02" localSheetId="14" hidden="1">{#N/A,#N/A,FALSE,"Schedule F";#N/A,#N/A,FALSE,"Schedule G"}</definedName>
    <definedName name="DELETE02" localSheetId="3" hidden="1">{#N/A,#N/A,FALSE,"Schedule F";#N/A,#N/A,FALSE,"Schedule G"}</definedName>
    <definedName name="DELETE02" hidden="1">{#N/A,#N/A,FALSE,"Schedule F";#N/A,#N/A,FALSE,"Schedule G"}</definedName>
    <definedName name="Delete06" localSheetId="9" hidden="1">{#N/A,#N/A,FALSE,"Coversheet";#N/A,#N/A,FALSE,"QA"}</definedName>
    <definedName name="Delete06" localSheetId="14" hidden="1">{#N/A,#N/A,FALSE,"Coversheet";#N/A,#N/A,FALSE,"QA"}</definedName>
    <definedName name="Delete06" localSheetId="3" hidden="1">{#N/A,#N/A,FALSE,"Coversheet";#N/A,#N/A,FALSE,"QA"}</definedName>
    <definedName name="Delete06" hidden="1">{#N/A,#N/A,FALSE,"Coversheet";#N/A,#N/A,FALSE,"QA"}</definedName>
    <definedName name="Delete09" localSheetId="9" hidden="1">{#N/A,#N/A,FALSE,"Coversheet";#N/A,#N/A,FALSE,"QA"}</definedName>
    <definedName name="Delete09" localSheetId="14" hidden="1">{#N/A,#N/A,FALSE,"Coversheet";#N/A,#N/A,FALSE,"QA"}</definedName>
    <definedName name="Delete09" localSheetId="3" hidden="1">{#N/A,#N/A,FALSE,"Coversheet";#N/A,#N/A,FALSE,"QA"}</definedName>
    <definedName name="Delete09" hidden="1">{#N/A,#N/A,FALSE,"Coversheet";#N/A,#N/A,FALSE,"QA"}</definedName>
    <definedName name="Delete1" localSheetId="9" hidden="1">{#N/A,#N/A,FALSE,"Coversheet";#N/A,#N/A,FALSE,"QA"}</definedName>
    <definedName name="Delete1" localSheetId="14" hidden="1">{#N/A,#N/A,FALSE,"Coversheet";#N/A,#N/A,FALSE,"QA"}</definedName>
    <definedName name="Delete1" localSheetId="3" hidden="1">{#N/A,#N/A,FALSE,"Coversheet";#N/A,#N/A,FALSE,"QA"}</definedName>
    <definedName name="Delete1" hidden="1">{#N/A,#N/A,FALSE,"Coversheet";#N/A,#N/A,FALSE,"QA"}</definedName>
    <definedName name="Delete10" localSheetId="9" hidden="1">{#N/A,#N/A,FALSE,"Schedule F";#N/A,#N/A,FALSE,"Schedule G"}</definedName>
    <definedName name="Delete10" localSheetId="14" hidden="1">{#N/A,#N/A,FALSE,"Schedule F";#N/A,#N/A,FALSE,"Schedule G"}</definedName>
    <definedName name="Delete10" localSheetId="3" hidden="1">{#N/A,#N/A,FALSE,"Schedule F";#N/A,#N/A,FALSE,"Schedule G"}</definedName>
    <definedName name="Delete10" hidden="1">{#N/A,#N/A,FALSE,"Schedule F";#N/A,#N/A,FALSE,"Schedule G"}</definedName>
    <definedName name="Delete21" localSheetId="9" hidden="1">{#N/A,#N/A,FALSE,"Coversheet";#N/A,#N/A,FALSE,"QA"}</definedName>
    <definedName name="Delete21" localSheetId="14" hidden="1">{#N/A,#N/A,FALSE,"Coversheet";#N/A,#N/A,FALSE,"QA"}</definedName>
    <definedName name="Delete21" localSheetId="3" hidden="1">{#N/A,#N/A,FALSE,"Coversheet";#N/A,#N/A,FALSE,"QA"}</definedName>
    <definedName name="Delete21" hidden="1">{#N/A,#N/A,FALSE,"Coversheet";#N/A,#N/A,FALSE,"QA"}</definedName>
    <definedName name="df" localSheetId="9" hidden="1">{#N/A,#N/A,FALSE,"CESTSUM";#N/A,#N/A,FALSE,"est sum A";#N/A,#N/A,FALSE,"est detail A"}</definedName>
    <definedName name="df" localSheetId="14" hidden="1">{#N/A,#N/A,FALSE,"CESTSUM";#N/A,#N/A,FALSE,"est sum A";#N/A,#N/A,FALSE,"est detail A"}</definedName>
    <definedName name="df" hidden="1">{#N/A,#N/A,FALSE,"CESTSUM";#N/A,#N/A,FALSE,"est sum A";#N/A,#N/A,FALSE,"est detail A"}</definedName>
    <definedName name="DFIT" localSheetId="9" hidden="1">{#N/A,#N/A,FALSE,"Coversheet";#N/A,#N/A,FALSE,"QA"}</definedName>
    <definedName name="DFIT" localSheetId="14" hidden="1">{#N/A,#N/A,FALSE,"Coversheet";#N/A,#N/A,FALSE,"QA"}</definedName>
    <definedName name="DFIT" localSheetId="3" hidden="1">{#N/A,#N/A,FALSE,"Coversheet";#N/A,#N/A,FALSE,"QA"}</definedName>
    <definedName name="DFIT" hidden="1">{#N/A,#N/A,FALSE,"Coversheet";#N/A,#N/A,FALSE,"QA"}</definedName>
    <definedName name="DUDE" localSheetId="4" hidden="1">#REF!</definedName>
    <definedName name="DUDE" hidden="1">#REF!</definedName>
    <definedName name="ee" localSheetId="9" hidden="1">{#N/A,#N/A,FALSE,"Month ";#N/A,#N/A,FALSE,"YTD";#N/A,#N/A,FALSE,"12 mo ended"}</definedName>
    <definedName name="ee" localSheetId="14" hidden="1">{#N/A,#N/A,FALSE,"Month ";#N/A,#N/A,FALSE,"YTD";#N/A,#N/A,FALSE,"12 mo ended"}</definedName>
    <definedName name="ee" localSheetId="3" hidden="1">{#N/A,#N/A,FALSE,"Month ";#N/A,#N/A,FALSE,"YTD";#N/A,#N/A,FALSE,"12 mo ended"}</definedName>
    <definedName name="ee" hidden="1">{#N/A,#N/A,FALSE,"Month ";#N/A,#N/A,FALSE,"YTD";#N/A,#N/A,FALSE,"12 mo ended"}</definedName>
    <definedName name="error" localSheetId="9" hidden="1">{#N/A,#N/A,FALSE,"Coversheet";#N/A,#N/A,FALSE,"QA"}</definedName>
    <definedName name="error" localSheetId="14" hidden="1">{#N/A,#N/A,FALSE,"Coversheet";#N/A,#N/A,FALSE,"QA"}</definedName>
    <definedName name="error" localSheetId="3" hidden="1">{#N/A,#N/A,FALSE,"Coversheet";#N/A,#N/A,FALSE,"QA"}</definedName>
    <definedName name="error" hidden="1">{#N/A,#N/A,FALSE,"Coversheet";#N/A,#N/A,FALSE,"QA"}</definedName>
    <definedName name="Estimate" localSheetId="9" hidden="1">{#N/A,#N/A,FALSE,"Summ";#N/A,#N/A,FALSE,"General"}</definedName>
    <definedName name="Estimate" localSheetId="14" hidden="1">{#N/A,#N/A,FALSE,"Summ";#N/A,#N/A,FALSE,"General"}</definedName>
    <definedName name="Estimate" localSheetId="3" hidden="1">{#N/A,#N/A,FALSE,"Summ";#N/A,#N/A,FALSE,"General"}</definedName>
    <definedName name="Estimate" hidden="1">{#N/A,#N/A,FALSE,"Summ";#N/A,#N/A,FALSE,"General"}</definedName>
    <definedName name="ex" localSheetId="9" hidden="1">{#N/A,#N/A,FALSE,"Summ";#N/A,#N/A,FALSE,"General"}</definedName>
    <definedName name="ex" localSheetId="14" hidden="1">{#N/A,#N/A,FALSE,"Summ";#N/A,#N/A,FALSE,"General"}</definedName>
    <definedName name="ex" localSheetId="3" hidden="1">{#N/A,#N/A,FALSE,"Summ";#N/A,#N/A,FALSE,"General"}</definedName>
    <definedName name="ex" hidden="1">{#N/A,#N/A,FALSE,"Summ";#N/A,#N/A,FALSE,"General"}</definedName>
    <definedName name="F" localSheetId="4" hidden="1">#REF!</definedName>
    <definedName name="F" hidden="1">#REF!</definedName>
    <definedName name="fdasfda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9" hidden="1">{#N/A,#N/A,FALSE,"Month ";#N/A,#N/A,FALSE,"YTD";#N/A,#N/A,FALSE,"12 mo ended"}</definedName>
    <definedName name="fdsafdasfdsa" localSheetId="14" hidden="1">{#N/A,#N/A,FALSE,"Month ";#N/A,#N/A,FALSE,"YTD";#N/A,#N/A,FALSE,"12 mo ended"}</definedName>
    <definedName name="fdsafdasfdsa" localSheetId="3" hidden="1">{#N/A,#N/A,FALSE,"Month ";#N/A,#N/A,FALSE,"YTD";#N/A,#N/A,FALSE,"12 mo ended"}</definedName>
    <definedName name="fdsafdasfdsa" hidden="1">{#N/A,#N/A,FALSE,"Month ";#N/A,#N/A,FALSE,"YTD";#N/A,#N/A,FALSE,"12 mo ended"}</definedName>
    <definedName name="ffff" localSheetId="9" hidden="1">{#N/A,#N/A,FALSE,"Coversheet";#N/A,#N/A,FALSE,"QA"}</definedName>
    <definedName name="ffff" localSheetId="14" hidden="1">{#N/A,#N/A,FALSE,"Coversheet";#N/A,#N/A,FALSE,"QA"}</definedName>
    <definedName name="ffff" localSheetId="3" hidden="1">{#N/A,#N/A,FALSE,"Coversheet";#N/A,#N/A,FALSE,"QA"}</definedName>
    <definedName name="ffff" hidden="1">{#N/A,#N/A,FALSE,"Coversheet";#N/A,#N/A,FALSE,"QA"}</definedName>
    <definedName name="fffgf" localSheetId="9" hidden="1">{#N/A,#N/A,FALSE,"Coversheet";#N/A,#N/A,FALSE,"QA"}</definedName>
    <definedName name="fffgf" localSheetId="14" hidden="1">{#N/A,#N/A,FALSE,"Coversheet";#N/A,#N/A,FALSE,"QA"}</definedName>
    <definedName name="fffgf" localSheetId="3" hidden="1">{#N/A,#N/A,FALSE,"Coversheet";#N/A,#N/A,FALSE,"QA"}</definedName>
    <definedName name="fffgf" hidden="1">{#N/A,#N/A,FALSE,"Coversheet";#N/A,#N/A,FALSE,"QA"}</definedName>
    <definedName name="gary" localSheetId="9" hidden="1">{#N/A,#N/A,FALSE,"Cover Sheet";"Use of Equipment",#N/A,FALSE,"Area C";"Equipment Hours",#N/A,FALSE,"All";"Summary",#N/A,FALSE,"All"}</definedName>
    <definedName name="gary" localSheetId="14" hidden="1">{#N/A,#N/A,FALSE,"Cover Sheet";"Use of Equipment",#N/A,FALSE,"Area C";"Equipment Hours",#N/A,FALSE,"All";"Summary",#N/A,FALSE,"All"}</definedName>
    <definedName name="gary" hidden="1">{#N/A,#N/A,FALSE,"Cover Sheet";"Use of Equipment",#N/A,FALSE,"Area C";"Equipment Hours",#N/A,FALSE,"All";"Summary",#N/A,FALSE,"All"}</definedName>
    <definedName name="helllo" localSheetId="9" hidden="1">{#N/A,#N/A,FALSE,"Pg 6b CustCount_Gas";#N/A,#N/A,FALSE,"QA";#N/A,#N/A,FALSE,"Report";#N/A,#N/A,FALSE,"forecast"}</definedName>
    <definedName name="helllo" localSheetId="14" hidden="1">{#N/A,#N/A,FALSE,"Pg 6b CustCount_Gas";#N/A,#N/A,FALSE,"QA";#N/A,#N/A,FALSE,"Report";#N/A,#N/A,FALSE,"forecast"}</definedName>
    <definedName name="helllo" localSheetId="3" hidden="1">{#N/A,#N/A,FALSE,"Pg 6b CustCount_Gas";#N/A,#N/A,FALSE,"QA";#N/A,#N/A,FALSE,"Report";#N/A,#N/A,FALSE,"forecast"}</definedName>
    <definedName name="helllo" hidden="1">{#N/A,#N/A,FALSE,"Pg 6b CustCount_Gas";#N/A,#N/A,FALSE,"QA";#N/A,#N/A,FALSE,"Report";#N/A,#N/A,FALSE,"forecast"}</definedName>
    <definedName name="Hello"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14"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9" hidden="1">{#N/A,#N/A,FALSE,"Coversheet";#N/A,#N/A,FALSE,"QA"}</definedName>
    <definedName name="HELP" localSheetId="14" hidden="1">{#N/A,#N/A,FALSE,"Coversheet";#N/A,#N/A,FALSE,"QA"}</definedName>
    <definedName name="HELP" localSheetId="3" hidden="1">{#N/A,#N/A,FALSE,"Coversheet";#N/A,#N/A,FALSE,"QA"}</definedName>
    <definedName name="HELP" hidden="1">{#N/A,#N/A,FALSE,"Coversheet";#N/A,#N/A,FALSE,"QA"}</definedName>
    <definedName name="income_satement_ytd" localSheetId="9" hidden="1">{#N/A,#N/A,FALSE,"monthly";#N/A,#N/A,FALSE,"year to date";#N/A,#N/A,FALSE,"12_months_IS";#N/A,#N/A,FALSE,"balance sheet";#N/A,#N/A,FALSE,"op_revenues_12m";#N/A,#N/A,FALSE,"op_revenues_ytd";#N/A,#N/A,FALSE,"op_revenues_cm"}</definedName>
    <definedName name="income_satement_ytd" localSheetId="14" hidden="1">{#N/A,#N/A,FALSE,"monthly";#N/A,#N/A,FALSE,"year to date";#N/A,#N/A,FALSE,"12_months_IS";#N/A,#N/A,FALSE,"balance sheet";#N/A,#N/A,FALSE,"op_revenues_12m";#N/A,#N/A,FALSE,"op_revenues_ytd";#N/A,#N/A,FALSE,"op_revenues_cm"}</definedName>
    <definedName name="income_satement_ytd" localSheetId="3"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Sytd" localSheetId="9" hidden="1">{#N/A,#N/A,FALSE,"monthly";#N/A,#N/A,FALSE,"year to date";#N/A,#N/A,FALSE,"12_months_IS";#N/A,#N/A,FALSE,"balance sheet";#N/A,#N/A,FALSE,"op_revenues_12m";#N/A,#N/A,FALSE,"op_revenues_ytd";#N/A,#N/A,FALSE,"op_revenues_cm"}</definedName>
    <definedName name="ISytd" localSheetId="14" hidden="1">{#N/A,#N/A,FALSE,"monthly";#N/A,#N/A,FALSE,"year to date";#N/A,#N/A,FALSE,"12_months_IS";#N/A,#N/A,FALSE,"balance sheet";#N/A,#N/A,FALSE,"op_revenues_12m";#N/A,#N/A,FALSE,"op_revenues_ytd";#N/A,#N/A,FALSE,"op_revenues_cm"}</definedName>
    <definedName name="ISytd" localSheetId="3"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localSheetId="9" hidden="1">{#N/A,#N/A,FALSE,"Expenditures";#N/A,#N/A,FALSE,"Property Placed In-Service";#N/A,#N/A,FALSE,"Removals";#N/A,#N/A,FALSE,"Retirements";#N/A,#N/A,FALSE,"CWIP Balances";#N/A,#N/A,FALSE,"CWIP_Expend_Ratios";#N/A,#N/A,FALSE,"CWIP_Yr_End"}</definedName>
    <definedName name="Jane" localSheetId="14" hidden="1">{#N/A,#N/A,FALSE,"Expenditures";#N/A,#N/A,FALSE,"Property Placed In-Service";#N/A,#N/A,FALSE,"Removals";#N/A,#N/A,FALSE,"Retirements";#N/A,#N/A,FALSE,"CWIP Balances";#N/A,#N/A,FALSE,"CWIP_Expend_Ratios";#N/A,#N/A,FALSE,"CWIP_Yr_End"}</definedName>
    <definedName name="Jane" localSheetId="3"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fkljsdkljiejgr" localSheetId="9" hidden="1">{#N/A,#N/A,FALSE,"Summ";#N/A,#N/A,FALSE,"General"}</definedName>
    <definedName name="jfkljsdkljiejgr" localSheetId="14" hidden="1">{#N/A,#N/A,FALSE,"Summ";#N/A,#N/A,FALSE,"General"}</definedName>
    <definedName name="jfkljsdkljiejgr" localSheetId="3" hidden="1">{#N/A,#N/A,FALSE,"Summ";#N/A,#N/A,FALSE,"General"}</definedName>
    <definedName name="jfkljsdkljiejgr" hidden="1">{#N/A,#N/A,FALSE,"Summ";#N/A,#N/A,FALSE,"General"}</definedName>
    <definedName name="k"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localSheetId="9" hidden="1">{#N/A,#N/A,FALSE,"Coversheet";#N/A,#N/A,FALSE,"QA"}</definedName>
    <definedName name="lookup" localSheetId="14" hidden="1">{#N/A,#N/A,FALSE,"Coversheet";#N/A,#N/A,FALSE,"QA"}</definedName>
    <definedName name="lookup" localSheetId="3" hidden="1">{#N/A,#N/A,FALSE,"Coversheet";#N/A,#N/A,FALSE,"QA"}</definedName>
    <definedName name="lookup" hidden="1">{#N/A,#N/A,FALSE,"Coversheet";#N/A,#N/A,FALSE,"QA"}</definedName>
    <definedName name="Miller" localSheetId="9" hidden="1">{#N/A,#N/A,FALSE,"Expenditures";#N/A,#N/A,FALSE,"Property Placed In-Service";#N/A,#N/A,FALSE,"CWIP Balances"}</definedName>
    <definedName name="Miller" localSheetId="14" hidden="1">{#N/A,#N/A,FALSE,"Expenditures";#N/A,#N/A,FALSE,"Property Placed In-Service";#N/A,#N/A,FALSE,"CWIP Balances"}</definedName>
    <definedName name="Miller" localSheetId="3" hidden="1">{#N/A,#N/A,FALSE,"Expenditures";#N/A,#N/A,FALSE,"Property Placed In-Service";#N/A,#N/A,FALSE,"CWIP Balances"}</definedName>
    <definedName name="Miller" hidden="1">{#N/A,#N/A,FALSE,"Expenditures";#N/A,#N/A,FALSE,"Property Placed In-Service";#N/A,#N/A,FALSE,"CWIP Balances"}</definedName>
    <definedName name="new" localSheetId="9" hidden="1">{#N/A,#N/A,FALSE,"Summ";#N/A,#N/A,FALSE,"General"}</definedName>
    <definedName name="new" localSheetId="14" hidden="1">{#N/A,#N/A,FALSE,"Summ";#N/A,#N/A,FALSE,"General"}</definedName>
    <definedName name="new" localSheetId="3" hidden="1">{#N/A,#N/A,FALSE,"Summ";#N/A,#N/A,FALSE,"General"}</definedName>
    <definedName name="new" hidden="1">{#N/A,#N/A,FALSE,"Summ";#N/A,#N/A,FALSE,"General"}</definedName>
    <definedName name="NOYT" localSheetId="9" hidden="1">{#N/A,#N/A,FALSE,"Cover Sheet";"Use of Equipment",#N/A,FALSE,"Area C";"Equipment Hours",#N/A,FALSE,"All";"Summary",#N/A,FALSE,"All"}</definedName>
    <definedName name="NOYT" localSheetId="14" hidden="1">{#N/A,#N/A,FALSE,"Cover Sheet";"Use of Equipment",#N/A,FALSE,"Area C";"Equipment Hours",#N/A,FALSE,"All";"Summary",#N/A,FALSE,"All"}</definedName>
    <definedName name="NOYT" hidden="1">{#N/A,#N/A,FALSE,"Cover Sheet";"Use of Equipment",#N/A,FALSE,"Area C";"Equipment Hours",#N/A,FALSE,"All";"Summary",#N/A,FALSE,"All"}</definedName>
    <definedName name="p"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4"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q" localSheetId="9" hidden="1">{#N/A,#N/A,FALSE,"Coversheet";#N/A,#N/A,FALSE,"QA"}</definedName>
    <definedName name="q" localSheetId="14" hidden="1">{#N/A,#N/A,FALSE,"Coversheet";#N/A,#N/A,FALSE,"QA"}</definedName>
    <definedName name="q" localSheetId="3" hidden="1">{#N/A,#N/A,FALSE,"Coversheet";#N/A,#N/A,FALSE,"QA"}</definedName>
    <definedName name="q" hidden="1">{#N/A,#N/A,FALSE,"Coversheet";#N/A,#N/A,FALSE,"QA"}</definedName>
    <definedName name="qqq" localSheetId="9" hidden="1">{#N/A,#N/A,FALSE,"schA"}</definedName>
    <definedName name="qqq" localSheetId="14" hidden="1">{#N/A,#N/A,FALSE,"schA"}</definedName>
    <definedName name="qqq" localSheetId="3" hidden="1">{#N/A,#N/A,FALSE,"schA"}</definedName>
    <definedName name="qqq" hidden="1">{#N/A,#N/A,FALSE,"schA"}</definedName>
    <definedName name="rec_weco_gl_contract_aug99" localSheetId="9"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rec_weco_gl_contract_aug99" localSheetId="14"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rec_weco_gl_contract_aug99"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sdlfhsdlhfkl" localSheetId="9" hidden="1">{#N/A,#N/A,FALSE,"Summ";#N/A,#N/A,FALSE,"General"}</definedName>
    <definedName name="sdlfhsdlhfkl" localSheetId="14" hidden="1">{#N/A,#N/A,FALSE,"Summ";#N/A,#N/A,FALSE,"General"}</definedName>
    <definedName name="sdlfhsdlhfkl" localSheetId="3" hidden="1">{#N/A,#N/A,FALSE,"Summ";#N/A,#N/A,FALSE,"General"}</definedName>
    <definedName name="sdlfhsdlhfkl" hidden="1">{#N/A,#N/A,FALSE,"Summ";#N/A,#N/A,FALSE,"General"}</definedName>
    <definedName name="seven" localSheetId="9" hidden="1">{#N/A,#N/A,FALSE,"CRPT";#N/A,#N/A,FALSE,"TREND";#N/A,#N/A,FALSE,"%Curve"}</definedName>
    <definedName name="seven" localSheetId="14" hidden="1">{#N/A,#N/A,FALSE,"CRPT";#N/A,#N/A,FALSE,"TREND";#N/A,#N/A,FALSE,"%Curve"}</definedName>
    <definedName name="seven" localSheetId="3" hidden="1">{#N/A,#N/A,FALSE,"CRPT";#N/A,#N/A,FALSE,"TREND";#N/A,#N/A,FALSE,"%Curve"}</definedName>
    <definedName name="seven" hidden="1">{#N/A,#N/A,FALSE,"CRPT";#N/A,#N/A,FALSE,"TREND";#N/A,#N/A,FALSE,"%Curve"}</definedName>
    <definedName name="six" localSheetId="9" hidden="1">{#N/A,#N/A,FALSE,"Drill Sites";"WP 212",#N/A,FALSE,"MWAG EOR";"WP 213",#N/A,FALSE,"MWAG EOR";#N/A,#N/A,FALSE,"Misc. Facility";#N/A,#N/A,FALSE,"WWTP"}</definedName>
    <definedName name="six" localSheetId="14" hidden="1">{#N/A,#N/A,FALSE,"Drill Sites";"WP 212",#N/A,FALSE,"MWAG EOR";"WP 213",#N/A,FALSE,"MWAG EOR";#N/A,#N/A,FALSE,"Misc. Facility";#N/A,#N/A,FALSE,"WWTP"}</definedName>
    <definedName name="six" localSheetId="3" hidden="1">{#N/A,#N/A,FALSE,"Drill Sites";"WP 212",#N/A,FALSE,"MWAG EOR";"WP 213",#N/A,FALSE,"MWAG EOR";#N/A,#N/A,FALSE,"Misc. Facility";#N/A,#N/A,FALSE,"WWTP"}</definedName>
    <definedName name="six" hidden="1">{#N/A,#N/A,FALSE,"Drill Sites";"WP 212",#N/A,FALSE,"MWAG EOR";"WP 213",#N/A,FALSE,"MWAG EOR";#N/A,#N/A,FALSE,"Misc. Facility";#N/A,#N/A,FALSE,"WWTP"}</definedName>
    <definedName name="sue" localSheetId="9" hidden="1">{#N/A,#N/A,FALSE,"Cover Sheet";"Use of Equipment",#N/A,FALSE,"Area C";"Equipment Hours",#N/A,FALSE,"All";"Summary",#N/A,FALSE,"All"}</definedName>
    <definedName name="sue" localSheetId="14" hidden="1">{#N/A,#N/A,FALSE,"Cover Sheet";"Use of Equipment",#N/A,FALSE,"Area C";"Equipment Hours",#N/A,FALSE,"All";"Summary",#N/A,FALSE,"All"}</definedName>
    <definedName name="sue" hidden="1">{#N/A,#N/A,FALSE,"Cover Sheet";"Use of Equipment",#N/A,FALSE,"Area C";"Equipment Hours",#N/A,FALSE,"All";"Summary",#N/A,FALSE,"All"}</definedName>
    <definedName name="susan" localSheetId="9" hidden="1">{#N/A,#N/A,FALSE,"Cover Sheet";"Use of Equipment",#N/A,FALSE,"Area C";"Equipment Hours",#N/A,FALSE,"All";"Summary",#N/A,FALSE,"All"}</definedName>
    <definedName name="susan" localSheetId="14" hidden="1">{#N/A,#N/A,FALSE,"Cover Sheet";"Use of Equipment",#N/A,FALSE,"Area C";"Equipment Hours",#N/A,FALSE,"All";"Summary",#N/A,FALSE,"All"}</definedName>
    <definedName name="susan" hidden="1">{#N/A,#N/A,FALSE,"Cover Sheet";"Use of Equipment",#N/A,FALSE,"Area C";"Equipment Hours",#N/A,FALSE,"All";"Summary",#N/A,FALSE,"All"}</definedName>
    <definedName name="t" localSheetId="9" hidden="1">{#N/A,#N/A,FALSE,"CESTSUM";#N/A,#N/A,FALSE,"est sum A";#N/A,#N/A,FALSE,"est detail A"}</definedName>
    <definedName name="t" localSheetId="14" hidden="1">{#N/A,#N/A,FALSE,"CESTSUM";#N/A,#N/A,FALSE,"est sum A";#N/A,#N/A,FALSE,"est detail A"}</definedName>
    <definedName name="t" localSheetId="3" hidden="1">{#N/A,#N/A,FALSE,"CESTSUM";#N/A,#N/A,FALSE,"est sum A";#N/A,#N/A,FALSE,"est detail A"}</definedName>
    <definedName name="t" hidden="1">{#N/A,#N/A,FALSE,"CESTSUM";#N/A,#N/A,FALSE,"est sum A";#N/A,#N/A,FALSE,"est detail A"}</definedName>
    <definedName name="tem" localSheetId="9" hidden="1">{#N/A,#N/A,FALSE,"Summ";#N/A,#N/A,FALSE,"General"}</definedName>
    <definedName name="tem" localSheetId="14" hidden="1">{#N/A,#N/A,FALSE,"Summ";#N/A,#N/A,FALSE,"General"}</definedName>
    <definedName name="tem" localSheetId="3" hidden="1">{#N/A,#N/A,FALSE,"Summ";#N/A,#N/A,FALSE,"General"}</definedName>
    <definedName name="tem" hidden="1">{#N/A,#N/A,FALSE,"Summ";#N/A,#N/A,FALSE,"General"}</definedName>
    <definedName name="TEMP" localSheetId="9" hidden="1">{#N/A,#N/A,FALSE,"Summ";#N/A,#N/A,FALSE,"General"}</definedName>
    <definedName name="TEMP" localSheetId="14" hidden="1">{#N/A,#N/A,FALSE,"Summ";#N/A,#N/A,FALSE,"General"}</definedName>
    <definedName name="TEMP" localSheetId="3" hidden="1">{#N/A,#N/A,FALSE,"Summ";#N/A,#N/A,FALSE,"General"}</definedName>
    <definedName name="TEMP" hidden="1">{#N/A,#N/A,FALSE,"Summ";#N/A,#N/A,FALSE,"General"}</definedName>
    <definedName name="Temp1" localSheetId="9" hidden="1">{#N/A,#N/A,FALSE,"CESTSUM";#N/A,#N/A,FALSE,"est sum A";#N/A,#N/A,FALSE,"est detail A"}</definedName>
    <definedName name="Temp1" localSheetId="14" hidden="1">{#N/A,#N/A,FALSE,"CESTSUM";#N/A,#N/A,FALSE,"est sum A";#N/A,#N/A,FALSE,"est detail A"}</definedName>
    <definedName name="Temp1" localSheetId="3" hidden="1">{#N/A,#N/A,FALSE,"CESTSUM";#N/A,#N/A,FALSE,"est sum A";#N/A,#N/A,FALSE,"est detail A"}</definedName>
    <definedName name="Temp1" hidden="1">{#N/A,#N/A,FALSE,"CESTSUM";#N/A,#N/A,FALSE,"est sum A";#N/A,#N/A,FALSE,"est detail A"}</definedName>
    <definedName name="temp2" localSheetId="9" hidden="1">{#N/A,#N/A,FALSE,"CESTSUM";#N/A,#N/A,FALSE,"est sum A";#N/A,#N/A,FALSE,"est detail A"}</definedName>
    <definedName name="temp2" localSheetId="14" hidden="1">{#N/A,#N/A,FALSE,"CESTSUM";#N/A,#N/A,FALSE,"est sum A";#N/A,#N/A,FALSE,"est detail A"}</definedName>
    <definedName name="temp2" localSheetId="3" hidden="1">{#N/A,#N/A,FALSE,"CESTSUM";#N/A,#N/A,FALSE,"est sum A";#N/A,#N/A,FALSE,"est detail A"}</definedName>
    <definedName name="temp2" hidden="1">{#N/A,#N/A,FALSE,"CESTSUM";#N/A,#N/A,FALSE,"est sum A";#N/A,#N/A,FALSE,"est detail A"}</definedName>
    <definedName name="tr" localSheetId="9" hidden="1">{#N/A,#N/A,FALSE,"CESTSUM";#N/A,#N/A,FALSE,"est sum A";#N/A,#N/A,FALSE,"est detail A"}</definedName>
    <definedName name="tr" localSheetId="14" hidden="1">{#N/A,#N/A,FALSE,"CESTSUM";#N/A,#N/A,FALSE,"est sum A";#N/A,#N/A,FALSE,"est detail A"}</definedName>
    <definedName name="tr" localSheetId="3" hidden="1">{#N/A,#N/A,FALSE,"CESTSUM";#N/A,#N/A,FALSE,"est sum A";#N/A,#N/A,FALSE,"est detail A"}</definedName>
    <definedName name="tr" hidden="1">{#N/A,#N/A,FALSE,"CESTSUM";#N/A,#N/A,FALSE,"est sum A";#N/A,#N/A,FALSE,"est detail A"}</definedName>
    <definedName name="Transfer" localSheetId="4" hidden="1">#REF!</definedName>
    <definedName name="Transfer" localSheetId="3" hidden="1">#REF!</definedName>
    <definedName name="Transfer" localSheetId="2" hidden="1">#REF!</definedName>
    <definedName name="Transfer" localSheetId="15" hidden="1">#REF!</definedName>
    <definedName name="Transfer" hidden="1">#REF!</definedName>
    <definedName name="Transfers" localSheetId="4" hidden="1">#REF!</definedName>
    <definedName name="Transfers" localSheetId="3" hidden="1">#REF!</definedName>
    <definedName name="Transfers" localSheetId="2" hidden="1">#REF!</definedName>
    <definedName name="Transfers" localSheetId="15" hidden="1">#REF!</definedName>
    <definedName name="Transfers" hidden="1">#REF!</definedName>
    <definedName name="u" localSheetId="9" hidden="1">{#N/A,#N/A,FALSE,"Summ";#N/A,#N/A,FALSE,"General"}</definedName>
    <definedName name="u" localSheetId="14" hidden="1">{#N/A,#N/A,FALSE,"Summ";#N/A,#N/A,FALSE,"General"}</definedName>
    <definedName name="u" localSheetId="3" hidden="1">{#N/A,#N/A,FALSE,"Summ";#N/A,#N/A,FALSE,"General"}</definedName>
    <definedName name="u" hidden="1">{#N/A,#N/A,FALSE,"Summ";#N/A,#N/A,FALSE,"General"}</definedName>
    <definedName name="v" localSheetId="9" hidden="1">{#N/A,#N/A,FALSE,"Coversheet";#N/A,#N/A,FALSE,"QA"}</definedName>
    <definedName name="v" localSheetId="14" hidden="1">{#N/A,#N/A,FALSE,"Coversheet";#N/A,#N/A,FALSE,"QA"}</definedName>
    <definedName name="v" localSheetId="3" hidden="1">{#N/A,#N/A,FALSE,"Coversheet";#N/A,#N/A,FALSE,"QA"}</definedName>
    <definedName name="v" hidden="1">{#N/A,#N/A,FALSE,"Coversheet";#N/A,#N/A,FALSE,"QA"}</definedName>
    <definedName name="Value" localSheetId="9" hidden="1">{#N/A,#N/A,FALSE,"Summ";#N/A,#N/A,FALSE,"General"}</definedName>
    <definedName name="Value" localSheetId="14" hidden="1">{#N/A,#N/A,FALSE,"Summ";#N/A,#N/A,FALSE,"General"}</definedName>
    <definedName name="Value" localSheetId="3" hidden="1">{#N/A,#N/A,FALSE,"Summ";#N/A,#N/A,FALSE,"General"}</definedName>
    <definedName name="Value" hidden="1">{#N/A,#N/A,FALSE,"Summ";#N/A,#N/A,FALSE,"General"}</definedName>
    <definedName name="w" localSheetId="9" hidden="1">{#N/A,#N/A,FALSE,"Schedule F";#N/A,#N/A,FALSE,"Schedule G"}</definedName>
    <definedName name="w" localSheetId="14" hidden="1">{#N/A,#N/A,FALSE,"Schedule F";#N/A,#N/A,FALSE,"Schedule G"}</definedName>
    <definedName name="w" localSheetId="3" hidden="1">{#N/A,#N/A,FALSE,"Schedule F";#N/A,#N/A,FALSE,"Schedule G"}</definedName>
    <definedName name="w" hidden="1">{#N/A,#N/A,FALSE,"Schedule F";#N/A,#N/A,FALSE,"Schedule G"}</definedName>
    <definedName name="we" localSheetId="9" hidden="1">{#N/A,#N/A,FALSE,"Pg 6b CustCount_Gas";#N/A,#N/A,FALSE,"QA";#N/A,#N/A,FALSE,"Report";#N/A,#N/A,FALSE,"forecast"}</definedName>
    <definedName name="we" localSheetId="14" hidden="1">{#N/A,#N/A,FALSE,"Pg 6b CustCount_Gas";#N/A,#N/A,FALSE,"QA";#N/A,#N/A,FALSE,"Report";#N/A,#N/A,FALSE,"forecast"}</definedName>
    <definedName name="we" localSheetId="3" hidden="1">{#N/A,#N/A,FALSE,"Pg 6b CustCount_Gas";#N/A,#N/A,FALSE,"QA";#N/A,#N/A,FALSE,"Report";#N/A,#N/A,FALSE,"forecast"}</definedName>
    <definedName name="we" hidden="1">{#N/A,#N/A,FALSE,"Pg 6b CustCount_Gas";#N/A,#N/A,FALSE,"QA";#N/A,#N/A,FALSE,"Report";#N/A,#N/A,FALSE,"forecast"}</definedName>
    <definedName name="WH" localSheetId="9" hidden="1">{#N/A,#N/A,FALSE,"Coversheet";#N/A,#N/A,FALSE,"QA"}</definedName>
    <definedName name="WH" localSheetId="14" hidden="1">{#N/A,#N/A,FALSE,"Coversheet";#N/A,#N/A,FALSE,"QA"}</definedName>
    <definedName name="WH" localSheetId="3" hidden="1">{#N/A,#N/A,FALSE,"Coversheet";#N/A,#N/A,FALSE,"QA"}</definedName>
    <definedName name="WH" hidden="1">{#N/A,#N/A,FALSE,"Coversheet";#N/A,#N/A,FALSE,"QA"}</definedName>
    <definedName name="wrn.1._.Bi._.Monthly._.CR." localSheetId="9" hidden="1">{#N/A,#N/A,FALSE,"Drill Sites";"WP 212",#N/A,FALSE,"MWAG EOR";"WP 213",#N/A,FALSE,"MWAG EOR";#N/A,#N/A,FALSE,"Misc. Facility";#N/A,#N/A,FALSE,"WWTP"}</definedName>
    <definedName name="wrn.1._.Bi._.Monthly._.CR." localSheetId="14" hidden="1">{#N/A,#N/A,FALSE,"Drill Sites";"WP 212",#N/A,FALSE,"MWAG EOR";"WP 213",#N/A,FALSE,"MWAG EOR";#N/A,#N/A,FALSE,"Misc. Facility";#N/A,#N/A,FALSE,"WWTP"}</definedName>
    <definedName name="wrn.1._.Bi._.Monthly._.CR." localSheetId="3"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9" hidden="1">{#N/A,#N/A,FALSE,"Balance_Sheet";#N/A,#N/A,FALSE,"income_statement_monthly";#N/A,#N/A,FALSE,"income_statement_Quarter";#N/A,#N/A,FALSE,"income_statement_ytd";#N/A,#N/A,FALSE,"income_statement_12Months"}</definedName>
    <definedName name="wrn.10_day._.Package." localSheetId="14" hidden="1">{#N/A,#N/A,FALSE,"Balance_Sheet";#N/A,#N/A,FALSE,"income_statement_monthly";#N/A,#N/A,FALSE,"income_statement_Quarter";#N/A,#N/A,FALSE,"income_statement_ytd";#N/A,#N/A,FALSE,"income_statement_12Months"}</definedName>
    <definedName name="wrn.10_day._.Package." localSheetId="3"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AAI." localSheetId="9" hidden="1">{#N/A,#N/A,FALSE,"CRPT";#N/A,#N/A,FALSE,"TREND";#N/A,#N/A,FALSE,"%Curve"}</definedName>
    <definedName name="wrn.AAI." localSheetId="14" hidden="1">{#N/A,#N/A,FALSE,"CRPT";#N/A,#N/A,FALSE,"TREND";#N/A,#N/A,FALSE,"%Curve"}</definedName>
    <definedName name="wrn.AAI." localSheetId="3" hidden="1">{#N/A,#N/A,FALSE,"CRPT";#N/A,#N/A,FALSE,"TREND";#N/A,#N/A,FALSE,"%Curve"}</definedName>
    <definedName name="wrn.AAI." hidden="1">{#N/A,#N/A,FALSE,"CRPT";#N/A,#N/A,FALSE,"TREND";#N/A,#N/A,FALSE,"%Curve"}</definedName>
    <definedName name="wrn.AAI._.Report." localSheetId="9" hidden="1">{#N/A,#N/A,FALSE,"CRPT";#N/A,#N/A,FALSE,"TREND";#N/A,#N/A,FALSE,"% CURVE"}</definedName>
    <definedName name="wrn.AAI._.Report." localSheetId="14" hidden="1">{#N/A,#N/A,FALSE,"CRPT";#N/A,#N/A,FALSE,"TREND";#N/A,#N/A,FALSE,"% CURVE"}</definedName>
    <definedName name="wrn.AAI._.Report." localSheetId="3" hidden="1">{#N/A,#N/A,FALSE,"CRPT";#N/A,#N/A,FALSE,"TREND";#N/A,#N/A,FALSE,"% CURVE"}</definedName>
    <definedName name="wrn.AAI._.Report." hidden="1">{#N/A,#N/A,FALSE,"CRPT";#N/A,#N/A,FALSE,"TREND";#N/A,#N/A,FALSE,"% CURVE"}</definedName>
    <definedName name="wrn.Annual._.Cost._.Adjustment." localSheetId="9"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Cost._.Adjustment." localSheetId="14"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Cost._.Adjustment."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Productivity._.Calc." localSheetId="9" hidden="1">{#N/A,#N/A,FALSE,"Summary (PC)";#N/A,#N/A,FALSE,"Production (PC)";#N/A,#N/A,FALSE,"Adj Hour Wksht (PC)";#N/A,#N/A,FALSE,"605&amp;606 Hrs (PC)";#N/A,#N/A,FALSE,"Rept Interval (PC)";#N/A,#N/A,FALSE,"Sum Prod (PC)";#N/A,#N/A,FALSE,"Rec. Wksht (PC)";#N/A,#N/A,FALSE,"Loc 13 Allocation (PC)"}</definedName>
    <definedName name="wrn.Annual._.Productivity._.Calc." localSheetId="14" hidden="1">{#N/A,#N/A,FALSE,"Summary (PC)";#N/A,#N/A,FALSE,"Production (PC)";#N/A,#N/A,FALSE,"Adj Hour Wksht (PC)";#N/A,#N/A,FALSE,"605&amp;606 Hrs (PC)";#N/A,#N/A,FALSE,"Rept Interval (PC)";#N/A,#N/A,FALSE,"Sum Prod (PC)";#N/A,#N/A,FALSE,"Rec. Wksht (PC)";#N/A,#N/A,FALSE,"Loc 13 Allocation (PC)"}</definedName>
    <definedName name="wrn.Annual._.Productivity._.Calc." hidden="1">{#N/A,#N/A,FALSE,"Summary (PC)";#N/A,#N/A,FALSE,"Production (PC)";#N/A,#N/A,FALSE,"Adj Hour Wksht (PC)";#N/A,#N/A,FALSE,"605&amp;606 Hrs (PC)";#N/A,#N/A,FALSE,"Rept Interval (PC)";#N/A,#N/A,FALSE,"Sum Prod (PC)";#N/A,#N/A,FALSE,"Rec. Wksht (PC)";#N/A,#N/A,FALSE,"Loc 13 Allocation (PC)"}</definedName>
    <definedName name="wrn.Anvil." localSheetId="9" hidden="1">{#N/A,#N/A,FALSE,"CRPT";#N/A,#N/A,FALSE,"PCS ";#N/A,#N/A,FALSE,"TREND";#N/A,#N/A,FALSE,"% CURVE";#N/A,#N/A,FALSE,"FWICALC";#N/A,#N/A,FALSE,"CONTINGENCY";#N/A,#N/A,FALSE,"7616 Fab";#N/A,#N/A,FALSE,"7616 NSK"}</definedName>
    <definedName name="wrn.Anvil." localSheetId="14" hidden="1">{#N/A,#N/A,FALSE,"CRPT";#N/A,#N/A,FALSE,"PCS ";#N/A,#N/A,FALSE,"TREND";#N/A,#N/A,FALSE,"% CURVE";#N/A,#N/A,FALSE,"FWICALC";#N/A,#N/A,FALSE,"CONTINGENCY";#N/A,#N/A,FALSE,"7616 Fab";#N/A,#N/A,FALSE,"7616 NSK"}</definedName>
    <definedName name="wrn.Anvil." localSheetId="3"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AREA._.INCOME." localSheetId="9" hidden="1">{"SUMMARY",#N/A,FALSE,"TENYEAR";"YEAR2000",#N/A,FALSE,"TENYEAR";"YEAR2001",#N/A,FALSE,"TENYEAR";"YEAR2002",#N/A,FALSE,"TENYEAR";"YEAR2003",#N/A,FALSE,"TENYEAR";"YEAR2004",#N/A,FALSE,"TENYEAR";"YEAR2005",#N/A,FALSE,"TENYEAR";"YEAR96",#N/A,FALSE,"TENYEAR";"YEAR97",#N/A,FALSE,"TENYEAR";"YEAR98",#N/A,FALSE,"TENYEAR";"YEAR99",#N/A,FALSE,"TENYEAR"}</definedName>
    <definedName name="wrn.AREA._.INCOME." localSheetId="14" hidden="1">{"SUMMARY",#N/A,FALSE,"TENYEAR";"YEAR2000",#N/A,FALSE,"TENYEAR";"YEAR2001",#N/A,FALSE,"TENYEAR";"YEAR2002",#N/A,FALSE,"TENYEAR";"YEAR2003",#N/A,FALSE,"TENYEAR";"YEAR2004",#N/A,FALSE,"TENYEAR";"YEAR2005",#N/A,FALSE,"TENYEAR";"YEAR96",#N/A,FALSE,"TENYEAR";"YEAR97",#N/A,FALSE,"TENYEAR";"YEAR98",#N/A,FALSE,"TENYEAR";"YEAR99",#N/A,FALSE,"TENYEAR"}</definedName>
    <definedName name="wrn.AREA._.INCOME." hidden="1">{"SUMMARY",#N/A,FALSE,"TENYEAR";"YEAR2000",#N/A,FALSE,"TENYEAR";"YEAR2001",#N/A,FALSE,"TENYEAR";"YEAR2002",#N/A,FALSE,"TENYEAR";"YEAR2003",#N/A,FALSE,"TENYEAR";"YEAR2004",#N/A,FALSE,"TENYEAR";"YEAR2005",#N/A,FALSE,"TENYEAR";"YEAR96",#N/A,FALSE,"TENYEAR";"YEAR97",#N/A,FALSE,"TENYEAR";"YEAR98",#N/A,FALSE,"TENYEAR";"YEAR99",#N/A,FALSE,"TENYEAR"}</definedName>
    <definedName name="wrn.Budget._.Model." localSheetId="9"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 localSheetId="14"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localSheetId="9"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localSheetId="14"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Cost._.Adjustment." localSheetId="9" hidden="1">{#N/A,#N/A,FALSE,"Cost Adjustment "}</definedName>
    <definedName name="wrn.Cost._.Adjustment." localSheetId="14" hidden="1">{#N/A,#N/A,FALSE,"Cost Adjustment "}</definedName>
    <definedName name="wrn.Cost._.Adjustment." hidden="1">{#N/A,#N/A,FALSE,"Cost Adjustment "}</definedName>
    <definedName name="wrn.Customer._.Counts._.Electric."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4"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9" hidden="1">{#N/A,#N/A,FALSE,"Pg 6b CustCount_Gas";#N/A,#N/A,FALSE,"QA";#N/A,#N/A,FALSE,"Report";#N/A,#N/A,FALSE,"forecast"}</definedName>
    <definedName name="wrn.Customer._.Counts._.Gas." localSheetId="14" hidden="1">{#N/A,#N/A,FALSE,"Pg 6b CustCount_Gas";#N/A,#N/A,FALSE,"QA";#N/A,#N/A,FALSE,"Report";#N/A,#N/A,FALSE,"forecast"}</definedName>
    <definedName name="wrn.Customer._.Counts._.Gas." localSheetId="3" hidden="1">{#N/A,#N/A,FALSE,"Pg 6b CustCount_Gas";#N/A,#N/A,FALSE,"QA";#N/A,#N/A,FALSE,"Report";#N/A,#N/A,FALSE,"forecast"}</definedName>
    <definedName name="wrn.Customer._.Counts._.Gas." hidden="1">{#N/A,#N/A,FALSE,"Pg 6b CustCount_Gas";#N/A,#N/A,FALSE,"QA";#N/A,#N/A,FALSE,"Report";#N/A,#N/A,FALSE,"forecast"}</definedName>
    <definedName name="wrn.Depreciation." localSheetId="9" hidden="1">{#N/A,#N/A,TRUE,"Depreciation Summary";#N/A,#N/A,TRUE,"18, 21 &amp; 22 Depreciation";#N/A,#N/A,TRUE,"11 &amp; 12 Depreciation"}</definedName>
    <definedName name="wrn.Depreciation." localSheetId="14" hidden="1">{#N/A,#N/A,TRUE,"Depreciation Summary";#N/A,#N/A,TRUE,"18, 21 &amp; 22 Depreciation";#N/A,#N/A,TRUE,"11 &amp; 12 Depreciation"}</definedName>
    <definedName name="wrn.Depreciation." hidden="1">{#N/A,#N/A,TRUE,"Depreciation Summary";#N/A,#N/A,TRUE,"18, 21 &amp; 22 Depreciation";#N/A,#N/A,TRUE,"11 &amp; 12 Depreciation"}</definedName>
    <definedName name="wrn.ECR." localSheetId="9" hidden="1">{#N/A,#N/A,FALSE,"schA"}</definedName>
    <definedName name="wrn.ECR." localSheetId="14" hidden="1">{#N/A,#N/A,FALSE,"schA"}</definedName>
    <definedName name="wrn.ECR." localSheetId="3" hidden="1">{#N/A,#N/A,FALSE,"schA"}</definedName>
    <definedName name="wrn.ECR." hidden="1">{#N/A,#N/A,FALSE,"schA"}</definedName>
    <definedName name="wrn.ESTIMATE." localSheetId="9" hidden="1">{#N/A,#N/A,FALSE,"CESTSUM";#N/A,#N/A,FALSE,"est sum A";#N/A,#N/A,FALSE,"est detail A"}</definedName>
    <definedName name="wrn.ESTIMATE." localSheetId="14" hidden="1">{#N/A,#N/A,FALSE,"CESTSUM";#N/A,#N/A,FALSE,"est sum A";#N/A,#N/A,FALSE,"est detail A"}</definedName>
    <definedName name="wrn.ESTIMATE." localSheetId="3" hidden="1">{#N/A,#N/A,FALSE,"CESTSUM";#N/A,#N/A,FALSE,"est sum A";#N/A,#N/A,FALSE,"est detail A"}</definedName>
    <definedName name="wrn.ESTIMATE." hidden="1">{#N/A,#N/A,FALSE,"CESTSUM";#N/A,#N/A,FALSE,"est sum A";#N/A,#N/A,FALSE,"est detail A"}</definedName>
    <definedName name="wrn.Forecast." localSheetId="9"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orecast." localSheetId="14"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orecast."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undamental." localSheetId="9" hidden="1">{#N/A,#N/A,TRUE,"CoverPage";#N/A,#N/A,TRUE,"Gas";#N/A,#N/A,TRUE,"Power";#N/A,#N/A,TRUE,"Historical DJ Mthly Prices"}</definedName>
    <definedName name="wrn.Fundamental." localSheetId="14" hidden="1">{#N/A,#N/A,TRUE,"CoverPage";#N/A,#N/A,TRUE,"Gas";#N/A,#N/A,TRUE,"Power";#N/A,#N/A,TRUE,"Historical DJ Mthly Prices"}</definedName>
    <definedName name="wrn.Fundamental." localSheetId="3" hidden="1">{#N/A,#N/A,TRUE,"CoverPage";#N/A,#N/A,TRUE,"Gas";#N/A,#N/A,TRUE,"Power";#N/A,#N/A,TRUE,"Historical DJ Mthly Prices"}</definedName>
    <definedName name="wrn.Fundamental." hidden="1">{#N/A,#N/A,TRUE,"CoverPage";#N/A,#N/A,TRUE,"Gas";#N/A,#N/A,TRUE,"Power";#N/A,#N/A,TRUE,"Historical DJ Mthly Prices"}</definedName>
    <definedName name="wrn.Fundamental2" localSheetId="9" hidden="1">{#N/A,#N/A,TRUE,"CoverPage";#N/A,#N/A,TRUE,"Gas";#N/A,#N/A,TRUE,"Power";#N/A,#N/A,TRUE,"Historical DJ Mthly Prices"}</definedName>
    <definedName name="wrn.Fundamental2" localSheetId="14" hidden="1">{#N/A,#N/A,TRUE,"CoverPage";#N/A,#N/A,TRUE,"Gas";#N/A,#N/A,TRUE,"Power";#N/A,#N/A,TRUE,"Historical DJ Mthly Prices"}</definedName>
    <definedName name="wrn.Fundamental2" localSheetId="3" hidden="1">{#N/A,#N/A,TRUE,"CoverPage";#N/A,#N/A,TRUE,"Gas";#N/A,#N/A,TRUE,"Power";#N/A,#N/A,TRUE,"Historical DJ Mthly Prices"}</definedName>
    <definedName name="wrn.Fundamental2" hidden="1">{#N/A,#N/A,TRUE,"CoverPage";#N/A,#N/A,TRUE,"Gas";#N/A,#N/A,TRUE,"Power";#N/A,#N/A,TRUE,"Historical DJ Mthly Prices"}</definedName>
    <definedName name="wrn.IEO." localSheetId="9" hidden="1">{#N/A,#N/A,FALSE,"SUMMARY";#N/A,#N/A,FALSE,"AE7616";#N/A,#N/A,FALSE,"AE7617";#N/A,#N/A,FALSE,"AE7618";#N/A,#N/A,FALSE,"AE7619"}</definedName>
    <definedName name="wrn.IEO." localSheetId="14" hidden="1">{#N/A,#N/A,FALSE,"SUMMARY";#N/A,#N/A,FALSE,"AE7616";#N/A,#N/A,FALSE,"AE7617";#N/A,#N/A,FALSE,"AE7618";#N/A,#N/A,FALSE,"AE7619"}</definedName>
    <definedName name="wrn.IEO." localSheetId="3" hidden="1">{#N/A,#N/A,FALSE,"SUMMARY";#N/A,#N/A,FALSE,"AE7616";#N/A,#N/A,FALSE,"AE7617";#N/A,#N/A,FALSE,"AE7618";#N/A,#N/A,FALSE,"AE7619"}</definedName>
    <definedName name="wrn.IEO." hidden="1">{#N/A,#N/A,FALSE,"SUMMARY";#N/A,#N/A,FALSE,"AE7616";#N/A,#N/A,FALSE,"AE7617";#N/A,#N/A,FALSE,"AE7618";#N/A,#N/A,FALSE,"AE7619"}</definedName>
    <definedName name="wrn.Incentive._.Overhead." localSheetId="9" hidden="1">{#N/A,#N/A,FALSE,"Coversheet";#N/A,#N/A,FALSE,"QA"}</definedName>
    <definedName name="wrn.Incentive._.Overhead." localSheetId="14" hidden="1">{#N/A,#N/A,FALSE,"Coversheet";#N/A,#N/A,FALSE,"QA"}</definedName>
    <definedName name="wrn.Incentive._.Overhead." localSheetId="3" hidden="1">{#N/A,#N/A,FALSE,"Coversheet";#N/A,#N/A,FALSE,"QA"}</definedName>
    <definedName name="wrn.Incentive._.Overhead." hidden="1">{#N/A,#N/A,FALSE,"Coversheet";#N/A,#N/A,FALSE,"QA"}</definedName>
    <definedName name="wrn.limit_reports." localSheetId="9" hidden="1">{#N/A,#N/A,FALSE,"Schedule F";#N/A,#N/A,FALSE,"Schedule G"}</definedName>
    <definedName name="wrn.limit_reports." localSheetId="14" hidden="1">{#N/A,#N/A,FALSE,"Schedule F";#N/A,#N/A,FALSE,"Schedule G"}</definedName>
    <definedName name="wrn.limit_reports." localSheetId="3" hidden="1">{#N/A,#N/A,FALSE,"Schedule F";#N/A,#N/A,FALSE,"Schedule G"}</definedName>
    <definedName name="wrn.limit_reports." hidden="1">{#N/A,#N/A,FALSE,"Schedule F";#N/A,#N/A,FALSE,"Schedule G"}</definedName>
    <definedName name="wrn.MARGIN_WO_QTR." localSheetId="9" hidden="1">{#N/A,#N/A,FALSE,"Month ";#N/A,#N/A,FALSE,"YTD";#N/A,#N/A,FALSE,"12 mo ended"}</definedName>
    <definedName name="wrn.MARGIN_WO_QTR." localSheetId="14" hidden="1">{#N/A,#N/A,FALSE,"Month ";#N/A,#N/A,FALSE,"YTD";#N/A,#N/A,FALSE,"12 mo ended"}</definedName>
    <definedName name="wrn.MARGIN_WO_QTR." localSheetId="3" hidden="1">{#N/A,#N/A,FALSE,"Month ";#N/A,#N/A,FALSE,"YTD";#N/A,#N/A,FALSE,"12 mo ended"}</definedName>
    <definedName name="wrn.MARGIN_WO_QTR." hidden="1">{#N/A,#N/A,FALSE,"Month ";#N/A,#N/A,FALSE,"YTD";#N/A,#N/A,FALSE,"12 mo ended"}</definedName>
    <definedName name="wrn.Mining._.Flexibility." localSheetId="9" hidden="1">{#N/A,#N/A,FALSE,"Cover Sheet";"Use of Equipment",#N/A,FALSE,"Area C";"Equipment Hours",#N/A,FALSE,"All";"Summary",#N/A,FALSE,"All"}</definedName>
    <definedName name="wrn.Mining._.Flexibility." localSheetId="14" hidden="1">{#N/A,#N/A,FALSE,"Cover Sheet";"Use of Equipment",#N/A,FALSE,"Area C";"Equipment Hours",#N/A,FALSE,"All";"Summary",#N/A,FALSE,"All"}</definedName>
    <definedName name="wrn.Mining._.Flexibility." hidden="1">{#N/A,#N/A,FALSE,"Cover Sheet";"Use of Equipment",#N/A,FALSE,"Area C";"Equipment Hours",#N/A,FALSE,"All";"Summary",#N/A,FALSE,"All"}</definedName>
    <definedName name="wrn.Miscellaneous._.Schedules." localSheetId="9"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iscellaneous._.Schedules." localSheetId="14"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iscellaneous._.Schedules."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unicipal._.Report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oductivity." localSheetId="9" hidden="1">{#N/A,#N/A,TRUE,"Prod Cover Sheets";"Prod Rec Wksht",#N/A,TRUE,"Prod Rec. Wksht (OLD)";"Table 3 and 4",#N/A,TRUE,"Prod Rec. Wksht (OLD)";"Table 5",#N/A,TRUE,"Prod Rec. Wksht (OLD)";"Tables",#N/A,TRUE,"Prod (OLD)";#N/A,#N/A,TRUE,"605&amp;606 Hrs (PC)"}</definedName>
    <definedName name="wrn.Productivity." localSheetId="14" hidden="1">{#N/A,#N/A,TRUE,"Prod Cover Sheets";"Prod Rec Wksht",#N/A,TRUE,"Prod Rec. Wksht (OLD)";"Table 3 and 4",#N/A,TRUE,"Prod Rec. Wksht (OLD)";"Table 5",#N/A,TRUE,"Prod Rec. Wksht (OLD)";"Tables",#N/A,TRUE,"Prod (OLD)";#N/A,#N/A,TRUE,"605&amp;606 Hrs (PC)"}</definedName>
    <definedName name="wrn.Productivity." hidden="1">{#N/A,#N/A,TRUE,"Prod Cover Sheets";"Prod Rec Wksht",#N/A,TRUE,"Prod Rec. Wksht (OLD)";"Table 3 and 4",#N/A,TRUE,"Prod Rec. Wksht (OLD)";"Table 5",#N/A,TRUE,"Prod Rec. Wksht (OLD)";"Tables",#N/A,TRUE,"Prod (OLD)";#N/A,#N/A,TRUE,"605&amp;606 Hrs (PC)"}</definedName>
    <definedName name="wrn.Productivity._.Calculation." localSheetId="9" hidden="1">{#N/A,#N/A,TRUE,"Summary True-up";#N/A,#N/A,TRUE,"Production True-up";#N/A,#N/A,TRUE,"Adj Hour Wksht True-up";#N/A,#N/A,TRUE,"605&amp;606 Hrs True-up";#N/A,#N/A,TRUE,"Rept Interval True-up";#N/A,#N/A,TRUE,"Sum Prod True-up";#N/A,#N/A,TRUE,"Rec. Wksht True-up";#N/A,#N/A,TRUE,"Loc 13 Allocation True-up"}</definedName>
    <definedName name="wrn.Productivity._.Calculation." localSheetId="14" hidden="1">{#N/A,#N/A,TRUE,"Summary True-up";#N/A,#N/A,TRUE,"Production True-up";#N/A,#N/A,TRUE,"Adj Hour Wksht True-up";#N/A,#N/A,TRUE,"605&amp;606 Hrs True-up";#N/A,#N/A,TRUE,"Rept Interval True-up";#N/A,#N/A,TRUE,"Sum Prod True-up";#N/A,#N/A,TRUE,"Rec. Wksht True-up";#N/A,#N/A,TRUE,"Loc 13 Allocation True-up"}</definedName>
    <definedName name="wrn.Productivity._.Calculation." hidden="1">{#N/A,#N/A,TRUE,"Summary True-up";#N/A,#N/A,TRUE,"Production True-up";#N/A,#N/A,TRUE,"Adj Hour Wksht True-up";#N/A,#N/A,TRUE,"605&amp;606 Hrs True-up";#N/A,#N/A,TRUE,"Rept Interval True-up";#N/A,#N/A,TRUE,"Sum Prod True-up";#N/A,#N/A,TRUE,"Rec. Wksht True-up";#N/A,#N/A,TRUE,"Loc 13 Allocation True-up"}</definedName>
    <definedName name="wrn.Project._.Services." localSheetId="9" hidden="1">{#N/A,#N/A,FALSE,"BASE";#N/A,#N/A,FALSE,"LOOPS";#N/A,#N/A,FALSE,"PLC"}</definedName>
    <definedName name="wrn.Project._.Services." localSheetId="14" hidden="1">{#N/A,#N/A,FALSE,"BASE";#N/A,#N/A,FALSE,"LOOPS";#N/A,#N/A,FALSE,"PLC"}</definedName>
    <definedName name="wrn.Project._.Services." localSheetId="3" hidden="1">{#N/A,#N/A,FALSE,"BASE";#N/A,#N/A,FALSE,"LOOPS";#N/A,#N/A,FALSE,"PLC"}</definedName>
    <definedName name="wrn.Project._.Services." hidden="1">{#N/A,#N/A,FALSE,"BASE";#N/A,#N/A,FALSE,"LOOPS";#N/A,#N/A,FALSE,"PLC"}</definedName>
    <definedName name="wrn.SCHEDULE." localSheetId="9" hidden="1">{#N/A,#N/A,FALSE,"7617 Fab";#N/A,#N/A,FALSE,"7617 NSK"}</definedName>
    <definedName name="wrn.SCHEDULE." localSheetId="14" hidden="1">{#N/A,#N/A,FALSE,"7617 Fab";#N/A,#N/A,FALSE,"7617 NSK"}</definedName>
    <definedName name="wrn.SCHEDULE." localSheetId="3" hidden="1">{#N/A,#N/A,FALSE,"7617 Fab";#N/A,#N/A,FALSE,"7617 NSK"}</definedName>
    <definedName name="wrn.SCHEDULE." hidden="1">{#N/A,#N/A,FALSE,"7617 Fab";#N/A,#N/A,FALSE,"7617 NSK"}</definedName>
    <definedName name="wrn.Semi._.Annual._.Cost._.Adj." localSheetId="9"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Cost._.Adj." localSheetId="14"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Cost._.Adj."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Prod._.Calc." localSheetId="9" hidden="1">{#N/A,#N/A,TRUE,"(SAPC) Summary";#N/A,#N/A,TRUE,"(SAPC) Production";#N/A,#N/A,TRUE,"(SAPC) Adj Hour Wksht";#N/A,#N/A,TRUE,"(SAPC) 605&amp;606 Hrs";#N/A,#N/A,TRUE,"(SAPC) Rept Interval";#N/A,#N/A,TRUE,"(SAPC) SumProd";#N/A,#N/A,TRUE,"(SAPC) Rec. Wksht"}</definedName>
    <definedName name="wrn.Semi._.Annual._.Prod._.Calc." localSheetId="14" hidden="1">{#N/A,#N/A,TRUE,"(SAPC) Summary";#N/A,#N/A,TRUE,"(SAPC) Production";#N/A,#N/A,TRUE,"(SAPC) Adj Hour Wksht";#N/A,#N/A,TRUE,"(SAPC) 605&amp;606 Hrs";#N/A,#N/A,TRUE,"(SAPC) Rept Interval";#N/A,#N/A,TRUE,"(SAPC) SumProd";#N/A,#N/A,TRUE,"(SAPC) Rec. Wksht"}</definedName>
    <definedName name="wrn.Semi._.Annual._.Prod._.Calc." hidden="1">{#N/A,#N/A,TRUE,"(SAPC) Summary";#N/A,#N/A,TRUE,"(SAPC) Production";#N/A,#N/A,TRUE,"(SAPC) Adj Hour Wksht";#N/A,#N/A,TRUE,"(SAPC) 605&amp;606 Hrs";#N/A,#N/A,TRUE,"(SAPC) Rept Interval";#N/A,#N/A,TRUE,"(SAPC) SumProd";#N/A,#N/A,TRUE,"(SAPC) Rec. Wksht"}</definedName>
    <definedName name="wrn.SLB." localSheetId="9" hidden="1">{#N/A,#N/A,FALSE,"SUMMARY";#N/A,#N/A,FALSE,"AE7616";#N/A,#N/A,FALSE,"AE7617";#N/A,#N/A,FALSE,"AE7618";#N/A,#N/A,FALSE,"AE7619";#N/A,#N/A,FALSE,"Target Materials"}</definedName>
    <definedName name="wrn.SLB." localSheetId="14" hidden="1">{#N/A,#N/A,FALSE,"SUMMARY";#N/A,#N/A,FALSE,"AE7616";#N/A,#N/A,FALSE,"AE7617";#N/A,#N/A,FALSE,"AE7618";#N/A,#N/A,FALSE,"AE7619";#N/A,#N/A,FALSE,"Target Materials"}</definedName>
    <definedName name="wrn.SLB." localSheetId="3"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9" hidden="1">{#N/A,#N/A,FALSE,"2002 Small Tool OH";#N/A,#N/A,FALSE,"QA"}</definedName>
    <definedName name="wrn.Small._.Tools._.Overhead." localSheetId="14" hidden="1">{#N/A,#N/A,FALSE,"2002 Small Tool OH";#N/A,#N/A,FALSE,"QA"}</definedName>
    <definedName name="wrn.Small._.Tools._.Overhead." localSheetId="3" hidden="1">{#N/A,#N/A,FALSE,"2002 Small Tool OH";#N/A,#N/A,FALSE,"QA"}</definedName>
    <definedName name="wrn.Small._.Tools._.Overhead." hidden="1">{#N/A,#N/A,FALSE,"2002 Small Tool OH";#N/A,#N/A,FALSE,"QA"}</definedName>
    <definedName name="wrn.Summary." localSheetId="9" hidden="1">{#N/A,#N/A,FALSE,"Summ";#N/A,#N/A,FALSE,"General"}</definedName>
    <definedName name="wrn.Summary." localSheetId="14" hidden="1">{#N/A,#N/A,FALSE,"Summ";#N/A,#N/A,FALSE,"General"}</definedName>
    <definedName name="wrn.Summary." localSheetId="3" hidden="1">{#N/A,#N/A,FALSE,"Summ";#N/A,#N/A,FALSE,"General"}</definedName>
    <definedName name="wrn.Summary." hidden="1">{#N/A,#N/A,FALSE,"Summ";#N/A,#N/A,FALSE,"General"}</definedName>
    <definedName name="wrn.test." localSheetId="9"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est." localSheetId="14"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est."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rueup._.excluding._.Production." localSheetId="9"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Trueup._.excluding._.Production." localSheetId="14"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Trueup._.excluding._.Production."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USIM_Data." localSheetId="9"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9" hidden="1">{#N/A,#N/A,FALSE,"Expenditures";#N/A,#N/A,FALSE,"Property Placed In-Service";#N/A,#N/A,FALSE,"Removals";#N/A,#N/A,FALSE,"Retirements";#N/A,#N/A,FALSE,"CWIP Balances";#N/A,#N/A,FALSE,"CWIP_Expend_Ratios";#N/A,#N/A,FALSE,"CWIP_Yr_End"}</definedName>
    <definedName name="wrn.USIM_Data_Abbrev." localSheetId="14" hidden="1">{#N/A,#N/A,FALSE,"Expenditures";#N/A,#N/A,FALSE,"Property Placed In-Service";#N/A,#N/A,FALSE,"Removals";#N/A,#N/A,FALSE,"Retirements";#N/A,#N/A,FALSE,"CWIP Balances";#N/A,#N/A,FALSE,"CWIP_Expend_Ratios";#N/A,#N/A,FALSE,"CWIP_Yr_End"}</definedName>
    <definedName name="wrn.USIM_Data_Abbrev." localSheetId="3"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9" hidden="1">{#N/A,#N/A,FALSE,"Expenditures";#N/A,#N/A,FALSE,"Property Placed In-Service";#N/A,#N/A,FALSE,"CWIP Balances"}</definedName>
    <definedName name="wrn.USIM_Data_Abbrev3." localSheetId="14" hidden="1">{#N/A,#N/A,FALSE,"Expenditures";#N/A,#N/A,FALSE,"Property Placed In-Service";#N/A,#N/A,FALSE,"CWIP Balances"}</definedName>
    <definedName name="wrn.USIM_Data_Abbrev3." localSheetId="3" hidden="1">{#N/A,#N/A,FALSE,"Expenditures";#N/A,#N/A,FALSE,"Property Placed In-Service";#N/A,#N/A,FALSE,"CWIP Balances"}</definedName>
    <definedName name="wrn.USIM_Data_Abbrev3." hidden="1">{#N/A,#N/A,FALSE,"Expenditures";#N/A,#N/A,FALSE,"Property Placed In-Service";#N/A,#N/A,FALSE,"CWIP Balances"}</definedName>
    <definedName name="wrn.VERIFY." localSheetId="9"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14"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3"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localSheetId="9" hidden="1">{#N/A,#N/A,FALSE,"schA"}</definedName>
    <definedName name="www" localSheetId="14" hidden="1">{#N/A,#N/A,FALSE,"schA"}</definedName>
    <definedName name="www" localSheetId="3" hidden="1">{#N/A,#N/A,FALSE,"schA"}</definedName>
    <definedName name="www" hidden="1">{#N/A,#N/A,FALSE,"schA"}</definedName>
    <definedName name="x" localSheetId="9" hidden="1">{#N/A,#N/A,FALSE,"Coversheet";#N/A,#N/A,FALSE,"QA"}</definedName>
    <definedName name="x" localSheetId="14" hidden="1">{#N/A,#N/A,FALSE,"Coversheet";#N/A,#N/A,FALSE,"QA"}</definedName>
    <definedName name="x" localSheetId="3" hidden="1">{#N/A,#N/A,FALSE,"Coversheet";#N/A,#N/A,FALSE,"QA"}</definedName>
    <definedName name="x" hidden="1">{#N/A,#N/A,FALSE,"Coversheet";#N/A,#N/A,FALSE,"QA"}</definedName>
    <definedName name="xx" localSheetId="9" hidden="1">{#N/A,#N/A,FALSE,"Balance_Sheet";#N/A,#N/A,FALSE,"income_statement_monthly";#N/A,#N/A,FALSE,"income_statement_Quarter";#N/A,#N/A,FALSE,"income_statement_ytd";#N/A,#N/A,FALSE,"income_statement_12Months"}</definedName>
    <definedName name="xx" localSheetId="14" hidden="1">{#N/A,#N/A,FALSE,"Balance_Sheet";#N/A,#N/A,FALSE,"income_statement_monthly";#N/A,#N/A,FALSE,"income_statement_Quarter";#N/A,#N/A,FALSE,"income_statement_ytd";#N/A,#N/A,FALSE,"income_statement_12Months"}</definedName>
    <definedName name="xx" localSheetId="3"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y"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14"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uf" localSheetId="9" hidden="1">{#N/A,#N/A,FALSE,"Summ";#N/A,#N/A,FALSE,"General"}</definedName>
    <definedName name="yuf" localSheetId="14" hidden="1">{#N/A,#N/A,FALSE,"Summ";#N/A,#N/A,FALSE,"General"}</definedName>
    <definedName name="yuf" localSheetId="3" hidden="1">{#N/A,#N/A,FALSE,"Summ";#N/A,#N/A,FALSE,"General"}</definedName>
    <definedName name="yuf" hidden="1">{#N/A,#N/A,FALSE,"Summ";#N/A,#N/A,FALSE,"General"}</definedName>
    <definedName name="z" localSheetId="9" hidden="1">{#N/A,#N/A,FALSE,"Coversheet";#N/A,#N/A,FALSE,"QA"}</definedName>
    <definedName name="z" localSheetId="14" hidden="1">{#N/A,#N/A,FALSE,"Coversheet";#N/A,#N/A,FALSE,"QA"}</definedName>
    <definedName name="z" localSheetId="3" hidden="1">{#N/A,#N/A,FALSE,"Coversheet";#N/A,#N/A,FALSE,"QA"}</definedName>
    <definedName name="z" hidden="1">{#N/A,#N/A,FALSE,"Coversheet";#N/A,#N/A,FALSE,"QA"}</definedName>
    <definedName name="zzz" localSheetId="9"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 localSheetId="14"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localSheetId="9"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localSheetId="14"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8" i="110" l="1"/>
  <c r="P46" i="182" l="1"/>
  <c r="P45" i="182"/>
  <c r="P44" i="182"/>
  <c r="P43" i="182"/>
  <c r="P42" i="182"/>
  <c r="P41" i="182"/>
  <c r="B37" i="182" l="1"/>
  <c r="B33" i="182"/>
  <c r="C33" i="182"/>
  <c r="B35" i="182"/>
  <c r="C35" i="182"/>
  <c r="C31" i="182"/>
  <c r="B31" i="182"/>
  <c r="C27" i="182"/>
  <c r="C26" i="182"/>
  <c r="B26" i="182"/>
  <c r="B27" i="182"/>
  <c r="B28" i="182"/>
  <c r="B25" i="182"/>
  <c r="C21" i="182"/>
  <c r="C22" i="182"/>
  <c r="C20" i="182"/>
  <c r="B20" i="182"/>
  <c r="B21" i="182"/>
  <c r="B22" i="182"/>
  <c r="B23" i="182"/>
  <c r="B19" i="182"/>
  <c r="B13" i="182"/>
  <c r="B14" i="182"/>
  <c r="C15" i="182"/>
  <c r="C16" i="182"/>
  <c r="C13" i="182"/>
  <c r="B15" i="182"/>
  <c r="B16" i="182"/>
  <c r="B17" i="182"/>
  <c r="B12" i="182"/>
  <c r="C10" i="182"/>
  <c r="B10" i="182"/>
  <c r="J44" i="182" l="1"/>
  <c r="I44" i="182"/>
  <c r="H44" i="182"/>
  <c r="G44" i="182" l="1"/>
  <c r="H35" i="182"/>
  <c r="H33" i="182"/>
  <c r="H31" i="182"/>
  <c r="H27" i="182"/>
  <c r="H26" i="182"/>
  <c r="H22" i="182"/>
  <c r="H21" i="182"/>
  <c r="H16" i="182"/>
  <c r="H14" i="182"/>
  <c r="H13" i="182"/>
  <c r="H10" i="182"/>
  <c r="G35" i="182"/>
  <c r="G31" i="182"/>
  <c r="G27" i="182"/>
  <c r="G26" i="182"/>
  <c r="K23" i="182" l="1"/>
  <c r="K37" i="182" s="1"/>
  <c r="K28" i="182"/>
  <c r="K17" i="182"/>
  <c r="Q17" i="173" l="1"/>
  <c r="Q17" i="172"/>
  <c r="J35" i="182" l="1"/>
  <c r="J33" i="182"/>
  <c r="J31" i="182"/>
  <c r="J27" i="182"/>
  <c r="J26" i="182"/>
  <c r="J21" i="182"/>
  <c r="J22" i="182"/>
  <c r="J16" i="182"/>
  <c r="J14" i="182"/>
  <c r="J13" i="182"/>
  <c r="J10" i="182"/>
  <c r="I35" i="182"/>
  <c r="I31" i="182"/>
  <c r="I27" i="182"/>
  <c r="I26" i="182"/>
  <c r="L35" i="182" l="1"/>
  <c r="M35" i="182" s="1"/>
  <c r="N35" i="182" s="1"/>
  <c r="L31" i="182"/>
  <c r="M31" i="182" s="1"/>
  <c r="N31" i="182" s="1"/>
  <c r="L26" i="182"/>
  <c r="M26" i="182" s="1"/>
  <c r="N26" i="182" s="1"/>
  <c r="P13" i="182"/>
  <c r="P14" i="182" l="1"/>
  <c r="P16" i="182"/>
  <c r="P15" i="182"/>
  <c r="P22" i="182"/>
  <c r="P20" i="182"/>
  <c r="P21" i="182"/>
  <c r="P33" i="182"/>
  <c r="P10" i="182"/>
  <c r="L27" i="182"/>
  <c r="M27" i="182" s="1"/>
  <c r="N27" i="182" s="1"/>
  <c r="E17" i="182"/>
  <c r="F28" i="182"/>
  <c r="J28" i="182" s="1"/>
  <c r="F23" i="182"/>
  <c r="F17" i="182"/>
  <c r="H28" i="182" l="1"/>
  <c r="F37" i="182"/>
  <c r="A10" i="182" l="1"/>
  <c r="A11" i="182"/>
  <c r="A12" i="182" s="1"/>
  <c r="A13" i="182" s="1"/>
  <c r="A14" i="182" s="1"/>
  <c r="A15" i="182" s="1"/>
  <c r="A16" i="182" s="1"/>
  <c r="A17" i="182" s="1"/>
  <c r="A18" i="182" s="1"/>
  <c r="A19" i="182" s="1"/>
  <c r="A20" i="182" s="1"/>
  <c r="A21" i="182" s="1"/>
  <c r="A22" i="182" s="1"/>
  <c r="A23" i="182" s="1"/>
  <c r="A24" i="182" s="1"/>
  <c r="A25" i="182" s="1"/>
  <c r="A26" i="182" s="1"/>
  <c r="A27" i="182" s="1"/>
  <c r="A28" i="182" s="1"/>
  <c r="A29" i="182" s="1"/>
  <c r="A30" i="182" s="1"/>
  <c r="A31" i="182" s="1"/>
  <c r="A32" i="182" s="1"/>
  <c r="A33" i="182" s="1"/>
  <c r="A34" i="182" s="1"/>
  <c r="A35" i="182" s="1"/>
  <c r="A36" i="182" s="1"/>
  <c r="A37" i="182" s="1"/>
  <c r="A38" i="182" s="1"/>
  <c r="A39" i="182" s="1"/>
  <c r="A40" i="182" s="1"/>
  <c r="A41" i="182" s="1"/>
  <c r="A42" i="182" s="1"/>
  <c r="A43" i="182" s="1"/>
  <c r="A44" i="182" s="1"/>
  <c r="A45" i="182" s="1"/>
  <c r="A46" i="182" s="1"/>
  <c r="A47" i="182" s="1"/>
  <c r="A48" i="182" s="1"/>
  <c r="E23" i="182" l="1"/>
  <c r="E28" i="182"/>
  <c r="G28" i="182" l="1"/>
  <c r="I28" i="182"/>
  <c r="E37" i="182"/>
  <c r="A10" i="181" l="1"/>
  <c r="B43" i="181"/>
  <c r="A11" i="181"/>
  <c r="A12" i="181"/>
  <c r="A13" i="181" s="1"/>
  <c r="A14" i="181" s="1"/>
  <c r="A15" i="181" s="1"/>
  <c r="A16" i="181" s="1"/>
  <c r="A17" i="181" s="1"/>
  <c r="A18" i="181" s="1"/>
  <c r="A19" i="181" s="1"/>
  <c r="A20" i="181" s="1"/>
  <c r="A21" i="181" s="1"/>
  <c r="A22" i="181" s="1"/>
  <c r="A23" i="181" s="1"/>
  <c r="A24" i="181" s="1"/>
  <c r="A25" i="181" s="1"/>
  <c r="A26" i="181" s="1"/>
  <c r="A27" i="181" s="1"/>
  <c r="A28" i="181" s="1"/>
  <c r="A29" i="181" s="1"/>
  <c r="A30" i="181" s="1"/>
  <c r="A31" i="181" s="1"/>
  <c r="A32" i="181" s="1"/>
  <c r="A33" i="181" s="1"/>
  <c r="A34" i="181" s="1"/>
  <c r="A35" i="181" s="1"/>
  <c r="A36" i="181" s="1"/>
  <c r="A37" i="181" s="1"/>
  <c r="A38" i="181" s="1"/>
  <c r="A39" i="181" s="1"/>
  <c r="A40" i="181" s="1"/>
  <c r="A41" i="181" s="1"/>
  <c r="A42" i="181" s="1"/>
  <c r="A43" i="181" s="1"/>
  <c r="A44" i="181" s="1"/>
  <c r="A45" i="181" s="1"/>
  <c r="A46" i="181" s="1"/>
  <c r="A47" i="181" s="1"/>
  <c r="A48" i="181" s="1"/>
  <c r="A49" i="181" s="1"/>
  <c r="A50" i="181" s="1"/>
  <c r="A51" i="181" s="1"/>
  <c r="A52" i="181" s="1"/>
  <c r="A53" i="181" s="1"/>
  <c r="A54" i="181" s="1"/>
  <c r="A55" i="181" s="1"/>
  <c r="A56" i="181" s="1"/>
  <c r="A57" i="181" s="1"/>
  <c r="A58" i="181" s="1"/>
  <c r="A59" i="181" s="1"/>
  <c r="A60" i="181" s="1"/>
  <c r="A61" i="181" s="1"/>
  <c r="A62" i="181" s="1"/>
  <c r="A63" i="181" s="1"/>
  <c r="A64" i="181" s="1"/>
  <c r="A65" i="181" s="1"/>
  <c r="A66" i="181" s="1"/>
  <c r="A67" i="181" s="1"/>
  <c r="A68" i="181" s="1"/>
  <c r="A69" i="181" s="1"/>
  <c r="A70" i="181" s="1"/>
  <c r="A71" i="181" s="1"/>
  <c r="A72" i="181" s="1"/>
  <c r="B45" i="181"/>
  <c r="B46" i="181"/>
  <c r="C46" i="181"/>
  <c r="B47" i="181"/>
  <c r="C47" i="181"/>
  <c r="B48" i="181"/>
  <c r="C48" i="181"/>
  <c r="B49" i="181"/>
  <c r="C49" i="181"/>
  <c r="B51" i="181"/>
  <c r="B53" i="181"/>
  <c r="B54" i="181"/>
  <c r="C54" i="181"/>
  <c r="B55" i="181"/>
  <c r="C55" i="181"/>
  <c r="B56" i="181"/>
  <c r="C56" i="181"/>
  <c r="B60" i="181"/>
  <c r="C60" i="181"/>
  <c r="F27" i="181"/>
  <c r="B61" i="181"/>
  <c r="C61" i="181"/>
  <c r="F28" i="181"/>
  <c r="B62" i="181"/>
  <c r="B64" i="181"/>
  <c r="C64" i="181"/>
  <c r="F31" i="181"/>
  <c r="B65" i="181"/>
  <c r="C65" i="181"/>
  <c r="B66" i="181"/>
  <c r="C66" i="181"/>
  <c r="F33" i="181"/>
  <c r="B68" i="181"/>
  <c r="B70" i="181"/>
  <c r="C70" i="181"/>
  <c r="F37" i="181"/>
  <c r="B72" i="181"/>
  <c r="C43" i="181"/>
  <c r="F43" i="181"/>
  <c r="F46" i="181"/>
  <c r="F47" i="181"/>
  <c r="F48" i="181"/>
  <c r="B50" i="181"/>
  <c r="C50" i="181"/>
  <c r="F50" i="181"/>
  <c r="F55" i="181"/>
  <c r="F56" i="181"/>
  <c r="B57" i="181"/>
  <c r="B59" i="181"/>
  <c r="F60" i="181"/>
  <c r="F61" i="181"/>
  <c r="F64" i="181"/>
  <c r="F65" i="181"/>
  <c r="F66" i="181"/>
  <c r="F70" i="181"/>
  <c r="E13" i="149" l="1"/>
  <c r="D13" i="149"/>
  <c r="EH575" i="97" l="1"/>
  <c r="EI575" i="97"/>
  <c r="EH584" i="97"/>
  <c r="EI584" i="97"/>
  <c r="EH592" i="97"/>
  <c r="EI592" i="97"/>
  <c r="EH566" i="97"/>
  <c r="EI566" i="97"/>
  <c r="EH548" i="97"/>
  <c r="EI548" i="97"/>
  <c r="EH557" i="97"/>
  <c r="EI557" i="97"/>
  <c r="EH539" i="97"/>
  <c r="EI539" i="97"/>
  <c r="EH530" i="97"/>
  <c r="EI530" i="97"/>
  <c r="EH514" i="97"/>
  <c r="EI514" i="97"/>
  <c r="EH522" i="97"/>
  <c r="EI522" i="97"/>
  <c r="EH504" i="97"/>
  <c r="EI504" i="97"/>
  <c r="EH495" i="97"/>
  <c r="EI495" i="97"/>
  <c r="EH476" i="97"/>
  <c r="EI476" i="97"/>
  <c r="EH486" i="97"/>
  <c r="EI486" i="97"/>
  <c r="EH466" i="97"/>
  <c r="EI466" i="97"/>
  <c r="EH456" i="97"/>
  <c r="EI456" i="97"/>
  <c r="EH390" i="97"/>
  <c r="EI390" i="97"/>
  <c r="EH352" i="97"/>
  <c r="EI352" i="97"/>
  <c r="EH302" i="97"/>
  <c r="EI302" i="97"/>
  <c r="EH311" i="97"/>
  <c r="EI311" i="97"/>
  <c r="EH289" i="97"/>
  <c r="EI289" i="97"/>
  <c r="EH277" i="97"/>
  <c r="EI277" i="97"/>
  <c r="EH267" i="97"/>
  <c r="EI267" i="97"/>
  <c r="EH257" i="97"/>
  <c r="EI257" i="97"/>
  <c r="EH236" i="97"/>
  <c r="EI236" i="97"/>
  <c r="EH247" i="97"/>
  <c r="EI247" i="97"/>
  <c r="EH218" i="97"/>
  <c r="EI218" i="97"/>
  <c r="EH226" i="97"/>
  <c r="EI226" i="97"/>
  <c r="EH207" i="97"/>
  <c r="EI207" i="97"/>
  <c r="EH197" i="97"/>
  <c r="EI197" i="97"/>
  <c r="EH187" i="97"/>
  <c r="EI187" i="97"/>
  <c r="EH177" i="97"/>
  <c r="EI177" i="97"/>
  <c r="EH156" i="97"/>
  <c r="EI156" i="97"/>
  <c r="EH167" i="97"/>
  <c r="EI167" i="97"/>
  <c r="EH87" i="97"/>
  <c r="EI87" i="97"/>
  <c r="EH23" i="97"/>
  <c r="EI23" i="97"/>
  <c r="DX592" i="97"/>
  <c r="DY592" i="97"/>
  <c r="DZ592" i="97"/>
  <c r="EA592" i="97"/>
  <c r="EB592" i="97"/>
  <c r="EC592" i="97"/>
  <c r="ED592" i="97"/>
  <c r="EE592" i="97"/>
  <c r="EF592" i="97"/>
  <c r="EG592" i="97"/>
  <c r="DX557" i="97"/>
  <c r="DY557" i="97"/>
  <c r="DZ557" i="97"/>
  <c r="EA557" i="97"/>
  <c r="EB557" i="97"/>
  <c r="EC557" i="97"/>
  <c r="ED557" i="97"/>
  <c r="EE557" i="97"/>
  <c r="EF557" i="97"/>
  <c r="EG557" i="97"/>
  <c r="DX522" i="97"/>
  <c r="DY522" i="97"/>
  <c r="DZ522" i="97"/>
  <c r="EA522" i="97"/>
  <c r="EB522" i="97"/>
  <c r="EC522" i="97"/>
  <c r="ED522" i="97"/>
  <c r="EE522" i="97"/>
  <c r="EF522" i="97"/>
  <c r="EG522" i="97"/>
  <c r="DX486" i="97"/>
  <c r="DY486" i="97"/>
  <c r="DZ486" i="97"/>
  <c r="EA486" i="97"/>
  <c r="EB486" i="97"/>
  <c r="EC486" i="97"/>
  <c r="ED486" i="97"/>
  <c r="EE486" i="97"/>
  <c r="EF486" i="97"/>
  <c r="EG486" i="97"/>
  <c r="DX390" i="97"/>
  <c r="DY390" i="97"/>
  <c r="DZ390" i="97"/>
  <c r="EA390" i="97"/>
  <c r="EB390" i="97"/>
  <c r="EC390" i="97"/>
  <c r="ED390" i="97"/>
  <c r="EE390" i="97"/>
  <c r="EF390" i="97"/>
  <c r="EG390" i="97"/>
  <c r="EA400" i="97"/>
  <c r="EB400" i="97"/>
  <c r="EC400" i="97"/>
  <c r="ED400" i="97"/>
  <c r="EF400" i="97"/>
  <c r="EG400" i="97"/>
  <c r="DX400" i="97"/>
  <c r="DY400" i="97"/>
  <c r="DZ400" i="97"/>
  <c r="EE400" i="97"/>
  <c r="DX410" i="97"/>
  <c r="DY410" i="97"/>
  <c r="DZ410" i="97"/>
  <c r="EB410" i="97"/>
  <c r="EC410" i="97"/>
  <c r="ED410" i="97"/>
  <c r="EE410" i="97"/>
  <c r="EA410" i="97"/>
  <c r="EF410" i="97"/>
  <c r="EG410" i="97"/>
  <c r="DX420" i="97"/>
  <c r="DY420" i="97"/>
  <c r="DZ420" i="97"/>
  <c r="EA420" i="97"/>
  <c r="EG420" i="97"/>
  <c r="EB420" i="97"/>
  <c r="EC420" i="97"/>
  <c r="ED420" i="97"/>
  <c r="EE420" i="97"/>
  <c r="EF420" i="97"/>
  <c r="EC429" i="97"/>
  <c r="ED429" i="97"/>
  <c r="EF429" i="97"/>
  <c r="EG429" i="97"/>
  <c r="DX429" i="97"/>
  <c r="DY429" i="97"/>
  <c r="DZ429" i="97"/>
  <c r="EA429" i="97"/>
  <c r="EB429" i="97"/>
  <c r="EE429" i="97"/>
  <c r="DY438" i="97"/>
  <c r="DZ438" i="97"/>
  <c r="EB438" i="97"/>
  <c r="EC438" i="97"/>
  <c r="ED438" i="97"/>
  <c r="EE438" i="97"/>
  <c r="DX438" i="97"/>
  <c r="EA438" i="97"/>
  <c r="EF438" i="97"/>
  <c r="EG438" i="97"/>
  <c r="DX447" i="97"/>
  <c r="DY447" i="97"/>
  <c r="DZ447" i="97"/>
  <c r="EA447" i="97"/>
  <c r="EG447" i="97"/>
  <c r="EB447" i="97"/>
  <c r="EC447" i="97"/>
  <c r="ED447" i="97"/>
  <c r="EE447" i="97"/>
  <c r="EF447" i="97"/>
  <c r="DX352" i="97"/>
  <c r="DY352" i="97"/>
  <c r="DZ352" i="97"/>
  <c r="EA352" i="97"/>
  <c r="EB352" i="97"/>
  <c r="EC352" i="97"/>
  <c r="ED352" i="97"/>
  <c r="EE352" i="97"/>
  <c r="EF352" i="97"/>
  <c r="EG352" i="97"/>
  <c r="DX311" i="97"/>
  <c r="DY311" i="97"/>
  <c r="DZ311" i="97"/>
  <c r="EA311" i="97"/>
  <c r="EB311" i="97"/>
  <c r="EC311" i="97"/>
  <c r="ED311" i="97"/>
  <c r="EE311" i="97"/>
  <c r="EF311" i="97"/>
  <c r="EG311" i="97"/>
  <c r="DX247" i="97"/>
  <c r="DY247" i="97"/>
  <c r="DZ247" i="97"/>
  <c r="EA247" i="97"/>
  <c r="EB247" i="97"/>
  <c r="EC247" i="97"/>
  <c r="ED247" i="97"/>
  <c r="EE247" i="97"/>
  <c r="EF247" i="97"/>
  <c r="EG247" i="97"/>
  <c r="DX226" i="97"/>
  <c r="DY226" i="97"/>
  <c r="DZ226" i="97"/>
  <c r="EA226" i="97"/>
  <c r="EB226" i="97"/>
  <c r="EC226" i="97"/>
  <c r="ED226" i="97"/>
  <c r="EE226" i="97"/>
  <c r="EF226" i="97"/>
  <c r="EG226" i="97"/>
  <c r="DX167" i="97"/>
  <c r="DY167" i="97"/>
  <c r="DZ167" i="97"/>
  <c r="EA167" i="97"/>
  <c r="EB167" i="97"/>
  <c r="EC167" i="97"/>
  <c r="ED167" i="97"/>
  <c r="EE167" i="97"/>
  <c r="EF167" i="97"/>
  <c r="EG167" i="97"/>
  <c r="DX87" i="97"/>
  <c r="DY87" i="97"/>
  <c r="DZ87" i="97"/>
  <c r="EA87" i="97"/>
  <c r="EB87" i="97"/>
  <c r="EC87" i="97"/>
  <c r="ED87" i="97"/>
  <c r="EE87" i="97"/>
  <c r="EF87" i="97"/>
  <c r="EG87" i="97"/>
  <c r="DZ97" i="97"/>
  <c r="EA97" i="97"/>
  <c r="EB97" i="97"/>
  <c r="EC97" i="97"/>
  <c r="ED97" i="97"/>
  <c r="EE97" i="97"/>
  <c r="DX97" i="97"/>
  <c r="DY97" i="97"/>
  <c r="EF97" i="97"/>
  <c r="EG97" i="97"/>
  <c r="DX23" i="97"/>
  <c r="DY23" i="97"/>
  <c r="DZ23" i="97"/>
  <c r="EA23" i="97"/>
  <c r="EB23" i="97"/>
  <c r="EC23" i="97"/>
  <c r="ED23" i="97"/>
  <c r="EE23" i="97"/>
  <c r="EF23" i="97"/>
  <c r="EG23" i="97"/>
  <c r="EF583" i="97"/>
  <c r="EF584" i="97" s="1"/>
  <c r="EG583" i="97"/>
  <c r="EG584" i="97" s="1"/>
  <c r="EF574" i="97"/>
  <c r="EF575" i="97" s="1"/>
  <c r="EG574" i="97"/>
  <c r="EG575" i="97" s="1"/>
  <c r="EF565" i="97"/>
  <c r="EF566" i="97" s="1"/>
  <c r="EG565" i="97"/>
  <c r="EG566" i="97" s="1"/>
  <c r="EF547" i="97"/>
  <c r="EF548" i="97" s="1"/>
  <c r="EG547" i="97"/>
  <c r="EG548" i="97" s="1"/>
  <c r="EF538" i="97"/>
  <c r="EF539" i="97" s="1"/>
  <c r="EG538" i="97"/>
  <c r="EG539" i="97" s="1"/>
  <c r="EF529" i="97"/>
  <c r="EF530" i="97" s="1"/>
  <c r="EG529" i="97"/>
  <c r="EG530" i="97" s="1"/>
  <c r="EF301" i="97" l="1"/>
  <c r="EF302" i="97" s="1"/>
  <c r="EG301" i="97"/>
  <c r="EG302" i="97" s="1"/>
  <c r="EF288" i="97"/>
  <c r="EF289" i="97" s="1"/>
  <c r="EG288" i="97"/>
  <c r="EG289" i="97" s="1"/>
  <c r="EG276" i="97"/>
  <c r="EG277" i="97" s="1"/>
  <c r="EF276" i="97" l="1"/>
  <c r="EF277" i="97" s="1"/>
  <c r="EG266" i="97"/>
  <c r="EG267" i="97" s="1"/>
  <c r="EF266" i="97"/>
  <c r="EF267" i="97" s="1"/>
  <c r="EG256" i="97"/>
  <c r="EG257" i="97" s="1"/>
  <c r="EF256" i="97"/>
  <c r="EF257" i="97" s="1"/>
  <c r="EG235" i="97"/>
  <c r="EG236" i="97" s="1"/>
  <c r="EF235" i="97"/>
  <c r="EF236" i="97" s="1"/>
  <c r="P14" i="169" l="1"/>
  <c r="P14" i="170"/>
  <c r="P14" i="171"/>
  <c r="P14" i="172"/>
  <c r="P14" i="168"/>
  <c r="Q13" i="169"/>
  <c r="Q14" i="169" s="1"/>
  <c r="Q13" i="170"/>
  <c r="Q14" i="170" s="1"/>
  <c r="Q13" i="171"/>
  <c r="Q14" i="171" s="1"/>
  <c r="Q13" i="172"/>
  <c r="Q14" i="172" s="1"/>
  <c r="Q13" i="168"/>
  <c r="Q14" i="168" s="1"/>
  <c r="P10" i="169"/>
  <c r="Q10" i="169"/>
  <c r="P10" i="170"/>
  <c r="Q10" i="170"/>
  <c r="P10" i="171"/>
  <c r="Q10" i="171"/>
  <c r="P10" i="172"/>
  <c r="Q10" i="172"/>
  <c r="P10" i="173"/>
  <c r="Q10" i="173"/>
  <c r="P10" i="168"/>
  <c r="Q10" i="168"/>
  <c r="E6" i="179" l="1"/>
  <c r="F6" i="179" s="1"/>
  <c r="G6" i="179" s="1"/>
  <c r="H6" i="179" s="1"/>
  <c r="I6" i="179" s="1"/>
  <c r="J6" i="179" s="1"/>
  <c r="K6" i="179" s="1"/>
  <c r="L6" i="179" s="1"/>
  <c r="M6" i="179" s="1"/>
  <c r="N6" i="179" s="1"/>
  <c r="O6" i="179" s="1"/>
  <c r="P6" i="179" s="1"/>
  <c r="Q6" i="179" s="1"/>
  <c r="A9" i="179"/>
  <c r="A10" i="179"/>
  <c r="A11" i="179" s="1"/>
  <c r="A12" i="179" s="1"/>
  <c r="A13" i="179" s="1"/>
  <c r="A14" i="179" s="1"/>
  <c r="A15" i="179" s="1"/>
  <c r="A16" i="179" s="1"/>
  <c r="A17" i="179" s="1"/>
  <c r="A18" i="179" s="1"/>
  <c r="A19" i="179" s="1"/>
  <c r="A20" i="179" s="1"/>
  <c r="A21" i="179" s="1"/>
  <c r="A22" i="179" s="1"/>
  <c r="A23" i="179" s="1"/>
  <c r="A24" i="179" s="1"/>
  <c r="A25" i="179" s="1"/>
  <c r="A26" i="179" s="1"/>
  <c r="A27" i="179" s="1"/>
  <c r="A28" i="179" s="1"/>
  <c r="A29" i="179" s="1"/>
  <c r="A30" i="179" s="1"/>
  <c r="A31" i="179" s="1"/>
  <c r="A32" i="179" s="1"/>
  <c r="A33" i="179" s="1"/>
  <c r="A34" i="179" s="1"/>
  <c r="A35" i="179" s="1"/>
  <c r="A36" i="179" s="1"/>
  <c r="A37" i="179" s="1"/>
  <c r="A38" i="179" s="1"/>
  <c r="A39" i="179" s="1"/>
  <c r="A40" i="179" s="1"/>
  <c r="A41" i="179" s="1"/>
  <c r="A42" i="179" s="1"/>
  <c r="A43" i="179" s="1"/>
  <c r="A44" i="179" s="1"/>
  <c r="A45" i="179" s="1"/>
  <c r="A46" i="179" s="1"/>
  <c r="A47" i="179" s="1"/>
  <c r="A48" i="179" s="1"/>
  <c r="A49" i="179" s="1"/>
  <c r="A50" i="179" s="1"/>
  <c r="A51" i="179" s="1"/>
  <c r="A52" i="179" s="1"/>
  <c r="A53" i="179" s="1"/>
  <c r="A54" i="179" s="1"/>
  <c r="A55" i="179" s="1"/>
  <c r="A56" i="179" s="1"/>
  <c r="D12" i="179"/>
  <c r="D24" i="179"/>
  <c r="I24" i="179"/>
  <c r="D30" i="179"/>
  <c r="E36" i="179"/>
  <c r="F36" i="179" s="1"/>
  <c r="G36" i="179" s="1"/>
  <c r="H36" i="179" s="1"/>
  <c r="I36" i="179" s="1"/>
  <c r="J36" i="179" s="1"/>
  <c r="K36" i="179" s="1"/>
  <c r="L36" i="179" s="1"/>
  <c r="M36" i="179" s="1"/>
  <c r="N36" i="179" s="1"/>
  <c r="O36" i="179" s="1"/>
  <c r="P36" i="179" s="1"/>
  <c r="Q36" i="179" s="1"/>
  <c r="I38" i="179"/>
  <c r="J38" i="179" s="1"/>
  <c r="K38" i="179" s="1"/>
  <c r="L38" i="179" s="1"/>
  <c r="M38" i="179" s="1"/>
  <c r="N38" i="179" s="1"/>
  <c r="O38" i="179" s="1"/>
  <c r="P38" i="179" s="1"/>
  <c r="Q38" i="179" s="1"/>
  <c r="D40" i="179"/>
  <c r="E40" i="179" s="1"/>
  <c r="F40" i="179" s="1"/>
  <c r="G40" i="179" s="1"/>
  <c r="E6" i="178"/>
  <c r="F6" i="178" s="1"/>
  <c r="G6" i="178" s="1"/>
  <c r="H6" i="178" s="1"/>
  <c r="I6" i="178" s="1"/>
  <c r="J6" i="178" s="1"/>
  <c r="K6" i="178" s="1"/>
  <c r="L6" i="178" s="1"/>
  <c r="M6" i="178" s="1"/>
  <c r="N6" i="178" s="1"/>
  <c r="O6" i="178" s="1"/>
  <c r="P6" i="178" s="1"/>
  <c r="Q6" i="178" s="1"/>
  <c r="A9" i="178"/>
  <c r="A10" i="178"/>
  <c r="A11" i="178"/>
  <c r="A12" i="178" s="1"/>
  <c r="A13" i="178" s="1"/>
  <c r="A14" i="178" s="1"/>
  <c r="A15" i="178" s="1"/>
  <c r="A16" i="178" s="1"/>
  <c r="A17" i="178" s="1"/>
  <c r="A18" i="178" s="1"/>
  <c r="A19" i="178" s="1"/>
  <c r="A20" i="178" s="1"/>
  <c r="A21" i="178" s="1"/>
  <c r="A22" i="178" s="1"/>
  <c r="A23" i="178" s="1"/>
  <c r="A24" i="178" s="1"/>
  <c r="A25" i="178" s="1"/>
  <c r="A26" i="178" s="1"/>
  <c r="A27" i="178" s="1"/>
  <c r="A28" i="178" s="1"/>
  <c r="A29" i="178" s="1"/>
  <c r="A30" i="178" s="1"/>
  <c r="A31" i="178" s="1"/>
  <c r="A32" i="178" s="1"/>
  <c r="A33" i="178" s="1"/>
  <c r="A34" i="178" s="1"/>
  <c r="A35" i="178" s="1"/>
  <c r="A36" i="178" s="1"/>
  <c r="A37" i="178" s="1"/>
  <c r="A38" i="178" s="1"/>
  <c r="A39" i="178" s="1"/>
  <c r="A40" i="178" s="1"/>
  <c r="A41" i="178" s="1"/>
  <c r="A42" i="178" s="1"/>
  <c r="A43" i="178" s="1"/>
  <c r="A44" i="178" s="1"/>
  <c r="A45" i="178" s="1"/>
  <c r="A46" i="178" s="1"/>
  <c r="A47" i="178" s="1"/>
  <c r="A48" i="178" s="1"/>
  <c r="A49" i="178" s="1"/>
  <c r="A50" i="178" s="1"/>
  <c r="A51" i="178" s="1"/>
  <c r="A52" i="178" s="1"/>
  <c r="A53" i="178" s="1"/>
  <c r="A54" i="178" s="1"/>
  <c r="A55" i="178" s="1"/>
  <c r="A56" i="178" s="1"/>
  <c r="D12" i="178"/>
  <c r="D26" i="178"/>
  <c r="E26" i="178" s="1"/>
  <c r="F26" i="178" s="1"/>
  <c r="G26" i="178" s="1"/>
  <c r="H26" i="178" s="1"/>
  <c r="I24" i="178"/>
  <c r="J24" i="178" s="1"/>
  <c r="D30" i="178"/>
  <c r="E36" i="178"/>
  <c r="F36" i="178" s="1"/>
  <c r="G36" i="178" s="1"/>
  <c r="H36" i="178" s="1"/>
  <c r="I36" i="178" s="1"/>
  <c r="J36" i="178" s="1"/>
  <c r="K36" i="178" s="1"/>
  <c r="L36" i="178" s="1"/>
  <c r="M36" i="178" s="1"/>
  <c r="N36" i="178" s="1"/>
  <c r="O36" i="178" s="1"/>
  <c r="P36" i="178" s="1"/>
  <c r="Q36" i="178" s="1"/>
  <c r="I38" i="178"/>
  <c r="J38" i="178" s="1"/>
  <c r="K38" i="178" s="1"/>
  <c r="L38" i="178" s="1"/>
  <c r="M38" i="178" s="1"/>
  <c r="N38" i="178" s="1"/>
  <c r="O38" i="178" s="1"/>
  <c r="P38" i="178" s="1"/>
  <c r="Q38" i="178" s="1"/>
  <c r="D40" i="178"/>
  <c r="E40" i="178" s="1"/>
  <c r="F40" i="178" s="1"/>
  <c r="G40" i="178" s="1"/>
  <c r="E6" i="177"/>
  <c r="F6" i="177" s="1"/>
  <c r="G6" i="177" s="1"/>
  <c r="H6" i="177" s="1"/>
  <c r="I6" i="177" s="1"/>
  <c r="J6" i="177" s="1"/>
  <c r="K6" i="177" s="1"/>
  <c r="L6" i="177" s="1"/>
  <c r="M6" i="177" s="1"/>
  <c r="N6" i="177" s="1"/>
  <c r="O6" i="177" s="1"/>
  <c r="P6" i="177" s="1"/>
  <c r="Q6" i="177" s="1"/>
  <c r="A9" i="177"/>
  <c r="A10" i="177"/>
  <c r="A11" i="177" s="1"/>
  <c r="A12" i="177" s="1"/>
  <c r="A13" i="177" s="1"/>
  <c r="A14" i="177" s="1"/>
  <c r="A15" i="177" s="1"/>
  <c r="A16" i="177" s="1"/>
  <c r="A17" i="177" s="1"/>
  <c r="A18" i="177" s="1"/>
  <c r="A19" i="177" s="1"/>
  <c r="A20" i="177" s="1"/>
  <c r="A21" i="177" s="1"/>
  <c r="A22" i="177" s="1"/>
  <c r="A23" i="177" s="1"/>
  <c r="A24" i="177" s="1"/>
  <c r="A25" i="177" s="1"/>
  <c r="A26" i="177" s="1"/>
  <c r="A27" i="177" s="1"/>
  <c r="A28" i="177" s="1"/>
  <c r="A29" i="177" s="1"/>
  <c r="A30" i="177" s="1"/>
  <c r="A31" i="177" s="1"/>
  <c r="A32" i="177" s="1"/>
  <c r="A33" i="177" s="1"/>
  <c r="A34" i="177" s="1"/>
  <c r="A35" i="177" s="1"/>
  <c r="A36" i="177" s="1"/>
  <c r="A37" i="177" s="1"/>
  <c r="A38" i="177" s="1"/>
  <c r="A39" i="177" s="1"/>
  <c r="A40" i="177" s="1"/>
  <c r="A41" i="177" s="1"/>
  <c r="A42" i="177" s="1"/>
  <c r="A43" i="177" s="1"/>
  <c r="A44" i="177" s="1"/>
  <c r="A45" i="177" s="1"/>
  <c r="A46" i="177" s="1"/>
  <c r="A47" i="177" s="1"/>
  <c r="A48" i="177" s="1"/>
  <c r="A49" i="177" s="1"/>
  <c r="A50" i="177" s="1"/>
  <c r="A51" i="177" s="1"/>
  <c r="A52" i="177" s="1"/>
  <c r="A53" i="177" s="1"/>
  <c r="A54" i="177" s="1"/>
  <c r="A55" i="177" s="1"/>
  <c r="A56" i="177" s="1"/>
  <c r="D11" i="177"/>
  <c r="D12" i="177" s="1"/>
  <c r="C12" i="177"/>
  <c r="D15" i="177"/>
  <c r="D16" i="177" s="1"/>
  <c r="C16" i="177"/>
  <c r="D26" i="177"/>
  <c r="E26" i="177" s="1"/>
  <c r="F26" i="177" s="1"/>
  <c r="G26" i="177" s="1"/>
  <c r="H26" i="177" s="1"/>
  <c r="I24" i="177"/>
  <c r="E36" i="177"/>
  <c r="F36" i="177" s="1"/>
  <c r="G36" i="177" s="1"/>
  <c r="H36" i="177" s="1"/>
  <c r="I36" i="177" s="1"/>
  <c r="J36" i="177" s="1"/>
  <c r="K36" i="177" s="1"/>
  <c r="L36" i="177" s="1"/>
  <c r="M36" i="177" s="1"/>
  <c r="N36" i="177" s="1"/>
  <c r="O36" i="177" s="1"/>
  <c r="P36" i="177" s="1"/>
  <c r="Q36" i="177" s="1"/>
  <c r="I38" i="177"/>
  <c r="J38" i="177" s="1"/>
  <c r="K38" i="177" s="1"/>
  <c r="L38" i="177" s="1"/>
  <c r="M38" i="177" s="1"/>
  <c r="N38" i="177" s="1"/>
  <c r="O38" i="177" s="1"/>
  <c r="P38" i="177" s="1"/>
  <c r="Q38" i="177" s="1"/>
  <c r="D40" i="177"/>
  <c r="E40" i="177" s="1"/>
  <c r="F40" i="177" s="1"/>
  <c r="G40" i="177" s="1"/>
  <c r="E6" i="176"/>
  <c r="F6" i="176" s="1"/>
  <c r="G6" i="176" s="1"/>
  <c r="H6" i="176" s="1"/>
  <c r="I6" i="176" s="1"/>
  <c r="J6" i="176" s="1"/>
  <c r="K6" i="176" s="1"/>
  <c r="L6" i="176" s="1"/>
  <c r="M6" i="176" s="1"/>
  <c r="N6" i="176" s="1"/>
  <c r="O6" i="176" s="1"/>
  <c r="P6" i="176" s="1"/>
  <c r="Q6" i="176" s="1"/>
  <c r="A9" i="176"/>
  <c r="A10" i="176" s="1"/>
  <c r="A11" i="176" s="1"/>
  <c r="A12" i="176" s="1"/>
  <c r="A13" i="176" s="1"/>
  <c r="A14" i="176" s="1"/>
  <c r="A15" i="176" s="1"/>
  <c r="A16" i="176" s="1"/>
  <c r="A17" i="176" s="1"/>
  <c r="A18" i="176" s="1"/>
  <c r="A19" i="176" s="1"/>
  <c r="A20" i="176" s="1"/>
  <c r="A21" i="176" s="1"/>
  <c r="A22" i="176" s="1"/>
  <c r="A23" i="176" s="1"/>
  <c r="A24" i="176" s="1"/>
  <c r="A25" i="176" s="1"/>
  <c r="A26" i="176" s="1"/>
  <c r="A27" i="176" s="1"/>
  <c r="A28" i="176" s="1"/>
  <c r="A29" i="176" s="1"/>
  <c r="A30" i="176" s="1"/>
  <c r="A31" i="176" s="1"/>
  <c r="A32" i="176" s="1"/>
  <c r="A33" i="176" s="1"/>
  <c r="A34" i="176" s="1"/>
  <c r="A35" i="176" s="1"/>
  <c r="A36" i="176" s="1"/>
  <c r="A37" i="176" s="1"/>
  <c r="A38" i="176" s="1"/>
  <c r="A39" i="176" s="1"/>
  <c r="A40" i="176" s="1"/>
  <c r="A41" i="176" s="1"/>
  <c r="A42" i="176" s="1"/>
  <c r="A43" i="176" s="1"/>
  <c r="A44" i="176" s="1"/>
  <c r="A45" i="176" s="1"/>
  <c r="A46" i="176" s="1"/>
  <c r="A47" i="176" s="1"/>
  <c r="A48" i="176" s="1"/>
  <c r="A49" i="176" s="1"/>
  <c r="A50" i="176" s="1"/>
  <c r="A51" i="176" s="1"/>
  <c r="A52" i="176" s="1"/>
  <c r="A53" i="176" s="1"/>
  <c r="A54" i="176" s="1"/>
  <c r="A55" i="176" s="1"/>
  <c r="A56" i="176" s="1"/>
  <c r="C12" i="176"/>
  <c r="D12" i="176"/>
  <c r="D26" i="176"/>
  <c r="E26" i="176" s="1"/>
  <c r="F26" i="176" s="1"/>
  <c r="G26" i="176" s="1"/>
  <c r="H26" i="176" s="1"/>
  <c r="I24" i="176"/>
  <c r="J24" i="176" s="1"/>
  <c r="D30" i="176"/>
  <c r="E36" i="176"/>
  <c r="F36" i="176" s="1"/>
  <c r="G36" i="176" s="1"/>
  <c r="H36" i="176" s="1"/>
  <c r="I36" i="176" s="1"/>
  <c r="J36" i="176" s="1"/>
  <c r="K36" i="176" s="1"/>
  <c r="L36" i="176" s="1"/>
  <c r="M36" i="176" s="1"/>
  <c r="N36" i="176" s="1"/>
  <c r="O36" i="176" s="1"/>
  <c r="P36" i="176" s="1"/>
  <c r="Q36" i="176" s="1"/>
  <c r="I38" i="176"/>
  <c r="J38" i="176" s="1"/>
  <c r="K38" i="176" s="1"/>
  <c r="L38" i="176" s="1"/>
  <c r="M38" i="176" s="1"/>
  <c r="N38" i="176" s="1"/>
  <c r="O38" i="176" s="1"/>
  <c r="P38" i="176" s="1"/>
  <c r="Q38" i="176" s="1"/>
  <c r="D40" i="176"/>
  <c r="E40" i="176" s="1"/>
  <c r="F40" i="176" s="1"/>
  <c r="G40" i="176" s="1"/>
  <c r="E6" i="175"/>
  <c r="F6" i="175" s="1"/>
  <c r="G6" i="175" s="1"/>
  <c r="H6" i="175" s="1"/>
  <c r="I6" i="175" s="1"/>
  <c r="J6" i="175" s="1"/>
  <c r="K6" i="175" s="1"/>
  <c r="L6" i="175" s="1"/>
  <c r="M6" i="175" s="1"/>
  <c r="N6" i="175" s="1"/>
  <c r="O6" i="175" s="1"/>
  <c r="P6" i="175" s="1"/>
  <c r="Q6" i="175" s="1"/>
  <c r="A9" i="175"/>
  <c r="A10" i="175" s="1"/>
  <c r="A11" i="175" s="1"/>
  <c r="A12" i="175" s="1"/>
  <c r="A13" i="175" s="1"/>
  <c r="A14" i="175" s="1"/>
  <c r="A15" i="175" s="1"/>
  <c r="A16" i="175" s="1"/>
  <c r="A17" i="175" s="1"/>
  <c r="A18" i="175" s="1"/>
  <c r="A19" i="175" s="1"/>
  <c r="A20" i="175" s="1"/>
  <c r="A21" i="175" s="1"/>
  <c r="A22" i="175" s="1"/>
  <c r="A23" i="175" s="1"/>
  <c r="A24" i="175" s="1"/>
  <c r="A25" i="175" s="1"/>
  <c r="A26" i="175" s="1"/>
  <c r="A27" i="175" s="1"/>
  <c r="A28" i="175" s="1"/>
  <c r="A29" i="175" s="1"/>
  <c r="A30" i="175" s="1"/>
  <c r="A31" i="175" s="1"/>
  <c r="A32" i="175" s="1"/>
  <c r="A33" i="175" s="1"/>
  <c r="A34" i="175" s="1"/>
  <c r="A35" i="175" s="1"/>
  <c r="A36" i="175" s="1"/>
  <c r="A37" i="175" s="1"/>
  <c r="A38" i="175" s="1"/>
  <c r="A39" i="175" s="1"/>
  <c r="A40" i="175" s="1"/>
  <c r="A41" i="175" s="1"/>
  <c r="A42" i="175" s="1"/>
  <c r="A43" i="175" s="1"/>
  <c r="A44" i="175" s="1"/>
  <c r="A45" i="175" s="1"/>
  <c r="A46" i="175" s="1"/>
  <c r="A47" i="175" s="1"/>
  <c r="A48" i="175" s="1"/>
  <c r="A49" i="175" s="1"/>
  <c r="A50" i="175" s="1"/>
  <c r="A51" i="175" s="1"/>
  <c r="A52" i="175" s="1"/>
  <c r="A53" i="175" s="1"/>
  <c r="A54" i="175" s="1"/>
  <c r="A55" i="175" s="1"/>
  <c r="A56" i="175" s="1"/>
  <c r="C12" i="175"/>
  <c r="E11" i="175"/>
  <c r="C16" i="175"/>
  <c r="D24" i="175"/>
  <c r="E24" i="175" s="1"/>
  <c r="F24" i="175" s="1"/>
  <c r="I24" i="175"/>
  <c r="J24" i="175" s="1"/>
  <c r="D30" i="175"/>
  <c r="E36" i="175"/>
  <c r="F36" i="175" s="1"/>
  <c r="G36" i="175" s="1"/>
  <c r="H36" i="175" s="1"/>
  <c r="I36" i="175" s="1"/>
  <c r="J36" i="175" s="1"/>
  <c r="K36" i="175" s="1"/>
  <c r="L36" i="175" s="1"/>
  <c r="M36" i="175" s="1"/>
  <c r="N36" i="175" s="1"/>
  <c r="O36" i="175" s="1"/>
  <c r="P36" i="175" s="1"/>
  <c r="Q36" i="175" s="1"/>
  <c r="I38" i="175"/>
  <c r="J38" i="175" s="1"/>
  <c r="K38" i="175" s="1"/>
  <c r="D40" i="175"/>
  <c r="E40" i="175" s="1"/>
  <c r="F40" i="175" s="1"/>
  <c r="G40" i="175" s="1"/>
  <c r="E6" i="174"/>
  <c r="F6" i="174" s="1"/>
  <c r="G6" i="174" s="1"/>
  <c r="H6" i="174" s="1"/>
  <c r="I6" i="174" s="1"/>
  <c r="J6" i="174" s="1"/>
  <c r="K6" i="174" s="1"/>
  <c r="L6" i="174" s="1"/>
  <c r="M6" i="174" s="1"/>
  <c r="N6" i="174" s="1"/>
  <c r="O6" i="174" s="1"/>
  <c r="P6" i="174" s="1"/>
  <c r="Q6" i="174" s="1"/>
  <c r="A9" i="174"/>
  <c r="A10" i="174"/>
  <c r="A11" i="174" s="1"/>
  <c r="A12" i="174" s="1"/>
  <c r="A13" i="174" s="1"/>
  <c r="A14" i="174" s="1"/>
  <c r="A15" i="174" s="1"/>
  <c r="A16" i="174" s="1"/>
  <c r="A17" i="174" s="1"/>
  <c r="A18" i="174" s="1"/>
  <c r="A19" i="174" s="1"/>
  <c r="A20" i="174" s="1"/>
  <c r="A21" i="174" s="1"/>
  <c r="A22" i="174" s="1"/>
  <c r="A23" i="174" s="1"/>
  <c r="A24" i="174" s="1"/>
  <c r="A25" i="174" s="1"/>
  <c r="A26" i="174" s="1"/>
  <c r="A27" i="174" s="1"/>
  <c r="A28" i="174" s="1"/>
  <c r="A29" i="174" s="1"/>
  <c r="A30" i="174" s="1"/>
  <c r="A31" i="174" s="1"/>
  <c r="A32" i="174" s="1"/>
  <c r="A33" i="174" s="1"/>
  <c r="A34" i="174" s="1"/>
  <c r="A35" i="174" s="1"/>
  <c r="A36" i="174" s="1"/>
  <c r="A37" i="174" s="1"/>
  <c r="A38" i="174" s="1"/>
  <c r="A39" i="174" s="1"/>
  <c r="A40" i="174" s="1"/>
  <c r="A41" i="174" s="1"/>
  <c r="A42" i="174" s="1"/>
  <c r="A43" i="174" s="1"/>
  <c r="A44" i="174" s="1"/>
  <c r="A45" i="174" s="1"/>
  <c r="A46" i="174" s="1"/>
  <c r="A47" i="174" s="1"/>
  <c r="A48" i="174" s="1"/>
  <c r="A49" i="174" s="1"/>
  <c r="A50" i="174" s="1"/>
  <c r="A51" i="174" s="1"/>
  <c r="A52" i="174" s="1"/>
  <c r="A53" i="174" s="1"/>
  <c r="A54" i="174" s="1"/>
  <c r="A55" i="174" s="1"/>
  <c r="A56" i="174" s="1"/>
  <c r="C12" i="174"/>
  <c r="E11" i="174"/>
  <c r="D26" i="174"/>
  <c r="E26" i="174" s="1"/>
  <c r="F26" i="174" s="1"/>
  <c r="G26" i="174" s="1"/>
  <c r="H26" i="174" s="1"/>
  <c r="I26" i="174" s="1"/>
  <c r="J26" i="174" s="1"/>
  <c r="I24" i="174"/>
  <c r="E36" i="174"/>
  <c r="F36" i="174" s="1"/>
  <c r="G36" i="174" s="1"/>
  <c r="H36" i="174" s="1"/>
  <c r="I36" i="174" s="1"/>
  <c r="J36" i="174" s="1"/>
  <c r="K36" i="174" s="1"/>
  <c r="L36" i="174" s="1"/>
  <c r="M36" i="174" s="1"/>
  <c r="N36" i="174" s="1"/>
  <c r="O36" i="174" s="1"/>
  <c r="P36" i="174" s="1"/>
  <c r="Q36" i="174" s="1"/>
  <c r="I38" i="174"/>
  <c r="J38" i="174" s="1"/>
  <c r="K38" i="174" s="1"/>
  <c r="L38" i="174" s="1"/>
  <c r="M38" i="174" s="1"/>
  <c r="N38" i="174" s="1"/>
  <c r="O38" i="174" s="1"/>
  <c r="P38" i="174" s="1"/>
  <c r="Q38" i="174" s="1"/>
  <c r="D40" i="174"/>
  <c r="E40" i="174" s="1"/>
  <c r="F40" i="174" s="1"/>
  <c r="G40" i="174" s="1"/>
  <c r="E6" i="173"/>
  <c r="F6" i="173" s="1"/>
  <c r="G6" i="173" s="1"/>
  <c r="H6" i="173" s="1"/>
  <c r="I6" i="173" s="1"/>
  <c r="J6" i="173" s="1"/>
  <c r="K6" i="173" s="1"/>
  <c r="L6" i="173" s="1"/>
  <c r="M6" i="173" s="1"/>
  <c r="N6" i="173" s="1"/>
  <c r="O6" i="173" s="1"/>
  <c r="P6" i="173" s="1"/>
  <c r="Q6" i="173" s="1"/>
  <c r="A9" i="173"/>
  <c r="A10" i="173" s="1"/>
  <c r="A11" i="173" s="1"/>
  <c r="A12" i="173" s="1"/>
  <c r="A13" i="173" s="1"/>
  <c r="A14" i="173" s="1"/>
  <c r="A15" i="173" s="1"/>
  <c r="A16" i="173" s="1"/>
  <c r="A17" i="173" s="1"/>
  <c r="A18" i="173" s="1"/>
  <c r="A19" i="173" s="1"/>
  <c r="A20" i="173" s="1"/>
  <c r="A21" i="173" s="1"/>
  <c r="A22" i="173" s="1"/>
  <c r="A23" i="173" s="1"/>
  <c r="A24" i="173" s="1"/>
  <c r="A25" i="173" s="1"/>
  <c r="A26" i="173" s="1"/>
  <c r="A27" i="173" s="1"/>
  <c r="A28" i="173" s="1"/>
  <c r="A29" i="173" s="1"/>
  <c r="A30" i="173" s="1"/>
  <c r="A31" i="173" s="1"/>
  <c r="A32" i="173" s="1"/>
  <c r="A33" i="173" s="1"/>
  <c r="A34" i="173" s="1"/>
  <c r="A35" i="173" s="1"/>
  <c r="A36" i="173" s="1"/>
  <c r="A37" i="173" s="1"/>
  <c r="A38" i="173" s="1"/>
  <c r="A39" i="173" s="1"/>
  <c r="A40" i="173" s="1"/>
  <c r="A41" i="173" s="1"/>
  <c r="A42" i="173" s="1"/>
  <c r="A43" i="173" s="1"/>
  <c r="A44" i="173" s="1"/>
  <c r="A45" i="173" s="1"/>
  <c r="A46" i="173" s="1"/>
  <c r="A47" i="173" s="1"/>
  <c r="A48" i="173" s="1"/>
  <c r="A49" i="173" s="1"/>
  <c r="A50" i="173" s="1"/>
  <c r="A51" i="173" s="1"/>
  <c r="A52" i="173" s="1"/>
  <c r="A53" i="173" s="1"/>
  <c r="A54" i="173" s="1"/>
  <c r="A55" i="173" s="1"/>
  <c r="A56" i="173" s="1"/>
  <c r="A57" i="173" s="1"/>
  <c r="A58" i="173" s="1"/>
  <c r="C10" i="173"/>
  <c r="D10" i="173"/>
  <c r="E10" i="173"/>
  <c r="F10" i="173"/>
  <c r="G10" i="173"/>
  <c r="H10" i="173"/>
  <c r="I10" i="173"/>
  <c r="J10" i="173"/>
  <c r="K10" i="173"/>
  <c r="L10" i="173"/>
  <c r="M10" i="173"/>
  <c r="N10" i="173"/>
  <c r="O10" i="173"/>
  <c r="C14" i="173"/>
  <c r="E13" i="173"/>
  <c r="H17" i="173"/>
  <c r="N13" i="173"/>
  <c r="D28" i="173"/>
  <c r="E28" i="173" s="1"/>
  <c r="F28" i="173" s="1"/>
  <c r="G28" i="173" s="1"/>
  <c r="H28" i="173" s="1"/>
  <c r="I28" i="173" s="1"/>
  <c r="J28" i="173" s="1"/>
  <c r="H34" i="173"/>
  <c r="E38" i="173"/>
  <c r="F38" i="173" s="1"/>
  <c r="G38" i="173" s="1"/>
  <c r="H38" i="173" s="1"/>
  <c r="I38" i="173" s="1"/>
  <c r="J38" i="173" s="1"/>
  <c r="K38" i="173" s="1"/>
  <c r="L38" i="173" s="1"/>
  <c r="M38" i="173" s="1"/>
  <c r="N38" i="173" s="1"/>
  <c r="O38" i="173" s="1"/>
  <c r="P38" i="173" s="1"/>
  <c r="Q38" i="173" s="1"/>
  <c r="I40" i="173"/>
  <c r="J40" i="173" s="1"/>
  <c r="K40" i="173" s="1"/>
  <c r="L40" i="173" s="1"/>
  <c r="M40" i="173" s="1"/>
  <c r="N40" i="173" s="1"/>
  <c r="O40" i="173" s="1"/>
  <c r="P40" i="173" s="1"/>
  <c r="Q40" i="173" s="1"/>
  <c r="D42" i="173"/>
  <c r="E42" i="173" s="1"/>
  <c r="F42" i="173" s="1"/>
  <c r="G42" i="173" s="1"/>
  <c r="E6" i="172"/>
  <c r="F6" i="172" s="1"/>
  <c r="G6" i="172" s="1"/>
  <c r="H6" i="172" s="1"/>
  <c r="I6" i="172" s="1"/>
  <c r="J6" i="172" s="1"/>
  <c r="K6" i="172" s="1"/>
  <c r="L6" i="172" s="1"/>
  <c r="M6" i="172" s="1"/>
  <c r="N6" i="172" s="1"/>
  <c r="O6" i="172" s="1"/>
  <c r="P6" i="172" s="1"/>
  <c r="Q6" i="172" s="1"/>
  <c r="A9" i="172"/>
  <c r="A10" i="172" s="1"/>
  <c r="A11" i="172" s="1"/>
  <c r="A12" i="172" s="1"/>
  <c r="A13" i="172" s="1"/>
  <c r="A14" i="172" s="1"/>
  <c r="A15" i="172" s="1"/>
  <c r="A16" i="172" s="1"/>
  <c r="A17" i="172" s="1"/>
  <c r="A18" i="172" s="1"/>
  <c r="A19" i="172" s="1"/>
  <c r="A20" i="172" s="1"/>
  <c r="A21" i="172" s="1"/>
  <c r="A22" i="172" s="1"/>
  <c r="A23" i="172" s="1"/>
  <c r="A24" i="172" s="1"/>
  <c r="A25" i="172" s="1"/>
  <c r="A26" i="172" s="1"/>
  <c r="A27" i="172" s="1"/>
  <c r="A28" i="172" s="1"/>
  <c r="A29" i="172" s="1"/>
  <c r="A30" i="172" s="1"/>
  <c r="A31" i="172" s="1"/>
  <c r="A32" i="172" s="1"/>
  <c r="A33" i="172" s="1"/>
  <c r="A34" i="172" s="1"/>
  <c r="A35" i="172" s="1"/>
  <c r="A36" i="172" s="1"/>
  <c r="A37" i="172" s="1"/>
  <c r="A38" i="172" s="1"/>
  <c r="A39" i="172" s="1"/>
  <c r="A40" i="172" s="1"/>
  <c r="A41" i="172" s="1"/>
  <c r="A42" i="172" s="1"/>
  <c r="A43" i="172" s="1"/>
  <c r="A44" i="172" s="1"/>
  <c r="A45" i="172" s="1"/>
  <c r="A46" i="172" s="1"/>
  <c r="A47" i="172" s="1"/>
  <c r="A48" i="172" s="1"/>
  <c r="A49" i="172" s="1"/>
  <c r="A50" i="172" s="1"/>
  <c r="A51" i="172" s="1"/>
  <c r="A52" i="172" s="1"/>
  <c r="A53" i="172" s="1"/>
  <c r="A54" i="172" s="1"/>
  <c r="A55" i="172" s="1"/>
  <c r="A56" i="172" s="1"/>
  <c r="A57" i="172" s="1"/>
  <c r="A58" i="172" s="1"/>
  <c r="C10" i="172"/>
  <c r="D10" i="172"/>
  <c r="E10" i="172"/>
  <c r="F10" i="172"/>
  <c r="G10" i="172"/>
  <c r="I10" i="172"/>
  <c r="J10" i="172"/>
  <c r="K10" i="172"/>
  <c r="L10" i="172"/>
  <c r="M10" i="172"/>
  <c r="N10" i="172"/>
  <c r="O10" i="172"/>
  <c r="H10" i="172"/>
  <c r="C14" i="172"/>
  <c r="D14" i="172"/>
  <c r="H17" i="172"/>
  <c r="N13" i="172"/>
  <c r="I26" i="172"/>
  <c r="J26" i="172" s="1"/>
  <c r="K26" i="172" s="1"/>
  <c r="E38" i="172"/>
  <c r="F38" i="172" s="1"/>
  <c r="G38" i="172" s="1"/>
  <c r="H38" i="172" s="1"/>
  <c r="I38" i="172" s="1"/>
  <c r="J38" i="172" s="1"/>
  <c r="K38" i="172" s="1"/>
  <c r="L38" i="172" s="1"/>
  <c r="M38" i="172" s="1"/>
  <c r="N38" i="172" s="1"/>
  <c r="O38" i="172" s="1"/>
  <c r="P38" i="172" s="1"/>
  <c r="Q38" i="172" s="1"/>
  <c r="I40" i="172"/>
  <c r="J40" i="172" s="1"/>
  <c r="K40" i="172" s="1"/>
  <c r="L40" i="172" s="1"/>
  <c r="M40" i="172" s="1"/>
  <c r="N40" i="172" s="1"/>
  <c r="O40" i="172" s="1"/>
  <c r="P40" i="172" s="1"/>
  <c r="Q40" i="172" s="1"/>
  <c r="D42" i="172"/>
  <c r="E42" i="172" s="1"/>
  <c r="F42" i="172" s="1"/>
  <c r="G42" i="172" s="1"/>
  <c r="E6" i="171"/>
  <c r="F6" i="171" s="1"/>
  <c r="G6" i="171" s="1"/>
  <c r="H6" i="171" s="1"/>
  <c r="I6" i="171" s="1"/>
  <c r="J6" i="171" s="1"/>
  <c r="K6" i="171" s="1"/>
  <c r="L6" i="171" s="1"/>
  <c r="M6" i="171" s="1"/>
  <c r="N6" i="171" s="1"/>
  <c r="O6" i="171" s="1"/>
  <c r="P6" i="171" s="1"/>
  <c r="Q6" i="171" s="1"/>
  <c r="A9" i="171"/>
  <c r="A10" i="171" s="1"/>
  <c r="A11" i="171" s="1"/>
  <c r="A12" i="171" s="1"/>
  <c r="A13" i="171" s="1"/>
  <c r="A14" i="171" s="1"/>
  <c r="A15" i="171" s="1"/>
  <c r="A16" i="171" s="1"/>
  <c r="A17" i="171" s="1"/>
  <c r="A18" i="171" s="1"/>
  <c r="A19" i="171" s="1"/>
  <c r="A20" i="171" s="1"/>
  <c r="A21" i="171" s="1"/>
  <c r="A22" i="171" s="1"/>
  <c r="A23" i="171" s="1"/>
  <c r="A24" i="171" s="1"/>
  <c r="A25" i="171" s="1"/>
  <c r="A26" i="171" s="1"/>
  <c r="A27" i="171" s="1"/>
  <c r="A28" i="171" s="1"/>
  <c r="A29" i="171" s="1"/>
  <c r="A30" i="171" s="1"/>
  <c r="A31" i="171" s="1"/>
  <c r="A32" i="171" s="1"/>
  <c r="A33" i="171" s="1"/>
  <c r="A34" i="171" s="1"/>
  <c r="A35" i="171" s="1"/>
  <c r="A36" i="171" s="1"/>
  <c r="A37" i="171" s="1"/>
  <c r="A38" i="171" s="1"/>
  <c r="A39" i="171" s="1"/>
  <c r="A40" i="171" s="1"/>
  <c r="A41" i="171" s="1"/>
  <c r="A42" i="171" s="1"/>
  <c r="A43" i="171" s="1"/>
  <c r="A44" i="171" s="1"/>
  <c r="A45" i="171" s="1"/>
  <c r="A46" i="171" s="1"/>
  <c r="A47" i="171" s="1"/>
  <c r="A48" i="171" s="1"/>
  <c r="A49" i="171" s="1"/>
  <c r="A50" i="171" s="1"/>
  <c r="A51" i="171" s="1"/>
  <c r="A52" i="171" s="1"/>
  <c r="A53" i="171" s="1"/>
  <c r="A54" i="171" s="1"/>
  <c r="A55" i="171" s="1"/>
  <c r="A56" i="171" s="1"/>
  <c r="A57" i="171" s="1"/>
  <c r="A58" i="171" s="1"/>
  <c r="C10" i="171"/>
  <c r="E10" i="171"/>
  <c r="F10" i="171"/>
  <c r="G10" i="171"/>
  <c r="H10" i="171"/>
  <c r="I10" i="171"/>
  <c r="J10" i="171"/>
  <c r="K10" i="171"/>
  <c r="L10" i="171"/>
  <c r="M10" i="171"/>
  <c r="N10" i="171"/>
  <c r="O10" i="171"/>
  <c r="D10" i="171"/>
  <c r="C14" i="171"/>
  <c r="E13" i="171"/>
  <c r="I26" i="171"/>
  <c r="J26" i="171" s="1"/>
  <c r="K26" i="171" s="1"/>
  <c r="E38" i="171"/>
  <c r="F38" i="171" s="1"/>
  <c r="G38" i="171" s="1"/>
  <c r="H38" i="171" s="1"/>
  <c r="I38" i="171" s="1"/>
  <c r="J38" i="171" s="1"/>
  <c r="K38" i="171" s="1"/>
  <c r="L38" i="171" s="1"/>
  <c r="M38" i="171" s="1"/>
  <c r="N38" i="171" s="1"/>
  <c r="O38" i="171" s="1"/>
  <c r="P38" i="171" s="1"/>
  <c r="Q38" i="171" s="1"/>
  <c r="I40" i="171"/>
  <c r="J40" i="171" s="1"/>
  <c r="K40" i="171" s="1"/>
  <c r="L40" i="171" s="1"/>
  <c r="M40" i="171" s="1"/>
  <c r="N40" i="171" s="1"/>
  <c r="O40" i="171" s="1"/>
  <c r="P40" i="171" s="1"/>
  <c r="Q40" i="171" s="1"/>
  <c r="D42" i="171"/>
  <c r="E42" i="171" s="1"/>
  <c r="F42" i="171" s="1"/>
  <c r="G42" i="171" s="1"/>
  <c r="E6" i="170"/>
  <c r="F6" i="170" s="1"/>
  <c r="G6" i="170" s="1"/>
  <c r="H6" i="170" s="1"/>
  <c r="I6" i="170" s="1"/>
  <c r="J6" i="170" s="1"/>
  <c r="K6" i="170" s="1"/>
  <c r="L6" i="170" s="1"/>
  <c r="M6" i="170" s="1"/>
  <c r="N6" i="170" s="1"/>
  <c r="O6" i="170" s="1"/>
  <c r="P6" i="170" s="1"/>
  <c r="Q6" i="170" s="1"/>
  <c r="A9" i="170"/>
  <c r="A10" i="170" s="1"/>
  <c r="A11" i="170" s="1"/>
  <c r="A12" i="170" s="1"/>
  <c r="A13" i="170" s="1"/>
  <c r="A14" i="170" s="1"/>
  <c r="A15" i="170" s="1"/>
  <c r="A16" i="170" s="1"/>
  <c r="A17" i="170" s="1"/>
  <c r="A18" i="170" s="1"/>
  <c r="A19" i="170" s="1"/>
  <c r="A20" i="170" s="1"/>
  <c r="A21" i="170" s="1"/>
  <c r="A22" i="170" s="1"/>
  <c r="A23" i="170" s="1"/>
  <c r="A24" i="170" s="1"/>
  <c r="A25" i="170" s="1"/>
  <c r="A26" i="170" s="1"/>
  <c r="A27" i="170" s="1"/>
  <c r="A28" i="170" s="1"/>
  <c r="A29" i="170" s="1"/>
  <c r="A30" i="170" s="1"/>
  <c r="A31" i="170" s="1"/>
  <c r="A32" i="170" s="1"/>
  <c r="A33" i="170" s="1"/>
  <c r="A34" i="170" s="1"/>
  <c r="A35" i="170" s="1"/>
  <c r="A36" i="170" s="1"/>
  <c r="A37" i="170" s="1"/>
  <c r="A38" i="170" s="1"/>
  <c r="A39" i="170" s="1"/>
  <c r="A40" i="170" s="1"/>
  <c r="A41" i="170" s="1"/>
  <c r="A42" i="170" s="1"/>
  <c r="A43" i="170" s="1"/>
  <c r="A44" i="170" s="1"/>
  <c r="A45" i="170" s="1"/>
  <c r="A46" i="170" s="1"/>
  <c r="A47" i="170" s="1"/>
  <c r="A48" i="170" s="1"/>
  <c r="A49" i="170" s="1"/>
  <c r="A50" i="170" s="1"/>
  <c r="A51" i="170" s="1"/>
  <c r="A52" i="170" s="1"/>
  <c r="A53" i="170" s="1"/>
  <c r="A54" i="170" s="1"/>
  <c r="A55" i="170" s="1"/>
  <c r="A56" i="170" s="1"/>
  <c r="A57" i="170" s="1"/>
  <c r="A58" i="170" s="1"/>
  <c r="C10" i="170"/>
  <c r="E10" i="170"/>
  <c r="F10" i="170"/>
  <c r="G10" i="170"/>
  <c r="H10" i="170"/>
  <c r="I10" i="170"/>
  <c r="J10" i="170"/>
  <c r="K10" i="170"/>
  <c r="L10" i="170"/>
  <c r="M10" i="170"/>
  <c r="N10" i="170"/>
  <c r="O10" i="170"/>
  <c r="D10" i="170"/>
  <c r="C14" i="170"/>
  <c r="D14" i="170"/>
  <c r="I26" i="170"/>
  <c r="J26" i="170" s="1"/>
  <c r="K26" i="170" s="1"/>
  <c r="E38" i="170"/>
  <c r="F38" i="170" s="1"/>
  <c r="G38" i="170" s="1"/>
  <c r="H38" i="170" s="1"/>
  <c r="I38" i="170" s="1"/>
  <c r="J38" i="170" s="1"/>
  <c r="K38" i="170" s="1"/>
  <c r="L38" i="170" s="1"/>
  <c r="M38" i="170" s="1"/>
  <c r="N38" i="170" s="1"/>
  <c r="O38" i="170" s="1"/>
  <c r="P38" i="170" s="1"/>
  <c r="Q38" i="170" s="1"/>
  <c r="I40" i="170"/>
  <c r="J40" i="170" s="1"/>
  <c r="K40" i="170" s="1"/>
  <c r="L40" i="170" s="1"/>
  <c r="M40" i="170" s="1"/>
  <c r="N40" i="170" s="1"/>
  <c r="O40" i="170" s="1"/>
  <c r="P40" i="170" s="1"/>
  <c r="Q40" i="170" s="1"/>
  <c r="D42" i="170"/>
  <c r="E42" i="170" s="1"/>
  <c r="F42" i="170" s="1"/>
  <c r="G42" i="170" s="1"/>
  <c r="E6" i="169"/>
  <c r="F6" i="169" s="1"/>
  <c r="G6" i="169" s="1"/>
  <c r="H6" i="169" s="1"/>
  <c r="I6" i="169" s="1"/>
  <c r="J6" i="169" s="1"/>
  <c r="K6" i="169" s="1"/>
  <c r="L6" i="169" s="1"/>
  <c r="M6" i="169" s="1"/>
  <c r="N6" i="169" s="1"/>
  <c r="O6" i="169" s="1"/>
  <c r="P6" i="169" s="1"/>
  <c r="Q6" i="169" s="1"/>
  <c r="A9" i="169"/>
  <c r="C10" i="169"/>
  <c r="D10" i="169"/>
  <c r="E10" i="169"/>
  <c r="F10" i="169"/>
  <c r="G10" i="169"/>
  <c r="H10" i="169"/>
  <c r="I10" i="169"/>
  <c r="J10" i="169"/>
  <c r="K10" i="169"/>
  <c r="L10" i="169"/>
  <c r="M10" i="169"/>
  <c r="N10" i="169"/>
  <c r="O10" i="169"/>
  <c r="A10" i="169"/>
  <c r="A11" i="169"/>
  <c r="A12" i="169" s="1"/>
  <c r="A13" i="169" s="1"/>
  <c r="A14" i="169" s="1"/>
  <c r="A15" i="169" s="1"/>
  <c r="A16" i="169" s="1"/>
  <c r="A17" i="169" s="1"/>
  <c r="A18" i="169" s="1"/>
  <c r="A19" i="169" s="1"/>
  <c r="A20" i="169" s="1"/>
  <c r="A21" i="169" s="1"/>
  <c r="A22" i="169" s="1"/>
  <c r="A23" i="169" s="1"/>
  <c r="A24" i="169" s="1"/>
  <c r="A25" i="169" s="1"/>
  <c r="A26" i="169" s="1"/>
  <c r="A27" i="169" s="1"/>
  <c r="A28" i="169" s="1"/>
  <c r="A29" i="169" s="1"/>
  <c r="A30" i="169" s="1"/>
  <c r="A31" i="169" s="1"/>
  <c r="A32" i="169" s="1"/>
  <c r="A33" i="169" s="1"/>
  <c r="A34" i="169" s="1"/>
  <c r="A35" i="169" s="1"/>
  <c r="A36" i="169" s="1"/>
  <c r="A37" i="169" s="1"/>
  <c r="A38" i="169" s="1"/>
  <c r="A39" i="169" s="1"/>
  <c r="A40" i="169" s="1"/>
  <c r="A41" i="169" s="1"/>
  <c r="A42" i="169" s="1"/>
  <c r="A43" i="169" s="1"/>
  <c r="A44" i="169" s="1"/>
  <c r="A45" i="169" s="1"/>
  <c r="A46" i="169" s="1"/>
  <c r="A47" i="169" s="1"/>
  <c r="A48" i="169" s="1"/>
  <c r="A49" i="169" s="1"/>
  <c r="A50" i="169" s="1"/>
  <c r="A51" i="169" s="1"/>
  <c r="A52" i="169" s="1"/>
  <c r="A53" i="169" s="1"/>
  <c r="A54" i="169" s="1"/>
  <c r="A55" i="169" s="1"/>
  <c r="A56" i="169" s="1"/>
  <c r="A57" i="169" s="1"/>
  <c r="A58" i="169" s="1"/>
  <c r="E13" i="169"/>
  <c r="D28" i="169"/>
  <c r="E28" i="169" s="1"/>
  <c r="F28" i="169" s="1"/>
  <c r="G28" i="169" s="1"/>
  <c r="H28" i="169" s="1"/>
  <c r="D26" i="169"/>
  <c r="I26" i="169"/>
  <c r="J26" i="169" s="1"/>
  <c r="D32" i="169"/>
  <c r="E38" i="169"/>
  <c r="F38" i="169" s="1"/>
  <c r="G38" i="169" s="1"/>
  <c r="H38" i="169" s="1"/>
  <c r="I38" i="169" s="1"/>
  <c r="J38" i="169" s="1"/>
  <c r="K38" i="169" s="1"/>
  <c r="L38" i="169" s="1"/>
  <c r="M38" i="169" s="1"/>
  <c r="N38" i="169" s="1"/>
  <c r="O38" i="169" s="1"/>
  <c r="P38" i="169" s="1"/>
  <c r="Q38" i="169" s="1"/>
  <c r="I40" i="169"/>
  <c r="J40" i="169" s="1"/>
  <c r="K40" i="169" s="1"/>
  <c r="L40" i="169" s="1"/>
  <c r="M40" i="169" s="1"/>
  <c r="N40" i="169" s="1"/>
  <c r="O40" i="169" s="1"/>
  <c r="P40" i="169" s="1"/>
  <c r="Q40" i="169" s="1"/>
  <c r="D42" i="169"/>
  <c r="E42" i="169" s="1"/>
  <c r="F42" i="169" s="1"/>
  <c r="G42" i="169" s="1"/>
  <c r="E6" i="168"/>
  <c r="F6" i="168" s="1"/>
  <c r="G6" i="168" s="1"/>
  <c r="H6" i="168" s="1"/>
  <c r="I6" i="168" s="1"/>
  <c r="J6" i="168" s="1"/>
  <c r="K6" i="168" s="1"/>
  <c r="L6" i="168" s="1"/>
  <c r="M6" i="168" s="1"/>
  <c r="N6" i="168" s="1"/>
  <c r="O6" i="168" s="1"/>
  <c r="P6" i="168" s="1"/>
  <c r="Q6" i="168" s="1"/>
  <c r="A9" i="168"/>
  <c r="D10" i="168"/>
  <c r="E10" i="168"/>
  <c r="F10" i="168"/>
  <c r="G10" i="168"/>
  <c r="H10" i="168"/>
  <c r="I10" i="168"/>
  <c r="J10" i="168"/>
  <c r="K10" i="168"/>
  <c r="L10" i="168"/>
  <c r="M10" i="168"/>
  <c r="N10" i="168"/>
  <c r="O10" i="168"/>
  <c r="A10" i="168"/>
  <c r="A11" i="168" s="1"/>
  <c r="A12" i="168" s="1"/>
  <c r="A13" i="168" s="1"/>
  <c r="A14" i="168" s="1"/>
  <c r="A15" i="168" s="1"/>
  <c r="A16" i="168" s="1"/>
  <c r="A17" i="168" s="1"/>
  <c r="A18" i="168" s="1"/>
  <c r="A19" i="168" s="1"/>
  <c r="A20" i="168" s="1"/>
  <c r="A21" i="168" s="1"/>
  <c r="A22" i="168" s="1"/>
  <c r="A23" i="168" s="1"/>
  <c r="A24" i="168" s="1"/>
  <c r="A25" i="168" s="1"/>
  <c r="A26" i="168" s="1"/>
  <c r="A27" i="168" s="1"/>
  <c r="A28" i="168" s="1"/>
  <c r="A29" i="168" s="1"/>
  <c r="A30" i="168" s="1"/>
  <c r="A31" i="168" s="1"/>
  <c r="A32" i="168" s="1"/>
  <c r="A33" i="168" s="1"/>
  <c r="A34" i="168" s="1"/>
  <c r="A35" i="168" s="1"/>
  <c r="A36" i="168" s="1"/>
  <c r="A37" i="168" s="1"/>
  <c r="A38" i="168" s="1"/>
  <c r="A39" i="168" s="1"/>
  <c r="A40" i="168" s="1"/>
  <c r="A41" i="168" s="1"/>
  <c r="A42" i="168" s="1"/>
  <c r="A43" i="168" s="1"/>
  <c r="A44" i="168" s="1"/>
  <c r="A45" i="168" s="1"/>
  <c r="A46" i="168" s="1"/>
  <c r="A47" i="168" s="1"/>
  <c r="A48" i="168" s="1"/>
  <c r="A49" i="168" s="1"/>
  <c r="A50" i="168" s="1"/>
  <c r="A51" i="168" s="1"/>
  <c r="A52" i="168" s="1"/>
  <c r="A53" i="168" s="1"/>
  <c r="A54" i="168" s="1"/>
  <c r="A55" i="168" s="1"/>
  <c r="A56" i="168" s="1"/>
  <c r="A57" i="168" s="1"/>
  <c r="A58" i="168" s="1"/>
  <c r="A59" i="168" s="1"/>
  <c r="C10" i="168"/>
  <c r="C14" i="168"/>
  <c r="D14" i="168"/>
  <c r="D26" i="168"/>
  <c r="E26" i="168" s="1"/>
  <c r="F26" i="168" s="1"/>
  <c r="G26" i="168" s="1"/>
  <c r="E38" i="168"/>
  <c r="F38" i="168" s="1"/>
  <c r="G38" i="168" s="1"/>
  <c r="H38" i="168" s="1"/>
  <c r="I38" i="168" s="1"/>
  <c r="J38" i="168" s="1"/>
  <c r="K38" i="168" s="1"/>
  <c r="L38" i="168" s="1"/>
  <c r="M38" i="168" s="1"/>
  <c r="N38" i="168" s="1"/>
  <c r="O38" i="168" s="1"/>
  <c r="P38" i="168" s="1"/>
  <c r="Q38" i="168" s="1"/>
  <c r="I40" i="168"/>
  <c r="J40" i="168" s="1"/>
  <c r="K40" i="168" s="1"/>
  <c r="L40" i="168" s="1"/>
  <c r="M40" i="168" s="1"/>
  <c r="N40" i="168" s="1"/>
  <c r="O40" i="168" s="1"/>
  <c r="P40" i="168" s="1"/>
  <c r="Q40" i="168" s="1"/>
  <c r="D42" i="168"/>
  <c r="E42" i="168" s="1"/>
  <c r="F42" i="168" s="1"/>
  <c r="G42" i="168" s="1"/>
  <c r="E15" i="177" l="1"/>
  <c r="F15" i="177" s="1"/>
  <c r="C18" i="177"/>
  <c r="C20" i="177" s="1"/>
  <c r="D18" i="177"/>
  <c r="D20" i="177" s="1"/>
  <c r="E16" i="177"/>
  <c r="E11" i="177"/>
  <c r="D15" i="175"/>
  <c r="D16" i="175" s="1"/>
  <c r="C42" i="177"/>
  <c r="D28" i="175"/>
  <c r="E28" i="175" s="1"/>
  <c r="F28" i="175" s="1"/>
  <c r="G30" i="175" s="1"/>
  <c r="C12" i="179"/>
  <c r="H46" i="173"/>
  <c r="H13" i="172"/>
  <c r="I13" i="172" s="1"/>
  <c r="J13" i="172" s="1"/>
  <c r="E13" i="168"/>
  <c r="G14" i="172"/>
  <c r="H18" i="172"/>
  <c r="I17" i="172"/>
  <c r="J17" i="172" s="1"/>
  <c r="K17" i="172" s="1"/>
  <c r="F11" i="175"/>
  <c r="G11" i="175" s="1"/>
  <c r="E12" i="175"/>
  <c r="E13" i="170"/>
  <c r="F13" i="170" s="1"/>
  <c r="G13" i="170" s="1"/>
  <c r="D12" i="175"/>
  <c r="D14" i="169"/>
  <c r="E11" i="176"/>
  <c r="E12" i="176" s="1"/>
  <c r="D15" i="179"/>
  <c r="E15" i="179" s="1"/>
  <c r="D17" i="169"/>
  <c r="E17" i="169" s="1"/>
  <c r="E14" i="173"/>
  <c r="F13" i="173"/>
  <c r="F14" i="173" s="1"/>
  <c r="C36" i="169"/>
  <c r="C48" i="169" s="1"/>
  <c r="K26" i="169"/>
  <c r="K28" i="169"/>
  <c r="L28" i="169" s="1"/>
  <c r="M28" i="169" s="1"/>
  <c r="N28" i="169" s="1"/>
  <c r="O28" i="169" s="1"/>
  <c r="P28" i="169" s="1"/>
  <c r="Q28" i="169" s="1"/>
  <c r="I28" i="169"/>
  <c r="J28" i="169" s="1"/>
  <c r="J34" i="169" s="1"/>
  <c r="J46" i="169" s="1"/>
  <c r="H34" i="169"/>
  <c r="H46" i="169" s="1"/>
  <c r="F11" i="174"/>
  <c r="F12" i="174" s="1"/>
  <c r="E12" i="174"/>
  <c r="K24" i="175"/>
  <c r="K26" i="175"/>
  <c r="L26" i="175" s="1"/>
  <c r="M26" i="175" s="1"/>
  <c r="N26" i="175" s="1"/>
  <c r="O26" i="175" s="1"/>
  <c r="P26" i="175" s="1"/>
  <c r="Q26" i="175" s="1"/>
  <c r="E14" i="169"/>
  <c r="F13" i="169"/>
  <c r="G13" i="169" s="1"/>
  <c r="H13" i="169" s="1"/>
  <c r="K24" i="178"/>
  <c r="K26" i="178"/>
  <c r="L26" i="178" s="1"/>
  <c r="M26" i="178" s="1"/>
  <c r="N26" i="178" s="1"/>
  <c r="O26" i="178" s="1"/>
  <c r="P26" i="178" s="1"/>
  <c r="Q26" i="178" s="1"/>
  <c r="D28" i="171"/>
  <c r="E28" i="171" s="1"/>
  <c r="F28" i="171" s="1"/>
  <c r="G28" i="171" s="1"/>
  <c r="H28" i="171" s="1"/>
  <c r="I28" i="171" s="1"/>
  <c r="I34" i="171" s="1"/>
  <c r="I46" i="171" s="1"/>
  <c r="D26" i="173"/>
  <c r="E26" i="173" s="1"/>
  <c r="D12" i="174"/>
  <c r="C34" i="175"/>
  <c r="C46" i="175" s="1"/>
  <c r="D24" i="177"/>
  <c r="C14" i="169"/>
  <c r="D24" i="176"/>
  <c r="E24" i="176" s="1"/>
  <c r="D42" i="177"/>
  <c r="E11" i="178"/>
  <c r="C34" i="168"/>
  <c r="C46" i="168" s="1"/>
  <c r="D30" i="169"/>
  <c r="G14" i="173"/>
  <c r="C18" i="175"/>
  <c r="C20" i="175" s="1"/>
  <c r="C42" i="175" s="1"/>
  <c r="D14" i="173"/>
  <c r="C34" i="178"/>
  <c r="C46" i="178" s="1"/>
  <c r="C18" i="171"/>
  <c r="C20" i="171" s="1"/>
  <c r="C22" i="171" s="1"/>
  <c r="C44" i="171" s="1"/>
  <c r="E13" i="172"/>
  <c r="F13" i="172" s="1"/>
  <c r="F14" i="172" s="1"/>
  <c r="C34" i="176"/>
  <c r="C46" i="176" s="1"/>
  <c r="C34" i="179"/>
  <c r="C46" i="179" s="1"/>
  <c r="C34" i="177"/>
  <c r="C46" i="177" s="1"/>
  <c r="E11" i="179"/>
  <c r="I26" i="173"/>
  <c r="D28" i="176"/>
  <c r="E30" i="176" s="1"/>
  <c r="D28" i="178"/>
  <c r="D24" i="178"/>
  <c r="E24" i="178" s="1"/>
  <c r="D28" i="179"/>
  <c r="E30" i="179" s="1"/>
  <c r="J24" i="179"/>
  <c r="E24" i="179"/>
  <c r="C16" i="179"/>
  <c r="D26" i="179"/>
  <c r="E26" i="179" s="1"/>
  <c r="F26" i="179" s="1"/>
  <c r="G26" i="179" s="1"/>
  <c r="H26" i="179" s="1"/>
  <c r="I26" i="179" s="1"/>
  <c r="J26" i="179" s="1"/>
  <c r="I26" i="178"/>
  <c r="H32" i="178"/>
  <c r="H44" i="178" s="1"/>
  <c r="DX371" i="97" s="1"/>
  <c r="DX372" i="97" s="1"/>
  <c r="C12" i="178"/>
  <c r="C32" i="178"/>
  <c r="C44" i="178" s="1"/>
  <c r="C32" i="177"/>
  <c r="C44" i="177" s="1"/>
  <c r="D28" i="177"/>
  <c r="D30" i="177"/>
  <c r="G15" i="177"/>
  <c r="G16" i="177" s="1"/>
  <c r="F16" i="177"/>
  <c r="J24" i="177"/>
  <c r="H32" i="177"/>
  <c r="H44" i="177" s="1"/>
  <c r="I26" i="177"/>
  <c r="J26" i="177" s="1"/>
  <c r="L38" i="175"/>
  <c r="C32" i="175"/>
  <c r="C44" i="175" s="1"/>
  <c r="D26" i="175"/>
  <c r="H32" i="176"/>
  <c r="H44" i="176" s="1"/>
  <c r="DX341" i="97" s="1"/>
  <c r="DX342" i="97" s="1"/>
  <c r="I26" i="176"/>
  <c r="G24" i="175"/>
  <c r="K24" i="176"/>
  <c r="K26" i="176"/>
  <c r="L26" i="176" s="1"/>
  <c r="M26" i="176" s="1"/>
  <c r="N26" i="176" s="1"/>
  <c r="O26" i="176" s="1"/>
  <c r="P26" i="176" s="1"/>
  <c r="Q26" i="176" s="1"/>
  <c r="F30" i="175"/>
  <c r="I32" i="174"/>
  <c r="I44" i="174" s="1"/>
  <c r="H32" i="174"/>
  <c r="H44" i="174" s="1"/>
  <c r="J24" i="174"/>
  <c r="I17" i="173"/>
  <c r="H18" i="173"/>
  <c r="O13" i="173"/>
  <c r="O17" i="173" s="1"/>
  <c r="N14" i="173"/>
  <c r="D34" i="173"/>
  <c r="D46" i="173" s="1"/>
  <c r="C36" i="173"/>
  <c r="C48" i="173" s="1"/>
  <c r="D30" i="173"/>
  <c r="D32" i="173"/>
  <c r="H13" i="173"/>
  <c r="M14" i="173"/>
  <c r="O13" i="172"/>
  <c r="N14" i="172"/>
  <c r="D26" i="172"/>
  <c r="D30" i="172"/>
  <c r="D32" i="172"/>
  <c r="L26" i="172"/>
  <c r="D28" i="172"/>
  <c r="E28" i="172" s="1"/>
  <c r="F28" i="172" s="1"/>
  <c r="G28" i="172" s="1"/>
  <c r="H28" i="172" s="1"/>
  <c r="I28" i="172" s="1"/>
  <c r="C36" i="172"/>
  <c r="C48" i="172" s="1"/>
  <c r="K28" i="172"/>
  <c r="L28" i="172" s="1"/>
  <c r="M28" i="172" s="1"/>
  <c r="N28" i="172" s="1"/>
  <c r="O28" i="172" s="1"/>
  <c r="P28" i="172" s="1"/>
  <c r="Q28" i="172" s="1"/>
  <c r="M14" i="172"/>
  <c r="L26" i="171"/>
  <c r="F13" i="171"/>
  <c r="E14" i="171"/>
  <c r="D26" i="171"/>
  <c r="D30" i="171"/>
  <c r="D32" i="171"/>
  <c r="D14" i="171"/>
  <c r="C36" i="171"/>
  <c r="C48" i="171" s="1"/>
  <c r="K28" i="171"/>
  <c r="L28" i="171" s="1"/>
  <c r="M28" i="171" s="1"/>
  <c r="N28" i="171" s="1"/>
  <c r="O28" i="171" s="1"/>
  <c r="P28" i="171" s="1"/>
  <c r="Q28" i="171" s="1"/>
  <c r="D30" i="170"/>
  <c r="D32" i="170"/>
  <c r="D26" i="170"/>
  <c r="L26" i="170"/>
  <c r="E26" i="169"/>
  <c r="D34" i="169"/>
  <c r="D46" i="169" s="1"/>
  <c r="C18" i="169"/>
  <c r="D28" i="170"/>
  <c r="E28" i="170" s="1"/>
  <c r="F28" i="170" s="1"/>
  <c r="G28" i="170" s="1"/>
  <c r="H28" i="170" s="1"/>
  <c r="I28" i="170" s="1"/>
  <c r="J28" i="170" s="1"/>
  <c r="J34" i="170" s="1"/>
  <c r="J46" i="170" s="1"/>
  <c r="C36" i="170"/>
  <c r="C48" i="170" s="1"/>
  <c r="K28" i="170"/>
  <c r="L28" i="170" s="1"/>
  <c r="M28" i="170" s="1"/>
  <c r="N28" i="170" s="1"/>
  <c r="O28" i="170" s="1"/>
  <c r="P28" i="170" s="1"/>
  <c r="Q28" i="170" s="1"/>
  <c r="C34" i="169"/>
  <c r="C46" i="169" s="1"/>
  <c r="C18" i="168"/>
  <c r="C20" i="168" s="1"/>
  <c r="C22" i="168" s="1"/>
  <c r="C44" i="168" s="1"/>
  <c r="D17" i="168"/>
  <c r="D30" i="168"/>
  <c r="I26" i="168"/>
  <c r="D28" i="168"/>
  <c r="E28" i="168" s="1"/>
  <c r="F28" i="168" s="1"/>
  <c r="G28" i="168" s="1"/>
  <c r="H28" i="168" s="1"/>
  <c r="I28" i="168" s="1"/>
  <c r="J28" i="168" s="1"/>
  <c r="D18" i="175" l="1"/>
  <c r="D20" i="175" s="1"/>
  <c r="D42" i="175" s="1"/>
  <c r="E15" i="175"/>
  <c r="F15" i="175" s="1"/>
  <c r="F16" i="175" s="1"/>
  <c r="D16" i="179"/>
  <c r="D18" i="179" s="1"/>
  <c r="D20" i="179" s="1"/>
  <c r="D42" i="179" s="1"/>
  <c r="D32" i="178"/>
  <c r="D44" i="178" s="1"/>
  <c r="E12" i="177"/>
  <c r="E18" i="177" s="1"/>
  <c r="E20" i="177" s="1"/>
  <c r="E42" i="177" s="1"/>
  <c r="DU494" i="97" s="1"/>
  <c r="F11" i="177"/>
  <c r="E30" i="175"/>
  <c r="E34" i="175" s="1"/>
  <c r="E46" i="175" s="1"/>
  <c r="D34" i="175"/>
  <c r="D46" i="175" s="1"/>
  <c r="J28" i="171"/>
  <c r="J34" i="171" s="1"/>
  <c r="J46" i="171" s="1"/>
  <c r="H34" i="170"/>
  <c r="H46" i="170" s="1"/>
  <c r="C20" i="169"/>
  <c r="C22" i="169" s="1"/>
  <c r="C44" i="169" s="1"/>
  <c r="H17" i="169"/>
  <c r="H18" i="169" s="1"/>
  <c r="C18" i="179"/>
  <c r="C20" i="179" s="1"/>
  <c r="C42" i="179" s="1"/>
  <c r="DT513" i="97" s="1"/>
  <c r="C32" i="176"/>
  <c r="C44" i="176" s="1"/>
  <c r="D17" i="171"/>
  <c r="E17" i="171" s="1"/>
  <c r="I34" i="169"/>
  <c r="I46" i="169" s="1"/>
  <c r="I14" i="172"/>
  <c r="E16" i="175"/>
  <c r="E18" i="175" s="1"/>
  <c r="E20" i="175" s="1"/>
  <c r="E42" i="175" s="1"/>
  <c r="DU465" i="97" s="1"/>
  <c r="F34" i="175"/>
  <c r="F46" i="175" s="1"/>
  <c r="D18" i="169"/>
  <c r="D20" i="169" s="1"/>
  <c r="D22" i="169" s="1"/>
  <c r="D44" i="169" s="1"/>
  <c r="C34" i="171"/>
  <c r="C46" i="171" s="1"/>
  <c r="H14" i="172"/>
  <c r="H20" i="172" s="1"/>
  <c r="H22" i="172" s="1"/>
  <c r="H44" i="172" s="1"/>
  <c r="DX206" i="97" s="1"/>
  <c r="DX207" i="97" s="1"/>
  <c r="K34" i="172"/>
  <c r="K46" i="172" s="1"/>
  <c r="DT494" i="97"/>
  <c r="O14" i="172"/>
  <c r="O17" i="172"/>
  <c r="F12" i="175"/>
  <c r="F18" i="175" s="1"/>
  <c r="F20" i="175" s="1"/>
  <c r="F42" i="175" s="1"/>
  <c r="DV465" i="97" s="1"/>
  <c r="DT465" i="97"/>
  <c r="G14" i="169"/>
  <c r="J18" i="172"/>
  <c r="F11" i="176"/>
  <c r="G11" i="176" s="1"/>
  <c r="G12" i="176" s="1"/>
  <c r="F14" i="169"/>
  <c r="F14" i="170"/>
  <c r="I18" i="172"/>
  <c r="I20" i="172" s="1"/>
  <c r="I22" i="172" s="1"/>
  <c r="I44" i="172" s="1"/>
  <c r="DY206" i="97" s="1"/>
  <c r="DY207" i="97" s="1"/>
  <c r="E14" i="168"/>
  <c r="F13" i="168"/>
  <c r="E14" i="170"/>
  <c r="G11" i="174"/>
  <c r="G12" i="174" s="1"/>
  <c r="E14" i="172"/>
  <c r="O14" i="173"/>
  <c r="L26" i="169"/>
  <c r="K34" i="169"/>
  <c r="K46" i="169" s="1"/>
  <c r="E30" i="178"/>
  <c r="E28" i="178"/>
  <c r="D34" i="178"/>
  <c r="D46" i="178" s="1"/>
  <c r="D34" i="176"/>
  <c r="D46" i="176" s="1"/>
  <c r="L24" i="175"/>
  <c r="K32" i="175"/>
  <c r="K44" i="175" s="1"/>
  <c r="C34" i="173"/>
  <c r="C46" i="173" s="1"/>
  <c r="D32" i="176"/>
  <c r="D44" i="176" s="1"/>
  <c r="G28" i="175"/>
  <c r="H28" i="175" s="1"/>
  <c r="E12" i="179"/>
  <c r="F11" i="179"/>
  <c r="H34" i="171"/>
  <c r="H46" i="171" s="1"/>
  <c r="E32" i="169"/>
  <c r="E30" i="169"/>
  <c r="D36" i="169"/>
  <c r="D48" i="169" s="1"/>
  <c r="DT34" i="97" s="1"/>
  <c r="L24" i="178"/>
  <c r="K32" i="178"/>
  <c r="K44" i="178" s="1"/>
  <c r="EA371" i="97" s="1"/>
  <c r="EA372" i="97" s="1"/>
  <c r="I34" i="173"/>
  <c r="I46" i="173" s="1"/>
  <c r="J26" i="173"/>
  <c r="E28" i="176"/>
  <c r="F30" i="176" s="1"/>
  <c r="D34" i="179"/>
  <c r="D46" i="179" s="1"/>
  <c r="H32" i="179"/>
  <c r="H44" i="179" s="1"/>
  <c r="DX381" i="97" s="1"/>
  <c r="DX382" i="97" s="1"/>
  <c r="E28" i="179"/>
  <c r="F30" i="179" s="1"/>
  <c r="E12" i="178"/>
  <c r="F11" i="178"/>
  <c r="C32" i="179"/>
  <c r="C44" i="179" s="1"/>
  <c r="F15" i="179"/>
  <c r="E16" i="179"/>
  <c r="F24" i="179"/>
  <c r="E32" i="179"/>
  <c r="E44" i="179" s="1"/>
  <c r="DU381" i="97" s="1"/>
  <c r="D32" i="179"/>
  <c r="D44" i="179" s="1"/>
  <c r="I32" i="179"/>
  <c r="I44" i="179" s="1"/>
  <c r="DY381" i="97" s="1"/>
  <c r="DY382" i="97" s="1"/>
  <c r="K26" i="179"/>
  <c r="L26" i="179" s="1"/>
  <c r="M26" i="179" s="1"/>
  <c r="N26" i="179" s="1"/>
  <c r="O26" i="179" s="1"/>
  <c r="P26" i="179" s="1"/>
  <c r="Q26" i="179" s="1"/>
  <c r="K24" i="179"/>
  <c r="J32" i="179"/>
  <c r="J44" i="179" s="1"/>
  <c r="DZ381" i="97" s="1"/>
  <c r="DZ382" i="97" s="1"/>
  <c r="F24" i="178"/>
  <c r="E32" i="178"/>
  <c r="E44" i="178" s="1"/>
  <c r="DU371" i="97" s="1"/>
  <c r="I32" i="178"/>
  <c r="I44" i="178" s="1"/>
  <c r="DY371" i="97" s="1"/>
  <c r="DY372" i="97" s="1"/>
  <c r="J26" i="178"/>
  <c r="J32" i="178" s="1"/>
  <c r="J44" i="178" s="1"/>
  <c r="DZ371" i="97" s="1"/>
  <c r="DZ372" i="97" s="1"/>
  <c r="C16" i="178"/>
  <c r="C18" i="178" s="1"/>
  <c r="C20" i="178" s="1"/>
  <c r="C42" i="178" s="1"/>
  <c r="D15" i="178"/>
  <c r="I32" i="177"/>
  <c r="I44" i="177" s="1"/>
  <c r="J32" i="177"/>
  <c r="J44" i="177" s="1"/>
  <c r="K26" i="177"/>
  <c r="L26" i="177" s="1"/>
  <c r="M26" i="177" s="1"/>
  <c r="N26" i="177" s="1"/>
  <c r="O26" i="177" s="1"/>
  <c r="P26" i="177" s="1"/>
  <c r="Q26" i="177" s="1"/>
  <c r="K24" i="177"/>
  <c r="E28" i="177"/>
  <c r="D34" i="177"/>
  <c r="D46" i="177" s="1"/>
  <c r="E30" i="177"/>
  <c r="D32" i="177"/>
  <c r="D44" i="177" s="1"/>
  <c r="DT361" i="97" s="1"/>
  <c r="E24" i="177"/>
  <c r="D15" i="176"/>
  <c r="C16" i="176"/>
  <c r="C18" i="176" s="1"/>
  <c r="C20" i="176" s="1"/>
  <c r="C42" i="176" s="1"/>
  <c r="F24" i="176"/>
  <c r="E32" i="176"/>
  <c r="E44" i="176" s="1"/>
  <c r="DU341" i="97" s="1"/>
  <c r="I32" i="176"/>
  <c r="I44" i="176" s="1"/>
  <c r="DY341" i="97" s="1"/>
  <c r="DY342" i="97" s="1"/>
  <c r="J26" i="176"/>
  <c r="J32" i="176" s="1"/>
  <c r="J44" i="176" s="1"/>
  <c r="DZ341" i="97" s="1"/>
  <c r="DZ342" i="97" s="1"/>
  <c r="H11" i="175"/>
  <c r="G12" i="175"/>
  <c r="H15" i="175"/>
  <c r="E26" i="175"/>
  <c r="D32" i="175"/>
  <c r="D44" i="175" s="1"/>
  <c r="DT331" i="97" s="1"/>
  <c r="L24" i="176"/>
  <c r="K32" i="176"/>
  <c r="K44" i="176" s="1"/>
  <c r="EA341" i="97" s="1"/>
  <c r="EA342" i="97" s="1"/>
  <c r="M38" i="175"/>
  <c r="N38" i="175" s="1"/>
  <c r="O38" i="175" s="1"/>
  <c r="P38" i="175" s="1"/>
  <c r="Q38" i="175" s="1"/>
  <c r="C34" i="174"/>
  <c r="C46" i="174" s="1"/>
  <c r="D28" i="174"/>
  <c r="D30" i="174"/>
  <c r="C32" i="174"/>
  <c r="C44" i="174" s="1"/>
  <c r="D24" i="174"/>
  <c r="K24" i="174"/>
  <c r="K26" i="174"/>
  <c r="L26" i="174" s="1"/>
  <c r="M26" i="174" s="1"/>
  <c r="N26" i="174" s="1"/>
  <c r="O26" i="174" s="1"/>
  <c r="P26" i="174" s="1"/>
  <c r="Q26" i="174" s="1"/>
  <c r="J32" i="174"/>
  <c r="J44" i="174" s="1"/>
  <c r="D36" i="173"/>
  <c r="D48" i="173" s="1"/>
  <c r="E30" i="173"/>
  <c r="E32" i="173"/>
  <c r="F26" i="173"/>
  <c r="E34" i="173"/>
  <c r="E46" i="173" s="1"/>
  <c r="I13" i="173"/>
  <c r="H14" i="173"/>
  <c r="H20" i="173" s="1"/>
  <c r="H22" i="173" s="1"/>
  <c r="H44" i="173" s="1"/>
  <c r="DX217" i="97" s="1"/>
  <c r="DX218" i="97" s="1"/>
  <c r="J17" i="173"/>
  <c r="I18" i="173"/>
  <c r="M26" i="172"/>
  <c r="L34" i="172"/>
  <c r="L46" i="172" s="1"/>
  <c r="J14" i="172"/>
  <c r="J20" i="172" s="1"/>
  <c r="J22" i="172" s="1"/>
  <c r="J44" i="172" s="1"/>
  <c r="DZ206" i="97" s="1"/>
  <c r="DZ207" i="97" s="1"/>
  <c r="K13" i="172"/>
  <c r="E26" i="172"/>
  <c r="D34" i="172"/>
  <c r="D46" i="172" s="1"/>
  <c r="J28" i="172"/>
  <c r="J34" i="172" s="1"/>
  <c r="J46" i="172" s="1"/>
  <c r="I34" i="172"/>
  <c r="I46" i="172" s="1"/>
  <c r="D36" i="172"/>
  <c r="D48" i="172" s="1"/>
  <c r="E30" i="172"/>
  <c r="E32" i="172"/>
  <c r="H34" i="172"/>
  <c r="H46" i="172" s="1"/>
  <c r="L17" i="172"/>
  <c r="K18" i="172"/>
  <c r="C34" i="172"/>
  <c r="C46" i="172" s="1"/>
  <c r="G13" i="171"/>
  <c r="F14" i="171"/>
  <c r="E30" i="171"/>
  <c r="D36" i="171"/>
  <c r="D48" i="171" s="1"/>
  <c r="E32" i="171"/>
  <c r="E26" i="171"/>
  <c r="D34" i="171"/>
  <c r="D46" i="171" s="1"/>
  <c r="K34" i="171"/>
  <c r="K46" i="171" s="1"/>
  <c r="M26" i="171"/>
  <c r="L34" i="171"/>
  <c r="L46" i="171" s="1"/>
  <c r="F26" i="169"/>
  <c r="E34" i="169"/>
  <c r="E46" i="169" s="1"/>
  <c r="I13" i="169"/>
  <c r="H14" i="169"/>
  <c r="D36" i="170"/>
  <c r="D48" i="170" s="1"/>
  <c r="E30" i="170"/>
  <c r="E32" i="170"/>
  <c r="I17" i="169"/>
  <c r="C34" i="170"/>
  <c r="C46" i="170" s="1"/>
  <c r="I34" i="170"/>
  <c r="I46" i="170" s="1"/>
  <c r="E26" i="170"/>
  <c r="D34" i="170"/>
  <c r="D46" i="170" s="1"/>
  <c r="E18" i="169"/>
  <c r="E20" i="169" s="1"/>
  <c r="E22" i="169" s="1"/>
  <c r="E44" i="169" s="1"/>
  <c r="DU176" i="97" s="1"/>
  <c r="F17" i="169"/>
  <c r="K34" i="170"/>
  <c r="K46" i="170" s="1"/>
  <c r="H17" i="170"/>
  <c r="H13" i="170"/>
  <c r="G14" i="170"/>
  <c r="M26" i="170"/>
  <c r="L34" i="170"/>
  <c r="L46" i="170" s="1"/>
  <c r="E30" i="168"/>
  <c r="E32" i="168"/>
  <c r="D18" i="168"/>
  <c r="D20" i="168" s="1"/>
  <c r="D22" i="168" s="1"/>
  <c r="D44" i="168" s="1"/>
  <c r="DT155" i="97" s="1"/>
  <c r="E17" i="168"/>
  <c r="G34" i="168"/>
  <c r="G46" i="168" s="1"/>
  <c r="D34" i="168"/>
  <c r="D46" i="168" s="1"/>
  <c r="I34" i="168"/>
  <c r="I46" i="168" s="1"/>
  <c r="J26" i="168"/>
  <c r="H34" i="168"/>
  <c r="H46" i="168" s="1"/>
  <c r="E34" i="168"/>
  <c r="E46" i="168" s="1"/>
  <c r="F34" i="168"/>
  <c r="F46" i="168" s="1"/>
  <c r="G15" i="175" l="1"/>
  <c r="G16" i="175" s="1"/>
  <c r="G18" i="175" s="1"/>
  <c r="G20" i="175" s="1"/>
  <c r="G42" i="175" s="1"/>
  <c r="DW465" i="97" s="1"/>
  <c r="DT371" i="97"/>
  <c r="G11" i="177"/>
  <c r="F12" i="177"/>
  <c r="F18" i="177" s="1"/>
  <c r="F20" i="177" s="1"/>
  <c r="F42" i="177" s="1"/>
  <c r="DV494" i="97" s="1"/>
  <c r="F12" i="176"/>
  <c r="H11" i="174"/>
  <c r="D18" i="171"/>
  <c r="D20" i="171" s="1"/>
  <c r="D22" i="171" s="1"/>
  <c r="D44" i="171" s="1"/>
  <c r="DT196" i="97" s="1"/>
  <c r="DT176" i="97"/>
  <c r="DT77" i="97"/>
  <c r="E34" i="178"/>
  <c r="E46" i="178" s="1"/>
  <c r="DT381" i="97"/>
  <c r="C16" i="174"/>
  <c r="C18" i="174" s="1"/>
  <c r="C20" i="174" s="1"/>
  <c r="C42" i="174" s="1"/>
  <c r="D15" i="174"/>
  <c r="DT66" i="97"/>
  <c r="DT341" i="97"/>
  <c r="DT45" i="97"/>
  <c r="DT56" i="97"/>
  <c r="G34" i="175"/>
  <c r="G46" i="175" s="1"/>
  <c r="E36" i="169"/>
  <c r="E48" i="169" s="1"/>
  <c r="DU34" i="97" s="1"/>
  <c r="H11" i="176"/>
  <c r="I11" i="176" s="1"/>
  <c r="I12" i="176" s="1"/>
  <c r="H15" i="176"/>
  <c r="H16" i="176" s="1"/>
  <c r="G13" i="168"/>
  <c r="F14" i="168"/>
  <c r="H15" i="174"/>
  <c r="H16" i="174" s="1"/>
  <c r="P14" i="173"/>
  <c r="Q13" i="173"/>
  <c r="Q14" i="173" s="1"/>
  <c r="E18" i="179"/>
  <c r="E20" i="179" s="1"/>
  <c r="E42" i="179" s="1"/>
  <c r="DU513" i="97" s="1"/>
  <c r="K26" i="173"/>
  <c r="K28" i="173"/>
  <c r="L28" i="173" s="1"/>
  <c r="M28" i="173" s="1"/>
  <c r="N28" i="173" s="1"/>
  <c r="O28" i="173" s="1"/>
  <c r="P28" i="173" s="1"/>
  <c r="Q28" i="173" s="1"/>
  <c r="J34" i="173"/>
  <c r="J46" i="173" s="1"/>
  <c r="F28" i="176"/>
  <c r="G28" i="176" s="1"/>
  <c r="F30" i="178"/>
  <c r="F28" i="178"/>
  <c r="E34" i="176"/>
  <c r="E46" i="176" s="1"/>
  <c r="G11" i="178"/>
  <c r="F12" i="178"/>
  <c r="G11" i="179"/>
  <c r="F12" i="179"/>
  <c r="C18" i="173"/>
  <c r="C20" i="173" s="1"/>
  <c r="C22" i="173" s="1"/>
  <c r="C44" i="173" s="1"/>
  <c r="D17" i="173"/>
  <c r="M26" i="169"/>
  <c r="L34" i="169"/>
  <c r="L46" i="169" s="1"/>
  <c r="F28" i="179"/>
  <c r="G28" i="179" s="1"/>
  <c r="L32" i="178"/>
  <c r="L44" i="178" s="1"/>
  <c r="EB371" i="97" s="1"/>
  <c r="EB372" i="97" s="1"/>
  <c r="M24" i="178"/>
  <c r="E34" i="179"/>
  <c r="E46" i="179" s="1"/>
  <c r="F32" i="169"/>
  <c r="F30" i="169"/>
  <c r="M24" i="175"/>
  <c r="L32" i="175"/>
  <c r="L44" i="175" s="1"/>
  <c r="D32" i="168"/>
  <c r="D36" i="168" s="1"/>
  <c r="D48" i="168" s="1"/>
  <c r="C36" i="168"/>
  <c r="C48" i="168" s="1"/>
  <c r="H30" i="175"/>
  <c r="H34" i="175" s="1"/>
  <c r="H46" i="175" s="1"/>
  <c r="C18" i="170"/>
  <c r="C20" i="170" s="1"/>
  <c r="C22" i="170" s="1"/>
  <c r="C44" i="170" s="1"/>
  <c r="D17" i="170"/>
  <c r="L24" i="179"/>
  <c r="K32" i="179"/>
  <c r="K44" i="179" s="1"/>
  <c r="EA381" i="97" s="1"/>
  <c r="EA382" i="97" s="1"/>
  <c r="G24" i="179"/>
  <c r="G32" i="179" s="1"/>
  <c r="G44" i="179" s="1"/>
  <c r="DW381" i="97" s="1"/>
  <c r="F32" i="179"/>
  <c r="F44" i="179" s="1"/>
  <c r="DV381" i="97" s="1"/>
  <c r="G15" i="179"/>
  <c r="G16" i="179" s="1"/>
  <c r="F16" i="179"/>
  <c r="F32" i="178"/>
  <c r="F44" i="178" s="1"/>
  <c r="DV371" i="97" s="1"/>
  <c r="G24" i="178"/>
  <c r="G32" i="178" s="1"/>
  <c r="G44" i="178" s="1"/>
  <c r="DW371" i="97" s="1"/>
  <c r="E15" i="178"/>
  <c r="D16" i="178"/>
  <c r="D18" i="178" s="1"/>
  <c r="D20" i="178" s="1"/>
  <c r="D42" i="178" s="1"/>
  <c r="DT503" i="97" s="1"/>
  <c r="F28" i="177"/>
  <c r="F30" i="177"/>
  <c r="E34" i="177"/>
  <c r="E46" i="177" s="1"/>
  <c r="E32" i="177"/>
  <c r="E44" i="177" s="1"/>
  <c r="F24" i="177"/>
  <c r="L24" i="177"/>
  <c r="K32" i="177"/>
  <c r="K44" i="177" s="1"/>
  <c r="G24" i="176"/>
  <c r="G32" i="176" s="1"/>
  <c r="G44" i="176" s="1"/>
  <c r="DW341" i="97" s="1"/>
  <c r="F32" i="176"/>
  <c r="F44" i="176" s="1"/>
  <c r="DV341" i="97" s="1"/>
  <c r="I15" i="175"/>
  <c r="H16" i="175"/>
  <c r="L32" i="176"/>
  <c r="L44" i="176" s="1"/>
  <c r="EB341" i="97" s="1"/>
  <c r="EB342" i="97" s="1"/>
  <c r="M24" i="176"/>
  <c r="G30" i="176"/>
  <c r="F34" i="176"/>
  <c r="F46" i="176" s="1"/>
  <c r="I30" i="175"/>
  <c r="I28" i="175"/>
  <c r="I11" i="175"/>
  <c r="H12" i="175"/>
  <c r="D16" i="176"/>
  <c r="D18" i="176" s="1"/>
  <c r="D20" i="176" s="1"/>
  <c r="D42" i="176" s="1"/>
  <c r="DT475" i="97" s="1"/>
  <c r="E15" i="176"/>
  <c r="F26" i="175"/>
  <c r="E32" i="175"/>
  <c r="E44" i="175" s="1"/>
  <c r="DU331" i="97" s="1"/>
  <c r="D34" i="174"/>
  <c r="D46" i="174" s="1"/>
  <c r="E28" i="174"/>
  <c r="E30" i="174"/>
  <c r="L24" i="174"/>
  <c r="K32" i="174"/>
  <c r="K44" i="174" s="1"/>
  <c r="I11" i="174"/>
  <c r="H12" i="174"/>
  <c r="D32" i="174"/>
  <c r="D44" i="174" s="1"/>
  <c r="E24" i="174"/>
  <c r="J13" i="173"/>
  <c r="I14" i="173"/>
  <c r="I20" i="173" s="1"/>
  <c r="I22" i="173" s="1"/>
  <c r="I44" i="173" s="1"/>
  <c r="DY217" i="97" s="1"/>
  <c r="DY218" i="97" s="1"/>
  <c r="G26" i="173"/>
  <c r="G34" i="173" s="1"/>
  <c r="G46" i="173" s="1"/>
  <c r="F34" i="173"/>
  <c r="F46" i="173" s="1"/>
  <c r="K17" i="173"/>
  <c r="J18" i="173"/>
  <c r="E36" i="173"/>
  <c r="E48" i="173" s="1"/>
  <c r="DU77" i="97" s="1"/>
  <c r="F30" i="173"/>
  <c r="F32" i="173"/>
  <c r="C18" i="172"/>
  <c r="C20" i="172" s="1"/>
  <c r="C22" i="172" s="1"/>
  <c r="C44" i="172" s="1"/>
  <c r="D17" i="172"/>
  <c r="M17" i="172"/>
  <c r="L18" i="172"/>
  <c r="F26" i="172"/>
  <c r="E34" i="172"/>
  <c r="E46" i="172" s="1"/>
  <c r="K14" i="172"/>
  <c r="K20" i="172" s="1"/>
  <c r="K22" i="172" s="1"/>
  <c r="K44" i="172" s="1"/>
  <c r="EA206" i="97" s="1"/>
  <c r="EA207" i="97" s="1"/>
  <c r="L13" i="172"/>
  <c r="L14" i="172" s="1"/>
  <c r="E36" i="172"/>
  <c r="E48" i="172" s="1"/>
  <c r="F32" i="172"/>
  <c r="F30" i="172"/>
  <c r="M34" i="172"/>
  <c r="M46" i="172" s="1"/>
  <c r="N26" i="172"/>
  <c r="F26" i="171"/>
  <c r="E34" i="171"/>
  <c r="E46" i="171" s="1"/>
  <c r="F17" i="171"/>
  <c r="E18" i="171"/>
  <c r="E20" i="171" s="1"/>
  <c r="E22" i="171" s="1"/>
  <c r="E44" i="171" s="1"/>
  <c r="DU196" i="97" s="1"/>
  <c r="E36" i="171"/>
  <c r="E48" i="171" s="1"/>
  <c r="F32" i="171"/>
  <c r="F30" i="171"/>
  <c r="N26" i="171"/>
  <c r="M34" i="171"/>
  <c r="M46" i="171" s="1"/>
  <c r="H17" i="171"/>
  <c r="G14" i="171"/>
  <c r="H13" i="171"/>
  <c r="F30" i="170"/>
  <c r="E36" i="170"/>
  <c r="E48" i="170" s="1"/>
  <c r="F32" i="170"/>
  <c r="I18" i="169"/>
  <c r="J17" i="169"/>
  <c r="H20" i="169"/>
  <c r="H22" i="169" s="1"/>
  <c r="H44" i="169" s="1"/>
  <c r="DX176" i="97" s="1"/>
  <c r="DX177" i="97" s="1"/>
  <c r="J13" i="169"/>
  <c r="I14" i="169"/>
  <c r="I13" i="170"/>
  <c r="H14" i="170"/>
  <c r="N26" i="170"/>
  <c r="M34" i="170"/>
  <c r="M46" i="170" s="1"/>
  <c r="G26" i="169"/>
  <c r="G34" i="169" s="1"/>
  <c r="G46" i="169" s="1"/>
  <c r="F34" i="169"/>
  <c r="F46" i="169" s="1"/>
  <c r="I17" i="170"/>
  <c r="H18" i="170"/>
  <c r="G17" i="169"/>
  <c r="G18" i="169" s="1"/>
  <c r="G20" i="169" s="1"/>
  <c r="G22" i="169" s="1"/>
  <c r="G44" i="169" s="1"/>
  <c r="DW176" i="97" s="1"/>
  <c r="F18" i="169"/>
  <c r="F20" i="169" s="1"/>
  <c r="F22" i="169" s="1"/>
  <c r="F44" i="169" s="1"/>
  <c r="DV176" i="97" s="1"/>
  <c r="F26" i="170"/>
  <c r="E34" i="170"/>
  <c r="E46" i="170" s="1"/>
  <c r="F17" i="168"/>
  <c r="E18" i="168"/>
  <c r="E20" i="168" s="1"/>
  <c r="E22" i="168" s="1"/>
  <c r="E44" i="168" s="1"/>
  <c r="DU155" i="97" s="1"/>
  <c r="K26" i="168"/>
  <c r="J34" i="168"/>
  <c r="J46" i="168" s="1"/>
  <c r="K28" i="168"/>
  <c r="L28" i="168" s="1"/>
  <c r="M28" i="168" s="1"/>
  <c r="N28" i="168" s="1"/>
  <c r="O28" i="168" s="1"/>
  <c r="P28" i="168" s="1"/>
  <c r="Q28" i="168" s="1"/>
  <c r="F32" i="168"/>
  <c r="E36" i="168"/>
  <c r="E48" i="168" s="1"/>
  <c r="DU13" i="97" s="1"/>
  <c r="F30" i="168"/>
  <c r="F34" i="179" l="1"/>
  <c r="F46" i="179" s="1"/>
  <c r="I15" i="176"/>
  <c r="I16" i="176" s="1"/>
  <c r="H15" i="177"/>
  <c r="G12" i="177"/>
  <c r="G18" i="177" s="1"/>
  <c r="G20" i="177" s="1"/>
  <c r="G42" i="177" s="1"/>
  <c r="DW494" i="97" s="1"/>
  <c r="H11" i="177"/>
  <c r="J11" i="176"/>
  <c r="DT13" i="97"/>
  <c r="DU361" i="97"/>
  <c r="H12" i="176"/>
  <c r="H18" i="176" s="1"/>
  <c r="H20" i="176" s="1"/>
  <c r="H42" i="176" s="1"/>
  <c r="DX475" i="97" s="1"/>
  <c r="DX476" i="97" s="1"/>
  <c r="DT321" i="97"/>
  <c r="I15" i="174"/>
  <c r="J15" i="174" s="1"/>
  <c r="DU56" i="97"/>
  <c r="H18" i="175"/>
  <c r="H20" i="175" s="1"/>
  <c r="H42" i="175" s="1"/>
  <c r="DX465" i="97" s="1"/>
  <c r="DX466" i="97" s="1"/>
  <c r="E15" i="174"/>
  <c r="D16" i="174"/>
  <c r="D18" i="174" s="1"/>
  <c r="D20" i="174" s="1"/>
  <c r="D42" i="174" s="1"/>
  <c r="DT455" i="97" s="1"/>
  <c r="DU45" i="97"/>
  <c r="DU66" i="97"/>
  <c r="J15" i="176"/>
  <c r="J16" i="176" s="1"/>
  <c r="H17" i="168"/>
  <c r="H13" i="168"/>
  <c r="G14" i="168"/>
  <c r="L20" i="172"/>
  <c r="L22" i="172" s="1"/>
  <c r="L44" i="172" s="1"/>
  <c r="EB206" i="97" s="1"/>
  <c r="EB207" i="97" s="1"/>
  <c r="H15" i="179"/>
  <c r="H11" i="179"/>
  <c r="G12" i="179"/>
  <c r="G18" i="179" s="1"/>
  <c r="G20" i="179" s="1"/>
  <c r="G42" i="179" s="1"/>
  <c r="DW513" i="97" s="1"/>
  <c r="G30" i="178"/>
  <c r="G28" i="178"/>
  <c r="F34" i="178"/>
  <c r="F46" i="178" s="1"/>
  <c r="M32" i="178"/>
  <c r="M44" i="178" s="1"/>
  <c r="EC371" i="97" s="1"/>
  <c r="EC372" i="97" s="1"/>
  <c r="N24" i="178"/>
  <c r="G30" i="179"/>
  <c r="G34" i="179" s="1"/>
  <c r="G46" i="179" s="1"/>
  <c r="G32" i="169"/>
  <c r="G30" i="169"/>
  <c r="F36" i="169"/>
  <c r="F48" i="169" s="1"/>
  <c r="DV34" i="97" s="1"/>
  <c r="N26" i="169"/>
  <c r="M34" i="169"/>
  <c r="M46" i="169" s="1"/>
  <c r="D18" i="170"/>
  <c r="D20" i="170" s="1"/>
  <c r="D22" i="170" s="1"/>
  <c r="D44" i="170" s="1"/>
  <c r="DT186" i="97" s="1"/>
  <c r="E17" i="170"/>
  <c r="H15" i="178"/>
  <c r="G12" i="178"/>
  <c r="H11" i="178"/>
  <c r="F18" i="179"/>
  <c r="F20" i="179" s="1"/>
  <c r="F42" i="179" s="1"/>
  <c r="DV513" i="97" s="1"/>
  <c r="D18" i="173"/>
  <c r="D20" i="173" s="1"/>
  <c r="D22" i="173" s="1"/>
  <c r="D44" i="173" s="1"/>
  <c r="DT217" i="97" s="1"/>
  <c r="E17" i="173"/>
  <c r="N24" i="175"/>
  <c r="M32" i="175"/>
  <c r="M44" i="175" s="1"/>
  <c r="I20" i="169"/>
  <c r="I22" i="169" s="1"/>
  <c r="I44" i="169" s="1"/>
  <c r="DY176" i="97" s="1"/>
  <c r="DY177" i="97" s="1"/>
  <c r="L26" i="173"/>
  <c r="K34" i="173"/>
  <c r="K46" i="173" s="1"/>
  <c r="H28" i="179"/>
  <c r="H30" i="179"/>
  <c r="L32" i="179"/>
  <c r="L44" i="179" s="1"/>
  <c r="EB381" i="97" s="1"/>
  <c r="EB382" i="97" s="1"/>
  <c r="M24" i="179"/>
  <c r="E16" i="178"/>
  <c r="E18" i="178" s="1"/>
  <c r="E20" i="178" s="1"/>
  <c r="E42" i="178" s="1"/>
  <c r="DU503" i="97" s="1"/>
  <c r="F15" i="178"/>
  <c r="M24" i="177"/>
  <c r="L32" i="177"/>
  <c r="L44" i="177" s="1"/>
  <c r="G30" i="177"/>
  <c r="G28" i="177"/>
  <c r="F34" i="177"/>
  <c r="F46" i="177" s="1"/>
  <c r="G24" i="177"/>
  <c r="G32" i="177" s="1"/>
  <c r="G44" i="177" s="1"/>
  <c r="F32" i="177"/>
  <c r="F44" i="177" s="1"/>
  <c r="I18" i="176"/>
  <c r="I20" i="176" s="1"/>
  <c r="I42" i="176" s="1"/>
  <c r="DY475" i="97" s="1"/>
  <c r="DY476" i="97" s="1"/>
  <c r="K11" i="176"/>
  <c r="J12" i="176"/>
  <c r="H28" i="176"/>
  <c r="H30" i="176"/>
  <c r="G34" i="176"/>
  <c r="G46" i="176" s="1"/>
  <c r="M32" i="176"/>
  <c r="M44" i="176" s="1"/>
  <c r="EC341" i="97" s="1"/>
  <c r="EC342" i="97" s="1"/>
  <c r="N24" i="176"/>
  <c r="I34" i="175"/>
  <c r="I46" i="175" s="1"/>
  <c r="J28" i="175"/>
  <c r="J30" i="175"/>
  <c r="G26" i="175"/>
  <c r="F32" i="175"/>
  <c r="F44" i="175" s="1"/>
  <c r="DV331" i="97" s="1"/>
  <c r="F15" i="176"/>
  <c r="E16" i="176"/>
  <c r="E18" i="176" s="1"/>
  <c r="E20" i="176" s="1"/>
  <c r="E42" i="176" s="1"/>
  <c r="DU475" i="97" s="1"/>
  <c r="J11" i="175"/>
  <c r="I12" i="175"/>
  <c r="J15" i="175"/>
  <c r="I16" i="175"/>
  <c r="F24" i="174"/>
  <c r="E32" i="174"/>
  <c r="E44" i="174" s="1"/>
  <c r="F30" i="174"/>
  <c r="E34" i="174"/>
  <c r="E46" i="174" s="1"/>
  <c r="F28" i="174"/>
  <c r="H18" i="174"/>
  <c r="H20" i="174" s="1"/>
  <c r="H42" i="174" s="1"/>
  <c r="DX455" i="97" s="1"/>
  <c r="DX456" i="97" s="1"/>
  <c r="J11" i="174"/>
  <c r="I12" i="174"/>
  <c r="M24" i="174"/>
  <c r="L32" i="174"/>
  <c r="L44" i="174" s="1"/>
  <c r="L17" i="173"/>
  <c r="K18" i="173"/>
  <c r="F36" i="173"/>
  <c r="F48" i="173" s="1"/>
  <c r="DV77" i="97" s="1"/>
  <c r="G30" i="173"/>
  <c r="G32" i="173"/>
  <c r="K13" i="173"/>
  <c r="J14" i="173"/>
  <c r="J20" i="173" s="1"/>
  <c r="J22" i="173" s="1"/>
  <c r="J44" i="173" s="1"/>
  <c r="DZ217" i="97" s="1"/>
  <c r="DZ218" i="97" s="1"/>
  <c r="G30" i="172"/>
  <c r="G32" i="172"/>
  <c r="F36" i="172"/>
  <c r="F48" i="172" s="1"/>
  <c r="F34" i="172"/>
  <c r="F46" i="172" s="1"/>
  <c r="G26" i="172"/>
  <c r="G34" i="172" s="1"/>
  <c r="G46" i="172" s="1"/>
  <c r="N17" i="172"/>
  <c r="M18" i="172"/>
  <c r="M20" i="172" s="1"/>
  <c r="M22" i="172" s="1"/>
  <c r="M44" i="172" s="1"/>
  <c r="EC206" i="97" s="1"/>
  <c r="EC207" i="97" s="1"/>
  <c r="D18" i="172"/>
  <c r="D20" i="172" s="1"/>
  <c r="D22" i="172" s="1"/>
  <c r="D44" i="172" s="1"/>
  <c r="DT206" i="97" s="1"/>
  <c r="E17" i="172"/>
  <c r="O26" i="172"/>
  <c r="N34" i="172"/>
  <c r="N46" i="172" s="1"/>
  <c r="G32" i="171"/>
  <c r="F36" i="171"/>
  <c r="F48" i="171" s="1"/>
  <c r="G30" i="171"/>
  <c r="I17" i="171"/>
  <c r="H18" i="171"/>
  <c r="O26" i="171"/>
  <c r="N34" i="171"/>
  <c r="N46" i="171" s="1"/>
  <c r="G17" i="171"/>
  <c r="G18" i="171" s="1"/>
  <c r="G20" i="171" s="1"/>
  <c r="G22" i="171" s="1"/>
  <c r="G44" i="171" s="1"/>
  <c r="DW196" i="97" s="1"/>
  <c r="F18" i="171"/>
  <c r="F20" i="171" s="1"/>
  <c r="F22" i="171" s="1"/>
  <c r="F44" i="171" s="1"/>
  <c r="DV196" i="97" s="1"/>
  <c r="I13" i="171"/>
  <c r="H14" i="171"/>
  <c r="G26" i="171"/>
  <c r="G34" i="171" s="1"/>
  <c r="G46" i="171" s="1"/>
  <c r="F34" i="171"/>
  <c r="F46" i="171" s="1"/>
  <c r="G26" i="170"/>
  <c r="G34" i="170" s="1"/>
  <c r="G46" i="170" s="1"/>
  <c r="F34" i="170"/>
  <c r="F46" i="170" s="1"/>
  <c r="K13" i="169"/>
  <c r="J14" i="169"/>
  <c r="J17" i="170"/>
  <c r="I18" i="170"/>
  <c r="K17" i="169"/>
  <c r="J18" i="169"/>
  <c r="I14" i="170"/>
  <c r="J13" i="170"/>
  <c r="O26" i="170"/>
  <c r="N34" i="170"/>
  <c r="N46" i="170" s="1"/>
  <c r="H20" i="170"/>
  <c r="H22" i="170" s="1"/>
  <c r="H44" i="170" s="1"/>
  <c r="DX186" i="97" s="1"/>
  <c r="DX187" i="97" s="1"/>
  <c r="F36" i="170"/>
  <c r="F48" i="170" s="1"/>
  <c r="G30" i="170"/>
  <c r="G32" i="170"/>
  <c r="G17" i="168"/>
  <c r="G18" i="168" s="1"/>
  <c r="F18" i="168"/>
  <c r="F20" i="168" s="1"/>
  <c r="F22" i="168" s="1"/>
  <c r="F44" i="168" s="1"/>
  <c r="DV155" i="97" s="1"/>
  <c r="L26" i="168"/>
  <c r="K34" i="168"/>
  <c r="K46" i="168" s="1"/>
  <c r="G32" i="168"/>
  <c r="F36" i="168"/>
  <c r="F48" i="168" s="1"/>
  <c r="DV13" i="97" s="1"/>
  <c r="G30" i="168"/>
  <c r="DV66" i="97" l="1"/>
  <c r="H12" i="177"/>
  <c r="I11" i="177"/>
  <c r="H16" i="177"/>
  <c r="I15" i="177"/>
  <c r="I16" i="174"/>
  <c r="I20" i="170"/>
  <c r="I22" i="170" s="1"/>
  <c r="I44" i="170" s="1"/>
  <c r="DY186" i="97" s="1"/>
  <c r="DY187" i="97" s="1"/>
  <c r="DV361" i="97"/>
  <c r="K15" i="176"/>
  <c r="DU321" i="97"/>
  <c r="DV45" i="97"/>
  <c r="E16" i="174"/>
  <c r="E18" i="174" s="1"/>
  <c r="E20" i="174" s="1"/>
  <c r="E42" i="174" s="1"/>
  <c r="DU455" i="97" s="1"/>
  <c r="F15" i="174"/>
  <c r="O34" i="171"/>
  <c r="O46" i="171" s="1"/>
  <c r="P26" i="171"/>
  <c r="DV56" i="97"/>
  <c r="O34" i="170"/>
  <c r="O46" i="170" s="1"/>
  <c r="P26" i="170"/>
  <c r="H20" i="171"/>
  <c r="H22" i="171" s="1"/>
  <c r="H44" i="171" s="1"/>
  <c r="DX196" i="97" s="1"/>
  <c r="DX197" i="97" s="1"/>
  <c r="O34" i="172"/>
  <c r="O46" i="172" s="1"/>
  <c r="P26" i="172"/>
  <c r="G20" i="168"/>
  <c r="G22" i="168" s="1"/>
  <c r="G44" i="168" s="1"/>
  <c r="DW155" i="97" s="1"/>
  <c r="H14" i="168"/>
  <c r="I13" i="168"/>
  <c r="H18" i="168"/>
  <c r="I17" i="168"/>
  <c r="I18" i="174"/>
  <c r="I20" i="174" s="1"/>
  <c r="I42" i="174" s="1"/>
  <c r="DY455" i="97" s="1"/>
  <c r="DY456" i="97" s="1"/>
  <c r="I11" i="178"/>
  <c r="H12" i="178"/>
  <c r="H16" i="178"/>
  <c r="I15" i="178"/>
  <c r="M26" i="173"/>
  <c r="L34" i="173"/>
  <c r="L46" i="173" s="1"/>
  <c r="F17" i="170"/>
  <c r="E18" i="170"/>
  <c r="E20" i="170" s="1"/>
  <c r="E22" i="170" s="1"/>
  <c r="E44" i="170" s="1"/>
  <c r="DU186" i="97" s="1"/>
  <c r="H28" i="178"/>
  <c r="H30" i="178"/>
  <c r="G34" i="178"/>
  <c r="G46" i="178" s="1"/>
  <c r="N34" i="169"/>
  <c r="N46" i="169" s="1"/>
  <c r="O26" i="169"/>
  <c r="O24" i="175"/>
  <c r="N32" i="175"/>
  <c r="N44" i="175" s="1"/>
  <c r="F17" i="173"/>
  <c r="E18" i="173"/>
  <c r="E20" i="173" s="1"/>
  <c r="E22" i="173" s="1"/>
  <c r="E44" i="173" s="1"/>
  <c r="DU217" i="97" s="1"/>
  <c r="H30" i="169"/>
  <c r="G36" i="169"/>
  <c r="G48" i="169" s="1"/>
  <c r="DW34" i="97" s="1"/>
  <c r="H32" i="169"/>
  <c r="H36" i="169" s="1"/>
  <c r="H48" i="169" s="1"/>
  <c r="DX34" i="97" s="1"/>
  <c r="DX35" i="97" s="1"/>
  <c r="I11" i="179"/>
  <c r="H12" i="179"/>
  <c r="N32" i="178"/>
  <c r="N44" i="178" s="1"/>
  <c r="ED371" i="97" s="1"/>
  <c r="ED372" i="97" s="1"/>
  <c r="O24" i="178"/>
  <c r="H16" i="179"/>
  <c r="I15" i="179"/>
  <c r="M32" i="179"/>
  <c r="M44" i="179" s="1"/>
  <c r="EC381" i="97" s="1"/>
  <c r="EC382" i="97" s="1"/>
  <c r="N24" i="179"/>
  <c r="H34" i="179"/>
  <c r="H46" i="179" s="1"/>
  <c r="I28" i="179"/>
  <c r="I30" i="179"/>
  <c r="F16" i="178"/>
  <c r="F18" i="178" s="1"/>
  <c r="F20" i="178" s="1"/>
  <c r="F42" i="178" s="1"/>
  <c r="DV503" i="97" s="1"/>
  <c r="G15" i="178"/>
  <c r="G16" i="178" s="1"/>
  <c r="G18" i="178" s="1"/>
  <c r="G20" i="178" s="1"/>
  <c r="G42" i="178" s="1"/>
  <c r="DW503" i="97" s="1"/>
  <c r="H30" i="177"/>
  <c r="G34" i="177"/>
  <c r="G46" i="177" s="1"/>
  <c r="DW361" i="97" s="1"/>
  <c r="H28" i="177"/>
  <c r="N24" i="177"/>
  <c r="M32" i="177"/>
  <c r="M44" i="177" s="1"/>
  <c r="L15" i="176"/>
  <c r="K16" i="176"/>
  <c r="N32" i="176"/>
  <c r="N44" i="176" s="1"/>
  <c r="ED341" i="97" s="1"/>
  <c r="ED342" i="97" s="1"/>
  <c r="O24" i="176"/>
  <c r="I18" i="175"/>
  <c r="I20" i="175" s="1"/>
  <c r="I42" i="175" s="1"/>
  <c r="DY465" i="97" s="1"/>
  <c r="DY466" i="97" s="1"/>
  <c r="H26" i="175"/>
  <c r="G32" i="175"/>
  <c r="G44" i="175" s="1"/>
  <c r="DW331" i="97" s="1"/>
  <c r="K11" i="175"/>
  <c r="J12" i="175"/>
  <c r="H34" i="176"/>
  <c r="H46" i="176" s="1"/>
  <c r="I28" i="176"/>
  <c r="I30" i="176"/>
  <c r="J18" i="176"/>
  <c r="J20" i="176" s="1"/>
  <c r="J42" i="176" s="1"/>
  <c r="DZ475" i="97" s="1"/>
  <c r="DZ476" i="97" s="1"/>
  <c r="K15" i="175"/>
  <c r="J16" i="175"/>
  <c r="G15" i="176"/>
  <c r="G16" i="176" s="1"/>
  <c r="G18" i="176" s="1"/>
  <c r="G20" i="176" s="1"/>
  <c r="G42" i="176" s="1"/>
  <c r="DW475" i="97" s="1"/>
  <c r="F16" i="176"/>
  <c r="F18" i="176" s="1"/>
  <c r="F20" i="176" s="1"/>
  <c r="F42" i="176" s="1"/>
  <c r="DV475" i="97" s="1"/>
  <c r="K12" i="176"/>
  <c r="L11" i="176"/>
  <c r="J34" i="175"/>
  <c r="J46" i="175" s="1"/>
  <c r="K28" i="175"/>
  <c r="K30" i="175"/>
  <c r="G24" i="174"/>
  <c r="G32" i="174" s="1"/>
  <c r="G44" i="174" s="1"/>
  <c r="F32" i="174"/>
  <c r="F44" i="174" s="1"/>
  <c r="N24" i="174"/>
  <c r="M32" i="174"/>
  <c r="M44" i="174" s="1"/>
  <c r="K11" i="174"/>
  <c r="J12" i="174"/>
  <c r="J16" i="174"/>
  <c r="K15" i="174"/>
  <c r="G30" i="174"/>
  <c r="G28" i="174"/>
  <c r="F34" i="174"/>
  <c r="F46" i="174" s="1"/>
  <c r="K14" i="173"/>
  <c r="K20" i="173" s="1"/>
  <c r="K22" i="173" s="1"/>
  <c r="K44" i="173" s="1"/>
  <c r="EA217" i="97" s="1"/>
  <c r="EA218" i="97" s="1"/>
  <c r="L13" i="173"/>
  <c r="L14" i="173" s="1"/>
  <c r="H30" i="173"/>
  <c r="H32" i="173"/>
  <c r="G36" i="173"/>
  <c r="G48" i="173" s="1"/>
  <c r="DW77" i="97" s="1"/>
  <c r="M17" i="173"/>
  <c r="L18" i="173"/>
  <c r="G36" i="172"/>
  <c r="G48" i="172" s="1"/>
  <c r="DW66" i="97" s="1"/>
  <c r="H30" i="172"/>
  <c r="H32" i="172"/>
  <c r="F17" i="172"/>
  <c r="E18" i="172"/>
  <c r="E20" i="172" s="1"/>
  <c r="E22" i="172" s="1"/>
  <c r="E44" i="172" s="1"/>
  <c r="DU206" i="97" s="1"/>
  <c r="N18" i="172"/>
  <c r="N20" i="172" s="1"/>
  <c r="N22" i="172" s="1"/>
  <c r="N44" i="172" s="1"/>
  <c r="ED206" i="97" s="1"/>
  <c r="ED207" i="97" s="1"/>
  <c r="J13" i="171"/>
  <c r="I14" i="171"/>
  <c r="J17" i="171"/>
  <c r="I18" i="171"/>
  <c r="G36" i="171"/>
  <c r="G48" i="171" s="1"/>
  <c r="DW56" i="97" s="1"/>
  <c r="H30" i="171"/>
  <c r="H32" i="171"/>
  <c r="L17" i="169"/>
  <c r="K18" i="169"/>
  <c r="K17" i="170"/>
  <c r="J18" i="170"/>
  <c r="G36" i="170"/>
  <c r="G48" i="170" s="1"/>
  <c r="DW45" i="97" s="1"/>
  <c r="H30" i="170"/>
  <c r="H32" i="170"/>
  <c r="L13" i="169"/>
  <c r="K14" i="169"/>
  <c r="J20" i="169"/>
  <c r="J22" i="169" s="1"/>
  <c r="J44" i="169" s="1"/>
  <c r="DZ176" i="97" s="1"/>
  <c r="DZ177" i="97" s="1"/>
  <c r="J14" i="170"/>
  <c r="K13" i="170"/>
  <c r="G36" i="168"/>
  <c r="G48" i="168" s="1"/>
  <c r="DW13" i="97" s="1"/>
  <c r="H30" i="168"/>
  <c r="H32" i="168"/>
  <c r="M26" i="168"/>
  <c r="L34" i="168"/>
  <c r="L46" i="168" s="1"/>
  <c r="I12" i="177" l="1"/>
  <c r="J11" i="177"/>
  <c r="J15" i="177"/>
  <c r="I16" i="177"/>
  <c r="H18" i="177"/>
  <c r="H20" i="177" s="1"/>
  <c r="H42" i="177" s="1"/>
  <c r="DX494" i="97" s="1"/>
  <c r="DX495" i="97" s="1"/>
  <c r="P34" i="171"/>
  <c r="P46" i="171" s="1"/>
  <c r="Q26" i="171"/>
  <c r="Q26" i="170"/>
  <c r="P34" i="170"/>
  <c r="P46" i="170" s="1"/>
  <c r="O32" i="178"/>
  <c r="O44" i="178" s="1"/>
  <c r="EE371" i="97" s="1"/>
  <c r="EE372" i="97" s="1"/>
  <c r="P24" i="178"/>
  <c r="G15" i="174"/>
  <c r="G16" i="174" s="1"/>
  <c r="G18" i="174" s="1"/>
  <c r="G20" i="174" s="1"/>
  <c r="G42" i="174" s="1"/>
  <c r="DW455" i="97" s="1"/>
  <c r="F16" i="174"/>
  <c r="F18" i="174" s="1"/>
  <c r="F20" i="174" s="1"/>
  <c r="F42" i="174" s="1"/>
  <c r="DV455" i="97" s="1"/>
  <c r="O32" i="176"/>
  <c r="O44" i="176" s="1"/>
  <c r="EE341" i="97" s="1"/>
  <c r="EE342" i="97" s="1"/>
  <c r="P24" i="176"/>
  <c r="O34" i="169"/>
  <c r="O46" i="169" s="1"/>
  <c r="P26" i="169"/>
  <c r="DV321" i="97"/>
  <c r="Q26" i="172"/>
  <c r="P34" i="172"/>
  <c r="P46" i="172" s="1"/>
  <c r="O32" i="175"/>
  <c r="O44" i="175" s="1"/>
  <c r="P24" i="175"/>
  <c r="J17" i="168"/>
  <c r="I18" i="168"/>
  <c r="I14" i="168"/>
  <c r="J13" i="168"/>
  <c r="H20" i="168"/>
  <c r="H22" i="168" s="1"/>
  <c r="H44" i="168" s="1"/>
  <c r="DX155" i="97" s="1"/>
  <c r="DX156" i="97" s="1"/>
  <c r="J18" i="175"/>
  <c r="J20" i="175" s="1"/>
  <c r="J42" i="175" s="1"/>
  <c r="DZ465" i="97" s="1"/>
  <c r="DZ466" i="97" s="1"/>
  <c r="O18" i="172"/>
  <c r="O20" i="172" s="1"/>
  <c r="O22" i="172" s="1"/>
  <c r="O44" i="172" s="1"/>
  <c r="EE206" i="97" s="1"/>
  <c r="EE207" i="97" s="1"/>
  <c r="P17" i="172"/>
  <c r="K18" i="176"/>
  <c r="K20" i="176" s="1"/>
  <c r="K42" i="176" s="1"/>
  <c r="EA475" i="97" s="1"/>
  <c r="EA476" i="97" s="1"/>
  <c r="J11" i="179"/>
  <c r="I12" i="179"/>
  <c r="H34" i="178"/>
  <c r="H46" i="178" s="1"/>
  <c r="I28" i="178"/>
  <c r="I30" i="178"/>
  <c r="G17" i="170"/>
  <c r="G18" i="170" s="1"/>
  <c r="G20" i="170" s="1"/>
  <c r="G22" i="170" s="1"/>
  <c r="G44" i="170" s="1"/>
  <c r="DW186" i="97" s="1"/>
  <c r="F18" i="170"/>
  <c r="F20" i="170" s="1"/>
  <c r="F22" i="170" s="1"/>
  <c r="F44" i="170" s="1"/>
  <c r="DV186" i="97" s="1"/>
  <c r="F18" i="173"/>
  <c r="F20" i="173" s="1"/>
  <c r="F22" i="173" s="1"/>
  <c r="F44" i="173" s="1"/>
  <c r="DV217" i="97" s="1"/>
  <c r="G17" i="173"/>
  <c r="G18" i="173" s="1"/>
  <c r="G20" i="173" s="1"/>
  <c r="G22" i="173" s="1"/>
  <c r="G44" i="173" s="1"/>
  <c r="DW217" i="97" s="1"/>
  <c r="I30" i="169"/>
  <c r="I32" i="169"/>
  <c r="N26" i="173"/>
  <c r="M34" i="173"/>
  <c r="M46" i="173" s="1"/>
  <c r="I16" i="179"/>
  <c r="J15" i="179"/>
  <c r="I16" i="178"/>
  <c r="J15" i="178"/>
  <c r="K20" i="169"/>
  <c r="K22" i="169" s="1"/>
  <c r="K44" i="169" s="1"/>
  <c r="EA176" i="97" s="1"/>
  <c r="EA177" i="97" s="1"/>
  <c r="H18" i="178"/>
  <c r="H20" i="178" s="1"/>
  <c r="H42" i="178" s="1"/>
  <c r="DX503" i="97" s="1"/>
  <c r="DX504" i="97" s="1"/>
  <c r="H18" i="179"/>
  <c r="H20" i="179" s="1"/>
  <c r="H42" i="179" s="1"/>
  <c r="DX513" i="97" s="1"/>
  <c r="DX514" i="97" s="1"/>
  <c r="J11" i="178"/>
  <c r="I12" i="178"/>
  <c r="N32" i="179"/>
  <c r="N44" i="179" s="1"/>
  <c r="ED381" i="97" s="1"/>
  <c r="ED382" i="97" s="1"/>
  <c r="O24" i="179"/>
  <c r="I34" i="179"/>
  <c r="I46" i="179" s="1"/>
  <c r="J28" i="179"/>
  <c r="J30" i="179"/>
  <c r="O24" i="177"/>
  <c r="N32" i="177"/>
  <c r="N44" i="177" s="1"/>
  <c r="I30" i="177"/>
  <c r="H34" i="177"/>
  <c r="H46" i="177" s="1"/>
  <c r="DX361" i="97" s="1"/>
  <c r="DX362" i="97" s="1"/>
  <c r="I28" i="177"/>
  <c r="I34" i="176"/>
  <c r="I46" i="176" s="1"/>
  <c r="J28" i="176"/>
  <c r="J30" i="176"/>
  <c r="L12" i="176"/>
  <c r="M11" i="176"/>
  <c r="H32" i="175"/>
  <c r="H44" i="175" s="1"/>
  <c r="DX331" i="97" s="1"/>
  <c r="DX332" i="97" s="1"/>
  <c r="I26" i="175"/>
  <c r="L11" i="175"/>
  <c r="K12" i="175"/>
  <c r="L15" i="175"/>
  <c r="K16" i="175"/>
  <c r="K34" i="175"/>
  <c r="K46" i="175" s="1"/>
  <c r="EA331" i="97" s="1"/>
  <c r="EA332" i="97" s="1"/>
  <c r="L28" i="175"/>
  <c r="L30" i="175"/>
  <c r="M15" i="176"/>
  <c r="L16" i="176"/>
  <c r="H30" i="174"/>
  <c r="G34" i="174"/>
  <c r="G46" i="174" s="1"/>
  <c r="DW321" i="97" s="1"/>
  <c r="H28" i="174"/>
  <c r="J18" i="174"/>
  <c r="J20" i="174" s="1"/>
  <c r="J42" i="174" s="1"/>
  <c r="DZ455" i="97" s="1"/>
  <c r="DZ456" i="97" s="1"/>
  <c r="K12" i="174"/>
  <c r="L11" i="174"/>
  <c r="K16" i="174"/>
  <c r="L15" i="174"/>
  <c r="N32" i="174"/>
  <c r="N44" i="174" s="1"/>
  <c r="O24" i="174"/>
  <c r="N17" i="173"/>
  <c r="M18" i="173"/>
  <c r="M20" i="173" s="1"/>
  <c r="M22" i="173" s="1"/>
  <c r="M44" i="173" s="1"/>
  <c r="EC217" i="97" s="1"/>
  <c r="EC218" i="97" s="1"/>
  <c r="H36" i="173"/>
  <c r="H48" i="173" s="1"/>
  <c r="DX77" i="97" s="1"/>
  <c r="DX78" i="97" s="1"/>
  <c r="I32" i="173"/>
  <c r="I30" i="173"/>
  <c r="L20" i="173"/>
  <c r="L22" i="173" s="1"/>
  <c r="L44" i="173" s="1"/>
  <c r="EB217" i="97" s="1"/>
  <c r="EB218" i="97" s="1"/>
  <c r="G17" i="172"/>
  <c r="G18" i="172" s="1"/>
  <c r="G20" i="172" s="1"/>
  <c r="G22" i="172" s="1"/>
  <c r="G44" i="172" s="1"/>
  <c r="DW206" i="97" s="1"/>
  <c r="F18" i="172"/>
  <c r="F20" i="172" s="1"/>
  <c r="F22" i="172" s="1"/>
  <c r="F44" i="172" s="1"/>
  <c r="DV206" i="97" s="1"/>
  <c r="H36" i="172"/>
  <c r="H48" i="172" s="1"/>
  <c r="DX66" i="97" s="1"/>
  <c r="DX67" i="97" s="1"/>
  <c r="I30" i="172"/>
  <c r="I32" i="172"/>
  <c r="H36" i="171"/>
  <c r="H48" i="171" s="1"/>
  <c r="DX56" i="97" s="1"/>
  <c r="DX57" i="97" s="1"/>
  <c r="I30" i="171"/>
  <c r="I32" i="171"/>
  <c r="J18" i="171"/>
  <c r="K17" i="171"/>
  <c r="I20" i="171"/>
  <c r="I22" i="171" s="1"/>
  <c r="I44" i="171" s="1"/>
  <c r="DY196" i="97" s="1"/>
  <c r="DY197" i="97" s="1"/>
  <c r="K13" i="171"/>
  <c r="J14" i="171"/>
  <c r="M13" i="169"/>
  <c r="L14" i="169"/>
  <c r="H36" i="170"/>
  <c r="H48" i="170" s="1"/>
  <c r="DX45" i="97" s="1"/>
  <c r="DX46" i="97" s="1"/>
  <c r="I30" i="170"/>
  <c r="I32" i="170"/>
  <c r="K14" i="170"/>
  <c r="L13" i="170"/>
  <c r="L17" i="170"/>
  <c r="K18" i="170"/>
  <c r="J20" i="170"/>
  <c r="J22" i="170" s="1"/>
  <c r="J44" i="170" s="1"/>
  <c r="DZ186" i="97" s="1"/>
  <c r="DZ187" i="97" s="1"/>
  <c r="M17" i="169"/>
  <c r="L18" i="169"/>
  <c r="M34" i="168"/>
  <c r="M46" i="168" s="1"/>
  <c r="N26" i="168"/>
  <c r="H36" i="168"/>
  <c r="H48" i="168" s="1"/>
  <c r="DX13" i="97" s="1"/>
  <c r="DX14" i="97" s="1"/>
  <c r="I32" i="168"/>
  <c r="I30" i="168"/>
  <c r="I20" i="168" l="1"/>
  <c r="I22" i="168" s="1"/>
  <c r="I44" i="168" s="1"/>
  <c r="DY155" i="97" s="1"/>
  <c r="DY156" i="97" s="1"/>
  <c r="K15" i="177"/>
  <c r="J16" i="177"/>
  <c r="K11" i="177"/>
  <c r="J12" i="177"/>
  <c r="J18" i="177" s="1"/>
  <c r="J20" i="177" s="1"/>
  <c r="J42" i="177" s="1"/>
  <c r="DZ494" i="97" s="1"/>
  <c r="DZ495" i="97" s="1"/>
  <c r="I18" i="177"/>
  <c r="I20" i="177" s="1"/>
  <c r="I42" i="177" s="1"/>
  <c r="DY494" i="97" s="1"/>
  <c r="DY495" i="97" s="1"/>
  <c r="Q34" i="170"/>
  <c r="Q46" i="170" s="1"/>
  <c r="D25" i="162"/>
  <c r="Q34" i="172"/>
  <c r="Q46" i="172" s="1"/>
  <c r="D39" i="162"/>
  <c r="Q34" i="171"/>
  <c r="Q46" i="171" s="1"/>
  <c r="D32" i="162"/>
  <c r="O32" i="179"/>
  <c r="O44" i="179" s="1"/>
  <c r="EE381" i="97" s="1"/>
  <c r="EE382" i="97" s="1"/>
  <c r="P24" i="179"/>
  <c r="Q24" i="175"/>
  <c r="P32" i="175"/>
  <c r="P44" i="175" s="1"/>
  <c r="Q24" i="176"/>
  <c r="P32" i="176"/>
  <c r="P44" i="176" s="1"/>
  <c r="EF341" i="97" s="1"/>
  <c r="EF342" i="97" s="1"/>
  <c r="O32" i="177"/>
  <c r="O44" i="177" s="1"/>
  <c r="P24" i="177"/>
  <c r="P32" i="178"/>
  <c r="P44" i="178" s="1"/>
  <c r="EF371" i="97" s="1"/>
  <c r="EF372" i="97" s="1"/>
  <c r="Q24" i="178"/>
  <c r="DT276" i="97"/>
  <c r="O32" i="174"/>
  <c r="O44" i="174" s="1"/>
  <c r="P24" i="174"/>
  <c r="Q26" i="169"/>
  <c r="P34" i="169"/>
  <c r="P46" i="169" s="1"/>
  <c r="DT235" i="97"/>
  <c r="K13" i="168"/>
  <c r="J14" i="168"/>
  <c r="J18" i="168"/>
  <c r="K17" i="168"/>
  <c r="P18" i="172"/>
  <c r="P20" i="172" s="1"/>
  <c r="P22" i="172" s="1"/>
  <c r="P44" i="172" s="1"/>
  <c r="EF206" i="97" s="1"/>
  <c r="EF207" i="97" s="1"/>
  <c r="Q18" i="172"/>
  <c r="Q20" i="172" s="1"/>
  <c r="Q22" i="172" s="1"/>
  <c r="Q44" i="172" s="1"/>
  <c r="EG206" i="97" s="1"/>
  <c r="EG207" i="97" s="1"/>
  <c r="J32" i="169"/>
  <c r="I36" i="169"/>
  <c r="I48" i="169" s="1"/>
  <c r="DY34" i="97" s="1"/>
  <c r="DY35" i="97" s="1"/>
  <c r="J30" i="169"/>
  <c r="K15" i="178"/>
  <c r="J16" i="178"/>
  <c r="K15" i="179"/>
  <c r="J16" i="179"/>
  <c r="J28" i="178"/>
  <c r="I34" i="178"/>
  <c r="I46" i="178" s="1"/>
  <c r="J30" i="178"/>
  <c r="K11" i="178"/>
  <c r="J12" i="178"/>
  <c r="J20" i="171"/>
  <c r="J22" i="171" s="1"/>
  <c r="J44" i="171" s="1"/>
  <c r="DZ196" i="97" s="1"/>
  <c r="DZ197" i="97" s="1"/>
  <c r="I18" i="179"/>
  <c r="I20" i="179" s="1"/>
  <c r="I42" i="179" s="1"/>
  <c r="DY513" i="97" s="1"/>
  <c r="DY514" i="97" s="1"/>
  <c r="K20" i="170"/>
  <c r="K22" i="170" s="1"/>
  <c r="K44" i="170" s="1"/>
  <c r="EA186" i="97" s="1"/>
  <c r="EA187" i="97" s="1"/>
  <c r="I18" i="178"/>
  <c r="I20" i="178" s="1"/>
  <c r="I42" i="178" s="1"/>
  <c r="DY503" i="97" s="1"/>
  <c r="DY504" i="97" s="1"/>
  <c r="O26" i="173"/>
  <c r="N34" i="173"/>
  <c r="N46" i="173" s="1"/>
  <c r="K11" i="179"/>
  <c r="J12" i="179"/>
  <c r="J34" i="179"/>
  <c r="J46" i="179" s="1"/>
  <c r="K28" i="179"/>
  <c r="K30" i="179"/>
  <c r="J30" i="177"/>
  <c r="I34" i="177"/>
  <c r="I46" i="177" s="1"/>
  <c r="DY361" i="97" s="1"/>
  <c r="DY362" i="97" s="1"/>
  <c r="J28" i="177"/>
  <c r="M15" i="175"/>
  <c r="L16" i="175"/>
  <c r="M11" i="175"/>
  <c r="L12" i="175"/>
  <c r="L18" i="175" s="1"/>
  <c r="L20" i="175" s="1"/>
  <c r="L42" i="175" s="1"/>
  <c r="EB465" i="97" s="1"/>
  <c r="EB466" i="97" s="1"/>
  <c r="J26" i="175"/>
  <c r="J32" i="175" s="1"/>
  <c r="J44" i="175" s="1"/>
  <c r="DZ331" i="97" s="1"/>
  <c r="DZ332" i="97" s="1"/>
  <c r="I32" i="175"/>
  <c r="I44" i="175" s="1"/>
  <c r="DY331" i="97" s="1"/>
  <c r="DY332" i="97" s="1"/>
  <c r="K18" i="175"/>
  <c r="K20" i="175" s="1"/>
  <c r="K42" i="175" s="1"/>
  <c r="EA465" i="97" s="1"/>
  <c r="EA466" i="97" s="1"/>
  <c r="N11" i="176"/>
  <c r="M12" i="176"/>
  <c r="L18" i="176"/>
  <c r="L20" i="176" s="1"/>
  <c r="L42" i="176" s="1"/>
  <c r="EB475" i="97" s="1"/>
  <c r="EB476" i="97" s="1"/>
  <c r="N15" i="176"/>
  <c r="M16" i="176"/>
  <c r="J34" i="176"/>
  <c r="J46" i="176" s="1"/>
  <c r="K28" i="176"/>
  <c r="K30" i="176"/>
  <c r="M28" i="175"/>
  <c r="L34" i="175"/>
  <c r="L46" i="175" s="1"/>
  <c r="EB331" i="97" s="1"/>
  <c r="EB332" i="97" s="1"/>
  <c r="M30" i="175"/>
  <c r="M15" i="174"/>
  <c r="L16" i="174"/>
  <c r="K18" i="174"/>
  <c r="K20" i="174" s="1"/>
  <c r="K42" i="174" s="1"/>
  <c r="EA455" i="97" s="1"/>
  <c r="EA456" i="97" s="1"/>
  <c r="L12" i="174"/>
  <c r="M11" i="174"/>
  <c r="H34" i="174"/>
  <c r="H46" i="174" s="1"/>
  <c r="DX321" i="97" s="1"/>
  <c r="DX322" i="97" s="1"/>
  <c r="I28" i="174"/>
  <c r="I30" i="174"/>
  <c r="I36" i="173"/>
  <c r="I48" i="173" s="1"/>
  <c r="DY77" i="97" s="1"/>
  <c r="DY78" i="97" s="1"/>
  <c r="J30" i="173"/>
  <c r="J32" i="173"/>
  <c r="N18" i="173"/>
  <c r="N20" i="173" s="1"/>
  <c r="N22" i="173" s="1"/>
  <c r="N44" i="173" s="1"/>
  <c r="ED217" i="97" s="1"/>
  <c r="ED218" i="97" s="1"/>
  <c r="J32" i="172"/>
  <c r="I36" i="172"/>
  <c r="I48" i="172" s="1"/>
  <c r="DY66" i="97" s="1"/>
  <c r="DY67" i="97" s="1"/>
  <c r="J30" i="172"/>
  <c r="K14" i="171"/>
  <c r="L13" i="171"/>
  <c r="L17" i="171"/>
  <c r="K18" i="171"/>
  <c r="J30" i="171"/>
  <c r="I36" i="171"/>
  <c r="I48" i="171" s="1"/>
  <c r="DY56" i="97" s="1"/>
  <c r="DY57" i="97" s="1"/>
  <c r="J32" i="171"/>
  <c r="M17" i="170"/>
  <c r="L18" i="170"/>
  <c r="L14" i="170"/>
  <c r="M13" i="170"/>
  <c r="J32" i="170"/>
  <c r="I36" i="170"/>
  <c r="I48" i="170" s="1"/>
  <c r="DY45" i="97" s="1"/>
  <c r="DY46" i="97" s="1"/>
  <c r="J30" i="170"/>
  <c r="N17" i="169"/>
  <c r="M18" i="169"/>
  <c r="L20" i="169"/>
  <c r="L22" i="169" s="1"/>
  <c r="L44" i="169" s="1"/>
  <c r="EB176" i="97" s="1"/>
  <c r="EB177" i="97" s="1"/>
  <c r="M14" i="169"/>
  <c r="N13" i="169"/>
  <c r="I36" i="168"/>
  <c r="I48" i="168" s="1"/>
  <c r="DY13" i="97" s="1"/>
  <c r="DY14" i="97" s="1"/>
  <c r="J32" i="168"/>
  <c r="J30" i="168"/>
  <c r="N34" i="168"/>
  <c r="N46" i="168" s="1"/>
  <c r="O26" i="168"/>
  <c r="DU235" i="97"/>
  <c r="DU565" i="97"/>
  <c r="DV276" i="97"/>
  <c r="DU276" i="97"/>
  <c r="DW235" i="97"/>
  <c r="DV235" i="97"/>
  <c r="DU538" i="97"/>
  <c r="L11" i="177" l="1"/>
  <c r="K12" i="177"/>
  <c r="K16" i="177"/>
  <c r="L15" i="177"/>
  <c r="M20" i="169"/>
  <c r="M22" i="169" s="1"/>
  <c r="M44" i="169" s="1"/>
  <c r="EC176" i="97" s="1"/>
  <c r="EC177" i="97" s="1"/>
  <c r="Q34" i="169"/>
  <c r="Q46" i="169" s="1"/>
  <c r="D18" i="162"/>
  <c r="Q32" i="175"/>
  <c r="Q44" i="175" s="1"/>
  <c r="I18" i="162"/>
  <c r="Q32" i="176"/>
  <c r="Q44" i="176" s="1"/>
  <c r="EG341" i="97" s="1"/>
  <c r="EG342" i="97" s="1"/>
  <c r="I25" i="162"/>
  <c r="Q32" i="178"/>
  <c r="Q44" i="178" s="1"/>
  <c r="EG371" i="97" s="1"/>
  <c r="EG372" i="97" s="1"/>
  <c r="I39" i="162"/>
  <c r="P32" i="177"/>
  <c r="P44" i="177" s="1"/>
  <c r="Q24" i="177"/>
  <c r="DT538" i="97"/>
  <c r="Q24" i="174"/>
  <c r="P32" i="174"/>
  <c r="P44" i="174" s="1"/>
  <c r="DT547" i="97"/>
  <c r="DT529" i="97"/>
  <c r="O34" i="173"/>
  <c r="O46" i="173" s="1"/>
  <c r="P26" i="173"/>
  <c r="DT256" i="97"/>
  <c r="O34" i="168"/>
  <c r="O46" i="168" s="1"/>
  <c r="P26" i="168"/>
  <c r="Q24" i="179"/>
  <c r="P32" i="179"/>
  <c r="P44" i="179" s="1"/>
  <c r="EF381" i="97" s="1"/>
  <c r="EF382" i="97" s="1"/>
  <c r="DT288" i="97"/>
  <c r="DT301" i="97"/>
  <c r="L17" i="168"/>
  <c r="K18" i="168"/>
  <c r="J20" i="168"/>
  <c r="J22" i="168" s="1"/>
  <c r="J44" i="168" s="1"/>
  <c r="DZ155" i="97" s="1"/>
  <c r="DZ156" i="97" s="1"/>
  <c r="L13" i="168"/>
  <c r="K14" i="168"/>
  <c r="O18" i="173"/>
  <c r="O20" i="173" s="1"/>
  <c r="O22" i="173" s="1"/>
  <c r="O44" i="173" s="1"/>
  <c r="EE217" i="97" s="1"/>
  <c r="EE218" i="97" s="1"/>
  <c r="P17" i="173"/>
  <c r="J18" i="178"/>
  <c r="J20" i="178" s="1"/>
  <c r="J42" i="178" s="1"/>
  <c r="DZ503" i="97" s="1"/>
  <c r="DZ504" i="97" s="1"/>
  <c r="J18" i="179"/>
  <c r="J20" i="179" s="1"/>
  <c r="J42" i="179" s="1"/>
  <c r="DZ513" i="97" s="1"/>
  <c r="DZ514" i="97" s="1"/>
  <c r="L11" i="178"/>
  <c r="K12" i="178"/>
  <c r="L11" i="179"/>
  <c r="K12" i="179"/>
  <c r="J34" i="178"/>
  <c r="J46" i="178" s="1"/>
  <c r="K28" i="178"/>
  <c r="K30" i="178"/>
  <c r="L15" i="179"/>
  <c r="K16" i="179"/>
  <c r="L15" i="178"/>
  <c r="K16" i="178"/>
  <c r="J36" i="169"/>
  <c r="J48" i="169" s="1"/>
  <c r="DZ34" i="97" s="1"/>
  <c r="DZ35" i="97" s="1"/>
  <c r="K30" i="169"/>
  <c r="K32" i="169"/>
  <c r="L18" i="174"/>
  <c r="L20" i="174" s="1"/>
  <c r="L42" i="174" s="1"/>
  <c r="EB455" i="97" s="1"/>
  <c r="EB456" i="97" s="1"/>
  <c r="K34" i="179"/>
  <c r="K46" i="179" s="1"/>
  <c r="L28" i="179"/>
  <c r="L30" i="179"/>
  <c r="DT583" i="97"/>
  <c r="K28" i="177"/>
  <c r="K30" i="177"/>
  <c r="J34" i="177"/>
  <c r="J46" i="177" s="1"/>
  <c r="DZ361" i="97" s="1"/>
  <c r="DZ362" i="97" s="1"/>
  <c r="K34" i="176"/>
  <c r="K46" i="176" s="1"/>
  <c r="L28" i="176"/>
  <c r="L30" i="176"/>
  <c r="O15" i="176"/>
  <c r="N16" i="176"/>
  <c r="N11" i="175"/>
  <c r="M12" i="175"/>
  <c r="M18" i="176"/>
  <c r="M20" i="176" s="1"/>
  <c r="M42" i="176" s="1"/>
  <c r="EC475" i="97" s="1"/>
  <c r="EC476" i="97" s="1"/>
  <c r="N30" i="175"/>
  <c r="N28" i="175"/>
  <c r="M34" i="175"/>
  <c r="M46" i="175" s="1"/>
  <c r="EC331" i="97" s="1"/>
  <c r="EC332" i="97" s="1"/>
  <c r="O11" i="176"/>
  <c r="N12" i="176"/>
  <c r="N15" i="175"/>
  <c r="M16" i="175"/>
  <c r="J28" i="174"/>
  <c r="I34" i="174"/>
  <c r="I46" i="174" s="1"/>
  <c r="DY321" i="97" s="1"/>
  <c r="DY322" i="97" s="1"/>
  <c r="J30" i="174"/>
  <c r="N11" i="174"/>
  <c r="M12" i="174"/>
  <c r="N15" i="174"/>
  <c r="M16" i="174"/>
  <c r="K32" i="173"/>
  <c r="J36" i="173"/>
  <c r="J48" i="173" s="1"/>
  <c r="DZ77" i="97" s="1"/>
  <c r="DZ78" i="97" s="1"/>
  <c r="K30" i="173"/>
  <c r="K32" i="172"/>
  <c r="J36" i="172"/>
  <c r="J48" i="172" s="1"/>
  <c r="DZ66" i="97" s="1"/>
  <c r="DZ67" i="97" s="1"/>
  <c r="K30" i="172"/>
  <c r="K32" i="171"/>
  <c r="K30" i="171"/>
  <c r="J36" i="171"/>
  <c r="J48" i="171" s="1"/>
  <c r="DZ56" i="97" s="1"/>
  <c r="DZ57" i="97" s="1"/>
  <c r="M17" i="171"/>
  <c r="L18" i="171"/>
  <c r="L14" i="171"/>
  <c r="M13" i="171"/>
  <c r="K20" i="171"/>
  <c r="K22" i="171" s="1"/>
  <c r="K44" i="171" s="1"/>
  <c r="EA196" i="97" s="1"/>
  <c r="EA197" i="97" s="1"/>
  <c r="K32" i="170"/>
  <c r="J36" i="170"/>
  <c r="J48" i="170" s="1"/>
  <c r="DZ45" i="97" s="1"/>
  <c r="DZ46" i="97" s="1"/>
  <c r="K30" i="170"/>
  <c r="N13" i="170"/>
  <c r="M14" i="170"/>
  <c r="L20" i="170"/>
  <c r="L22" i="170" s="1"/>
  <c r="L44" i="170" s="1"/>
  <c r="EB186" i="97" s="1"/>
  <c r="EB187" i="97" s="1"/>
  <c r="M18" i="170"/>
  <c r="N17" i="170"/>
  <c r="N14" i="169"/>
  <c r="O13" i="169"/>
  <c r="O14" i="169" s="1"/>
  <c r="O17" i="169"/>
  <c r="N18" i="169"/>
  <c r="K32" i="168"/>
  <c r="K30" i="168"/>
  <c r="J36" i="168"/>
  <c r="J48" i="168" s="1"/>
  <c r="DZ13" i="97" s="1"/>
  <c r="DZ14" i="97" s="1"/>
  <c r="DX235" i="97"/>
  <c r="DX236" i="97" s="1"/>
  <c r="DU574" i="97"/>
  <c r="DU288" i="97"/>
  <c r="DU583" i="97"/>
  <c r="DU301" i="97"/>
  <c r="DU529" i="97"/>
  <c r="DU547" i="97"/>
  <c r="DU256" i="97"/>
  <c r="DU266" i="97"/>
  <c r="DV565" i="97"/>
  <c r="DW276" i="97"/>
  <c r="DV538" i="97"/>
  <c r="L20" i="171" l="1"/>
  <c r="L22" i="171" s="1"/>
  <c r="L44" i="171" s="1"/>
  <c r="EB196" i="97" s="1"/>
  <c r="EB197" i="97" s="1"/>
  <c r="K20" i="168"/>
  <c r="K22" i="168" s="1"/>
  <c r="K44" i="168" s="1"/>
  <c r="EA155" i="97" s="1"/>
  <c r="EA156" i="97" s="1"/>
  <c r="L16" i="177"/>
  <c r="M15" i="177"/>
  <c r="K18" i="177"/>
  <c r="K20" i="177" s="1"/>
  <c r="K42" i="177" s="1"/>
  <c r="EA494" i="97" s="1"/>
  <c r="EA495" i="97" s="1"/>
  <c r="L12" i="177"/>
  <c r="L18" i="177" s="1"/>
  <c r="L20" i="177" s="1"/>
  <c r="L42" i="177" s="1"/>
  <c r="EB494" i="97" s="1"/>
  <c r="EB495" i="97" s="1"/>
  <c r="M11" i="177"/>
  <c r="Q32" i="179"/>
  <c r="Q44" i="179" s="1"/>
  <c r="EG381" i="97" s="1"/>
  <c r="EG382" i="97" s="1"/>
  <c r="I46" i="162"/>
  <c r="Q32" i="174"/>
  <c r="Q44" i="174" s="1"/>
  <c r="I11" i="162"/>
  <c r="Q32" i="177"/>
  <c r="Q44" i="177" s="1"/>
  <c r="I32" i="162"/>
  <c r="DT266" i="97"/>
  <c r="Q26" i="168"/>
  <c r="P34" i="168"/>
  <c r="P46" i="168" s="1"/>
  <c r="DT574" i="97"/>
  <c r="DT565" i="97"/>
  <c r="Q26" i="173"/>
  <c r="P34" i="173"/>
  <c r="P46" i="173" s="1"/>
  <c r="L14" i="168"/>
  <c r="M13" i="168"/>
  <c r="L18" i="168"/>
  <c r="M17" i="168"/>
  <c r="O18" i="169"/>
  <c r="P17" i="169"/>
  <c r="O16" i="176"/>
  <c r="P15" i="176"/>
  <c r="Q18" i="173"/>
  <c r="Q20" i="173" s="1"/>
  <c r="Q22" i="173" s="1"/>
  <c r="Q44" i="173" s="1"/>
  <c r="EG217" i="97" s="1"/>
  <c r="EG218" i="97" s="1"/>
  <c r="P18" i="173"/>
  <c r="P20" i="173" s="1"/>
  <c r="P22" i="173" s="1"/>
  <c r="P44" i="173" s="1"/>
  <c r="EF217" i="97" s="1"/>
  <c r="EF218" i="97" s="1"/>
  <c r="N18" i="176"/>
  <c r="N20" i="176" s="1"/>
  <c r="N42" i="176" s="1"/>
  <c r="ED475" i="97" s="1"/>
  <c r="ED476" i="97" s="1"/>
  <c r="O12" i="176"/>
  <c r="M15" i="178"/>
  <c r="L16" i="178"/>
  <c r="L28" i="178"/>
  <c r="L30" i="178"/>
  <c r="K34" i="178"/>
  <c r="K46" i="178" s="1"/>
  <c r="L16" i="179"/>
  <c r="M15" i="179"/>
  <c r="N20" i="169"/>
  <c r="N22" i="169" s="1"/>
  <c r="N44" i="169" s="1"/>
  <c r="ED176" i="97" s="1"/>
  <c r="ED177" i="97" s="1"/>
  <c r="K18" i="179"/>
  <c r="K20" i="179" s="1"/>
  <c r="K42" i="179" s="1"/>
  <c r="EA513" i="97" s="1"/>
  <c r="EA514" i="97" s="1"/>
  <c r="M11" i="179"/>
  <c r="L12" i="179"/>
  <c r="L32" i="169"/>
  <c r="L30" i="169"/>
  <c r="K36" i="169"/>
  <c r="K48" i="169" s="1"/>
  <c r="EA34" i="97" s="1"/>
  <c r="EA35" i="97" s="1"/>
  <c r="K18" i="178"/>
  <c r="K20" i="178" s="1"/>
  <c r="K42" i="178" s="1"/>
  <c r="EA503" i="97" s="1"/>
  <c r="EA504" i="97" s="1"/>
  <c r="M11" i="178"/>
  <c r="L12" i="178"/>
  <c r="L34" i="179"/>
  <c r="L46" i="179" s="1"/>
  <c r="M28" i="179"/>
  <c r="M30" i="179"/>
  <c r="K34" i="177"/>
  <c r="K46" i="177" s="1"/>
  <c r="EA361" i="97" s="1"/>
  <c r="EA362" i="97" s="1"/>
  <c r="L28" i="177"/>
  <c r="L30" i="177"/>
  <c r="N16" i="175"/>
  <c r="O15" i="175"/>
  <c r="O30" i="175"/>
  <c r="N34" i="175"/>
  <c r="N46" i="175" s="1"/>
  <c r="ED331" i="97" s="1"/>
  <c r="ED332" i="97" s="1"/>
  <c r="O28" i="175"/>
  <c r="M18" i="175"/>
  <c r="M20" i="175" s="1"/>
  <c r="M42" i="175" s="1"/>
  <c r="EC465" i="97" s="1"/>
  <c r="EC466" i="97" s="1"/>
  <c r="N12" i="175"/>
  <c r="O11" i="175"/>
  <c r="L34" i="176"/>
  <c r="L46" i="176" s="1"/>
  <c r="M28" i="176"/>
  <c r="M30" i="176"/>
  <c r="M18" i="174"/>
  <c r="M20" i="174" s="1"/>
  <c r="M42" i="174" s="1"/>
  <c r="EC455" i="97" s="1"/>
  <c r="EC456" i="97" s="1"/>
  <c r="O11" i="174"/>
  <c r="N12" i="174"/>
  <c r="O15" i="174"/>
  <c r="N16" i="174"/>
  <c r="J34" i="174"/>
  <c r="J46" i="174" s="1"/>
  <c r="DZ321" i="97" s="1"/>
  <c r="DZ322" i="97" s="1"/>
  <c r="K28" i="174"/>
  <c r="K30" i="174"/>
  <c r="L32" i="173"/>
  <c r="K36" i="173"/>
  <c r="K48" i="173" s="1"/>
  <c r="EA77" i="97" s="1"/>
  <c r="EA78" i="97" s="1"/>
  <c r="L30" i="173"/>
  <c r="L32" i="172"/>
  <c r="K36" i="172"/>
  <c r="K48" i="172" s="1"/>
  <c r="EA66" i="97" s="1"/>
  <c r="EA67" i="97" s="1"/>
  <c r="L30" i="172"/>
  <c r="N13" i="171"/>
  <c r="M14" i="171"/>
  <c r="N17" i="171"/>
  <c r="M18" i="171"/>
  <c r="L32" i="171"/>
  <c r="L30" i="171"/>
  <c r="K36" i="171"/>
  <c r="K48" i="171" s="1"/>
  <c r="EA56" i="97" s="1"/>
  <c r="EA57" i="97" s="1"/>
  <c r="N18" i="170"/>
  <c r="O17" i="170"/>
  <c r="M20" i="170"/>
  <c r="M22" i="170" s="1"/>
  <c r="M44" i="170" s="1"/>
  <c r="EC186" i="97" s="1"/>
  <c r="EC187" i="97" s="1"/>
  <c r="O13" i="170"/>
  <c r="O14" i="170" s="1"/>
  <c r="N14" i="170"/>
  <c r="L32" i="170"/>
  <c r="K36" i="170"/>
  <c r="K48" i="170" s="1"/>
  <c r="EA45" i="97" s="1"/>
  <c r="EA46" i="97" s="1"/>
  <c r="L30" i="170"/>
  <c r="O20" i="169"/>
  <c r="O22" i="169" s="1"/>
  <c r="O44" i="169" s="1"/>
  <c r="EE176" i="97" s="1"/>
  <c r="EE177" i="97" s="1"/>
  <c r="L32" i="168"/>
  <c r="L30" i="168"/>
  <c r="K36" i="168"/>
  <c r="K48" i="168" s="1"/>
  <c r="EA13" i="97" s="1"/>
  <c r="EA14" i="97" s="1"/>
  <c r="DY235" i="97"/>
  <c r="DY236" i="97" s="1"/>
  <c r="DV574" i="97"/>
  <c r="DV301" i="97"/>
  <c r="DV256" i="97"/>
  <c r="DV529" i="97"/>
  <c r="DV288" i="97"/>
  <c r="DV547" i="97"/>
  <c r="DV583" i="97"/>
  <c r="DV266" i="97"/>
  <c r="N18" i="175" l="1"/>
  <c r="N20" i="175" s="1"/>
  <c r="N42" i="175" s="1"/>
  <c r="ED465" i="97" s="1"/>
  <c r="ED466" i="97" s="1"/>
  <c r="L18" i="178"/>
  <c r="L20" i="178" s="1"/>
  <c r="L42" i="178" s="1"/>
  <c r="EB503" i="97" s="1"/>
  <c r="EB504" i="97" s="1"/>
  <c r="M12" i="177"/>
  <c r="N11" i="177"/>
  <c r="N15" i="177"/>
  <c r="M16" i="177"/>
  <c r="Q34" i="168"/>
  <c r="Q46" i="168" s="1"/>
  <c r="D11" i="162"/>
  <c r="Q34" i="173"/>
  <c r="Q46" i="173" s="1"/>
  <c r="D46" i="162"/>
  <c r="O34" i="175"/>
  <c r="O46" i="175" s="1"/>
  <c r="EE331" i="97" s="1"/>
  <c r="EE332" i="97" s="1"/>
  <c r="P30" i="175"/>
  <c r="P28" i="175"/>
  <c r="E19" i="107" s="1"/>
  <c r="L20" i="168"/>
  <c r="L22" i="168" s="1"/>
  <c r="L44" i="168" s="1"/>
  <c r="EB155" i="97" s="1"/>
  <c r="EB156" i="97" s="1"/>
  <c r="M18" i="168"/>
  <c r="N17" i="168"/>
  <c r="M14" i="168"/>
  <c r="N13" i="168"/>
  <c r="O18" i="176"/>
  <c r="O20" i="176" s="1"/>
  <c r="O42" i="176" s="1"/>
  <c r="EE475" i="97" s="1"/>
  <c r="EE476" i="97" s="1"/>
  <c r="L18" i="179"/>
  <c r="L20" i="179" s="1"/>
  <c r="L42" i="179" s="1"/>
  <c r="EB513" i="97" s="1"/>
  <c r="EB514" i="97" s="1"/>
  <c r="O18" i="170"/>
  <c r="O20" i="170" s="1"/>
  <c r="O22" i="170" s="1"/>
  <c r="O44" i="170" s="1"/>
  <c r="EE186" i="97" s="1"/>
  <c r="EE187" i="97" s="1"/>
  <c r="P17" i="170"/>
  <c r="O12" i="175"/>
  <c r="P12" i="176"/>
  <c r="Q11" i="176"/>
  <c r="Q12" i="176" s="1"/>
  <c r="P16" i="176"/>
  <c r="Q15" i="176"/>
  <c r="Q16" i="176" s="1"/>
  <c r="O16" i="174"/>
  <c r="P15" i="174"/>
  <c r="O16" i="175"/>
  <c r="P15" i="175"/>
  <c r="Q17" i="169"/>
  <c r="Q18" i="169" s="1"/>
  <c r="Q20" i="169" s="1"/>
  <c r="Q22" i="169" s="1"/>
  <c r="Q44" i="169" s="1"/>
  <c r="EG176" i="97" s="1"/>
  <c r="EG177" i="97" s="1"/>
  <c r="P18" i="169"/>
  <c r="P20" i="169" s="1"/>
  <c r="P22" i="169" s="1"/>
  <c r="P44" i="169" s="1"/>
  <c r="EF176" i="97" s="1"/>
  <c r="EF177" i="97" s="1"/>
  <c r="N20" i="170"/>
  <c r="N22" i="170" s="1"/>
  <c r="N44" i="170" s="1"/>
  <c r="ED186" i="97" s="1"/>
  <c r="ED187" i="97" s="1"/>
  <c r="O12" i="174"/>
  <c r="M12" i="179"/>
  <c r="N11" i="179"/>
  <c r="N15" i="179"/>
  <c r="M16" i="179"/>
  <c r="M12" i="178"/>
  <c r="N11" i="178"/>
  <c r="M30" i="178"/>
  <c r="L34" i="178"/>
  <c r="L46" i="178" s="1"/>
  <c r="M28" i="178"/>
  <c r="L36" i="169"/>
  <c r="L48" i="169" s="1"/>
  <c r="EB34" i="97" s="1"/>
  <c r="EB35" i="97" s="1"/>
  <c r="M32" i="169"/>
  <c r="M30" i="169"/>
  <c r="M16" i="178"/>
  <c r="N15" i="178"/>
  <c r="M34" i="179"/>
  <c r="M46" i="179" s="1"/>
  <c r="N28" i="179"/>
  <c r="N30" i="179"/>
  <c r="L34" i="177"/>
  <c r="L46" i="177" s="1"/>
  <c r="EB361" i="97" s="1"/>
  <c r="EB362" i="97" s="1"/>
  <c r="M28" i="177"/>
  <c r="M30" i="177"/>
  <c r="M34" i="176"/>
  <c r="M46" i="176" s="1"/>
  <c r="N28" i="176"/>
  <c r="N30" i="176"/>
  <c r="K34" i="174"/>
  <c r="K46" i="174" s="1"/>
  <c r="EA321" i="97" s="1"/>
  <c r="EA322" i="97" s="1"/>
  <c r="L28" i="174"/>
  <c r="L30" i="174"/>
  <c r="N18" i="174"/>
  <c r="N20" i="174" s="1"/>
  <c r="N42" i="174" s="1"/>
  <c r="ED455" i="97" s="1"/>
  <c r="ED456" i="97" s="1"/>
  <c r="M32" i="173"/>
  <c r="M30" i="173"/>
  <c r="L36" i="173"/>
  <c r="L48" i="173" s="1"/>
  <c r="EB77" i="97" s="1"/>
  <c r="EB78" i="97" s="1"/>
  <c r="M32" i="172"/>
  <c r="M30" i="172"/>
  <c r="L36" i="172"/>
  <c r="L48" i="172" s="1"/>
  <c r="EB66" i="97" s="1"/>
  <c r="EB67" i="97" s="1"/>
  <c r="O17" i="171"/>
  <c r="N18" i="171"/>
  <c r="M32" i="171"/>
  <c r="L36" i="171"/>
  <c r="L48" i="171" s="1"/>
  <c r="EB56" i="97" s="1"/>
  <c r="EB57" i="97" s="1"/>
  <c r="M30" i="171"/>
  <c r="M20" i="171"/>
  <c r="M22" i="171" s="1"/>
  <c r="M44" i="171" s="1"/>
  <c r="EC196" i="97" s="1"/>
  <c r="EC197" i="97" s="1"/>
  <c r="O13" i="171"/>
  <c r="O14" i="171" s="1"/>
  <c r="N14" i="171"/>
  <c r="M32" i="170"/>
  <c r="M30" i="170"/>
  <c r="L36" i="170"/>
  <c r="L48" i="170" s="1"/>
  <c r="EB45" i="97" s="1"/>
  <c r="EB46" i="97" s="1"/>
  <c r="M32" i="168"/>
  <c r="L36" i="168"/>
  <c r="L48" i="168" s="1"/>
  <c r="EB13" i="97" s="1"/>
  <c r="EB14" i="97" s="1"/>
  <c r="M30" i="168"/>
  <c r="DW574" i="97"/>
  <c r="DW538" i="97"/>
  <c r="DX583" i="97"/>
  <c r="DX584" i="97" s="1"/>
  <c r="DW583" i="97"/>
  <c r="DX301" i="97"/>
  <c r="DX302" i="97" s="1"/>
  <c r="DW301" i="97"/>
  <c r="DX565" i="97"/>
  <c r="DX566" i="97" s="1"/>
  <c r="DW565" i="97"/>
  <c r="DX266" i="97"/>
  <c r="DX267" i="97" s="1"/>
  <c r="DW266" i="97"/>
  <c r="DX529" i="97"/>
  <c r="DX530" i="97" s="1"/>
  <c r="DW529" i="97"/>
  <c r="DW547" i="97"/>
  <c r="DW288" i="97"/>
  <c r="DW256" i="97"/>
  <c r="DY276" i="97"/>
  <c r="DY277" i="97" s="1"/>
  <c r="DZ235" i="97"/>
  <c r="DZ236" i="97" s="1"/>
  <c r="DX276" i="97"/>
  <c r="DX277" i="97" s="1"/>
  <c r="O15" i="177" l="1"/>
  <c r="N16" i="177"/>
  <c r="N12" i="177"/>
  <c r="N18" i="177" s="1"/>
  <c r="N20" i="177" s="1"/>
  <c r="N42" i="177" s="1"/>
  <c r="ED494" i="97" s="1"/>
  <c r="ED495" i="97" s="1"/>
  <c r="O11" i="177"/>
  <c r="M18" i="177"/>
  <c r="M20" i="177" s="1"/>
  <c r="M42" i="177" s="1"/>
  <c r="EC494" i="97" s="1"/>
  <c r="EC495" i="97" s="1"/>
  <c r="O18" i="174"/>
  <c r="O20" i="174" s="1"/>
  <c r="O42" i="174" s="1"/>
  <c r="EE455" i="97" s="1"/>
  <c r="EE456" i="97" s="1"/>
  <c r="Q28" i="175"/>
  <c r="I60" i="162" s="1"/>
  <c r="P34" i="175"/>
  <c r="P46" i="175" s="1"/>
  <c r="EF331" i="97" s="1"/>
  <c r="EF332" i="97" s="1"/>
  <c r="Q30" i="175"/>
  <c r="M18" i="178"/>
  <c r="M20" i="178" s="1"/>
  <c r="M42" i="178" s="1"/>
  <c r="EC503" i="97" s="1"/>
  <c r="EC504" i="97" s="1"/>
  <c r="M20" i="168"/>
  <c r="M22" i="168" s="1"/>
  <c r="M44" i="168" s="1"/>
  <c r="EC155" i="97" s="1"/>
  <c r="EC156" i="97" s="1"/>
  <c r="O13" i="168"/>
  <c r="O14" i="168" s="1"/>
  <c r="N14" i="168"/>
  <c r="O17" i="168"/>
  <c r="N18" i="168"/>
  <c r="O18" i="175"/>
  <c r="O20" i="175" s="1"/>
  <c r="O42" i="175" s="1"/>
  <c r="EE465" i="97" s="1"/>
  <c r="EE466" i="97" s="1"/>
  <c r="Q15" i="174"/>
  <c r="Q16" i="174" s="1"/>
  <c r="P16" i="174"/>
  <c r="O18" i="171"/>
  <c r="O20" i="171" s="1"/>
  <c r="O22" i="171" s="1"/>
  <c r="O44" i="171" s="1"/>
  <c r="EE196" i="97" s="1"/>
  <c r="EE197" i="97" s="1"/>
  <c r="P17" i="171"/>
  <c r="Q11" i="174"/>
  <c r="Q12" i="174" s="1"/>
  <c r="P12" i="174"/>
  <c r="P18" i="176"/>
  <c r="P20" i="176" s="1"/>
  <c r="P42" i="176" s="1"/>
  <c r="EF475" i="97" s="1"/>
  <c r="EF476" i="97" s="1"/>
  <c r="P12" i="175"/>
  <c r="Q11" i="175"/>
  <c r="Q12" i="175" s="1"/>
  <c r="P18" i="170"/>
  <c r="P20" i="170" s="1"/>
  <c r="P22" i="170" s="1"/>
  <c r="P44" i="170" s="1"/>
  <c r="EF186" i="97" s="1"/>
  <c r="EF187" i="97" s="1"/>
  <c r="Q17" i="170"/>
  <c r="Q18" i="170" s="1"/>
  <c r="Q20" i="170" s="1"/>
  <c r="Q22" i="170" s="1"/>
  <c r="Q44" i="170" s="1"/>
  <c r="EG186" i="97" s="1"/>
  <c r="EG187" i="97" s="1"/>
  <c r="Q18" i="176"/>
  <c r="Q20" i="176" s="1"/>
  <c r="Q42" i="176" s="1"/>
  <c r="EG475" i="97" s="1"/>
  <c r="EG476" i="97" s="1"/>
  <c r="N20" i="171"/>
  <c r="N22" i="171" s="1"/>
  <c r="N44" i="171" s="1"/>
  <c r="ED196" i="97" s="1"/>
  <c r="ED197" i="97" s="1"/>
  <c r="P16" i="175"/>
  <c r="Q15" i="175"/>
  <c r="Q16" i="175" s="1"/>
  <c r="N16" i="178"/>
  <c r="O15" i="178"/>
  <c r="N16" i="179"/>
  <c r="O15" i="179"/>
  <c r="N28" i="178"/>
  <c r="M34" i="178"/>
  <c r="M46" i="178" s="1"/>
  <c r="N30" i="178"/>
  <c r="O11" i="179"/>
  <c r="N12" i="179"/>
  <c r="N30" i="169"/>
  <c r="N32" i="169"/>
  <c r="M36" i="169"/>
  <c r="M48" i="169" s="1"/>
  <c r="EC34" i="97" s="1"/>
  <c r="EC35" i="97" s="1"/>
  <c r="O11" i="178"/>
  <c r="N12" i="178"/>
  <c r="M18" i="179"/>
  <c r="M20" i="179" s="1"/>
  <c r="M42" i="179" s="1"/>
  <c r="EC513" i="97" s="1"/>
  <c r="EC514" i="97" s="1"/>
  <c r="N34" i="179"/>
  <c r="N46" i="179" s="1"/>
  <c r="O30" i="179"/>
  <c r="O28" i="179"/>
  <c r="M34" i="177"/>
  <c r="M46" i="177" s="1"/>
  <c r="EC361" i="97" s="1"/>
  <c r="EC362" i="97" s="1"/>
  <c r="N28" i="177"/>
  <c r="N30" i="177"/>
  <c r="O28" i="176"/>
  <c r="N34" i="176"/>
  <c r="N46" i="176" s="1"/>
  <c r="O30" i="176"/>
  <c r="L34" i="174"/>
  <c r="L46" i="174" s="1"/>
  <c r="EB321" i="97" s="1"/>
  <c r="EB322" i="97" s="1"/>
  <c r="M30" i="174"/>
  <c r="M28" i="174"/>
  <c r="N32" i="173"/>
  <c r="M36" i="173"/>
  <c r="M48" i="173" s="1"/>
  <c r="EC77" i="97" s="1"/>
  <c r="EC78" i="97" s="1"/>
  <c r="N30" i="173"/>
  <c r="N32" i="172"/>
  <c r="N30" i="172"/>
  <c r="M36" i="172"/>
  <c r="M48" i="172" s="1"/>
  <c r="EC66" i="97" s="1"/>
  <c r="EC67" i="97" s="1"/>
  <c r="N32" i="171"/>
  <c r="N30" i="171"/>
  <c r="M36" i="171"/>
  <c r="M48" i="171" s="1"/>
  <c r="EC56" i="97" s="1"/>
  <c r="EC57" i="97" s="1"/>
  <c r="N32" i="170"/>
  <c r="N30" i="170"/>
  <c r="M36" i="170"/>
  <c r="M48" i="170" s="1"/>
  <c r="EC45" i="97" s="1"/>
  <c r="EC46" i="97" s="1"/>
  <c r="M36" i="168"/>
  <c r="M48" i="168" s="1"/>
  <c r="EC13" i="97" s="1"/>
  <c r="EC14" i="97" s="1"/>
  <c r="N30" i="168"/>
  <c r="N32" i="168"/>
  <c r="DY565" i="97"/>
  <c r="DY566" i="97" s="1"/>
  <c r="DY301" i="97"/>
  <c r="DY302" i="97" s="1"/>
  <c r="DY583" i="97"/>
  <c r="DY584" i="97" s="1"/>
  <c r="DX256" i="97"/>
  <c r="DX257" i="97" s="1"/>
  <c r="DY529" i="97"/>
  <c r="DY530" i="97" s="1"/>
  <c r="DY288" i="97"/>
  <c r="DY289" i="97" s="1"/>
  <c r="DY547" i="97"/>
  <c r="DY548" i="97" s="1"/>
  <c r="DX288" i="97"/>
  <c r="DX289" i="97" s="1"/>
  <c r="DX547" i="97"/>
  <c r="DX548" i="97" s="1"/>
  <c r="DY538" i="97"/>
  <c r="DY539" i="97" s="1"/>
  <c r="DZ276" i="97"/>
  <c r="DZ277" i="97" s="1"/>
  <c r="DX538" i="97"/>
  <c r="DX539" i="97" s="1"/>
  <c r="DX574" i="97"/>
  <c r="DX575" i="97" s="1"/>
  <c r="O12" i="177" l="1"/>
  <c r="P11" i="177"/>
  <c r="O16" i="177"/>
  <c r="P15" i="177"/>
  <c r="O34" i="179"/>
  <c r="O46" i="179" s="1"/>
  <c r="P28" i="179"/>
  <c r="E23" i="149" s="1"/>
  <c r="P30" i="179"/>
  <c r="Q18" i="174"/>
  <c r="Q20" i="174" s="1"/>
  <c r="Q42" i="174" s="1"/>
  <c r="EG455" i="97" s="1"/>
  <c r="EG456" i="97" s="1"/>
  <c r="Q34" i="175"/>
  <c r="Q46" i="175" s="1"/>
  <c r="EG331" i="97" s="1"/>
  <c r="EG332" i="97" s="1"/>
  <c r="P30" i="176"/>
  <c r="P28" i="176"/>
  <c r="F19" i="107" s="1"/>
  <c r="N20" i="168"/>
  <c r="N22" i="168" s="1"/>
  <c r="N44" i="168" s="1"/>
  <c r="ED155" i="97" s="1"/>
  <c r="ED156" i="97" s="1"/>
  <c r="P17" i="168"/>
  <c r="O18" i="168"/>
  <c r="O20" i="168" s="1"/>
  <c r="O22" i="168" s="1"/>
  <c r="O44" i="168" s="1"/>
  <c r="EE155" i="97" s="1"/>
  <c r="EE156" i="97" s="1"/>
  <c r="Q18" i="175"/>
  <c r="Q20" i="175" s="1"/>
  <c r="Q42" i="175" s="1"/>
  <c r="EG465" i="97" s="1"/>
  <c r="EG466" i="97" s="1"/>
  <c r="P18" i="175"/>
  <c r="P20" i="175" s="1"/>
  <c r="P42" i="175" s="1"/>
  <c r="EF465" i="97" s="1"/>
  <c r="EF466" i="97" s="1"/>
  <c r="N18" i="178"/>
  <c r="N20" i="178" s="1"/>
  <c r="N42" i="178" s="1"/>
  <c r="ED503" i="97" s="1"/>
  <c r="ED504" i="97" s="1"/>
  <c r="P18" i="174"/>
  <c r="P20" i="174" s="1"/>
  <c r="P42" i="174" s="1"/>
  <c r="EF455" i="97" s="1"/>
  <c r="EF456" i="97" s="1"/>
  <c r="O16" i="179"/>
  <c r="P15" i="179"/>
  <c r="O16" i="178"/>
  <c r="P15" i="178"/>
  <c r="O12" i="179"/>
  <c r="O12" i="178"/>
  <c r="P18" i="171"/>
  <c r="P20" i="171" s="1"/>
  <c r="P22" i="171" s="1"/>
  <c r="P44" i="171" s="1"/>
  <c r="EF196" i="97" s="1"/>
  <c r="EF197" i="97" s="1"/>
  <c r="Q17" i="171"/>
  <c r="Q18" i="171" s="1"/>
  <c r="Q20" i="171" s="1"/>
  <c r="Q22" i="171" s="1"/>
  <c r="Q44" i="171" s="1"/>
  <c r="EG196" i="97" s="1"/>
  <c r="EG197" i="97" s="1"/>
  <c r="N18" i="179"/>
  <c r="N20" i="179" s="1"/>
  <c r="N42" i="179" s="1"/>
  <c r="ED513" i="97" s="1"/>
  <c r="ED514" i="97" s="1"/>
  <c r="O30" i="169"/>
  <c r="O32" i="169"/>
  <c r="N36" i="169"/>
  <c r="N48" i="169" s="1"/>
  <c r="ED34" i="97" s="1"/>
  <c r="ED35" i="97" s="1"/>
  <c r="O28" i="178"/>
  <c r="O30" i="178"/>
  <c r="N34" i="178"/>
  <c r="N46" i="178" s="1"/>
  <c r="N34" i="177"/>
  <c r="N46" i="177" s="1"/>
  <c r="ED361" i="97" s="1"/>
  <c r="ED362" i="97" s="1"/>
  <c r="O28" i="177"/>
  <c r="O30" i="177"/>
  <c r="O34" i="176"/>
  <c r="O46" i="176" s="1"/>
  <c r="N30" i="174"/>
  <c r="M34" i="174"/>
  <c r="M46" i="174" s="1"/>
  <c r="EC321" i="97" s="1"/>
  <c r="EC322" i="97" s="1"/>
  <c r="N28" i="174"/>
  <c r="O30" i="173"/>
  <c r="O32" i="173"/>
  <c r="N36" i="173"/>
  <c r="N48" i="173" s="1"/>
  <c r="ED77" i="97" s="1"/>
  <c r="ED78" i="97" s="1"/>
  <c r="O30" i="172"/>
  <c r="O32" i="172"/>
  <c r="N36" i="172"/>
  <c r="N48" i="172" s="1"/>
  <c r="ED66" i="97" s="1"/>
  <c r="ED67" i="97" s="1"/>
  <c r="O30" i="171"/>
  <c r="O32" i="171"/>
  <c r="N36" i="171"/>
  <c r="N48" i="171" s="1"/>
  <c r="ED56" i="97" s="1"/>
  <c r="ED57" i="97" s="1"/>
  <c r="O30" i="170"/>
  <c r="O32" i="170"/>
  <c r="N36" i="170"/>
  <c r="N48" i="170" s="1"/>
  <c r="ED45" i="97" s="1"/>
  <c r="ED46" i="97" s="1"/>
  <c r="O30" i="168"/>
  <c r="O32" i="168"/>
  <c r="N36" i="168"/>
  <c r="N48" i="168" s="1"/>
  <c r="ED13" i="97" s="1"/>
  <c r="ED14" i="97" s="1"/>
  <c r="DZ301" i="97"/>
  <c r="DZ302" i="97" s="1"/>
  <c r="DZ529" i="97"/>
  <c r="DZ530" i="97" s="1"/>
  <c r="EA235" i="97"/>
  <c r="EA236" i="97" s="1"/>
  <c r="DZ538" i="97"/>
  <c r="DZ539" i="97" s="1"/>
  <c r="DZ266" i="97"/>
  <c r="DZ267" i="97" s="1"/>
  <c r="DY256" i="97"/>
  <c r="DY257" i="97" s="1"/>
  <c r="DY266" i="97"/>
  <c r="DY267" i="97" s="1"/>
  <c r="DZ547" i="97"/>
  <c r="DZ548" i="97" s="1"/>
  <c r="DZ574" i="97"/>
  <c r="DZ575" i="97" s="1"/>
  <c r="DY574" i="97"/>
  <c r="DY575" i="97" s="1"/>
  <c r="EA276" i="97"/>
  <c r="EA277" i="97" s="1"/>
  <c r="DZ288" i="97"/>
  <c r="DZ289" i="97" s="1"/>
  <c r="DZ583" i="97"/>
  <c r="DZ584" i="97" s="1"/>
  <c r="DZ565" i="97"/>
  <c r="DZ566" i="97" s="1"/>
  <c r="P16" i="177" l="1"/>
  <c r="Q15" i="177"/>
  <c r="Q16" i="177" s="1"/>
  <c r="P12" i="177"/>
  <c r="P18" i="177" s="1"/>
  <c r="P20" i="177" s="1"/>
  <c r="P42" i="177" s="1"/>
  <c r="EF494" i="97" s="1"/>
  <c r="EF495" i="97" s="1"/>
  <c r="Q11" i="177"/>
  <c r="Q12" i="177" s="1"/>
  <c r="Q18" i="177" s="1"/>
  <c r="Q20" i="177" s="1"/>
  <c r="Q42" i="177" s="1"/>
  <c r="EG494" i="97" s="1"/>
  <c r="EG495" i="97" s="1"/>
  <c r="O18" i="177"/>
  <c r="O20" i="177" s="1"/>
  <c r="O42" i="177" s="1"/>
  <c r="EE494" i="97" s="1"/>
  <c r="EE495" i="97" s="1"/>
  <c r="P32" i="171"/>
  <c r="P30" i="171"/>
  <c r="G17" i="107" s="1"/>
  <c r="P30" i="177"/>
  <c r="P28" i="177"/>
  <c r="G19" i="107" s="1"/>
  <c r="P30" i="172"/>
  <c r="D21" i="149" s="1"/>
  <c r="P32" i="172"/>
  <c r="P30" i="178"/>
  <c r="P28" i="178"/>
  <c r="D23" i="149" s="1"/>
  <c r="P32" i="168"/>
  <c r="P30" i="168"/>
  <c r="D17" i="107" s="1"/>
  <c r="P30" i="173"/>
  <c r="E21" i="149" s="1"/>
  <c r="P32" i="173"/>
  <c r="P34" i="179"/>
  <c r="P46" i="179" s="1"/>
  <c r="Q28" i="179"/>
  <c r="I88" i="162" s="1"/>
  <c r="Q30" i="179"/>
  <c r="P30" i="170"/>
  <c r="F17" i="107" s="1"/>
  <c r="P32" i="170"/>
  <c r="Q30" i="176"/>
  <c r="Q28" i="176"/>
  <c r="P34" i="176"/>
  <c r="P46" i="176" s="1"/>
  <c r="P32" i="169"/>
  <c r="P30" i="169"/>
  <c r="E17" i="107" s="1"/>
  <c r="P18" i="168"/>
  <c r="P20" i="168" s="1"/>
  <c r="P22" i="168" s="1"/>
  <c r="P44" i="168" s="1"/>
  <c r="EF155" i="97" s="1"/>
  <c r="EF156" i="97" s="1"/>
  <c r="Q17" i="168"/>
  <c r="Q18" i="168" s="1"/>
  <c r="Q20" i="168" s="1"/>
  <c r="Q22" i="168" s="1"/>
  <c r="Q44" i="168" s="1"/>
  <c r="EG155" i="97" s="1"/>
  <c r="EG156" i="97" s="1"/>
  <c r="O18" i="178"/>
  <c r="O20" i="178" s="1"/>
  <c r="O42" i="178" s="1"/>
  <c r="EE503" i="97" s="1"/>
  <c r="EE504" i="97" s="1"/>
  <c r="O18" i="179"/>
  <c r="O20" i="179" s="1"/>
  <c r="O42" i="179" s="1"/>
  <c r="EE513" i="97" s="1"/>
  <c r="EE514" i="97" s="1"/>
  <c r="Q15" i="179"/>
  <c r="Q16" i="179" s="1"/>
  <c r="P16" i="179"/>
  <c r="P12" i="178"/>
  <c r="Q11" i="178"/>
  <c r="Q12" i="178" s="1"/>
  <c r="P12" i="179"/>
  <c r="P18" i="179" s="1"/>
  <c r="P20" i="179" s="1"/>
  <c r="P42" i="179" s="1"/>
  <c r="EF513" i="97" s="1"/>
  <c r="EF514" i="97" s="1"/>
  <c r="Q11" i="179"/>
  <c r="Q12" i="179" s="1"/>
  <c r="Q15" i="178"/>
  <c r="Q16" i="178" s="1"/>
  <c r="P16" i="178"/>
  <c r="O34" i="178"/>
  <c r="O46" i="178" s="1"/>
  <c r="O36" i="169"/>
  <c r="O48" i="169" s="1"/>
  <c r="EE34" i="97" s="1"/>
  <c r="EE35" i="97" s="1"/>
  <c r="O34" i="177"/>
  <c r="O46" i="177" s="1"/>
  <c r="EE361" i="97" s="1"/>
  <c r="EE362" i="97" s="1"/>
  <c r="O28" i="174"/>
  <c r="O30" i="174"/>
  <c r="N34" i="174"/>
  <c r="N46" i="174" s="1"/>
  <c r="ED321" i="97" s="1"/>
  <c r="ED322" i="97" s="1"/>
  <c r="O36" i="173"/>
  <c r="O48" i="173" s="1"/>
  <c r="EE77" i="97" s="1"/>
  <c r="EE78" i="97" s="1"/>
  <c r="O36" i="172"/>
  <c r="O48" i="172" s="1"/>
  <c r="EE66" i="97" s="1"/>
  <c r="EE67" i="97" s="1"/>
  <c r="O36" i="171"/>
  <c r="O48" i="171" s="1"/>
  <c r="EE56" i="97" s="1"/>
  <c r="EE57" i="97" s="1"/>
  <c r="O36" i="170"/>
  <c r="O48" i="170" s="1"/>
  <c r="EE45" i="97" s="1"/>
  <c r="EE46" i="97" s="1"/>
  <c r="O36" i="168"/>
  <c r="O48" i="168" s="1"/>
  <c r="EE13" i="97" s="1"/>
  <c r="EE14" i="97" s="1"/>
  <c r="EA266" i="97"/>
  <c r="EA267" i="97" s="1"/>
  <c r="EB276" i="97"/>
  <c r="EB277" i="97" s="1"/>
  <c r="DZ256" i="97"/>
  <c r="DZ257" i="97" s="1"/>
  <c r="EA288" i="97"/>
  <c r="EA289" i="97" s="1"/>
  <c r="EA574" i="97"/>
  <c r="EA575" i="97" s="1"/>
  <c r="EA547" i="97"/>
  <c r="EA548" i="97" s="1"/>
  <c r="EA538" i="97"/>
  <c r="EA539" i="97" s="1"/>
  <c r="EA565" i="97"/>
  <c r="EA566" i="97" s="1"/>
  <c r="EA583" i="97"/>
  <c r="EA584" i="97" s="1"/>
  <c r="EB235" i="97"/>
  <c r="EB236" i="97" s="1"/>
  <c r="Q18" i="179" l="1"/>
  <c r="Q20" i="179" s="1"/>
  <c r="Q42" i="179" s="1"/>
  <c r="EG513" i="97" s="1"/>
  <c r="EG514" i="97" s="1"/>
  <c r="Q34" i="176"/>
  <c r="Q46" i="176" s="1"/>
  <c r="I67" i="162"/>
  <c r="Q30" i="170"/>
  <c r="D67" i="162" s="1"/>
  <c r="P36" i="170"/>
  <c r="P48" i="170" s="1"/>
  <c r="EF45" i="97" s="1"/>
  <c r="EF46" i="97" s="1"/>
  <c r="Q32" i="170"/>
  <c r="Q30" i="173"/>
  <c r="D88" i="162" s="1"/>
  <c r="Q32" i="173"/>
  <c r="P36" i="173"/>
  <c r="P48" i="173" s="1"/>
  <c r="EF77" i="97" s="1"/>
  <c r="EF78" i="97" s="1"/>
  <c r="P36" i="169"/>
  <c r="P48" i="169" s="1"/>
  <c r="EF34" i="97" s="1"/>
  <c r="EF35" i="97" s="1"/>
  <c r="Q32" i="169"/>
  <c r="Q30" i="169"/>
  <c r="P36" i="172"/>
  <c r="P48" i="172" s="1"/>
  <c r="EF66" i="97" s="1"/>
  <c r="EF67" i="97" s="1"/>
  <c r="Q30" i="172"/>
  <c r="D81" i="162" s="1"/>
  <c r="Q32" i="172"/>
  <c r="Q28" i="178"/>
  <c r="I81" i="162" s="1"/>
  <c r="Q30" i="178"/>
  <c r="P34" i="178"/>
  <c r="P46" i="178" s="1"/>
  <c r="P30" i="174"/>
  <c r="P28" i="174"/>
  <c r="D19" i="107" s="1"/>
  <c r="Q34" i="179"/>
  <c r="Q46" i="179" s="1"/>
  <c r="P36" i="171"/>
  <c r="P48" i="171" s="1"/>
  <c r="EF56" i="97" s="1"/>
  <c r="EF57" i="97" s="1"/>
  <c r="Q30" i="171"/>
  <c r="D74" i="162" s="1"/>
  <c r="Q32" i="171"/>
  <c r="Q30" i="168"/>
  <c r="D53" i="162" s="1"/>
  <c r="P36" i="168"/>
  <c r="P48" i="168" s="1"/>
  <c r="EF13" i="97" s="1"/>
  <c r="EF14" i="97" s="1"/>
  <c r="Q32" i="168"/>
  <c r="Q30" i="177"/>
  <c r="Q28" i="177"/>
  <c r="P34" i="177"/>
  <c r="P46" i="177" s="1"/>
  <c r="EF361" i="97" s="1"/>
  <c r="EF362" i="97" s="1"/>
  <c r="Q18" i="178"/>
  <c r="Q20" i="178" s="1"/>
  <c r="Q42" i="178" s="1"/>
  <c r="EG503" i="97" s="1"/>
  <c r="EG504" i="97" s="1"/>
  <c r="P18" i="178"/>
  <c r="P20" i="178" s="1"/>
  <c r="P42" i="178" s="1"/>
  <c r="EF503" i="97" s="1"/>
  <c r="EF504" i="97" s="1"/>
  <c r="O34" i="174"/>
  <c r="O46" i="174" s="1"/>
  <c r="EE321" i="97" s="1"/>
  <c r="EE322" i="97" s="1"/>
  <c r="EB529" i="97"/>
  <c r="EB530" i="97" s="1"/>
  <c r="EB256" i="97"/>
  <c r="EB257" i="97" s="1"/>
  <c r="EB266" i="97"/>
  <c r="EB267" i="97" s="1"/>
  <c r="EB547" i="97"/>
  <c r="EB548" i="97" s="1"/>
  <c r="EC276" i="97"/>
  <c r="EC277" i="97" s="1"/>
  <c r="EB288" i="97"/>
  <c r="EB289" i="97" s="1"/>
  <c r="EC235" i="97"/>
  <c r="EC236" i="97" s="1"/>
  <c r="EA301" i="97"/>
  <c r="EA302" i="97" s="1"/>
  <c r="EA529" i="97"/>
  <c r="EA530" i="97" s="1"/>
  <c r="EA256" i="97"/>
  <c r="EA257" i="97" s="1"/>
  <c r="Q34" i="177" l="1"/>
  <c r="Q46" i="177" s="1"/>
  <c r="EG361" i="97" s="1"/>
  <c r="EG362" i="97" s="1"/>
  <c r="I74" i="162"/>
  <c r="Q36" i="169"/>
  <c r="Q48" i="169" s="1"/>
  <c r="EG34" i="97" s="1"/>
  <c r="EG35" i="97" s="1"/>
  <c r="D60" i="162"/>
  <c r="Q36" i="168"/>
  <c r="Q48" i="168" s="1"/>
  <c r="EG13" i="97" s="1"/>
  <c r="EG14" i="97" s="1"/>
  <c r="Q36" i="172"/>
  <c r="Q48" i="172" s="1"/>
  <c r="EG66" i="97" s="1"/>
  <c r="EG67" i="97" s="1"/>
  <c r="Q36" i="173"/>
  <c r="Q48" i="173" s="1"/>
  <c r="EG77" i="97" s="1"/>
  <c r="EG78" i="97" s="1"/>
  <c r="Q36" i="171"/>
  <c r="Q48" i="171" s="1"/>
  <c r="EG56" i="97" s="1"/>
  <c r="EG57" i="97" s="1"/>
  <c r="Q28" i="174"/>
  <c r="I53" i="162" s="1"/>
  <c r="P34" i="174"/>
  <c r="P46" i="174" s="1"/>
  <c r="EF321" i="97" s="1"/>
  <c r="EF322" i="97" s="1"/>
  <c r="Q30" i="174"/>
  <c r="Q34" i="178"/>
  <c r="Q46" i="178" s="1"/>
  <c r="Q36" i="170"/>
  <c r="Q48" i="170" s="1"/>
  <c r="EG45" i="97" s="1"/>
  <c r="EG46" i="97" s="1"/>
  <c r="EC565" i="97"/>
  <c r="EC566" i="97" s="1"/>
  <c r="EC583" i="97"/>
  <c r="EC584" i="97" s="1"/>
  <c r="EC538" i="97"/>
  <c r="EC539" i="97" s="1"/>
  <c r="EB538" i="97"/>
  <c r="EB539" i="97" s="1"/>
  <c r="EB301" i="97"/>
  <c r="EB302" i="97" s="1"/>
  <c r="EC266" i="97"/>
  <c r="EC267" i="97" s="1"/>
  <c r="EC288" i="97"/>
  <c r="EC289" i="97" s="1"/>
  <c r="EC256" i="97"/>
  <c r="EC257" i="97" s="1"/>
  <c r="ED235" i="97"/>
  <c r="ED236" i="97" s="1"/>
  <c r="EB574" i="97"/>
  <c r="EB575" i="97" s="1"/>
  <c r="EB565" i="97"/>
  <c r="EB566" i="97" s="1"/>
  <c r="EB583" i="97"/>
  <c r="EB584" i="97" s="1"/>
  <c r="EC529" i="97"/>
  <c r="EC530" i="97" s="1"/>
  <c r="Q34" i="174" l="1"/>
  <c r="Q46" i="174" s="1"/>
  <c r="EG321" i="97" s="1"/>
  <c r="EG322" i="97" s="1"/>
  <c r="EE235" i="97"/>
  <c r="EE236" i="97" s="1"/>
  <c r="ED276" i="97"/>
  <c r="ED277" i="97" s="1"/>
  <c r="ED256" i="97"/>
  <c r="ED257" i="97" s="1"/>
  <c r="EC574" i="97"/>
  <c r="EC575" i="97" s="1"/>
  <c r="ED266" i="97"/>
  <c r="ED267" i="97" s="1"/>
  <c r="EC301" i="97"/>
  <c r="EC302" i="97" s="1"/>
  <c r="EC547" i="97"/>
  <c r="EC548" i="97" s="1"/>
  <c r="EE276" i="97" l="1"/>
  <c r="EE277" i="97" s="1"/>
  <c r="EE547" i="97"/>
  <c r="EE548" i="97" s="1"/>
  <c r="EE256" i="97"/>
  <c r="EE257" i="97" s="1"/>
  <c r="ED301" i="97"/>
  <c r="ED302" i="97" s="1"/>
  <c r="ED583" i="97"/>
  <c r="ED584" i="97" s="1"/>
  <c r="ED565" i="97"/>
  <c r="ED566" i="97" s="1"/>
  <c r="ED547" i="97"/>
  <c r="ED548" i="97" s="1"/>
  <c r="ED529" i="97"/>
  <c r="ED530" i="97" s="1"/>
  <c r="ED288" i="97"/>
  <c r="ED289" i="97" s="1"/>
  <c r="EE583" i="97" l="1"/>
  <c r="EE584" i="97" s="1"/>
  <c r="EE574" i="97"/>
  <c r="EE575" i="97" s="1"/>
  <c r="ED574" i="97"/>
  <c r="ED575" i="97" s="1"/>
  <c r="EE565" i="97"/>
  <c r="EE566" i="97" s="1"/>
  <c r="ED538" i="97"/>
  <c r="ED539" i="97" s="1"/>
  <c r="EE538" i="97"/>
  <c r="EE539" i="97" s="1"/>
  <c r="EE529" i="97"/>
  <c r="EE530" i="97" s="1"/>
  <c r="EE301" i="97"/>
  <c r="EE302" i="97" s="1"/>
  <c r="EE288" i="97"/>
  <c r="EE289" i="97" s="1"/>
  <c r="EE266" i="97"/>
  <c r="EE267" i="97" s="1"/>
  <c r="A3" i="166" l="1"/>
  <c r="A5" i="166"/>
  <c r="A11" i="166"/>
  <c r="A12" i="166"/>
  <c r="A13" i="166"/>
  <c r="B13" i="166"/>
  <c r="A14" i="166"/>
  <c r="A15" i="166" s="1"/>
  <c r="A16" i="166" s="1"/>
  <c r="A17" i="166" s="1"/>
  <c r="A18" i="166" s="1"/>
  <c r="A19" i="166" s="1"/>
  <c r="A20" i="166" s="1"/>
  <c r="A21" i="166" s="1"/>
  <c r="A22" i="166" s="1"/>
  <c r="A23" i="166" s="1"/>
  <c r="A24" i="166" s="1"/>
  <c r="A25" i="166" s="1"/>
  <c r="A26" i="166" s="1"/>
  <c r="A27" i="166" s="1"/>
  <c r="A28" i="166" s="1"/>
  <c r="A29" i="166" s="1"/>
  <c r="A30" i="166" s="1"/>
  <c r="A31" i="166" s="1"/>
  <c r="A32" i="166" s="1"/>
  <c r="A33" i="166" s="1"/>
  <c r="A34" i="166" s="1"/>
  <c r="A35" i="166" s="1"/>
  <c r="A36" i="166" s="1"/>
  <c r="A37" i="166" s="1"/>
  <c r="A38" i="166" s="1"/>
  <c r="A39" i="166" s="1"/>
  <c r="A40" i="166" s="1"/>
  <c r="A41" i="166" s="1"/>
  <c r="A42" i="166" s="1"/>
  <c r="A43" i="166" s="1"/>
  <c r="A44" i="166" s="1"/>
  <c r="A45" i="166" s="1"/>
  <c r="B15" i="166"/>
  <c r="B17" i="166"/>
  <c r="B19" i="166"/>
  <c r="B21" i="166"/>
  <c r="B27" i="166"/>
  <c r="B29" i="166"/>
  <c r="B31" i="166"/>
  <c r="B39" i="166"/>
  <c r="B43" i="166"/>
  <c r="B45" i="166"/>
  <c r="A11" i="165"/>
  <c r="A12" i="165" s="1"/>
  <c r="A13" i="165" s="1"/>
  <c r="A14" i="165" s="1"/>
  <c r="A15" i="165" s="1"/>
  <c r="A16" i="165" s="1"/>
  <c r="A17" i="165" s="1"/>
  <c r="A18" i="165" s="1"/>
  <c r="A19" i="165" s="1"/>
  <c r="A20" i="165" s="1"/>
  <c r="A21" i="165" s="1"/>
  <c r="A22" i="165" s="1"/>
  <c r="A23" i="165" s="1"/>
  <c r="A24" i="165" s="1"/>
  <c r="A25" i="165" s="1"/>
  <c r="A26" i="165" s="1"/>
  <c r="A27" i="165" s="1"/>
  <c r="A28" i="165" s="1"/>
  <c r="A29" i="165" s="1"/>
  <c r="A30" i="165" s="1"/>
  <c r="A31" i="165" s="1"/>
  <c r="A32" i="165" s="1"/>
  <c r="A33" i="165" s="1"/>
  <c r="A34" i="165" s="1"/>
  <c r="A35" i="165" s="1"/>
  <c r="A36" i="165" s="1"/>
  <c r="A37" i="165" s="1"/>
  <c r="A38" i="165" s="1"/>
  <c r="A39" i="165" s="1"/>
  <c r="A40" i="165" s="1"/>
  <c r="A41" i="165" s="1"/>
  <c r="A42" i="165" s="1"/>
  <c r="A43" i="165" s="1"/>
  <c r="A44" i="165" s="1"/>
  <c r="A45" i="165" s="1"/>
  <c r="B35" i="165"/>
  <c r="B35" i="166" s="1"/>
  <c r="B37" i="165"/>
  <c r="B37" i="166" s="1"/>
  <c r="B41" i="165"/>
  <c r="B41" i="166" s="1"/>
  <c r="A2" i="162" l="1"/>
  <c r="A4" i="162"/>
  <c r="E8" i="162"/>
  <c r="J8" i="162" s="1"/>
  <c r="I8" i="162"/>
  <c r="A10" i="162"/>
  <c r="A11" i="162" s="1"/>
  <c r="A12" i="162" s="1"/>
  <c r="A13" i="162" s="1"/>
  <c r="A14" i="162" s="1"/>
  <c r="A15" i="162" s="1"/>
  <c r="A16" i="162" s="1"/>
  <c r="A17" i="162" s="1"/>
  <c r="A18" i="162" s="1"/>
  <c r="A19" i="162" s="1"/>
  <c r="A20" i="162" s="1"/>
  <c r="A21" i="162" s="1"/>
  <c r="A22" i="162" s="1"/>
  <c r="A23" i="162" s="1"/>
  <c r="A24" i="162" s="1"/>
  <c r="A25" i="162" s="1"/>
  <c r="A26" i="162" s="1"/>
  <c r="A27" i="162" s="1"/>
  <c r="A28" i="162" s="1"/>
  <c r="A29" i="162" s="1"/>
  <c r="A30" i="162" s="1"/>
  <c r="A31" i="162" s="1"/>
  <c r="A32" i="162" s="1"/>
  <c r="A33" i="162" s="1"/>
  <c r="A34" i="162" s="1"/>
  <c r="A35" i="162" s="1"/>
  <c r="A36" i="162" s="1"/>
  <c r="A37" i="162" s="1"/>
  <c r="A38" i="162" s="1"/>
  <c r="A39" i="162" s="1"/>
  <c r="A40" i="162" s="1"/>
  <c r="A41" i="162" s="1"/>
  <c r="A42" i="162" s="1"/>
  <c r="A43" i="162" s="1"/>
  <c r="A44" i="162" s="1"/>
  <c r="A45" i="162" s="1"/>
  <c r="A46" i="162" s="1"/>
  <c r="A47" i="162" s="1"/>
  <c r="A48" i="162" s="1"/>
  <c r="A49" i="162" s="1"/>
  <c r="A50" i="162" s="1"/>
  <c r="A51" i="162" s="1"/>
  <c r="A52" i="162" s="1"/>
  <c r="A53" i="162" s="1"/>
  <c r="A54" i="162" s="1"/>
  <c r="A55" i="162" s="1"/>
  <c r="A56" i="162" s="1"/>
  <c r="A57" i="162" s="1"/>
  <c r="A58" i="162" s="1"/>
  <c r="A59" i="162" s="1"/>
  <c r="A60" i="162" s="1"/>
  <c r="A61" i="162" s="1"/>
  <c r="A62" i="162" s="1"/>
  <c r="A63" i="162" s="1"/>
  <c r="A64" i="162" s="1"/>
  <c r="A65" i="162" s="1"/>
  <c r="A66" i="162" s="1"/>
  <c r="A67" i="162" s="1"/>
  <c r="A68" i="162" s="1"/>
  <c r="A69" i="162" s="1"/>
  <c r="A70" i="162" s="1"/>
  <c r="A71" i="162" s="1"/>
  <c r="A72" i="162" s="1"/>
  <c r="A73" i="162" s="1"/>
  <c r="A74" i="162" s="1"/>
  <c r="A75" i="162" s="1"/>
  <c r="A76" i="162" s="1"/>
  <c r="A77" i="162" s="1"/>
  <c r="A78" i="162" s="1"/>
  <c r="A79" i="162" s="1"/>
  <c r="A80" i="162" s="1"/>
  <c r="A81" i="162" s="1"/>
  <c r="A82" i="162" s="1"/>
  <c r="A83" i="162" s="1"/>
  <c r="A84" i="162" s="1"/>
  <c r="A85" i="162" s="1"/>
  <c r="A86" i="162" s="1"/>
  <c r="A87" i="162" s="1"/>
  <c r="A88" i="162" s="1"/>
  <c r="A89" i="162" s="1"/>
  <c r="A90" i="162" s="1"/>
  <c r="A91" i="162" s="1"/>
  <c r="DH557" i="97" l="1"/>
  <c r="DI557" i="97"/>
  <c r="DJ557" i="97"/>
  <c r="DK557" i="97"/>
  <c r="DL557" i="97"/>
  <c r="DM557" i="97"/>
  <c r="DN557" i="97"/>
  <c r="DO557" i="97"/>
  <c r="DP557" i="97"/>
  <c r="DQ557" i="97"/>
  <c r="DR557" i="97"/>
  <c r="DS557" i="97"/>
  <c r="DT557" i="97"/>
  <c r="DU557" i="97"/>
  <c r="DV557" i="97"/>
  <c r="DW557" i="97"/>
  <c r="DH486" i="97"/>
  <c r="DI486" i="97"/>
  <c r="DJ486" i="97"/>
  <c r="DK486" i="97"/>
  <c r="DL486" i="97"/>
  <c r="DM486" i="97"/>
  <c r="DN486" i="97"/>
  <c r="DO486" i="97"/>
  <c r="DP486" i="97"/>
  <c r="DQ486" i="97"/>
  <c r="DR486" i="97"/>
  <c r="DS486" i="97"/>
  <c r="DT486" i="97"/>
  <c r="DU486" i="97"/>
  <c r="DV486" i="97"/>
  <c r="DW486" i="97"/>
  <c r="DE352" i="97"/>
  <c r="DF352" i="97"/>
  <c r="DG352" i="97"/>
  <c r="DH352" i="97"/>
  <c r="DI352" i="97"/>
  <c r="DJ352" i="97"/>
  <c r="DK352" i="97"/>
  <c r="DL352" i="97"/>
  <c r="DM352" i="97"/>
  <c r="DN352" i="97"/>
  <c r="DO352" i="97"/>
  <c r="DP352" i="97"/>
  <c r="DQ352" i="97"/>
  <c r="DR352" i="97"/>
  <c r="DS352" i="97"/>
  <c r="DT352" i="97"/>
  <c r="DU352" i="97"/>
  <c r="DV352" i="97"/>
  <c r="DW352" i="97"/>
  <c r="J74" i="162" l="1"/>
  <c r="J46" i="162" l="1"/>
  <c r="J39" i="162" l="1"/>
  <c r="J88" i="162"/>
  <c r="J81" i="162"/>
  <c r="J32" i="162" l="1"/>
  <c r="J25" i="162" l="1"/>
  <c r="J18" i="162"/>
  <c r="J60" i="162" l="1"/>
  <c r="J67" i="162"/>
  <c r="DM247" i="97" l="1"/>
  <c r="DN247" i="97"/>
  <c r="DO247" i="97"/>
  <c r="DP247" i="97"/>
  <c r="DQ247" i="97"/>
  <c r="DR247" i="97"/>
  <c r="DS247" i="97"/>
  <c r="DT247" i="97"/>
  <c r="DU247" i="97"/>
  <c r="DV247" i="97"/>
  <c r="DW247" i="97"/>
  <c r="DV226" i="97"/>
  <c r="DW226" i="97"/>
  <c r="DV167" i="97"/>
  <c r="DW167" i="97"/>
  <c r="J11" i="162" l="1"/>
  <c r="E46" i="162"/>
  <c r="J53" i="162" l="1"/>
  <c r="E88" i="162"/>
  <c r="J17" i="148" l="1"/>
  <c r="J12" i="148"/>
  <c r="K10" i="148"/>
  <c r="G5" i="148"/>
  <c r="G4" i="148"/>
  <c r="K12" i="148" l="1"/>
  <c r="K14" i="148" s="1"/>
  <c r="K16" i="148" s="1"/>
  <c r="D13" i="162" s="1"/>
  <c r="E12" i="148"/>
  <c r="C23" i="165" l="1"/>
  <c r="D32" i="110"/>
  <c r="D32" i="104"/>
  <c r="E32" i="104" s="1"/>
  <c r="D32" i="109"/>
  <c r="E32" i="109" s="1"/>
  <c r="F32" i="109" s="1"/>
  <c r="G32" i="109" s="1"/>
  <c r="K17" i="148"/>
  <c r="K18" i="148" s="1"/>
  <c r="D20" i="31"/>
  <c r="D20" i="88"/>
  <c r="E32" i="110" l="1"/>
  <c r="F32" i="110" s="1"/>
  <c r="G32" i="110" s="1"/>
  <c r="H32" i="110" s="1"/>
  <c r="I32" i="110" s="1"/>
  <c r="E23" i="165"/>
  <c r="D23" i="166"/>
  <c r="F23" i="166"/>
  <c r="D23" i="165"/>
  <c r="C23" i="166"/>
  <c r="G23" i="166"/>
  <c r="F23" i="165"/>
  <c r="E23" i="166"/>
  <c r="H23" i="166"/>
  <c r="G23" i="165"/>
  <c r="H23" i="165"/>
  <c r="E74" i="162" l="1"/>
  <c r="E32" i="162"/>
  <c r="E39" i="162"/>
  <c r="E81" i="162"/>
  <c r="E67" i="162" l="1"/>
  <c r="E25" i="162"/>
  <c r="E18" i="162"/>
  <c r="E60" i="162" l="1"/>
  <c r="E12" i="30" l="1"/>
  <c r="A2" i="149" l="1"/>
  <c r="A4" i="149"/>
  <c r="A12" i="149"/>
  <c r="A13" i="149" s="1"/>
  <c r="A14" i="149" l="1"/>
  <c r="A15" i="149" s="1"/>
  <c r="C17" i="149"/>
  <c r="C19" i="149"/>
  <c r="A16" i="149"/>
  <c r="A17" i="149" s="1"/>
  <c r="A18" i="149" s="1"/>
  <c r="A19" i="149" s="1"/>
  <c r="A20" i="149" s="1"/>
  <c r="A21" i="149" s="1"/>
  <c r="A22" i="149" s="1"/>
  <c r="A23" i="149" s="1"/>
  <c r="A24" i="149" s="1"/>
  <c r="A25" i="149" s="1"/>
  <c r="H42" i="86" l="1"/>
  <c r="L42" i="86"/>
  <c r="D42" i="86"/>
  <c r="G42" i="86"/>
  <c r="B42" i="86"/>
  <c r="M42" i="86"/>
  <c r="E42" i="86"/>
  <c r="K42" i="86"/>
  <c r="C42" i="86"/>
  <c r="F42" i="86"/>
  <c r="N40" i="86"/>
  <c r="Q16" i="182" s="1"/>
  <c r="R16" i="182" s="1"/>
  <c r="J42" i="86"/>
  <c r="I42" i="86"/>
  <c r="C29" i="149"/>
  <c r="A26" i="149"/>
  <c r="A27" i="149" s="1"/>
  <c r="J45" i="162"/>
  <c r="J38" i="162"/>
  <c r="I45" i="162"/>
  <c r="I38" i="162"/>
  <c r="D31" i="162" l="1"/>
  <c r="I31" i="162"/>
  <c r="J87" i="162"/>
  <c r="J89" i="162" s="1"/>
  <c r="J47" i="162"/>
  <c r="E31" i="162"/>
  <c r="J31" i="162"/>
  <c r="D10" i="162"/>
  <c r="I10" i="162"/>
  <c r="J10" i="162"/>
  <c r="E10" i="162"/>
  <c r="I47" i="162"/>
  <c r="I87" i="162"/>
  <c r="I89" i="162" s="1"/>
  <c r="I17" i="162"/>
  <c r="D17" i="162"/>
  <c r="E17" i="162"/>
  <c r="J17" i="162"/>
  <c r="I40" i="162"/>
  <c r="I80" i="162"/>
  <c r="I82" i="162" s="1"/>
  <c r="J80" i="162"/>
  <c r="J82" i="162" s="1"/>
  <c r="J40" i="162"/>
  <c r="A28" i="149"/>
  <c r="A29" i="149" s="1"/>
  <c r="C31" i="149"/>
  <c r="D45" i="162"/>
  <c r="E45" i="162"/>
  <c r="I52" i="162" l="1"/>
  <c r="I54" i="162" s="1"/>
  <c r="I12" i="162"/>
  <c r="J73" i="162"/>
  <c r="J75" i="162" s="1"/>
  <c r="J33" i="162"/>
  <c r="D52" i="162"/>
  <c r="E47" i="162"/>
  <c r="E87" i="162"/>
  <c r="E89" i="162" s="1"/>
  <c r="D47" i="162"/>
  <c r="D87" i="162"/>
  <c r="D89" i="162" s="1"/>
  <c r="J59" i="162"/>
  <c r="J61" i="162" s="1"/>
  <c r="J19" i="162"/>
  <c r="D59" i="162"/>
  <c r="D61" i="162" s="1"/>
  <c r="D19" i="162"/>
  <c r="I59" i="162"/>
  <c r="I61" i="162" s="1"/>
  <c r="I19" i="162"/>
  <c r="E52" i="162"/>
  <c r="I73" i="162"/>
  <c r="I75" i="162" s="1"/>
  <c r="I33" i="162"/>
  <c r="E59" i="162"/>
  <c r="E61" i="162" s="1"/>
  <c r="E19" i="162"/>
  <c r="E73" i="162"/>
  <c r="E75" i="162" s="1"/>
  <c r="E33" i="162"/>
  <c r="J12" i="162"/>
  <c r="J52" i="162"/>
  <c r="J54" i="162" s="1"/>
  <c r="D73" i="162"/>
  <c r="D75" i="162" s="1"/>
  <c r="D33" i="162"/>
  <c r="C33" i="149"/>
  <c r="A30" i="149"/>
  <c r="A31" i="149" s="1"/>
  <c r="E38" i="162" l="1"/>
  <c r="D38" i="162"/>
  <c r="A32" i="149"/>
  <c r="A33" i="149" s="1"/>
  <c r="C35" i="149"/>
  <c r="D80" i="162" l="1"/>
  <c r="D82" i="162" s="1"/>
  <c r="D40" i="162"/>
  <c r="E80" i="162"/>
  <c r="E82" i="162" s="1"/>
  <c r="E40" i="162"/>
  <c r="A34" i="149"/>
  <c r="A35" i="149" s="1"/>
  <c r="A36" i="149" s="1"/>
  <c r="A37" i="149" s="1"/>
  <c r="A38" i="149" s="1"/>
  <c r="A39" i="149" s="1"/>
  <c r="A40" i="149" s="1"/>
  <c r="A41" i="149" s="1"/>
  <c r="E11" i="162" l="1"/>
  <c r="E12" i="162" s="1"/>
  <c r="D12" i="162"/>
  <c r="E53" i="162"/>
  <c r="E54" i="162" s="1"/>
  <c r="D54" i="162"/>
  <c r="A42" i="149"/>
  <c r="A43" i="149" s="1"/>
  <c r="C45" i="149"/>
  <c r="C37" i="149"/>
  <c r="A44" i="149" l="1"/>
  <c r="A45" i="149" s="1"/>
  <c r="A46" i="149" s="1"/>
  <c r="A47" i="149" s="1"/>
  <c r="C47" i="149"/>
  <c r="CV584" i="97" l="1"/>
  <c r="CW584" i="97"/>
  <c r="CX584" i="97"/>
  <c r="CY584" i="97"/>
  <c r="CZ584" i="97"/>
  <c r="DA584" i="97"/>
  <c r="DB584" i="97"/>
  <c r="DC584" i="97"/>
  <c r="DD584" i="97"/>
  <c r="DE584" i="97"/>
  <c r="DF584" i="97"/>
  <c r="DG584" i="97"/>
  <c r="CV592" i="97"/>
  <c r="CW592" i="97"/>
  <c r="CX592" i="97"/>
  <c r="CY592" i="97"/>
  <c r="CZ592" i="97"/>
  <c r="DA592" i="97"/>
  <c r="DB592" i="97"/>
  <c r="DC592" i="97"/>
  <c r="DD592" i="97"/>
  <c r="DE592" i="97"/>
  <c r="DF592" i="97"/>
  <c r="DG592" i="97"/>
  <c r="DH592" i="97"/>
  <c r="CV575" i="97"/>
  <c r="CW575" i="97"/>
  <c r="CX575" i="97"/>
  <c r="CY575" i="97"/>
  <c r="CZ575" i="97"/>
  <c r="DA575" i="97"/>
  <c r="DB575" i="97"/>
  <c r="DC575" i="97"/>
  <c r="DD575" i="97"/>
  <c r="DE575" i="97"/>
  <c r="DF575" i="97"/>
  <c r="DG575" i="97"/>
  <c r="CV566" i="97"/>
  <c r="CW566" i="97"/>
  <c r="CX566" i="97"/>
  <c r="CY566" i="97"/>
  <c r="CZ566" i="97"/>
  <c r="DA566" i="97"/>
  <c r="DB566" i="97"/>
  <c r="DC566" i="97"/>
  <c r="DD566" i="97"/>
  <c r="DE566" i="97"/>
  <c r="DF566" i="97"/>
  <c r="DG566" i="97"/>
  <c r="CV557" i="97"/>
  <c r="CW557" i="97"/>
  <c r="CX557" i="97"/>
  <c r="CY557" i="97"/>
  <c r="CZ557" i="97"/>
  <c r="DA557" i="97"/>
  <c r="DB557" i="97"/>
  <c r="DC557" i="97"/>
  <c r="DD557" i="97"/>
  <c r="DE557" i="97"/>
  <c r="DF557" i="97"/>
  <c r="DG557" i="97"/>
  <c r="CV548" i="97"/>
  <c r="CW548" i="97"/>
  <c r="CX548" i="97"/>
  <c r="CY548" i="97"/>
  <c r="CZ548" i="97"/>
  <c r="DA548" i="97"/>
  <c r="DB548" i="97"/>
  <c r="DC548" i="97"/>
  <c r="DD548" i="97"/>
  <c r="DE548" i="97"/>
  <c r="DF548" i="97"/>
  <c r="DG548" i="97"/>
  <c r="DV522" i="97"/>
  <c r="DW522" i="97"/>
  <c r="CV539" i="97"/>
  <c r="CW539" i="97"/>
  <c r="CX539" i="97"/>
  <c r="CY539" i="97"/>
  <c r="CZ539" i="97"/>
  <c r="DA539" i="97"/>
  <c r="DB539" i="97"/>
  <c r="DC539" i="97"/>
  <c r="DD539" i="97"/>
  <c r="DE539" i="97"/>
  <c r="DF539" i="97"/>
  <c r="DG539" i="97"/>
  <c r="CV530" i="97"/>
  <c r="CW530" i="97"/>
  <c r="CX530" i="97"/>
  <c r="CY530" i="97"/>
  <c r="CZ530" i="97"/>
  <c r="DA530" i="97"/>
  <c r="DB530" i="97"/>
  <c r="DC530" i="97"/>
  <c r="DD530" i="97"/>
  <c r="DE530" i="97"/>
  <c r="DF530" i="97"/>
  <c r="DG530" i="97"/>
  <c r="CV522" i="97"/>
  <c r="CW522" i="97"/>
  <c r="CX522" i="97"/>
  <c r="CY522" i="97"/>
  <c r="CZ522" i="97"/>
  <c r="DA522" i="97"/>
  <c r="DB522" i="97"/>
  <c r="DC522" i="97"/>
  <c r="DD522" i="97"/>
  <c r="DE522" i="97"/>
  <c r="DF522" i="97"/>
  <c r="DG522" i="97"/>
  <c r="DH522" i="97"/>
  <c r="CV514" i="97"/>
  <c r="CW514" i="97"/>
  <c r="CX514" i="97"/>
  <c r="CY514" i="97"/>
  <c r="CZ514" i="97"/>
  <c r="DA514" i="97"/>
  <c r="DB514" i="97"/>
  <c r="DC514" i="97"/>
  <c r="DD514" i="97"/>
  <c r="DE514" i="97"/>
  <c r="DF514" i="97"/>
  <c r="DG514" i="97"/>
  <c r="CV504" i="97"/>
  <c r="CW504" i="97"/>
  <c r="CX504" i="97"/>
  <c r="CY504" i="97"/>
  <c r="CZ504" i="97"/>
  <c r="DA504" i="97"/>
  <c r="DB504" i="97"/>
  <c r="DC504" i="97"/>
  <c r="DD504" i="97"/>
  <c r="DE504" i="97"/>
  <c r="DF504" i="97"/>
  <c r="DG504" i="97"/>
  <c r="CV495" i="97"/>
  <c r="CW495" i="97"/>
  <c r="CX495" i="97"/>
  <c r="CY495" i="97"/>
  <c r="CZ495" i="97"/>
  <c r="DA495" i="97"/>
  <c r="DB495" i="97"/>
  <c r="DC495" i="97"/>
  <c r="DD495" i="97"/>
  <c r="DE495" i="97"/>
  <c r="DF495" i="97"/>
  <c r="DG495" i="97"/>
  <c r="CV486" i="97"/>
  <c r="CW486" i="97"/>
  <c r="CX486" i="97"/>
  <c r="CY486" i="97"/>
  <c r="CZ486" i="97"/>
  <c r="DA486" i="97"/>
  <c r="DB486" i="97"/>
  <c r="DC486" i="97"/>
  <c r="DD486" i="97"/>
  <c r="DE486" i="97"/>
  <c r="DF486" i="97"/>
  <c r="DG486" i="97"/>
  <c r="CV476" i="97"/>
  <c r="CW476" i="97"/>
  <c r="CX476" i="97"/>
  <c r="CY476" i="97"/>
  <c r="CZ476" i="97"/>
  <c r="DA476" i="97"/>
  <c r="DB476" i="97"/>
  <c r="DC476" i="97"/>
  <c r="DD476" i="97"/>
  <c r="DE476" i="97"/>
  <c r="DF476" i="97"/>
  <c r="DG476" i="97"/>
  <c r="CV466" i="97"/>
  <c r="CW466" i="97"/>
  <c r="CX466" i="97"/>
  <c r="CY466" i="97"/>
  <c r="CZ466" i="97"/>
  <c r="DA466" i="97"/>
  <c r="DB466" i="97"/>
  <c r="DC466" i="97"/>
  <c r="DD466" i="97"/>
  <c r="DE466" i="97"/>
  <c r="DF466" i="97"/>
  <c r="DG466" i="97"/>
  <c r="CV456" i="97"/>
  <c r="CW456" i="97"/>
  <c r="CX456" i="97"/>
  <c r="CY456" i="97"/>
  <c r="CZ456" i="97"/>
  <c r="DA456" i="97"/>
  <c r="DB456" i="97"/>
  <c r="DC456" i="97"/>
  <c r="DD456" i="97"/>
  <c r="DE456" i="97"/>
  <c r="DF456" i="97"/>
  <c r="DG456" i="97"/>
  <c r="CV447" i="97"/>
  <c r="CW447" i="97"/>
  <c r="CX447" i="97"/>
  <c r="CY447" i="97"/>
  <c r="CZ447" i="97"/>
  <c r="DA447" i="97"/>
  <c r="DB447" i="97"/>
  <c r="DC447" i="97"/>
  <c r="DD447" i="97"/>
  <c r="DE447" i="97"/>
  <c r="DF447" i="97"/>
  <c r="DG447" i="97"/>
  <c r="CV438" i="97"/>
  <c r="CW438" i="97"/>
  <c r="CX438" i="97"/>
  <c r="CY438" i="97"/>
  <c r="CZ438" i="97"/>
  <c r="DA438" i="97"/>
  <c r="DB438" i="97"/>
  <c r="DC438" i="97"/>
  <c r="DD438" i="97"/>
  <c r="DE438" i="97"/>
  <c r="DF438" i="97"/>
  <c r="DG438" i="97"/>
  <c r="CV429" i="97"/>
  <c r="CW429" i="97"/>
  <c r="CX429" i="97"/>
  <c r="CY429" i="97"/>
  <c r="CZ429" i="97"/>
  <c r="DA429" i="97"/>
  <c r="DB429" i="97"/>
  <c r="DC429" i="97"/>
  <c r="DD429" i="97"/>
  <c r="DE429" i="97"/>
  <c r="DF429" i="97"/>
  <c r="DG429" i="97"/>
  <c r="CV420" i="97"/>
  <c r="CW420" i="97"/>
  <c r="CX420" i="97"/>
  <c r="CY420" i="97"/>
  <c r="CZ420" i="97"/>
  <c r="DA420" i="97"/>
  <c r="DB420" i="97"/>
  <c r="DC420" i="97"/>
  <c r="DD420" i="97"/>
  <c r="DE420" i="97"/>
  <c r="DF420" i="97"/>
  <c r="DG420" i="97"/>
  <c r="CV410" i="97"/>
  <c r="CW410" i="97"/>
  <c r="CX410" i="97"/>
  <c r="CY410" i="97"/>
  <c r="CZ410" i="97"/>
  <c r="DA410" i="97"/>
  <c r="DB410" i="97"/>
  <c r="DC410" i="97"/>
  <c r="DD410" i="97"/>
  <c r="DE410" i="97"/>
  <c r="DF410" i="97"/>
  <c r="DG410" i="97"/>
  <c r="CV400" i="97"/>
  <c r="CW400" i="97"/>
  <c r="CX400" i="97"/>
  <c r="CY400" i="97"/>
  <c r="CZ400" i="97"/>
  <c r="DA400" i="97"/>
  <c r="DB400" i="97"/>
  <c r="DC400" i="97"/>
  <c r="DD400" i="97"/>
  <c r="DE400" i="97"/>
  <c r="DF400" i="97"/>
  <c r="DG400" i="97"/>
  <c r="CV390" i="97"/>
  <c r="CW390" i="97"/>
  <c r="CX390" i="97"/>
  <c r="CY390" i="97"/>
  <c r="CZ390" i="97"/>
  <c r="DA390" i="97"/>
  <c r="DB390" i="97"/>
  <c r="DC390" i="97"/>
  <c r="DD390" i="97"/>
  <c r="DE390" i="97"/>
  <c r="DF390" i="97"/>
  <c r="DG390" i="97"/>
  <c r="DH390" i="97"/>
  <c r="CV382" i="97"/>
  <c r="CW382" i="97"/>
  <c r="CX382" i="97"/>
  <c r="CY382" i="97"/>
  <c r="CZ382" i="97"/>
  <c r="DA382" i="97"/>
  <c r="DB382" i="97"/>
  <c r="DC382" i="97"/>
  <c r="DD382" i="97"/>
  <c r="DE382" i="97"/>
  <c r="DF382" i="97"/>
  <c r="DG382" i="97"/>
  <c r="CV372" i="97"/>
  <c r="CW372" i="97"/>
  <c r="CX372" i="97"/>
  <c r="CY372" i="97"/>
  <c r="CZ372" i="97"/>
  <c r="DA372" i="97"/>
  <c r="DB372" i="97"/>
  <c r="DC372" i="97"/>
  <c r="DD372" i="97"/>
  <c r="DE372" i="97"/>
  <c r="DF372" i="97"/>
  <c r="DG372" i="97"/>
  <c r="CV362" i="97"/>
  <c r="CW362" i="97"/>
  <c r="CX362" i="97"/>
  <c r="CY362" i="97"/>
  <c r="CZ362" i="97"/>
  <c r="DA362" i="97"/>
  <c r="DB362" i="97"/>
  <c r="DC362" i="97"/>
  <c r="DD362" i="97"/>
  <c r="DE362" i="97"/>
  <c r="DF362" i="97"/>
  <c r="DG362" i="97"/>
  <c r="CV352" i="97"/>
  <c r="CW352" i="97"/>
  <c r="CX352" i="97"/>
  <c r="CY352" i="97"/>
  <c r="CZ352" i="97"/>
  <c r="DA352" i="97"/>
  <c r="DB352" i="97"/>
  <c r="DC352" i="97"/>
  <c r="DD352" i="97"/>
  <c r="CV342" i="97"/>
  <c r="CW342" i="97"/>
  <c r="CX342" i="97"/>
  <c r="CY342" i="97"/>
  <c r="CZ342" i="97"/>
  <c r="DA342" i="97"/>
  <c r="DB342" i="97"/>
  <c r="DC342" i="97"/>
  <c r="DD342" i="97"/>
  <c r="DE342" i="97"/>
  <c r="DF342" i="97"/>
  <c r="DG342" i="97"/>
  <c r="CV332" i="97"/>
  <c r="CW332" i="97"/>
  <c r="CX332" i="97"/>
  <c r="CY332" i="97"/>
  <c r="CZ332" i="97"/>
  <c r="DA332" i="97"/>
  <c r="DB332" i="97"/>
  <c r="DC332" i="97"/>
  <c r="DD332" i="97"/>
  <c r="DE332" i="97"/>
  <c r="DF332" i="97"/>
  <c r="DG332" i="97"/>
  <c r="CV322" i="97"/>
  <c r="CW322" i="97"/>
  <c r="CX322" i="97"/>
  <c r="CY322" i="97"/>
  <c r="CZ322" i="97"/>
  <c r="DA322" i="97"/>
  <c r="DB322" i="97"/>
  <c r="DC322" i="97"/>
  <c r="DD322" i="97"/>
  <c r="DE322" i="97"/>
  <c r="DF322" i="97"/>
  <c r="DG322" i="97"/>
  <c r="CV311" i="97"/>
  <c r="CW311" i="97"/>
  <c r="CX311" i="97"/>
  <c r="CY311" i="97"/>
  <c r="CZ311" i="97"/>
  <c r="DA311" i="97"/>
  <c r="DB311" i="97"/>
  <c r="DC311" i="97"/>
  <c r="DD311" i="97"/>
  <c r="DE311" i="97"/>
  <c r="DF311" i="97"/>
  <c r="DG311" i="97"/>
  <c r="DH311" i="97"/>
  <c r="DI311" i="97"/>
  <c r="DJ311" i="97"/>
  <c r="DK311" i="97"/>
  <c r="DL311" i="97"/>
  <c r="DM311" i="97"/>
  <c r="DN311" i="97"/>
  <c r="DO311" i="97"/>
  <c r="DP311" i="97"/>
  <c r="DQ311" i="97"/>
  <c r="DR311" i="97"/>
  <c r="DS311" i="97"/>
  <c r="DT311" i="97"/>
  <c r="DU311" i="97"/>
  <c r="DV311" i="97"/>
  <c r="DW311" i="97"/>
  <c r="CV302" i="97"/>
  <c r="CW302" i="97"/>
  <c r="CX302" i="97"/>
  <c r="CY302" i="97"/>
  <c r="CZ302" i="97"/>
  <c r="DA302" i="97"/>
  <c r="DB302" i="97"/>
  <c r="DC302" i="97"/>
  <c r="DD302" i="97"/>
  <c r="DE302" i="97"/>
  <c r="DF302" i="97"/>
  <c r="DG302" i="97"/>
  <c r="CV289" i="97"/>
  <c r="CW289" i="97"/>
  <c r="CX289" i="97"/>
  <c r="CY289" i="97"/>
  <c r="CZ289" i="97"/>
  <c r="DA289" i="97"/>
  <c r="DB289" i="97"/>
  <c r="DC289" i="97"/>
  <c r="DD289" i="97"/>
  <c r="DE289" i="97"/>
  <c r="DF289" i="97"/>
  <c r="DG289" i="97"/>
  <c r="CV277" i="97"/>
  <c r="CW277" i="97"/>
  <c r="CX277" i="97"/>
  <c r="CY277" i="97"/>
  <c r="CZ277" i="97"/>
  <c r="DA277" i="97"/>
  <c r="DB277" i="97"/>
  <c r="DC277" i="97"/>
  <c r="DD277" i="97"/>
  <c r="DE277" i="97"/>
  <c r="DF277" i="97"/>
  <c r="DG277" i="97"/>
  <c r="CV267" i="97"/>
  <c r="CW267" i="97"/>
  <c r="CX267" i="97"/>
  <c r="CY267" i="97"/>
  <c r="CZ267" i="97"/>
  <c r="DA267" i="97"/>
  <c r="DB267" i="97"/>
  <c r="DC267" i="97"/>
  <c r="DD267" i="97"/>
  <c r="DE267" i="97"/>
  <c r="DF267" i="97"/>
  <c r="DG267" i="97"/>
  <c r="CV257" i="97"/>
  <c r="CW257" i="97"/>
  <c r="CX257" i="97"/>
  <c r="CY257" i="97"/>
  <c r="CZ257" i="97"/>
  <c r="DA257" i="97"/>
  <c r="DB257" i="97"/>
  <c r="DC257" i="97"/>
  <c r="DD257" i="97"/>
  <c r="DE257" i="97"/>
  <c r="DF257" i="97"/>
  <c r="DG257" i="97"/>
  <c r="CV247" i="97"/>
  <c r="CW247" i="97"/>
  <c r="CX247" i="97"/>
  <c r="CY247" i="97"/>
  <c r="CZ247" i="97"/>
  <c r="DA247" i="97"/>
  <c r="DB247" i="97"/>
  <c r="DC247" i="97"/>
  <c r="DD247" i="97"/>
  <c r="DE247" i="97"/>
  <c r="DF247" i="97"/>
  <c r="DG247" i="97"/>
  <c r="DH247" i="97"/>
  <c r="CV236" i="97"/>
  <c r="CW236" i="97"/>
  <c r="CX236" i="97"/>
  <c r="CY236" i="97"/>
  <c r="CZ236" i="97"/>
  <c r="DA236" i="97"/>
  <c r="DB236" i="97"/>
  <c r="DC236" i="97"/>
  <c r="DD236" i="97"/>
  <c r="DE236" i="97"/>
  <c r="DF236" i="97"/>
  <c r="DG236" i="97"/>
  <c r="CV226" i="97"/>
  <c r="CW226" i="97"/>
  <c r="CX226" i="97"/>
  <c r="CY226" i="97"/>
  <c r="CZ226" i="97"/>
  <c r="DA226" i="97"/>
  <c r="DB226" i="97"/>
  <c r="DC226" i="97"/>
  <c r="DD226" i="97"/>
  <c r="DE226" i="97"/>
  <c r="DF226" i="97"/>
  <c r="DG226" i="97"/>
  <c r="DH226" i="97"/>
  <c r="CV218" i="97"/>
  <c r="CW218" i="97"/>
  <c r="CX218" i="97"/>
  <c r="CY218" i="97"/>
  <c r="CZ218" i="97"/>
  <c r="DA218" i="97"/>
  <c r="DB218" i="97"/>
  <c r="DC218" i="97"/>
  <c r="DD218" i="97"/>
  <c r="DE218" i="97"/>
  <c r="DF218" i="97"/>
  <c r="DG218" i="97"/>
  <c r="CV207" i="97"/>
  <c r="CW207" i="97"/>
  <c r="CX207" i="97"/>
  <c r="CY207" i="97"/>
  <c r="CZ207" i="97"/>
  <c r="DA207" i="97"/>
  <c r="DB207" i="97"/>
  <c r="DC207" i="97"/>
  <c r="DD207" i="97"/>
  <c r="DE207" i="97"/>
  <c r="DF207" i="97"/>
  <c r="DG207" i="97"/>
  <c r="CV197" i="97"/>
  <c r="CW197" i="97"/>
  <c r="CX197" i="97"/>
  <c r="CY197" i="97"/>
  <c r="CZ197" i="97"/>
  <c r="DA197" i="97"/>
  <c r="DB197" i="97"/>
  <c r="DC197" i="97"/>
  <c r="DD197" i="97"/>
  <c r="DE197" i="97"/>
  <c r="DF197" i="97"/>
  <c r="DG197" i="97"/>
  <c r="CV187" i="97"/>
  <c r="CW187" i="97"/>
  <c r="CX187" i="97"/>
  <c r="CY187" i="97"/>
  <c r="CZ187" i="97"/>
  <c r="DA187" i="97"/>
  <c r="DB187" i="97"/>
  <c r="DC187" i="97"/>
  <c r="DD187" i="97"/>
  <c r="DE187" i="97"/>
  <c r="DF187" i="97"/>
  <c r="DG187" i="97"/>
  <c r="CV177" i="97"/>
  <c r="CW177" i="97"/>
  <c r="CX177" i="97"/>
  <c r="CY177" i="97"/>
  <c r="CZ177" i="97"/>
  <c r="DA177" i="97"/>
  <c r="DB177" i="97"/>
  <c r="DC177" i="97"/>
  <c r="DD177" i="97"/>
  <c r="DE177" i="97"/>
  <c r="DF177" i="97"/>
  <c r="DG177" i="97"/>
  <c r="CV167" i="97"/>
  <c r="CW167" i="97"/>
  <c r="CX167" i="97"/>
  <c r="CY167" i="97"/>
  <c r="CZ167" i="97"/>
  <c r="DA167" i="97"/>
  <c r="DB167" i="97"/>
  <c r="DC167" i="97"/>
  <c r="DD167" i="97"/>
  <c r="DE167" i="97"/>
  <c r="DF167" i="97"/>
  <c r="DG167" i="97"/>
  <c r="DH167" i="97"/>
  <c r="CV156" i="97"/>
  <c r="CW156" i="97"/>
  <c r="CX156" i="97"/>
  <c r="CY156" i="97"/>
  <c r="CZ156" i="97"/>
  <c r="DA156" i="97"/>
  <c r="DB156" i="97"/>
  <c r="DC156" i="97"/>
  <c r="DD156" i="97"/>
  <c r="DE156" i="97"/>
  <c r="DF156" i="97"/>
  <c r="DG156" i="97"/>
  <c r="CV147" i="97"/>
  <c r="CW147" i="97"/>
  <c r="CX147" i="97"/>
  <c r="CY147" i="97"/>
  <c r="CZ147" i="97"/>
  <c r="DA147" i="97"/>
  <c r="DB147" i="97"/>
  <c r="DC147" i="97"/>
  <c r="DD147" i="97"/>
  <c r="DE147" i="97"/>
  <c r="DF147" i="97"/>
  <c r="DG147" i="97"/>
  <c r="CV137" i="97"/>
  <c r="CW137" i="97"/>
  <c r="CX137" i="97"/>
  <c r="CY137" i="97"/>
  <c r="CZ137" i="97"/>
  <c r="DA137" i="97"/>
  <c r="DB137" i="97"/>
  <c r="DC137" i="97"/>
  <c r="DD137" i="97"/>
  <c r="DE137" i="97"/>
  <c r="DF137" i="97"/>
  <c r="DG137" i="97"/>
  <c r="CV127" i="97"/>
  <c r="CW127" i="97"/>
  <c r="CX127" i="97"/>
  <c r="CY127" i="97"/>
  <c r="CZ127" i="97"/>
  <c r="DA127" i="97"/>
  <c r="DB127" i="97"/>
  <c r="DC127" i="97"/>
  <c r="DD127" i="97"/>
  <c r="DE127" i="97"/>
  <c r="DF127" i="97"/>
  <c r="DG127" i="97"/>
  <c r="CV117" i="97"/>
  <c r="CW117" i="97"/>
  <c r="CX117" i="97"/>
  <c r="CY117" i="97"/>
  <c r="CZ117" i="97"/>
  <c r="DA117" i="97"/>
  <c r="DB117" i="97"/>
  <c r="DC117" i="97"/>
  <c r="DD117" i="97"/>
  <c r="DE117" i="97"/>
  <c r="DF117" i="97"/>
  <c r="DG117" i="97"/>
  <c r="CV107" i="97"/>
  <c r="CW107" i="97"/>
  <c r="CX107" i="97"/>
  <c r="CY107" i="97"/>
  <c r="CZ107" i="97"/>
  <c r="DA107" i="97"/>
  <c r="DB107" i="97"/>
  <c r="DC107" i="97"/>
  <c r="DD107" i="97"/>
  <c r="DE107" i="97"/>
  <c r="DF107" i="97"/>
  <c r="DG107" i="97"/>
  <c r="CV97" i="97"/>
  <c r="CW97" i="97"/>
  <c r="CX97" i="97"/>
  <c r="CY97" i="97"/>
  <c r="CZ97" i="97"/>
  <c r="DA97" i="97"/>
  <c r="DB97" i="97"/>
  <c r="DC97" i="97"/>
  <c r="DD97" i="97"/>
  <c r="DE97" i="97"/>
  <c r="DF97" i="97"/>
  <c r="DG97" i="97"/>
  <c r="CV87" i="97"/>
  <c r="CW87" i="97"/>
  <c r="CX87" i="97"/>
  <c r="CY87" i="97"/>
  <c r="CZ87" i="97"/>
  <c r="DA87" i="97"/>
  <c r="DB87" i="97"/>
  <c r="DC87" i="97"/>
  <c r="DD87" i="97"/>
  <c r="DE87" i="97"/>
  <c r="DF87" i="97"/>
  <c r="DG87" i="97"/>
  <c r="DH87" i="97"/>
  <c r="CV78" i="97"/>
  <c r="CW78" i="97"/>
  <c r="CX78" i="97"/>
  <c r="CY78" i="97"/>
  <c r="CZ78" i="97"/>
  <c r="DA78" i="97"/>
  <c r="DB78" i="97"/>
  <c r="DC78" i="97"/>
  <c r="DD78" i="97"/>
  <c r="DE78" i="97"/>
  <c r="DF78" i="97"/>
  <c r="DG78" i="97"/>
  <c r="CV67" i="97" l="1"/>
  <c r="CW67" i="97"/>
  <c r="CX67" i="97"/>
  <c r="CY67" i="97"/>
  <c r="CZ67" i="97"/>
  <c r="DA67" i="97"/>
  <c r="DB67" i="97"/>
  <c r="DC67" i="97"/>
  <c r="DD67" i="97"/>
  <c r="DE67" i="97"/>
  <c r="DF67" i="97"/>
  <c r="DG67" i="97"/>
  <c r="CV57" i="97"/>
  <c r="CW57" i="97"/>
  <c r="CX57" i="97"/>
  <c r="CY57" i="97"/>
  <c r="CZ57" i="97"/>
  <c r="DA57" i="97"/>
  <c r="DB57" i="97"/>
  <c r="DC57" i="97"/>
  <c r="DD57" i="97"/>
  <c r="DE57" i="97"/>
  <c r="DF57" i="97"/>
  <c r="DG57" i="97"/>
  <c r="CV46" i="97"/>
  <c r="CW46" i="97"/>
  <c r="CX46" i="97"/>
  <c r="CY46" i="97"/>
  <c r="CZ46" i="97"/>
  <c r="DA46" i="97"/>
  <c r="DB46" i="97"/>
  <c r="DC46" i="97"/>
  <c r="DD46" i="97"/>
  <c r="DE46" i="97"/>
  <c r="DF46" i="97"/>
  <c r="DG46" i="97"/>
  <c r="CV35" i="97"/>
  <c r="CW35" i="97"/>
  <c r="CX35" i="97"/>
  <c r="CY35" i="97"/>
  <c r="CZ35" i="97"/>
  <c r="DA35" i="97"/>
  <c r="DB35" i="97"/>
  <c r="DC35" i="97"/>
  <c r="DD35" i="97"/>
  <c r="DE35" i="97"/>
  <c r="DF35" i="97"/>
  <c r="DG35" i="97"/>
  <c r="CV23" i="97"/>
  <c r="CW23" i="97"/>
  <c r="CX23" i="97"/>
  <c r="CY23" i="97"/>
  <c r="CZ23" i="97"/>
  <c r="DA23" i="97"/>
  <c r="DB23" i="97"/>
  <c r="DC23" i="97"/>
  <c r="DD23" i="97"/>
  <c r="DE23" i="97"/>
  <c r="DF23" i="97"/>
  <c r="DG23" i="97"/>
  <c r="CV14" i="97" l="1"/>
  <c r="CV597" i="97" s="1"/>
  <c r="CW14" i="97"/>
  <c r="CW597" i="97" s="1"/>
  <c r="CX14" i="97"/>
  <c r="CX597" i="97" s="1"/>
  <c r="CY14" i="97"/>
  <c r="CY597" i="97" s="1"/>
  <c r="CZ14" i="97"/>
  <c r="CZ597" i="97" s="1"/>
  <c r="DA14" i="97"/>
  <c r="DA597" i="97" s="1"/>
  <c r="DB14" i="97"/>
  <c r="DB597" i="97" s="1"/>
  <c r="DC14" i="97"/>
  <c r="DC597" i="97" s="1"/>
  <c r="DD14" i="97"/>
  <c r="DD597" i="97" s="1"/>
  <c r="DE14" i="97"/>
  <c r="DE597" i="97" s="1"/>
  <c r="DF14" i="97"/>
  <c r="DF597" i="97" s="1"/>
  <c r="DG14" i="97"/>
  <c r="DG597" i="97" s="1"/>
  <c r="DH23" i="97"/>
  <c r="DI23" i="97"/>
  <c r="DJ23" i="97"/>
  <c r="DK23" i="97"/>
  <c r="DL23" i="97"/>
  <c r="DM23" i="97"/>
  <c r="DN23" i="97"/>
  <c r="DO23" i="97"/>
  <c r="DP23" i="97"/>
  <c r="DQ23" i="97"/>
  <c r="DR23" i="97"/>
  <c r="DS23" i="97"/>
  <c r="DT23" i="97"/>
  <c r="DU23" i="97"/>
  <c r="E14" i="148" l="1"/>
  <c r="E16" i="148" s="1"/>
  <c r="E17" i="148" l="1"/>
  <c r="E18" i="148" s="1"/>
  <c r="E26" i="106" l="1"/>
  <c r="D16" i="181" s="1"/>
  <c r="E25" i="106"/>
  <c r="D49" i="181" s="1"/>
  <c r="E29" i="106"/>
  <c r="D54" i="181" s="1"/>
  <c r="E30" i="106"/>
  <c r="D21" i="181" s="1"/>
  <c r="E19" i="106"/>
  <c r="E16" i="106"/>
  <c r="D13" i="181" s="1"/>
  <c r="E13" i="106"/>
  <c r="D10" i="181" s="1"/>
  <c r="E22" i="106"/>
  <c r="D32" i="181" s="1"/>
  <c r="G20" i="182" l="1"/>
  <c r="G33" i="182"/>
  <c r="G10" i="182"/>
  <c r="G13" i="182"/>
  <c r="D23" i="181"/>
  <c r="D22" i="181"/>
  <c r="D14" i="181"/>
  <c r="D17" i="181"/>
  <c r="H20" i="182"/>
  <c r="H15" i="182"/>
  <c r="G15" i="182"/>
  <c r="CJ592" i="97"/>
  <c r="CK592" i="97"/>
  <c r="CL592" i="97"/>
  <c r="CM592" i="97"/>
  <c r="CN592" i="97"/>
  <c r="CO592" i="97"/>
  <c r="CP592" i="97"/>
  <c r="CQ592" i="97"/>
  <c r="CR592" i="97"/>
  <c r="CS592" i="97"/>
  <c r="CT592" i="97"/>
  <c r="CU592" i="97"/>
  <c r="CJ584" i="97"/>
  <c r="CK584" i="97"/>
  <c r="CL584" i="97"/>
  <c r="CM584" i="97"/>
  <c r="CN584" i="97"/>
  <c r="CO584" i="97"/>
  <c r="CP584" i="97"/>
  <c r="CQ584" i="97"/>
  <c r="CR584" i="97"/>
  <c r="CS584" i="97"/>
  <c r="CT584" i="97"/>
  <c r="CU584" i="97"/>
  <c r="CJ575" i="97"/>
  <c r="CK575" i="97"/>
  <c r="CL575" i="97"/>
  <c r="CM575" i="97"/>
  <c r="CN575" i="97"/>
  <c r="CO575" i="97"/>
  <c r="CP575" i="97"/>
  <c r="CQ575" i="97"/>
  <c r="CR575" i="97"/>
  <c r="CS575" i="97"/>
  <c r="CT575" i="97"/>
  <c r="CU575" i="97"/>
  <c r="CJ566" i="97"/>
  <c r="CK566" i="97"/>
  <c r="CL566" i="97"/>
  <c r="CM566" i="97"/>
  <c r="CN566" i="97"/>
  <c r="CO566" i="97"/>
  <c r="CP566" i="97"/>
  <c r="CQ566" i="97"/>
  <c r="CR566" i="97"/>
  <c r="CS566" i="97"/>
  <c r="CT566" i="97"/>
  <c r="CU566" i="97"/>
  <c r="CJ557" i="97"/>
  <c r="CK557" i="97"/>
  <c r="CL557" i="97"/>
  <c r="CM557" i="97"/>
  <c r="CN557" i="97"/>
  <c r="CO557" i="97"/>
  <c r="CP557" i="97"/>
  <c r="CQ557" i="97"/>
  <c r="CR557" i="97"/>
  <c r="CS557" i="97"/>
  <c r="CT557" i="97"/>
  <c r="CU557" i="97"/>
  <c r="CJ548" i="97"/>
  <c r="CK548" i="97"/>
  <c r="CL548" i="97"/>
  <c r="CM548" i="97"/>
  <c r="CN548" i="97"/>
  <c r="CO548" i="97"/>
  <c r="CP548" i="97"/>
  <c r="CQ548" i="97"/>
  <c r="CR548" i="97"/>
  <c r="CS548" i="97"/>
  <c r="CT548" i="97"/>
  <c r="CU548" i="97"/>
  <c r="CJ539" i="97"/>
  <c r="CK539" i="97"/>
  <c r="CL539" i="97"/>
  <c r="CM539" i="97"/>
  <c r="CN539" i="97"/>
  <c r="CO539" i="97"/>
  <c r="CP539" i="97"/>
  <c r="CQ539" i="97"/>
  <c r="CR539" i="97"/>
  <c r="CS539" i="97"/>
  <c r="CT539" i="97"/>
  <c r="CU539" i="97"/>
  <c r="CJ530" i="97"/>
  <c r="CK530" i="97"/>
  <c r="CL530" i="97"/>
  <c r="CM530" i="97"/>
  <c r="CN530" i="97"/>
  <c r="CO530" i="97"/>
  <c r="CP530" i="97"/>
  <c r="CQ530" i="97"/>
  <c r="CR530" i="97"/>
  <c r="CS530" i="97"/>
  <c r="CT530" i="97"/>
  <c r="CU530" i="97"/>
  <c r="CJ522" i="97"/>
  <c r="CK522" i="97"/>
  <c r="CL522" i="97"/>
  <c r="CM522" i="97"/>
  <c r="CN522" i="97"/>
  <c r="CO522" i="97"/>
  <c r="CP522" i="97"/>
  <c r="CQ522" i="97"/>
  <c r="CR522" i="97"/>
  <c r="CS522" i="97"/>
  <c r="CT522" i="97"/>
  <c r="CU522" i="97"/>
  <c r="CJ514" i="97"/>
  <c r="CK514" i="97"/>
  <c r="CL514" i="97"/>
  <c r="CM514" i="97"/>
  <c r="CN514" i="97"/>
  <c r="CO514" i="97"/>
  <c r="CP514" i="97"/>
  <c r="CQ514" i="97"/>
  <c r="CR514" i="97"/>
  <c r="CS514" i="97"/>
  <c r="CT514" i="97"/>
  <c r="CU514" i="97"/>
  <c r="CJ504" i="97"/>
  <c r="CK504" i="97"/>
  <c r="CL504" i="97"/>
  <c r="CM504" i="97"/>
  <c r="CN504" i="97"/>
  <c r="CO504" i="97"/>
  <c r="CP504" i="97"/>
  <c r="CQ504" i="97"/>
  <c r="CR504" i="97"/>
  <c r="CS504" i="97"/>
  <c r="CT504" i="97"/>
  <c r="CU504" i="97"/>
  <c r="CJ495" i="97"/>
  <c r="CK495" i="97"/>
  <c r="CL495" i="97"/>
  <c r="CM495" i="97"/>
  <c r="CN495" i="97"/>
  <c r="CO495" i="97"/>
  <c r="CP495" i="97"/>
  <c r="CQ495" i="97"/>
  <c r="CR495" i="97"/>
  <c r="CS495" i="97"/>
  <c r="CT495" i="97"/>
  <c r="CU495" i="97"/>
  <c r="CJ486" i="97"/>
  <c r="CK486" i="97"/>
  <c r="CL486" i="97"/>
  <c r="CM486" i="97"/>
  <c r="CN486" i="97"/>
  <c r="CO486" i="97"/>
  <c r="CP486" i="97"/>
  <c r="CQ486" i="97"/>
  <c r="CR486" i="97"/>
  <c r="CS486" i="97"/>
  <c r="CT486" i="97"/>
  <c r="CU486" i="97"/>
  <c r="CJ476" i="97"/>
  <c r="CK476" i="97"/>
  <c r="CL476" i="97"/>
  <c r="CM476" i="97"/>
  <c r="CN476" i="97"/>
  <c r="CO476" i="97"/>
  <c r="CP476" i="97"/>
  <c r="CQ476" i="97"/>
  <c r="CR476" i="97"/>
  <c r="CS476" i="97"/>
  <c r="CT476" i="97"/>
  <c r="CU476" i="97"/>
  <c r="CJ466" i="97"/>
  <c r="CK466" i="97"/>
  <c r="CL466" i="97"/>
  <c r="CM466" i="97"/>
  <c r="CN466" i="97"/>
  <c r="CO466" i="97"/>
  <c r="CP466" i="97"/>
  <c r="CQ466" i="97"/>
  <c r="CR466" i="97"/>
  <c r="CS466" i="97"/>
  <c r="CT466" i="97"/>
  <c r="CU466" i="97"/>
  <c r="CJ456" i="97"/>
  <c r="CK456" i="97"/>
  <c r="CL456" i="97"/>
  <c r="CM456" i="97"/>
  <c r="CN456" i="97"/>
  <c r="CO456" i="97"/>
  <c r="CP456" i="97"/>
  <c r="CQ456" i="97"/>
  <c r="CR456" i="97"/>
  <c r="CS456" i="97"/>
  <c r="CT456" i="97"/>
  <c r="CU456" i="97"/>
  <c r="CJ447" i="97"/>
  <c r="CK447" i="97"/>
  <c r="CL447" i="97"/>
  <c r="CM447" i="97"/>
  <c r="CN447" i="97"/>
  <c r="CO447" i="97"/>
  <c r="CP447" i="97"/>
  <c r="CQ447" i="97"/>
  <c r="CR447" i="97"/>
  <c r="CS447" i="97"/>
  <c r="CT447" i="97"/>
  <c r="CU447" i="97"/>
  <c r="CJ438" i="97"/>
  <c r="CK438" i="97"/>
  <c r="CL438" i="97"/>
  <c r="CM438" i="97"/>
  <c r="CN438" i="97"/>
  <c r="CO438" i="97"/>
  <c r="CP438" i="97"/>
  <c r="CQ438" i="97"/>
  <c r="CR438" i="97"/>
  <c r="CS438" i="97"/>
  <c r="CT438" i="97"/>
  <c r="CU438" i="97"/>
  <c r="CJ429" i="97"/>
  <c r="CK429" i="97"/>
  <c r="CL429" i="97"/>
  <c r="CM429" i="97"/>
  <c r="CN429" i="97"/>
  <c r="CO429" i="97"/>
  <c r="CP429" i="97"/>
  <c r="CQ429" i="97"/>
  <c r="CR429" i="97"/>
  <c r="CS429" i="97"/>
  <c r="CT429" i="97"/>
  <c r="CU429" i="97"/>
  <c r="CJ420" i="97"/>
  <c r="CK420" i="97"/>
  <c r="CL420" i="97"/>
  <c r="CM420" i="97"/>
  <c r="CN420" i="97"/>
  <c r="CO420" i="97"/>
  <c r="CP420" i="97"/>
  <c r="CQ420" i="97"/>
  <c r="CR420" i="97"/>
  <c r="CS420" i="97"/>
  <c r="CT420" i="97"/>
  <c r="CU420" i="97"/>
  <c r="CJ410" i="97"/>
  <c r="CK410" i="97"/>
  <c r="CL410" i="97"/>
  <c r="CM410" i="97"/>
  <c r="CN410" i="97"/>
  <c r="CO410" i="97"/>
  <c r="CP410" i="97"/>
  <c r="CQ410" i="97"/>
  <c r="CR410" i="97"/>
  <c r="CS410" i="97"/>
  <c r="CT410" i="97"/>
  <c r="CU410" i="97"/>
  <c r="CJ400" i="97"/>
  <c r="CK400" i="97"/>
  <c r="CL400" i="97"/>
  <c r="CM400" i="97"/>
  <c r="CN400" i="97"/>
  <c r="CO400" i="97"/>
  <c r="CP400" i="97"/>
  <c r="CQ400" i="97"/>
  <c r="CR400" i="97"/>
  <c r="CS400" i="97"/>
  <c r="CT400" i="97"/>
  <c r="CU400" i="97"/>
  <c r="CJ390" i="97"/>
  <c r="CK390" i="97"/>
  <c r="CL390" i="97"/>
  <c r="CM390" i="97"/>
  <c r="CN390" i="97"/>
  <c r="CO390" i="97"/>
  <c r="CP390" i="97"/>
  <c r="CQ390" i="97"/>
  <c r="CR390" i="97"/>
  <c r="CS390" i="97"/>
  <c r="CT390" i="97"/>
  <c r="CU390" i="97"/>
  <c r="CJ382" i="97"/>
  <c r="CK382" i="97"/>
  <c r="CL382" i="97"/>
  <c r="CM382" i="97"/>
  <c r="CN382" i="97"/>
  <c r="CO382" i="97"/>
  <c r="CP382" i="97"/>
  <c r="CQ382" i="97"/>
  <c r="CR382" i="97"/>
  <c r="CS382" i="97"/>
  <c r="CT382" i="97"/>
  <c r="CU382" i="97"/>
  <c r="CJ372" i="97"/>
  <c r="CK372" i="97"/>
  <c r="CL372" i="97"/>
  <c r="CM372" i="97"/>
  <c r="CN372" i="97"/>
  <c r="CO372" i="97"/>
  <c r="CP372" i="97"/>
  <c r="CQ372" i="97"/>
  <c r="CR372" i="97"/>
  <c r="CS372" i="97"/>
  <c r="CT372" i="97"/>
  <c r="CU372" i="97"/>
  <c r="CJ362" i="97"/>
  <c r="CK362" i="97"/>
  <c r="CL362" i="97"/>
  <c r="CM362" i="97"/>
  <c r="CN362" i="97"/>
  <c r="CO362" i="97"/>
  <c r="CP362" i="97"/>
  <c r="CQ362" i="97"/>
  <c r="CR362" i="97"/>
  <c r="CS362" i="97"/>
  <c r="CT362" i="97"/>
  <c r="CU362" i="97"/>
  <c r="CJ352" i="97"/>
  <c r="CK352" i="97"/>
  <c r="CL352" i="97"/>
  <c r="CM352" i="97"/>
  <c r="CN352" i="97"/>
  <c r="CO352" i="97"/>
  <c r="CP352" i="97"/>
  <c r="CQ352" i="97"/>
  <c r="CR352" i="97"/>
  <c r="CS352" i="97"/>
  <c r="CT352" i="97"/>
  <c r="CU352" i="97"/>
  <c r="CJ342" i="97"/>
  <c r="CK342" i="97"/>
  <c r="CL342" i="97"/>
  <c r="CM342" i="97"/>
  <c r="CN342" i="97"/>
  <c r="CO342" i="97"/>
  <c r="CP342" i="97"/>
  <c r="CQ342" i="97"/>
  <c r="CR342" i="97"/>
  <c r="CS342" i="97"/>
  <c r="CT342" i="97"/>
  <c r="CU342" i="97"/>
  <c r="CJ332" i="97"/>
  <c r="CK332" i="97"/>
  <c r="CL332" i="97"/>
  <c r="CM332" i="97"/>
  <c r="CN332" i="97"/>
  <c r="CO332" i="97"/>
  <c r="CP332" i="97"/>
  <c r="CQ332" i="97"/>
  <c r="CR332" i="97"/>
  <c r="CS332" i="97"/>
  <c r="CT332" i="97"/>
  <c r="CU332" i="97"/>
  <c r="CJ322" i="97"/>
  <c r="CK322" i="97"/>
  <c r="CL322" i="97"/>
  <c r="CM322" i="97"/>
  <c r="CN322" i="97"/>
  <c r="CO322" i="97"/>
  <c r="CP322" i="97"/>
  <c r="CQ322" i="97"/>
  <c r="CR322" i="97"/>
  <c r="CS322" i="97"/>
  <c r="CT322" i="97"/>
  <c r="CU322" i="97"/>
  <c r="G14" i="182" l="1"/>
  <c r="D15" i="181"/>
  <c r="G21" i="182"/>
  <c r="G22" i="182"/>
  <c r="G16" i="182"/>
  <c r="CK311" i="97"/>
  <c r="CL311" i="97"/>
  <c r="CM311" i="97"/>
  <c r="CN311" i="97"/>
  <c r="CO311" i="97"/>
  <c r="CP311" i="97"/>
  <c r="CQ311" i="97"/>
  <c r="CR311" i="97"/>
  <c r="CS311" i="97"/>
  <c r="CT311" i="97"/>
  <c r="CU311" i="97"/>
  <c r="CJ311" i="97"/>
  <c r="CK302" i="97"/>
  <c r="CL302" i="97"/>
  <c r="CM302" i="97"/>
  <c r="CN302" i="97"/>
  <c r="CO302" i="97"/>
  <c r="CP302" i="97"/>
  <c r="CQ302" i="97"/>
  <c r="CR302" i="97"/>
  <c r="CS302" i="97"/>
  <c r="CT302" i="97"/>
  <c r="CU302" i="97"/>
  <c r="CJ302" i="97"/>
  <c r="CK289" i="97"/>
  <c r="CL289" i="97"/>
  <c r="CM289" i="97"/>
  <c r="CN289" i="97"/>
  <c r="CO289" i="97"/>
  <c r="CP289" i="97"/>
  <c r="CQ289" i="97"/>
  <c r="CR289" i="97"/>
  <c r="CS289" i="97"/>
  <c r="CT289" i="97"/>
  <c r="CU289" i="97"/>
  <c r="CJ289" i="97"/>
  <c r="CK277" i="97"/>
  <c r="CL277" i="97"/>
  <c r="CM277" i="97"/>
  <c r="CN277" i="97"/>
  <c r="CO277" i="97"/>
  <c r="CP277" i="97"/>
  <c r="CQ277" i="97"/>
  <c r="CR277" i="97"/>
  <c r="CS277" i="97"/>
  <c r="CT277" i="97"/>
  <c r="CU277" i="97"/>
  <c r="CJ277" i="97"/>
  <c r="CK267" i="97"/>
  <c r="CL267" i="97"/>
  <c r="CM267" i="97"/>
  <c r="CN267" i="97"/>
  <c r="CO267" i="97"/>
  <c r="CP267" i="97"/>
  <c r="CQ267" i="97"/>
  <c r="CR267" i="97"/>
  <c r="CS267" i="97"/>
  <c r="CT267" i="97"/>
  <c r="CU267" i="97"/>
  <c r="CJ267" i="97"/>
  <c r="CK257" i="97"/>
  <c r="CL257" i="97"/>
  <c r="CM257" i="97"/>
  <c r="CN257" i="97"/>
  <c r="CO257" i="97"/>
  <c r="CP257" i="97"/>
  <c r="CQ257" i="97"/>
  <c r="CR257" i="97"/>
  <c r="CS257" i="97"/>
  <c r="CT257" i="97"/>
  <c r="CU257" i="97"/>
  <c r="CJ257" i="97"/>
  <c r="CJ247" i="97"/>
  <c r="CK247" i="97"/>
  <c r="CL247" i="97"/>
  <c r="CM247" i="97"/>
  <c r="CN247" i="97"/>
  <c r="CO247" i="97"/>
  <c r="CP247" i="97"/>
  <c r="CQ247" i="97"/>
  <c r="CR247" i="97"/>
  <c r="CS247" i="97"/>
  <c r="CT247" i="97"/>
  <c r="CU247" i="97"/>
  <c r="CK236" i="97"/>
  <c r="CL236" i="97"/>
  <c r="CM236" i="97"/>
  <c r="CN236" i="97"/>
  <c r="CO236" i="97"/>
  <c r="CP236" i="97"/>
  <c r="CQ236" i="97"/>
  <c r="CR236" i="97"/>
  <c r="CS236" i="97"/>
  <c r="CT236" i="97"/>
  <c r="CU236" i="97"/>
  <c r="CJ236" i="97"/>
  <c r="CJ226" i="97"/>
  <c r="CK226" i="97"/>
  <c r="CL226" i="97"/>
  <c r="CM226" i="97"/>
  <c r="CN226" i="97"/>
  <c r="CO226" i="97"/>
  <c r="CP226" i="97"/>
  <c r="CQ226" i="97"/>
  <c r="CR226" i="97"/>
  <c r="CS226" i="97"/>
  <c r="CT226" i="97"/>
  <c r="CU226" i="97"/>
  <c r="CK218" i="97"/>
  <c r="CL218" i="97"/>
  <c r="CM218" i="97"/>
  <c r="CN218" i="97"/>
  <c r="CO218" i="97"/>
  <c r="CP218" i="97"/>
  <c r="CQ218" i="97"/>
  <c r="CR218" i="97"/>
  <c r="CS218" i="97"/>
  <c r="CT218" i="97"/>
  <c r="CU218" i="97"/>
  <c r="CJ218" i="97"/>
  <c r="CK207" i="97"/>
  <c r="CL207" i="97"/>
  <c r="CM207" i="97"/>
  <c r="CN207" i="97"/>
  <c r="CO207" i="97"/>
  <c r="CP207" i="97"/>
  <c r="CQ207" i="97"/>
  <c r="CR207" i="97"/>
  <c r="CS207" i="97"/>
  <c r="CT207" i="97"/>
  <c r="CU207" i="97"/>
  <c r="CJ207" i="97"/>
  <c r="CK197" i="97"/>
  <c r="CL197" i="97"/>
  <c r="CM197" i="97"/>
  <c r="CN197" i="97"/>
  <c r="CO197" i="97"/>
  <c r="CP197" i="97"/>
  <c r="CQ197" i="97"/>
  <c r="CR197" i="97"/>
  <c r="CS197" i="97"/>
  <c r="CT197" i="97"/>
  <c r="CU197" i="97"/>
  <c r="CJ197" i="97"/>
  <c r="CK187" i="97"/>
  <c r="CL187" i="97"/>
  <c r="CM187" i="97"/>
  <c r="CN187" i="97"/>
  <c r="CO187" i="97"/>
  <c r="CP187" i="97"/>
  <c r="CQ187" i="97"/>
  <c r="CR187" i="97"/>
  <c r="CS187" i="97"/>
  <c r="CT187" i="97"/>
  <c r="CU187" i="97"/>
  <c r="CJ187" i="97"/>
  <c r="CK177" i="97"/>
  <c r="CL177" i="97"/>
  <c r="CM177" i="97"/>
  <c r="CN177" i="97"/>
  <c r="CO177" i="97"/>
  <c r="CP177" i="97"/>
  <c r="CQ177" i="97"/>
  <c r="CR177" i="97"/>
  <c r="CS177" i="97"/>
  <c r="CT177" i="97"/>
  <c r="CU177" i="97"/>
  <c r="CJ177" i="97"/>
  <c r="CJ167" i="97"/>
  <c r="CK167" i="97"/>
  <c r="CL167" i="97"/>
  <c r="CM167" i="97"/>
  <c r="CN167" i="97"/>
  <c r="CO167" i="97"/>
  <c r="CP167" i="97"/>
  <c r="CQ167" i="97"/>
  <c r="CR167" i="97"/>
  <c r="CS167" i="97"/>
  <c r="CT167" i="97"/>
  <c r="CU167" i="97"/>
  <c r="CK156" i="97"/>
  <c r="CL156" i="97"/>
  <c r="CM156" i="97"/>
  <c r="CN156" i="97"/>
  <c r="CO156" i="97"/>
  <c r="CP156" i="97"/>
  <c r="CQ156" i="97"/>
  <c r="CR156" i="97"/>
  <c r="CS156" i="97"/>
  <c r="CT156" i="97"/>
  <c r="CU156" i="97"/>
  <c r="CJ156" i="97"/>
  <c r="CJ147" i="97"/>
  <c r="CK147" i="97"/>
  <c r="CL147" i="97"/>
  <c r="CM147" i="97"/>
  <c r="CN147" i="97"/>
  <c r="CO147" i="97"/>
  <c r="CP147" i="97"/>
  <c r="CQ147" i="97"/>
  <c r="CR147" i="97"/>
  <c r="CS147" i="97"/>
  <c r="CT147" i="97"/>
  <c r="CU147" i="97"/>
  <c r="CJ137" i="97"/>
  <c r="CK137" i="97"/>
  <c r="CL137" i="97"/>
  <c r="CM137" i="97"/>
  <c r="CN137" i="97"/>
  <c r="CO137" i="97"/>
  <c r="CP137" i="97"/>
  <c r="CQ137" i="97"/>
  <c r="CR137" i="97"/>
  <c r="CS137" i="97"/>
  <c r="CT137" i="97"/>
  <c r="CU137" i="97"/>
  <c r="CJ127" i="97"/>
  <c r="CK127" i="97"/>
  <c r="CL127" i="97"/>
  <c r="CM127" i="97"/>
  <c r="CN127" i="97"/>
  <c r="CO127" i="97"/>
  <c r="CP127" i="97"/>
  <c r="CQ127" i="97"/>
  <c r="CR127" i="97"/>
  <c r="CS127" i="97"/>
  <c r="CT127" i="97"/>
  <c r="CU127" i="97"/>
  <c r="CJ117" i="97"/>
  <c r="CK117" i="97"/>
  <c r="CL117" i="97"/>
  <c r="CM117" i="97"/>
  <c r="CN117" i="97"/>
  <c r="CO117" i="97"/>
  <c r="CP117" i="97"/>
  <c r="CQ117" i="97"/>
  <c r="CR117" i="97"/>
  <c r="CS117" i="97"/>
  <c r="CT117" i="97"/>
  <c r="CU117" i="97"/>
  <c r="CJ107" i="97"/>
  <c r="CK107" i="97"/>
  <c r="CL107" i="97"/>
  <c r="CM107" i="97"/>
  <c r="CN107" i="97"/>
  <c r="CO107" i="97"/>
  <c r="CP107" i="97"/>
  <c r="CQ107" i="97"/>
  <c r="CR107" i="97"/>
  <c r="CS107" i="97"/>
  <c r="CT107" i="97"/>
  <c r="CU107" i="97"/>
  <c r="CJ97" i="97"/>
  <c r="CK97" i="97"/>
  <c r="CL97" i="97"/>
  <c r="CM97" i="97"/>
  <c r="CN97" i="97"/>
  <c r="CO97" i="97"/>
  <c r="CP97" i="97"/>
  <c r="CQ97" i="97"/>
  <c r="CR97" i="97"/>
  <c r="CS97" i="97"/>
  <c r="CT97" i="97"/>
  <c r="CU97" i="97"/>
  <c r="CK87" i="97"/>
  <c r="CL87" i="97"/>
  <c r="CM87" i="97"/>
  <c r="CN87" i="97"/>
  <c r="CO87" i="97"/>
  <c r="CP87" i="97"/>
  <c r="CQ87" i="97"/>
  <c r="CR87" i="97"/>
  <c r="CS87" i="97"/>
  <c r="CT87" i="97"/>
  <c r="CU87" i="97"/>
  <c r="CJ87" i="97"/>
  <c r="CK78" i="97"/>
  <c r="CL78" i="97"/>
  <c r="CM78" i="97"/>
  <c r="CN78" i="97"/>
  <c r="CO78" i="97"/>
  <c r="CP78" i="97"/>
  <c r="CQ78" i="97"/>
  <c r="CR78" i="97"/>
  <c r="CS78" i="97"/>
  <c r="CT78" i="97"/>
  <c r="CU78" i="97"/>
  <c r="CJ78" i="97"/>
  <c r="CK67" i="97"/>
  <c r="CL67" i="97"/>
  <c r="CM67" i="97"/>
  <c r="CN67" i="97"/>
  <c r="CO67" i="97"/>
  <c r="CP67" i="97"/>
  <c r="CQ67" i="97"/>
  <c r="CR67" i="97"/>
  <c r="CS67" i="97"/>
  <c r="CT67" i="97"/>
  <c r="CU67" i="97"/>
  <c r="CJ67" i="97"/>
  <c r="CK57" i="97"/>
  <c r="CL57" i="97"/>
  <c r="CM57" i="97"/>
  <c r="CN57" i="97"/>
  <c r="CO57" i="97"/>
  <c r="CP57" i="97"/>
  <c r="CQ57" i="97"/>
  <c r="CR57" i="97"/>
  <c r="CS57" i="97"/>
  <c r="CT57" i="97"/>
  <c r="CU57" i="97"/>
  <c r="CJ57" i="97"/>
  <c r="CJ46" i="97"/>
  <c r="CK46" i="97"/>
  <c r="CL46" i="97"/>
  <c r="CM46" i="97"/>
  <c r="CN46" i="97"/>
  <c r="CO46" i="97"/>
  <c r="CP46" i="97"/>
  <c r="CQ46" i="97"/>
  <c r="CR46" i="97"/>
  <c r="CS46" i="97"/>
  <c r="CT46" i="97"/>
  <c r="CU46" i="97"/>
  <c r="CJ35" i="97"/>
  <c r="CK35" i="97"/>
  <c r="CL35" i="97"/>
  <c r="CM35" i="97"/>
  <c r="CN35" i="97"/>
  <c r="CO35" i="97"/>
  <c r="CP35" i="97"/>
  <c r="CQ35" i="97"/>
  <c r="CR35" i="97"/>
  <c r="CS35" i="97"/>
  <c r="CT35" i="97"/>
  <c r="CU35" i="97"/>
  <c r="CJ23" i="97"/>
  <c r="CK23" i="97"/>
  <c r="CL23" i="97"/>
  <c r="CM23" i="97"/>
  <c r="CN23" i="97"/>
  <c r="CO23" i="97"/>
  <c r="CP23" i="97"/>
  <c r="CQ23" i="97"/>
  <c r="CR23" i="97"/>
  <c r="CS23" i="97"/>
  <c r="CT23" i="97"/>
  <c r="CU23" i="97"/>
  <c r="CJ14" i="97"/>
  <c r="CK14" i="97"/>
  <c r="CL14" i="97"/>
  <c r="CM14" i="97"/>
  <c r="CN14" i="97"/>
  <c r="CO14" i="97"/>
  <c r="CP14" i="97"/>
  <c r="CQ14" i="97"/>
  <c r="CR14" i="97"/>
  <c r="CR597" i="97" s="1"/>
  <c r="CS14" i="97"/>
  <c r="CT14" i="97"/>
  <c r="CU14" i="97"/>
  <c r="DV277" i="97"/>
  <c r="DW277" i="97"/>
  <c r="CJ597" i="97" l="1"/>
  <c r="CS597" i="97"/>
  <c r="CK597" i="97"/>
  <c r="CQ597" i="97"/>
  <c r="CP597" i="97"/>
  <c r="CO597" i="97"/>
  <c r="CN597" i="97"/>
  <c r="CU597" i="97"/>
  <c r="CM597" i="97"/>
  <c r="CT597" i="97"/>
  <c r="CL597" i="97"/>
  <c r="A2" i="110" l="1"/>
  <c r="A4" i="110"/>
  <c r="A12" i="110"/>
  <c r="A12" i="109"/>
  <c r="A13" i="109"/>
  <c r="A14" i="109" s="1"/>
  <c r="A15" i="109" s="1"/>
  <c r="A16" i="109" s="1"/>
  <c r="A17" i="109" l="1"/>
  <c r="A18" i="109" s="1"/>
  <c r="A19" i="109" s="1"/>
  <c r="A20" i="109" s="1"/>
  <c r="A21" i="109" s="1"/>
  <c r="A22" i="109" s="1"/>
  <c r="A23" i="109" s="1"/>
  <c r="A24" i="109" s="1"/>
  <c r="A25" i="109" s="1"/>
  <c r="A26" i="109" s="1"/>
  <c r="A13" i="110"/>
  <c r="A14" i="110" s="1"/>
  <c r="C28" i="109"/>
  <c r="C18" i="109"/>
  <c r="A15" i="110"/>
  <c r="A16" i="110" s="1"/>
  <c r="A17" i="110" l="1"/>
  <c r="A18" i="110" s="1"/>
  <c r="A19" i="110" s="1"/>
  <c r="A20" i="110" s="1"/>
  <c r="A21" i="110" s="1"/>
  <c r="A22" i="110" s="1"/>
  <c r="A23" i="110" s="1"/>
  <c r="A24" i="110" s="1"/>
  <c r="A25" i="110" s="1"/>
  <c r="A26" i="110" s="1"/>
  <c r="C18" i="110"/>
  <c r="A27" i="109"/>
  <c r="A28" i="109" s="1"/>
  <c r="A29" i="109" s="1"/>
  <c r="A30" i="109" s="1"/>
  <c r="A31" i="109" s="1"/>
  <c r="A32" i="109" s="1"/>
  <c r="C34" i="109" s="1"/>
  <c r="C22" i="109"/>
  <c r="A33" i="109" l="1"/>
  <c r="A34" i="109" s="1"/>
  <c r="A35" i="109" s="1"/>
  <c r="A36" i="109" s="1"/>
  <c r="A37" i="109" s="1"/>
  <c r="A38" i="109" s="1"/>
  <c r="C36" i="109"/>
  <c r="A27" i="110"/>
  <c r="A28" i="110" s="1"/>
  <c r="A29" i="110" s="1"/>
  <c r="A30" i="110" s="1"/>
  <c r="A31" i="110" s="1"/>
  <c r="A32" i="110" s="1"/>
  <c r="C28" i="110"/>
  <c r="C30" i="109"/>
  <c r="A33" i="110" l="1"/>
  <c r="A34" i="110" s="1"/>
  <c r="A35" i="110" s="1"/>
  <c r="A36" i="110" s="1"/>
  <c r="A37" i="110" s="1"/>
  <c r="A38" i="110" s="1"/>
  <c r="C36" i="110"/>
  <c r="C34" i="110"/>
  <c r="C22" i="110"/>
  <c r="A2" i="107"/>
  <c r="A4" i="107"/>
  <c r="A12" i="107"/>
  <c r="A13" i="107"/>
  <c r="A14" i="107" s="1"/>
  <c r="A15" i="107" s="1"/>
  <c r="A16" i="107" s="1"/>
  <c r="A17" i="107" s="1"/>
  <c r="D21" i="107"/>
  <c r="G21" i="107"/>
  <c r="C30" i="110" l="1"/>
  <c r="E21" i="107"/>
  <c r="F21" i="107"/>
  <c r="A18" i="107"/>
  <c r="A19" i="107" s="1"/>
  <c r="A20" i="107" s="1"/>
  <c r="A21" i="107" s="1"/>
  <c r="A22" i="107" s="1"/>
  <c r="A23" i="107" s="1"/>
  <c r="C21" i="107"/>
  <c r="C15" i="107"/>
  <c r="A24" i="107" l="1"/>
  <c r="A25" i="107" s="1"/>
  <c r="C27" i="107"/>
  <c r="A26" i="107" l="1"/>
  <c r="A27" i="107" s="1"/>
  <c r="A28" i="107" l="1"/>
  <c r="A29" i="107" s="1"/>
  <c r="C29" i="107"/>
  <c r="A30" i="107" l="1"/>
  <c r="A31" i="107" s="1"/>
  <c r="A32" i="107" s="1"/>
  <c r="A33" i="107" s="1"/>
  <c r="A34" i="107" s="1"/>
  <c r="A35" i="107" s="1"/>
  <c r="C31" i="107"/>
  <c r="A36" i="107" l="1"/>
  <c r="A37" i="107" s="1"/>
  <c r="C39" i="107"/>
  <c r="A38" i="107" l="1"/>
  <c r="A39" i="107" s="1"/>
  <c r="C41" i="107"/>
  <c r="A40" i="107" l="1"/>
  <c r="A41" i="107" s="1"/>
  <c r="A42" i="107" s="1"/>
  <c r="A43" i="107" s="1"/>
  <c r="C43" i="107"/>
  <c r="A2" i="106" l="1"/>
  <c r="A4" i="106"/>
  <c r="A13" i="106"/>
  <c r="A14" i="106" s="1"/>
  <c r="A15" i="106" s="1"/>
  <c r="A16" i="106" s="1"/>
  <c r="A17" i="106" s="1"/>
  <c r="A18" i="106" s="1"/>
  <c r="A19" i="106" s="1"/>
  <c r="A20" i="106" s="1"/>
  <c r="A21" i="106" s="1"/>
  <c r="A22" i="106" s="1"/>
  <c r="A23" i="106" s="1"/>
  <c r="A24" i="106" s="1"/>
  <c r="A25" i="106" s="1"/>
  <c r="A26" i="106" s="1"/>
  <c r="A27" i="106" s="1"/>
  <c r="A28" i="106" s="1"/>
  <c r="A29" i="106" s="1"/>
  <c r="A30" i="106" s="1"/>
  <c r="A31" i="106" s="1"/>
  <c r="A12" i="104"/>
  <c r="A13" i="104" l="1"/>
  <c r="A14" i="104" s="1"/>
  <c r="A15" i="104"/>
  <c r="A16" i="104" s="1"/>
  <c r="C18" i="104" l="1"/>
  <c r="A17" i="104"/>
  <c r="A18" i="104" s="1"/>
  <c r="A19" i="104" s="1"/>
  <c r="A20" i="104" s="1"/>
  <c r="A21" i="104" s="1"/>
  <c r="A22" i="104" s="1"/>
  <c r="A23" i="104" s="1"/>
  <c r="A24" i="104" s="1"/>
  <c r="A25" i="104" s="1"/>
  <c r="A26" i="104" s="1"/>
  <c r="C28" i="104"/>
  <c r="C22" i="104"/>
  <c r="A27" i="104" l="1"/>
  <c r="A28" i="104" s="1"/>
  <c r="A29" i="104" s="1"/>
  <c r="A30" i="104" s="1"/>
  <c r="A31" i="104" s="1"/>
  <c r="A32" i="104" s="1"/>
  <c r="C30" i="104"/>
  <c r="A33" i="104" l="1"/>
  <c r="A34" i="104" s="1"/>
  <c r="A35" i="104" s="1"/>
  <c r="A36" i="104" s="1"/>
  <c r="C36" i="104"/>
  <c r="C34" i="104"/>
  <c r="A2" i="97"/>
  <c r="A4" i="97"/>
  <c r="D14" i="97"/>
  <c r="D15" i="97" s="1"/>
  <c r="E9" i="97" s="1"/>
  <c r="E14" i="97"/>
  <c r="F14" i="97"/>
  <c r="G14" i="97"/>
  <c r="H14" i="97"/>
  <c r="I14" i="97"/>
  <c r="J14" i="97"/>
  <c r="K14" i="97"/>
  <c r="L14" i="97"/>
  <c r="M14" i="97"/>
  <c r="N14" i="97"/>
  <c r="O14" i="97"/>
  <c r="P14" i="97"/>
  <c r="Q14" i="97"/>
  <c r="R14" i="97"/>
  <c r="S14" i="97"/>
  <c r="T14" i="97"/>
  <c r="U14" i="97"/>
  <c r="V14" i="97"/>
  <c r="W14" i="97"/>
  <c r="X14" i="97"/>
  <c r="Y14" i="97"/>
  <c r="Z14" i="97"/>
  <c r="AA14" i="97"/>
  <c r="AB14" i="97"/>
  <c r="AC14" i="97"/>
  <c r="AD14" i="97"/>
  <c r="AE14" i="97"/>
  <c r="AF14" i="97"/>
  <c r="AG14" i="97"/>
  <c r="AH14" i="97"/>
  <c r="AI14" i="97"/>
  <c r="AJ14" i="97"/>
  <c r="AK14" i="97"/>
  <c r="AL14" i="97"/>
  <c r="AM14" i="97"/>
  <c r="AN14" i="97"/>
  <c r="AO14" i="97"/>
  <c r="AP14" i="97"/>
  <c r="AQ14" i="97"/>
  <c r="AR14" i="97"/>
  <c r="AS14" i="97"/>
  <c r="AT14" i="97"/>
  <c r="AU14" i="97"/>
  <c r="AV14" i="97"/>
  <c r="AW14" i="97"/>
  <c r="AX14" i="97"/>
  <c r="AY14" i="97"/>
  <c r="AZ14" i="97"/>
  <c r="BA14" i="97"/>
  <c r="BB14" i="97"/>
  <c r="BC14" i="97"/>
  <c r="BD14" i="97"/>
  <c r="BE14" i="97"/>
  <c r="BF14" i="97"/>
  <c r="BG14" i="97"/>
  <c r="BH14" i="97"/>
  <c r="BI14" i="97"/>
  <c r="BJ14" i="97"/>
  <c r="BK14" i="97"/>
  <c r="BL14" i="97"/>
  <c r="BM14" i="97"/>
  <c r="BN14" i="97"/>
  <c r="BO14" i="97"/>
  <c r="BP14" i="97"/>
  <c r="BQ14" i="97"/>
  <c r="BR14" i="97"/>
  <c r="BS14" i="97"/>
  <c r="BT14" i="97"/>
  <c r="BU14" i="97"/>
  <c r="BV14" i="97"/>
  <c r="BW14" i="97"/>
  <c r="BX14" i="97"/>
  <c r="BY14" i="97"/>
  <c r="BZ14" i="97"/>
  <c r="CA14" i="97"/>
  <c r="CB14" i="97"/>
  <c r="CC14" i="97"/>
  <c r="CD14" i="97"/>
  <c r="CE14" i="97"/>
  <c r="CF14" i="97"/>
  <c r="CG14" i="97"/>
  <c r="CH14" i="97"/>
  <c r="CI14" i="97"/>
  <c r="D23" i="97"/>
  <c r="D24" i="97" s="1"/>
  <c r="E18" i="97" s="1"/>
  <c r="E23" i="97"/>
  <c r="F23" i="97"/>
  <c r="G23" i="97"/>
  <c r="H23" i="97"/>
  <c r="I23" i="97"/>
  <c r="J23" i="97"/>
  <c r="K23" i="97"/>
  <c r="L23" i="97"/>
  <c r="M23" i="97"/>
  <c r="N23" i="97"/>
  <c r="O23" i="97"/>
  <c r="P23" i="97"/>
  <c r="Q23" i="97"/>
  <c r="R23" i="97"/>
  <c r="S23" i="97"/>
  <c r="T23" i="97"/>
  <c r="U23" i="97"/>
  <c r="V23" i="97"/>
  <c r="W23" i="97"/>
  <c r="X23" i="97"/>
  <c r="Y23" i="97"/>
  <c r="Z23" i="97"/>
  <c r="AA23" i="97"/>
  <c r="AB23" i="97"/>
  <c r="AC23" i="97"/>
  <c r="AD23" i="97"/>
  <c r="AE23" i="97"/>
  <c r="AF23" i="97"/>
  <c r="AG23" i="97"/>
  <c r="AH23" i="97"/>
  <c r="AI23" i="97"/>
  <c r="AJ23" i="97"/>
  <c r="AK23" i="97"/>
  <c r="AL23" i="97"/>
  <c r="AM23" i="97"/>
  <c r="AN23" i="97"/>
  <c r="AO23" i="97"/>
  <c r="AP23" i="97"/>
  <c r="AQ23" i="97"/>
  <c r="AR23" i="97"/>
  <c r="AS23" i="97"/>
  <c r="AT23" i="97"/>
  <c r="AU23" i="97"/>
  <c r="AV23" i="97"/>
  <c r="AW23" i="97"/>
  <c r="AX23" i="97"/>
  <c r="AY23" i="97"/>
  <c r="AZ23" i="97"/>
  <c r="BA23" i="97"/>
  <c r="BB23" i="97"/>
  <c r="BC23" i="97"/>
  <c r="BD23" i="97"/>
  <c r="BE23" i="97"/>
  <c r="BF23" i="97"/>
  <c r="BG23" i="97"/>
  <c r="BH23" i="97"/>
  <c r="BI23" i="97"/>
  <c r="BJ23" i="97"/>
  <c r="BK23" i="97"/>
  <c r="BL23" i="97"/>
  <c r="BM23" i="97"/>
  <c r="BN23" i="97"/>
  <c r="BO23" i="97"/>
  <c r="BP23" i="97"/>
  <c r="BQ23" i="97"/>
  <c r="BR23" i="97"/>
  <c r="BS23" i="97"/>
  <c r="BT23" i="97"/>
  <c r="BU23" i="97"/>
  <c r="BV23" i="97"/>
  <c r="BW23" i="97"/>
  <c r="BX23" i="97"/>
  <c r="BY23" i="97"/>
  <c r="BZ23" i="97"/>
  <c r="CA23" i="97"/>
  <c r="CB23" i="97"/>
  <c r="CC23" i="97"/>
  <c r="CD23" i="97"/>
  <c r="CE23" i="97"/>
  <c r="CF23" i="97"/>
  <c r="CG23" i="97"/>
  <c r="CH23" i="97"/>
  <c r="CI23" i="97"/>
  <c r="DV23" i="97"/>
  <c r="DW23" i="97"/>
  <c r="D35" i="97"/>
  <c r="D36" i="97" s="1"/>
  <c r="E28" i="97" s="1"/>
  <c r="E35" i="97"/>
  <c r="F35" i="97"/>
  <c r="G35" i="97"/>
  <c r="H35" i="97"/>
  <c r="I35" i="97"/>
  <c r="J35" i="97"/>
  <c r="K35" i="97"/>
  <c r="L35" i="97"/>
  <c r="M35" i="97"/>
  <c r="N35" i="97"/>
  <c r="O35" i="97"/>
  <c r="P35" i="97"/>
  <c r="Q35" i="97"/>
  <c r="R35" i="97"/>
  <c r="S35" i="97"/>
  <c r="T35" i="97"/>
  <c r="U35" i="97"/>
  <c r="V35" i="97"/>
  <c r="W35" i="97"/>
  <c r="X35" i="97"/>
  <c r="Y35" i="97"/>
  <c r="Z35" i="97"/>
  <c r="AA35" i="97"/>
  <c r="AB35" i="97"/>
  <c r="AC35" i="97"/>
  <c r="AD35" i="97"/>
  <c r="AE35" i="97"/>
  <c r="AF35" i="97"/>
  <c r="AG35" i="97"/>
  <c r="AH35" i="97"/>
  <c r="AI35" i="97"/>
  <c r="AJ35" i="97"/>
  <c r="AK35" i="97"/>
  <c r="AL35" i="97"/>
  <c r="AM35" i="97"/>
  <c r="AN35" i="97"/>
  <c r="AO35" i="97"/>
  <c r="AP35" i="97"/>
  <c r="AQ35" i="97"/>
  <c r="AR35" i="97"/>
  <c r="AS35" i="97"/>
  <c r="AT35" i="97"/>
  <c r="AU35" i="97"/>
  <c r="AV35" i="97"/>
  <c r="AW35" i="97"/>
  <c r="AX35" i="97"/>
  <c r="AY35" i="97"/>
  <c r="AZ35" i="97"/>
  <c r="BA35" i="97"/>
  <c r="BB35" i="97"/>
  <c r="BC35" i="97"/>
  <c r="BD35" i="97"/>
  <c r="BE35" i="97"/>
  <c r="BF35" i="97"/>
  <c r="BG35" i="97"/>
  <c r="BH35" i="97"/>
  <c r="BI35" i="97"/>
  <c r="BJ35" i="97"/>
  <c r="BK35" i="97"/>
  <c r="BL35" i="97"/>
  <c r="BM35" i="97"/>
  <c r="BN35" i="97"/>
  <c r="BO35" i="97"/>
  <c r="BP35" i="97"/>
  <c r="BQ35" i="97"/>
  <c r="BR35" i="97"/>
  <c r="BS35" i="97"/>
  <c r="BT35" i="97"/>
  <c r="BU35" i="97"/>
  <c r="BV35" i="97"/>
  <c r="BW35" i="97"/>
  <c r="BX35" i="97"/>
  <c r="BY35" i="97"/>
  <c r="BZ35" i="97"/>
  <c r="CA35" i="97"/>
  <c r="CB35" i="97"/>
  <c r="CC35" i="97"/>
  <c r="CD35" i="97"/>
  <c r="CE35" i="97"/>
  <c r="CF35" i="97"/>
  <c r="CG35" i="97"/>
  <c r="CH35" i="97"/>
  <c r="CI35" i="97"/>
  <c r="D46" i="97"/>
  <c r="D47" i="97" s="1"/>
  <c r="E39" i="97" s="1"/>
  <c r="E46" i="97"/>
  <c r="F46" i="97"/>
  <c r="G46" i="97"/>
  <c r="H46" i="97"/>
  <c r="I46" i="97"/>
  <c r="J46" i="97"/>
  <c r="K46" i="97"/>
  <c r="L46" i="97"/>
  <c r="M46" i="97"/>
  <c r="N46" i="97"/>
  <c r="O46" i="97"/>
  <c r="P46" i="97"/>
  <c r="Q46" i="97"/>
  <c r="R46" i="97"/>
  <c r="S46" i="97"/>
  <c r="T46" i="97"/>
  <c r="U46" i="97"/>
  <c r="V46" i="97"/>
  <c r="W46" i="97"/>
  <c r="X46" i="97"/>
  <c r="Y46" i="97"/>
  <c r="Z46" i="97"/>
  <c r="AA46" i="97"/>
  <c r="AB46" i="97"/>
  <c r="AC46" i="97"/>
  <c r="AD46" i="97"/>
  <c r="AE46" i="97"/>
  <c r="AF46" i="97"/>
  <c r="AG46" i="97"/>
  <c r="AH46" i="97"/>
  <c r="AI46" i="97"/>
  <c r="AJ46" i="97"/>
  <c r="AK46" i="97"/>
  <c r="AL46" i="97"/>
  <c r="AM46" i="97"/>
  <c r="AN46" i="97"/>
  <c r="AO46" i="97"/>
  <c r="AP46" i="97"/>
  <c r="AQ46" i="97"/>
  <c r="AR46" i="97"/>
  <c r="AS46" i="97"/>
  <c r="AT46" i="97"/>
  <c r="AU46" i="97"/>
  <c r="AV46" i="97"/>
  <c r="AW46" i="97"/>
  <c r="AX46" i="97"/>
  <c r="AY46" i="97"/>
  <c r="AZ46" i="97"/>
  <c r="BA46" i="97"/>
  <c r="BB46" i="97"/>
  <c r="BC46" i="97"/>
  <c r="BD46" i="97"/>
  <c r="BE46" i="97"/>
  <c r="BF46" i="97"/>
  <c r="BG46" i="97"/>
  <c r="BH46" i="97"/>
  <c r="BI46" i="97"/>
  <c r="BJ46" i="97"/>
  <c r="BK46" i="97"/>
  <c r="BL46" i="97"/>
  <c r="BM46" i="97"/>
  <c r="BN46" i="97"/>
  <c r="BO46" i="97"/>
  <c r="BP46" i="97"/>
  <c r="BQ46" i="97"/>
  <c r="BR46" i="97"/>
  <c r="BS46" i="97"/>
  <c r="BT46" i="97"/>
  <c r="BU46" i="97"/>
  <c r="BV46" i="97"/>
  <c r="BW46" i="97"/>
  <c r="BX46" i="97"/>
  <c r="BY46" i="97"/>
  <c r="BZ46" i="97"/>
  <c r="CA46" i="97"/>
  <c r="CB46" i="97"/>
  <c r="CC46" i="97"/>
  <c r="CD46" i="97"/>
  <c r="CE46" i="97"/>
  <c r="CF46" i="97"/>
  <c r="CG46" i="97"/>
  <c r="CH46" i="97"/>
  <c r="CI46" i="97"/>
  <c r="D57" i="97"/>
  <c r="E57" i="97"/>
  <c r="F57" i="97"/>
  <c r="G57" i="97"/>
  <c r="H57" i="97"/>
  <c r="I57" i="97"/>
  <c r="J57" i="97"/>
  <c r="K57" i="97"/>
  <c r="L57" i="97"/>
  <c r="M57" i="97"/>
  <c r="N57" i="97"/>
  <c r="O57" i="97"/>
  <c r="P57" i="97"/>
  <c r="Q57" i="97"/>
  <c r="R57" i="97"/>
  <c r="S57" i="97"/>
  <c r="T57" i="97"/>
  <c r="U57" i="97"/>
  <c r="V57" i="97"/>
  <c r="W57" i="97"/>
  <c r="X57" i="97"/>
  <c r="Y57" i="97"/>
  <c r="Z57" i="97"/>
  <c r="AA57" i="97"/>
  <c r="AB57" i="97"/>
  <c r="AC57" i="97"/>
  <c r="AD57" i="97"/>
  <c r="AE57" i="97"/>
  <c r="AF57" i="97"/>
  <c r="AG57" i="97"/>
  <c r="AH57" i="97"/>
  <c r="AI57" i="97"/>
  <c r="AJ57" i="97"/>
  <c r="AK57" i="97"/>
  <c r="AL57" i="97"/>
  <c r="AM57" i="97"/>
  <c r="AN57" i="97"/>
  <c r="AO57" i="97"/>
  <c r="AP57" i="97"/>
  <c r="AQ57" i="97"/>
  <c r="AR57" i="97"/>
  <c r="AS57" i="97"/>
  <c r="AT57" i="97"/>
  <c r="AU57" i="97"/>
  <c r="AV57" i="97"/>
  <c r="AW57" i="97"/>
  <c r="AX57" i="97"/>
  <c r="AY57" i="97"/>
  <c r="AZ57" i="97"/>
  <c r="BA57" i="97"/>
  <c r="BB57" i="97"/>
  <c r="BC57" i="97"/>
  <c r="BD57" i="97"/>
  <c r="BE57" i="97"/>
  <c r="BF57" i="97"/>
  <c r="BG57" i="97"/>
  <c r="BH57" i="97"/>
  <c r="BI57" i="97"/>
  <c r="BJ57" i="97"/>
  <c r="BK57" i="97"/>
  <c r="BL57" i="97"/>
  <c r="BM57" i="97"/>
  <c r="BN57" i="97"/>
  <c r="BO57" i="97"/>
  <c r="BP57" i="97"/>
  <c r="BQ57" i="97"/>
  <c r="BR57" i="97"/>
  <c r="BS57" i="97"/>
  <c r="BT57" i="97"/>
  <c r="BU57" i="97"/>
  <c r="BV57" i="97"/>
  <c r="BW57" i="97"/>
  <c r="BX57" i="97"/>
  <c r="BY57" i="97"/>
  <c r="BZ57" i="97"/>
  <c r="CA57" i="97"/>
  <c r="CB57" i="97"/>
  <c r="CC57" i="97"/>
  <c r="CD57" i="97"/>
  <c r="CE57" i="97"/>
  <c r="CF57" i="97"/>
  <c r="CG57" i="97"/>
  <c r="CH57" i="97"/>
  <c r="CI57" i="97"/>
  <c r="D58" i="97"/>
  <c r="E50" i="97" s="1"/>
  <c r="D67" i="97"/>
  <c r="D68" i="97" s="1"/>
  <c r="E61" i="97" s="1"/>
  <c r="E67" i="97"/>
  <c r="F67" i="97"/>
  <c r="G67" i="97"/>
  <c r="H67" i="97"/>
  <c r="I67" i="97"/>
  <c r="J67" i="97"/>
  <c r="K67" i="97"/>
  <c r="L67" i="97"/>
  <c r="M67" i="97"/>
  <c r="N67" i="97"/>
  <c r="O67" i="97"/>
  <c r="P67" i="97"/>
  <c r="Q67" i="97"/>
  <c r="R67" i="97"/>
  <c r="S67" i="97"/>
  <c r="T67" i="97"/>
  <c r="U67" i="97"/>
  <c r="V67" i="97"/>
  <c r="W67" i="97"/>
  <c r="X67" i="97"/>
  <c r="Y67" i="97"/>
  <c r="Z67" i="97"/>
  <c r="AA67" i="97"/>
  <c r="AB67" i="97"/>
  <c r="AC67" i="97"/>
  <c r="AD67" i="97"/>
  <c r="AE67" i="97"/>
  <c r="AF67" i="97"/>
  <c r="AG67" i="97"/>
  <c r="AH67" i="97"/>
  <c r="AI67" i="97"/>
  <c r="AJ67" i="97"/>
  <c r="AK67" i="97"/>
  <c r="AL67" i="97"/>
  <c r="AM67" i="97"/>
  <c r="AN67" i="97"/>
  <c r="AO67" i="97"/>
  <c r="AP67" i="97"/>
  <c r="AQ67" i="97"/>
  <c r="AR67" i="97"/>
  <c r="AS67" i="97"/>
  <c r="AT67" i="97"/>
  <c r="AU67" i="97"/>
  <c r="AV67" i="97"/>
  <c r="AW67" i="97"/>
  <c r="AX67" i="97"/>
  <c r="AY67" i="97"/>
  <c r="AZ67" i="97"/>
  <c r="BA67" i="97"/>
  <c r="BB67" i="97"/>
  <c r="BC67" i="97"/>
  <c r="BD67" i="97"/>
  <c r="BE67" i="97"/>
  <c r="BF67" i="97"/>
  <c r="BG67" i="97"/>
  <c r="BH67" i="97"/>
  <c r="BI67" i="97"/>
  <c r="BJ67" i="97"/>
  <c r="BK67" i="97"/>
  <c r="BL67" i="97"/>
  <c r="BM67" i="97"/>
  <c r="BN67" i="97"/>
  <c r="BO67" i="97"/>
  <c r="BP67" i="97"/>
  <c r="BQ67" i="97"/>
  <c r="BR67" i="97"/>
  <c r="BS67" i="97"/>
  <c r="BT67" i="97"/>
  <c r="BU67" i="97"/>
  <c r="BV67" i="97"/>
  <c r="BW67" i="97"/>
  <c r="BX67" i="97"/>
  <c r="BY67" i="97"/>
  <c r="BZ67" i="97"/>
  <c r="CA67" i="97"/>
  <c r="CB67" i="97"/>
  <c r="CC67" i="97"/>
  <c r="CD67" i="97"/>
  <c r="CE67" i="97"/>
  <c r="CF67" i="97"/>
  <c r="CG67" i="97"/>
  <c r="CH67" i="97"/>
  <c r="CI67" i="97"/>
  <c r="D78" i="97"/>
  <c r="D79" i="97" s="1"/>
  <c r="E71" i="97" s="1"/>
  <c r="E78" i="97"/>
  <c r="F78" i="97"/>
  <c r="G78" i="97"/>
  <c r="H78" i="97"/>
  <c r="I78" i="97"/>
  <c r="J78" i="97"/>
  <c r="K78" i="97"/>
  <c r="L78" i="97"/>
  <c r="M78" i="97"/>
  <c r="N78" i="97"/>
  <c r="O78" i="97"/>
  <c r="P78" i="97"/>
  <c r="Q78" i="97"/>
  <c r="R78" i="97"/>
  <c r="S78" i="97"/>
  <c r="T78" i="97"/>
  <c r="U78" i="97"/>
  <c r="V78" i="97"/>
  <c r="W78" i="97"/>
  <c r="X78" i="97"/>
  <c r="Y78" i="97"/>
  <c r="Z78" i="97"/>
  <c r="AA78" i="97"/>
  <c r="AB78" i="97"/>
  <c r="AC78" i="97"/>
  <c r="AD78" i="97"/>
  <c r="AE78" i="97"/>
  <c r="AF78" i="97"/>
  <c r="AG78" i="97"/>
  <c r="AH78" i="97"/>
  <c r="AI78" i="97"/>
  <c r="AJ78" i="97"/>
  <c r="AK78" i="97"/>
  <c r="AL78" i="97"/>
  <c r="AM78" i="97"/>
  <c r="AN78" i="97"/>
  <c r="AO78" i="97"/>
  <c r="AP78" i="97"/>
  <c r="AQ78" i="97"/>
  <c r="AR78" i="97"/>
  <c r="AS78" i="97"/>
  <c r="AT78" i="97"/>
  <c r="AU78" i="97"/>
  <c r="AV78" i="97"/>
  <c r="AW78" i="97"/>
  <c r="AX78" i="97"/>
  <c r="AY78" i="97"/>
  <c r="AZ78" i="97"/>
  <c r="BA78" i="97"/>
  <c r="BB78" i="97"/>
  <c r="BC78" i="97"/>
  <c r="BD78" i="97"/>
  <c r="BE78" i="97"/>
  <c r="BF78" i="97"/>
  <c r="BG78" i="97"/>
  <c r="BH78" i="97"/>
  <c r="BI78" i="97"/>
  <c r="BJ78" i="97"/>
  <c r="BK78" i="97"/>
  <c r="BL78" i="97"/>
  <c r="BM78" i="97"/>
  <c r="BN78" i="97"/>
  <c r="BO78" i="97"/>
  <c r="BP78" i="97"/>
  <c r="BQ78" i="97"/>
  <c r="BR78" i="97"/>
  <c r="BS78" i="97"/>
  <c r="BT78" i="97"/>
  <c r="BU78" i="97"/>
  <c r="BV78" i="97"/>
  <c r="BW78" i="97"/>
  <c r="BX78" i="97"/>
  <c r="BY78" i="97"/>
  <c r="BZ78" i="97"/>
  <c r="CA78" i="97"/>
  <c r="CB78" i="97"/>
  <c r="CC78" i="97"/>
  <c r="CD78" i="97"/>
  <c r="CE78" i="97"/>
  <c r="CF78" i="97"/>
  <c r="CG78" i="97"/>
  <c r="CH78" i="97"/>
  <c r="CI78" i="97"/>
  <c r="DJ87" i="97"/>
  <c r="DK87" i="97"/>
  <c r="D87" i="97"/>
  <c r="D88" i="97" s="1"/>
  <c r="E82" i="97" s="1"/>
  <c r="E87" i="97"/>
  <c r="F87" i="97"/>
  <c r="G87" i="97"/>
  <c r="H87" i="97"/>
  <c r="I87" i="97"/>
  <c r="J87" i="97"/>
  <c r="K87" i="97"/>
  <c r="L87" i="97"/>
  <c r="M87" i="97"/>
  <c r="N87" i="97"/>
  <c r="O87" i="97"/>
  <c r="P87" i="97"/>
  <c r="Q87" i="97"/>
  <c r="R87" i="97"/>
  <c r="S87" i="97"/>
  <c r="T87" i="97"/>
  <c r="U87" i="97"/>
  <c r="V87" i="97"/>
  <c r="W87" i="97"/>
  <c r="X87" i="97"/>
  <c r="Y87" i="97"/>
  <c r="Z87" i="97"/>
  <c r="AA87" i="97"/>
  <c r="AB87" i="97"/>
  <c r="AC87" i="97"/>
  <c r="AD87" i="97"/>
  <c r="AE87" i="97"/>
  <c r="AF87" i="97"/>
  <c r="AG87" i="97"/>
  <c r="AH87" i="97"/>
  <c r="AI87" i="97"/>
  <c r="AJ87" i="97"/>
  <c r="AK87" i="97"/>
  <c r="AL87" i="97"/>
  <c r="AM87" i="97"/>
  <c r="AN87" i="97"/>
  <c r="AO87" i="97"/>
  <c r="AP87" i="97"/>
  <c r="AQ87" i="97"/>
  <c r="AR87" i="97"/>
  <c r="AS87" i="97"/>
  <c r="AT87" i="97"/>
  <c r="AU87" i="97"/>
  <c r="AV87" i="97"/>
  <c r="AW87" i="97"/>
  <c r="AX87" i="97"/>
  <c r="AY87" i="97"/>
  <c r="AZ87" i="97"/>
  <c r="BA87" i="97"/>
  <c r="BB87" i="97"/>
  <c r="BC87" i="97"/>
  <c r="BD87" i="97"/>
  <c r="BE87" i="97"/>
  <c r="BF87" i="97"/>
  <c r="BG87" i="97"/>
  <c r="BH87" i="97"/>
  <c r="BI87" i="97"/>
  <c r="BJ87" i="97"/>
  <c r="BK87" i="97"/>
  <c r="BL87" i="97"/>
  <c r="BM87" i="97"/>
  <c r="BN87" i="97"/>
  <c r="BO87" i="97"/>
  <c r="BP87" i="97"/>
  <c r="BQ87" i="97"/>
  <c r="BR87" i="97"/>
  <c r="BS87" i="97"/>
  <c r="BT87" i="97"/>
  <c r="BU87" i="97"/>
  <c r="BV87" i="97"/>
  <c r="BW87" i="97"/>
  <c r="BX87" i="97"/>
  <c r="BY87" i="97"/>
  <c r="BZ87" i="97"/>
  <c r="CA87" i="97"/>
  <c r="CB87" i="97"/>
  <c r="CC87" i="97"/>
  <c r="CD87" i="97"/>
  <c r="CE87" i="97"/>
  <c r="CF87" i="97"/>
  <c r="CG87" i="97"/>
  <c r="CH87" i="97"/>
  <c r="CI87" i="97"/>
  <c r="DI87" i="97"/>
  <c r="DV87" i="97"/>
  <c r="DW87" i="97"/>
  <c r="D97" i="97"/>
  <c r="D98" i="97" s="1"/>
  <c r="E91" i="97" s="1"/>
  <c r="E97" i="97"/>
  <c r="F97" i="97"/>
  <c r="G97" i="97"/>
  <c r="H97" i="97"/>
  <c r="I97" i="97"/>
  <c r="J97" i="97"/>
  <c r="K97" i="97"/>
  <c r="L97" i="97"/>
  <c r="M97" i="97"/>
  <c r="N97" i="97"/>
  <c r="O97" i="97"/>
  <c r="P97" i="97"/>
  <c r="Q97" i="97"/>
  <c r="R97" i="97"/>
  <c r="S97" i="97"/>
  <c r="T97" i="97"/>
  <c r="U97" i="97"/>
  <c r="V97" i="97"/>
  <c r="W97" i="97"/>
  <c r="X97" i="97"/>
  <c r="Y97" i="97"/>
  <c r="Z97" i="97"/>
  <c r="AA97" i="97"/>
  <c r="AB97" i="97"/>
  <c r="AC97" i="97"/>
  <c r="AD97" i="97"/>
  <c r="AE97" i="97"/>
  <c r="AF97" i="97"/>
  <c r="AG97" i="97"/>
  <c r="AH97" i="97"/>
  <c r="AI97" i="97"/>
  <c r="AJ97" i="97"/>
  <c r="AK97" i="97"/>
  <c r="AL97" i="97"/>
  <c r="AM97" i="97"/>
  <c r="AN97" i="97"/>
  <c r="AO97" i="97"/>
  <c r="AP97" i="97"/>
  <c r="AQ97" i="97"/>
  <c r="AR97" i="97"/>
  <c r="AS97" i="97"/>
  <c r="AT97" i="97"/>
  <c r="AU97" i="97"/>
  <c r="AV97" i="97"/>
  <c r="AW97" i="97"/>
  <c r="AX97" i="97"/>
  <c r="AY97" i="97"/>
  <c r="AZ97" i="97"/>
  <c r="BA97" i="97"/>
  <c r="BB97" i="97"/>
  <c r="BC97" i="97"/>
  <c r="BD97" i="97"/>
  <c r="BE97" i="97"/>
  <c r="BF97" i="97"/>
  <c r="BG97" i="97"/>
  <c r="BH97" i="97"/>
  <c r="BI97" i="97"/>
  <c r="BJ97" i="97"/>
  <c r="BK97" i="97"/>
  <c r="BL97" i="97"/>
  <c r="BM97" i="97"/>
  <c r="BN97" i="97"/>
  <c r="BO97" i="97"/>
  <c r="BP97" i="97"/>
  <c r="BQ97" i="97"/>
  <c r="BR97" i="97"/>
  <c r="BS97" i="97"/>
  <c r="BT97" i="97"/>
  <c r="BU97" i="97"/>
  <c r="BV97" i="97"/>
  <c r="BW97" i="97"/>
  <c r="BX97" i="97"/>
  <c r="BY97" i="97"/>
  <c r="BZ97" i="97"/>
  <c r="CA97" i="97"/>
  <c r="CB97" i="97"/>
  <c r="CC97" i="97"/>
  <c r="CD97" i="97"/>
  <c r="CE97" i="97"/>
  <c r="CF97" i="97"/>
  <c r="CG97" i="97"/>
  <c r="CH97" i="97"/>
  <c r="CI97" i="97"/>
  <c r="D107" i="97"/>
  <c r="D108" i="97" s="1"/>
  <c r="E101" i="97" s="1"/>
  <c r="E108" i="97" s="1"/>
  <c r="F101" i="97" s="1"/>
  <c r="E107" i="97"/>
  <c r="F107" i="97"/>
  <c r="G107" i="97"/>
  <c r="H107" i="97"/>
  <c r="I107" i="97"/>
  <c r="J107" i="97"/>
  <c r="K107" i="97"/>
  <c r="L107" i="97"/>
  <c r="M107" i="97"/>
  <c r="N107" i="97"/>
  <c r="O107" i="97"/>
  <c r="P107" i="97"/>
  <c r="Q107" i="97"/>
  <c r="R107" i="97"/>
  <c r="S107" i="97"/>
  <c r="T107" i="97"/>
  <c r="U107" i="97"/>
  <c r="V107" i="97"/>
  <c r="W107" i="97"/>
  <c r="X107" i="97"/>
  <c r="Y107" i="97"/>
  <c r="Z107" i="97"/>
  <c r="AA107" i="97"/>
  <c r="AB107" i="97"/>
  <c r="AC107" i="97"/>
  <c r="AD107" i="97"/>
  <c r="AE107" i="97"/>
  <c r="AF107" i="97"/>
  <c r="AG107" i="97"/>
  <c r="AH107" i="97"/>
  <c r="AI107" i="97"/>
  <c r="AJ107" i="97"/>
  <c r="AK107" i="97"/>
  <c r="AL107" i="97"/>
  <c r="AM107" i="97"/>
  <c r="AN107" i="97"/>
  <c r="AO107" i="97"/>
  <c r="AP107" i="97"/>
  <c r="AQ107" i="97"/>
  <c r="AR107" i="97"/>
  <c r="AS107" i="97"/>
  <c r="AT107" i="97"/>
  <c r="AU107" i="97"/>
  <c r="AV107" i="97"/>
  <c r="AW107" i="97"/>
  <c r="AX107" i="97"/>
  <c r="AY107" i="97"/>
  <c r="AZ107" i="97"/>
  <c r="BA107" i="97"/>
  <c r="BB107" i="97"/>
  <c r="BC107" i="97"/>
  <c r="BD107" i="97"/>
  <c r="BE107" i="97"/>
  <c r="BF107" i="97"/>
  <c r="BG107" i="97"/>
  <c r="BH107" i="97"/>
  <c r="BI107" i="97"/>
  <c r="BJ107" i="97"/>
  <c r="BK107" i="97"/>
  <c r="BL107" i="97"/>
  <c r="BM107" i="97"/>
  <c r="BN107" i="97"/>
  <c r="BO107" i="97"/>
  <c r="BP107" i="97"/>
  <c r="BQ107" i="97"/>
  <c r="BR107" i="97"/>
  <c r="BS107" i="97"/>
  <c r="BT107" i="97"/>
  <c r="BU107" i="97"/>
  <c r="BV107" i="97"/>
  <c r="BW107" i="97"/>
  <c r="BX107" i="97"/>
  <c r="BY107" i="97"/>
  <c r="BZ107" i="97"/>
  <c r="CA107" i="97"/>
  <c r="CB107" i="97"/>
  <c r="CC107" i="97"/>
  <c r="CD107" i="97"/>
  <c r="CE107" i="97"/>
  <c r="CF107" i="97"/>
  <c r="CG107" i="97"/>
  <c r="CH107" i="97"/>
  <c r="CI107" i="97"/>
  <c r="D117" i="97"/>
  <c r="D118" i="97" s="1"/>
  <c r="E111" i="97" s="1"/>
  <c r="E117" i="97"/>
  <c r="F117" i="97"/>
  <c r="G117" i="97"/>
  <c r="H117" i="97"/>
  <c r="I117" i="97"/>
  <c r="J117" i="97"/>
  <c r="K117" i="97"/>
  <c r="L117" i="97"/>
  <c r="M117" i="97"/>
  <c r="N117" i="97"/>
  <c r="O117" i="97"/>
  <c r="P117" i="97"/>
  <c r="Q117" i="97"/>
  <c r="R117" i="97"/>
  <c r="S117" i="97"/>
  <c r="T117" i="97"/>
  <c r="U117" i="97"/>
  <c r="V117" i="97"/>
  <c r="W117" i="97"/>
  <c r="X117" i="97"/>
  <c r="Y117" i="97"/>
  <c r="Z117" i="97"/>
  <c r="AA117" i="97"/>
  <c r="AB117" i="97"/>
  <c r="AC117" i="97"/>
  <c r="AD117" i="97"/>
  <c r="AE117" i="97"/>
  <c r="AF117" i="97"/>
  <c r="AG117" i="97"/>
  <c r="AH117" i="97"/>
  <c r="AI117" i="97"/>
  <c r="AJ117" i="97"/>
  <c r="AK117" i="97"/>
  <c r="AL117" i="97"/>
  <c r="AM117" i="97"/>
  <c r="AN117" i="97"/>
  <c r="AO117" i="97"/>
  <c r="AP117" i="97"/>
  <c r="AQ117" i="97"/>
  <c r="AR117" i="97"/>
  <c r="AS117" i="97"/>
  <c r="AT117" i="97"/>
  <c r="AU117" i="97"/>
  <c r="AV117" i="97"/>
  <c r="AW117" i="97"/>
  <c r="AX117" i="97"/>
  <c r="AY117" i="97"/>
  <c r="AZ117" i="97"/>
  <c r="BA117" i="97"/>
  <c r="BB117" i="97"/>
  <c r="BC117" i="97"/>
  <c r="BD117" i="97"/>
  <c r="BE117" i="97"/>
  <c r="BF117" i="97"/>
  <c r="BG117" i="97"/>
  <c r="BH117" i="97"/>
  <c r="BI117" i="97"/>
  <c r="BJ117" i="97"/>
  <c r="BK117" i="97"/>
  <c r="BL117" i="97"/>
  <c r="BM117" i="97"/>
  <c r="BN117" i="97"/>
  <c r="BO117" i="97"/>
  <c r="BP117" i="97"/>
  <c r="BQ117" i="97"/>
  <c r="BR117" i="97"/>
  <c r="BS117" i="97"/>
  <c r="BT117" i="97"/>
  <c r="BU117" i="97"/>
  <c r="BV117" i="97"/>
  <c r="BW117" i="97"/>
  <c r="BX117" i="97"/>
  <c r="BY117" i="97"/>
  <c r="BZ117" i="97"/>
  <c r="CA117" i="97"/>
  <c r="CB117" i="97"/>
  <c r="CC117" i="97"/>
  <c r="CD117" i="97"/>
  <c r="CE117" i="97"/>
  <c r="CF117" i="97"/>
  <c r="CG117" i="97"/>
  <c r="CH117" i="97"/>
  <c r="CI117" i="97"/>
  <c r="D127" i="97"/>
  <c r="D128" i="97" s="1"/>
  <c r="E121" i="97" s="1"/>
  <c r="E127" i="97"/>
  <c r="F127" i="97"/>
  <c r="G127" i="97"/>
  <c r="H127" i="97"/>
  <c r="I127" i="97"/>
  <c r="J127" i="97"/>
  <c r="K127" i="97"/>
  <c r="L127" i="97"/>
  <c r="M127" i="97"/>
  <c r="N127" i="97"/>
  <c r="O127" i="97"/>
  <c r="P127" i="97"/>
  <c r="Q127" i="97"/>
  <c r="R127" i="97"/>
  <c r="S127" i="97"/>
  <c r="T127" i="97"/>
  <c r="U127" i="97"/>
  <c r="V127" i="97"/>
  <c r="W127" i="97"/>
  <c r="X127" i="97"/>
  <c r="Y127" i="97"/>
  <c r="Z127" i="97"/>
  <c r="AA127" i="97"/>
  <c r="AB127" i="97"/>
  <c r="AC127" i="97"/>
  <c r="AD127" i="97"/>
  <c r="AE127" i="97"/>
  <c r="AF127" i="97"/>
  <c r="AG127" i="97"/>
  <c r="AH127" i="97"/>
  <c r="AI127" i="97"/>
  <c r="AJ127" i="97"/>
  <c r="AK127" i="97"/>
  <c r="AL127" i="97"/>
  <c r="AM127" i="97"/>
  <c r="AN127" i="97"/>
  <c r="AO127" i="97"/>
  <c r="AP127" i="97"/>
  <c r="AQ127" i="97"/>
  <c r="AR127" i="97"/>
  <c r="AS127" i="97"/>
  <c r="AT127" i="97"/>
  <c r="AU127" i="97"/>
  <c r="AV127" i="97"/>
  <c r="AW127" i="97"/>
  <c r="AX127" i="97"/>
  <c r="AY127" i="97"/>
  <c r="AZ127" i="97"/>
  <c r="BA127" i="97"/>
  <c r="BB127" i="97"/>
  <c r="BC127" i="97"/>
  <c r="BD127" i="97"/>
  <c r="BE127" i="97"/>
  <c r="BF127" i="97"/>
  <c r="BG127" i="97"/>
  <c r="BH127" i="97"/>
  <c r="BI127" i="97"/>
  <c r="BJ127" i="97"/>
  <c r="BK127" i="97"/>
  <c r="BL127" i="97"/>
  <c r="BM127" i="97"/>
  <c r="BN127" i="97"/>
  <c r="BO127" i="97"/>
  <c r="BP127" i="97"/>
  <c r="BQ127" i="97"/>
  <c r="BR127" i="97"/>
  <c r="BS127" i="97"/>
  <c r="BT127" i="97"/>
  <c r="BU127" i="97"/>
  <c r="BV127" i="97"/>
  <c r="BW127" i="97"/>
  <c r="BX127" i="97"/>
  <c r="BY127" i="97"/>
  <c r="BZ127" i="97"/>
  <c r="CA127" i="97"/>
  <c r="CB127" i="97"/>
  <c r="CC127" i="97"/>
  <c r="CD127" i="97"/>
  <c r="CE127" i="97"/>
  <c r="CF127" i="97"/>
  <c r="CG127" i="97"/>
  <c r="CH127" i="97"/>
  <c r="CI127" i="97"/>
  <c r="D137" i="97"/>
  <c r="D138" i="97" s="1"/>
  <c r="E131" i="97" s="1"/>
  <c r="E137" i="97"/>
  <c r="F137" i="97"/>
  <c r="G137" i="97"/>
  <c r="H137" i="97"/>
  <c r="I137" i="97"/>
  <c r="J137" i="97"/>
  <c r="K137" i="97"/>
  <c r="L137" i="97"/>
  <c r="M137" i="97"/>
  <c r="N137" i="97"/>
  <c r="O137" i="97"/>
  <c r="P137" i="97"/>
  <c r="Q137" i="97"/>
  <c r="R137" i="97"/>
  <c r="S137" i="97"/>
  <c r="T137" i="97"/>
  <c r="U137" i="97"/>
  <c r="V137" i="97"/>
  <c r="W137" i="97"/>
  <c r="X137" i="97"/>
  <c r="Y137" i="97"/>
  <c r="Z137" i="97"/>
  <c r="AA137" i="97"/>
  <c r="AB137" i="97"/>
  <c r="AC137" i="97"/>
  <c r="AD137" i="97"/>
  <c r="AE137" i="97"/>
  <c r="AF137" i="97"/>
  <c r="AG137" i="97"/>
  <c r="AH137" i="97"/>
  <c r="AI137" i="97"/>
  <c r="AJ137" i="97"/>
  <c r="AK137" i="97"/>
  <c r="AL137" i="97"/>
  <c r="AM137" i="97"/>
  <c r="AN137" i="97"/>
  <c r="AO137" i="97"/>
  <c r="AP137" i="97"/>
  <c r="AQ137" i="97"/>
  <c r="AR137" i="97"/>
  <c r="AS137" i="97"/>
  <c r="AT137" i="97"/>
  <c r="AU137" i="97"/>
  <c r="AV137" i="97"/>
  <c r="AW137" i="97"/>
  <c r="AX137" i="97"/>
  <c r="AY137" i="97"/>
  <c r="AZ137" i="97"/>
  <c r="BA137" i="97"/>
  <c r="BB137" i="97"/>
  <c r="BC137" i="97"/>
  <c r="BD137" i="97"/>
  <c r="BE137" i="97"/>
  <c r="BF137" i="97"/>
  <c r="BG137" i="97"/>
  <c r="BH137" i="97"/>
  <c r="BI137" i="97"/>
  <c r="BJ137" i="97"/>
  <c r="BK137" i="97"/>
  <c r="BL137" i="97"/>
  <c r="BM137" i="97"/>
  <c r="BN137" i="97"/>
  <c r="BO137" i="97"/>
  <c r="BP137" i="97"/>
  <c r="BQ137" i="97"/>
  <c r="BR137" i="97"/>
  <c r="BS137" i="97"/>
  <c r="BT137" i="97"/>
  <c r="BU137" i="97"/>
  <c r="BV137" i="97"/>
  <c r="BW137" i="97"/>
  <c r="BX137" i="97"/>
  <c r="BY137" i="97"/>
  <c r="BZ137" i="97"/>
  <c r="CA137" i="97"/>
  <c r="CB137" i="97"/>
  <c r="CC137" i="97"/>
  <c r="CD137" i="97"/>
  <c r="CE137" i="97"/>
  <c r="CF137" i="97"/>
  <c r="CG137" i="97"/>
  <c r="CH137" i="97"/>
  <c r="CI137" i="97"/>
  <c r="D147" i="97"/>
  <c r="D148" i="97" s="1"/>
  <c r="E141" i="97" s="1"/>
  <c r="E147" i="97"/>
  <c r="F147" i="97"/>
  <c r="G147" i="97"/>
  <c r="H147" i="97"/>
  <c r="I147" i="97"/>
  <c r="J147" i="97"/>
  <c r="K147" i="97"/>
  <c r="L147" i="97"/>
  <c r="M147" i="97"/>
  <c r="N147" i="97"/>
  <c r="O147" i="97"/>
  <c r="P147" i="97"/>
  <c r="Q147" i="97"/>
  <c r="R147" i="97"/>
  <c r="S147" i="97"/>
  <c r="T147" i="97"/>
  <c r="U147" i="97"/>
  <c r="V147" i="97"/>
  <c r="W147" i="97"/>
  <c r="X147" i="97"/>
  <c r="Y147" i="97"/>
  <c r="Z147" i="97"/>
  <c r="AA147" i="97"/>
  <c r="AB147" i="97"/>
  <c r="AC147" i="97"/>
  <c r="AD147" i="97"/>
  <c r="AE147" i="97"/>
  <c r="AF147" i="97"/>
  <c r="AG147" i="97"/>
  <c r="AH147" i="97"/>
  <c r="AI147" i="97"/>
  <c r="AJ147" i="97"/>
  <c r="AK147" i="97"/>
  <c r="AL147" i="97"/>
  <c r="AM147" i="97"/>
  <c r="AN147" i="97"/>
  <c r="AO147" i="97"/>
  <c r="AP147" i="97"/>
  <c r="AQ147" i="97"/>
  <c r="AR147" i="97"/>
  <c r="AS147" i="97"/>
  <c r="AT147" i="97"/>
  <c r="AU147" i="97"/>
  <c r="AV147" i="97"/>
  <c r="AW147" i="97"/>
  <c r="AX147" i="97"/>
  <c r="AY147" i="97"/>
  <c r="AZ147" i="97"/>
  <c r="BA147" i="97"/>
  <c r="BB147" i="97"/>
  <c r="BC147" i="97"/>
  <c r="BD147" i="97"/>
  <c r="BE147" i="97"/>
  <c r="BF147" i="97"/>
  <c r="BG147" i="97"/>
  <c r="BH147" i="97"/>
  <c r="BI147" i="97"/>
  <c r="BJ147" i="97"/>
  <c r="BK147" i="97"/>
  <c r="BL147" i="97"/>
  <c r="BM147" i="97"/>
  <c r="BN147" i="97"/>
  <c r="BO147" i="97"/>
  <c r="BP147" i="97"/>
  <c r="BQ147" i="97"/>
  <c r="BR147" i="97"/>
  <c r="BS147" i="97"/>
  <c r="BT147" i="97"/>
  <c r="BU147" i="97"/>
  <c r="BV147" i="97"/>
  <c r="BW147" i="97"/>
  <c r="BX147" i="97"/>
  <c r="BY147" i="97"/>
  <c r="BZ147" i="97"/>
  <c r="CA147" i="97"/>
  <c r="CB147" i="97"/>
  <c r="CC147" i="97"/>
  <c r="CD147" i="97"/>
  <c r="CE147" i="97"/>
  <c r="CF147" i="97"/>
  <c r="CG147" i="97"/>
  <c r="CH147" i="97"/>
  <c r="CI147" i="97"/>
  <c r="D156" i="97"/>
  <c r="D157" i="97" s="1"/>
  <c r="E151" i="97" s="1"/>
  <c r="E156" i="97"/>
  <c r="F156" i="97"/>
  <c r="G156" i="97"/>
  <c r="H156" i="97"/>
  <c r="I156" i="97"/>
  <c r="J156" i="97"/>
  <c r="K156" i="97"/>
  <c r="L156" i="97"/>
  <c r="M156" i="97"/>
  <c r="N156" i="97"/>
  <c r="O156" i="97"/>
  <c r="P156" i="97"/>
  <c r="Q156" i="97"/>
  <c r="R156" i="97"/>
  <c r="S156" i="97"/>
  <c r="T156" i="97"/>
  <c r="U156" i="97"/>
  <c r="V156" i="97"/>
  <c r="W156" i="97"/>
  <c r="X156" i="97"/>
  <c r="Y156" i="97"/>
  <c r="Z156" i="97"/>
  <c r="AA156" i="97"/>
  <c r="AB156" i="97"/>
  <c r="AC156" i="97"/>
  <c r="AD156" i="97"/>
  <c r="AE156" i="97"/>
  <c r="AF156" i="97"/>
  <c r="AG156" i="97"/>
  <c r="AH156" i="97"/>
  <c r="AI156" i="97"/>
  <c r="AJ156" i="97"/>
  <c r="AK156" i="97"/>
  <c r="AL156" i="97"/>
  <c r="AM156" i="97"/>
  <c r="AN156" i="97"/>
  <c r="AO156" i="97"/>
  <c r="AP156" i="97"/>
  <c r="AQ156" i="97"/>
  <c r="AR156" i="97"/>
  <c r="AS156" i="97"/>
  <c r="AT156" i="97"/>
  <c r="AU156" i="97"/>
  <c r="AV156" i="97"/>
  <c r="AW156" i="97"/>
  <c r="AX156" i="97"/>
  <c r="AY156" i="97"/>
  <c r="AZ156" i="97"/>
  <c r="BA156" i="97"/>
  <c r="BB156" i="97"/>
  <c r="BC156" i="97"/>
  <c r="BD156" i="97"/>
  <c r="BE156" i="97"/>
  <c r="BF156" i="97"/>
  <c r="BG156" i="97"/>
  <c r="BH156" i="97"/>
  <c r="BI156" i="97"/>
  <c r="BJ156" i="97"/>
  <c r="BK156" i="97"/>
  <c r="BL156" i="97"/>
  <c r="BM156" i="97"/>
  <c r="BN156" i="97"/>
  <c r="BO156" i="97"/>
  <c r="BP156" i="97"/>
  <c r="BQ156" i="97"/>
  <c r="BR156" i="97"/>
  <c r="BS156" i="97"/>
  <c r="BT156" i="97"/>
  <c r="BU156" i="97"/>
  <c r="BV156" i="97"/>
  <c r="BW156" i="97"/>
  <c r="BX156" i="97"/>
  <c r="BY156" i="97"/>
  <c r="BZ156" i="97"/>
  <c r="CA156" i="97"/>
  <c r="CB156" i="97"/>
  <c r="CC156" i="97"/>
  <c r="CD156" i="97"/>
  <c r="CE156" i="97"/>
  <c r="CF156" i="97"/>
  <c r="CG156" i="97"/>
  <c r="CH156" i="97"/>
  <c r="CI156" i="97"/>
  <c r="DV156" i="97"/>
  <c r="DW156" i="97"/>
  <c r="D167" i="97"/>
  <c r="E167" i="97"/>
  <c r="F167" i="97"/>
  <c r="G167" i="97"/>
  <c r="H167" i="97"/>
  <c r="I167" i="97"/>
  <c r="J167" i="97"/>
  <c r="K167" i="97"/>
  <c r="L167" i="97"/>
  <c r="M167" i="97"/>
  <c r="N167" i="97"/>
  <c r="O167" i="97"/>
  <c r="P167" i="97"/>
  <c r="Q167" i="97"/>
  <c r="R167" i="97"/>
  <c r="S167" i="97"/>
  <c r="T167" i="97"/>
  <c r="U167" i="97"/>
  <c r="V167" i="97"/>
  <c r="W167" i="97"/>
  <c r="X167" i="97"/>
  <c r="Y167" i="97"/>
  <c r="Z167" i="97"/>
  <c r="AA167" i="97"/>
  <c r="AB167" i="97"/>
  <c r="AC167" i="97"/>
  <c r="AD167" i="97"/>
  <c r="AE167" i="97"/>
  <c r="AF167" i="97"/>
  <c r="AG167" i="97"/>
  <c r="AH167" i="97"/>
  <c r="AI167" i="97"/>
  <c r="AJ167" i="97"/>
  <c r="AK167" i="97"/>
  <c r="AL167" i="97"/>
  <c r="AM167" i="97"/>
  <c r="AN167" i="97"/>
  <c r="AO167" i="97"/>
  <c r="AP167" i="97"/>
  <c r="AQ167" i="97"/>
  <c r="AR167" i="97"/>
  <c r="AS167" i="97"/>
  <c r="AT167" i="97"/>
  <c r="AU167" i="97"/>
  <c r="AV167" i="97"/>
  <c r="AW167" i="97"/>
  <c r="AX167" i="97"/>
  <c r="AY167" i="97"/>
  <c r="AZ167" i="97"/>
  <c r="BA167" i="97"/>
  <c r="BB167" i="97"/>
  <c r="BC167" i="97"/>
  <c r="BD167" i="97"/>
  <c r="BE167" i="97"/>
  <c r="BF167" i="97"/>
  <c r="BG167" i="97"/>
  <c r="BH167" i="97"/>
  <c r="BI167" i="97"/>
  <c r="BJ167" i="97"/>
  <c r="BK167" i="97"/>
  <c r="BL167" i="97"/>
  <c r="BM167" i="97"/>
  <c r="BN167" i="97"/>
  <c r="BO167" i="97"/>
  <c r="BP167" i="97"/>
  <c r="BQ167" i="97"/>
  <c r="BR167" i="97"/>
  <c r="BS167" i="97"/>
  <c r="BT167" i="97"/>
  <c r="BU167" i="97"/>
  <c r="BV167" i="97"/>
  <c r="BW167" i="97"/>
  <c r="BX167" i="97"/>
  <c r="BY167" i="97"/>
  <c r="BZ167" i="97"/>
  <c r="CA167" i="97"/>
  <c r="CB167" i="97"/>
  <c r="CC167" i="97"/>
  <c r="CD167" i="97"/>
  <c r="CE167" i="97"/>
  <c r="CF167" i="97"/>
  <c r="CG167" i="97"/>
  <c r="CH167" i="97"/>
  <c r="CI167" i="97"/>
  <c r="DI167" i="97"/>
  <c r="DJ167" i="97"/>
  <c r="DK167" i="97"/>
  <c r="DL167" i="97"/>
  <c r="DM167" i="97"/>
  <c r="DN167" i="97"/>
  <c r="DO167" i="97"/>
  <c r="DP167" i="97"/>
  <c r="DQ167" i="97"/>
  <c r="DR167" i="97"/>
  <c r="DS167" i="97"/>
  <c r="DT167" i="97"/>
  <c r="DU167" i="97"/>
  <c r="D168" i="97"/>
  <c r="E160" i="97" s="1"/>
  <c r="D177" i="97"/>
  <c r="D178" i="97" s="1"/>
  <c r="E171" i="97" s="1"/>
  <c r="E177" i="97"/>
  <c r="F177" i="97"/>
  <c r="G177" i="97"/>
  <c r="H177" i="97"/>
  <c r="I177" i="97"/>
  <c r="J177" i="97"/>
  <c r="K177" i="97"/>
  <c r="L177" i="97"/>
  <c r="M177" i="97"/>
  <c r="N177" i="97"/>
  <c r="O177" i="97"/>
  <c r="P177" i="97"/>
  <c r="Q177" i="97"/>
  <c r="R177" i="97"/>
  <c r="S177" i="97"/>
  <c r="T177" i="97"/>
  <c r="U177" i="97"/>
  <c r="V177" i="97"/>
  <c r="W177" i="97"/>
  <c r="X177" i="97"/>
  <c r="Y177" i="97"/>
  <c r="Z177" i="97"/>
  <c r="AA177" i="97"/>
  <c r="AB177" i="97"/>
  <c r="AC177" i="97"/>
  <c r="AD177" i="97"/>
  <c r="AE177" i="97"/>
  <c r="AF177" i="97"/>
  <c r="AG177" i="97"/>
  <c r="AH177" i="97"/>
  <c r="AI177" i="97"/>
  <c r="AJ177" i="97"/>
  <c r="AK177" i="97"/>
  <c r="AL177" i="97"/>
  <c r="AM177" i="97"/>
  <c r="AN177" i="97"/>
  <c r="AO177" i="97"/>
  <c r="AP177" i="97"/>
  <c r="AQ177" i="97"/>
  <c r="AR177" i="97"/>
  <c r="AS177" i="97"/>
  <c r="AT177" i="97"/>
  <c r="AU177" i="97"/>
  <c r="AV177" i="97"/>
  <c r="AW177" i="97"/>
  <c r="AX177" i="97"/>
  <c r="AY177" i="97"/>
  <c r="AZ177" i="97"/>
  <c r="BA177" i="97"/>
  <c r="BB177" i="97"/>
  <c r="BC177" i="97"/>
  <c r="BD177" i="97"/>
  <c r="BE177" i="97"/>
  <c r="BF177" i="97"/>
  <c r="BG177" i="97"/>
  <c r="BH177" i="97"/>
  <c r="BI177" i="97"/>
  <c r="BJ177" i="97"/>
  <c r="BK177" i="97"/>
  <c r="BL177" i="97"/>
  <c r="BM177" i="97"/>
  <c r="BN177" i="97"/>
  <c r="BO177" i="97"/>
  <c r="BP177" i="97"/>
  <c r="BQ177" i="97"/>
  <c r="BR177" i="97"/>
  <c r="BS177" i="97"/>
  <c r="BT177" i="97"/>
  <c r="BU177" i="97"/>
  <c r="BV177" i="97"/>
  <c r="BW177" i="97"/>
  <c r="BX177" i="97"/>
  <c r="BY177" i="97"/>
  <c r="BZ177" i="97"/>
  <c r="CA177" i="97"/>
  <c r="CB177" i="97"/>
  <c r="CC177" i="97"/>
  <c r="CD177" i="97"/>
  <c r="CE177" i="97"/>
  <c r="CF177" i="97"/>
  <c r="CG177" i="97"/>
  <c r="CH177" i="97"/>
  <c r="CI177" i="97"/>
  <c r="DV177" i="97"/>
  <c r="DW177" i="97"/>
  <c r="D187" i="97"/>
  <c r="D188" i="97" s="1"/>
  <c r="E181" i="97" s="1"/>
  <c r="E187" i="97"/>
  <c r="F187" i="97"/>
  <c r="G187" i="97"/>
  <c r="H187" i="97"/>
  <c r="I187" i="97"/>
  <c r="J187" i="97"/>
  <c r="K187" i="97"/>
  <c r="L187" i="97"/>
  <c r="M187" i="97"/>
  <c r="N187" i="97"/>
  <c r="O187" i="97"/>
  <c r="P187" i="97"/>
  <c r="Q187" i="97"/>
  <c r="R187" i="97"/>
  <c r="S187" i="97"/>
  <c r="T187" i="97"/>
  <c r="U187" i="97"/>
  <c r="V187" i="97"/>
  <c r="W187" i="97"/>
  <c r="X187" i="97"/>
  <c r="Y187" i="97"/>
  <c r="Z187" i="97"/>
  <c r="AA187" i="97"/>
  <c r="AB187" i="97"/>
  <c r="AC187" i="97"/>
  <c r="AD187" i="97"/>
  <c r="AE187" i="97"/>
  <c r="AF187" i="97"/>
  <c r="AG187" i="97"/>
  <c r="AH187" i="97"/>
  <c r="AI187" i="97"/>
  <c r="AJ187" i="97"/>
  <c r="AK187" i="97"/>
  <c r="AL187" i="97"/>
  <c r="AM187" i="97"/>
  <c r="AN187" i="97"/>
  <c r="AO187" i="97"/>
  <c r="AP187" i="97"/>
  <c r="AQ187" i="97"/>
  <c r="AR187" i="97"/>
  <c r="AS187" i="97"/>
  <c r="AT187" i="97"/>
  <c r="AU187" i="97"/>
  <c r="AV187" i="97"/>
  <c r="AW187" i="97"/>
  <c r="AX187" i="97"/>
  <c r="AY187" i="97"/>
  <c r="AZ187" i="97"/>
  <c r="BA187" i="97"/>
  <c r="BB187" i="97"/>
  <c r="BC187" i="97"/>
  <c r="BD187" i="97"/>
  <c r="BE187" i="97"/>
  <c r="BF187" i="97"/>
  <c r="BG187" i="97"/>
  <c r="BH187" i="97"/>
  <c r="BI187" i="97"/>
  <c r="BJ187" i="97"/>
  <c r="BK187" i="97"/>
  <c r="BL187" i="97"/>
  <c r="BM187" i="97"/>
  <c r="BN187" i="97"/>
  <c r="BO187" i="97"/>
  <c r="BP187" i="97"/>
  <c r="BQ187" i="97"/>
  <c r="BR187" i="97"/>
  <c r="BS187" i="97"/>
  <c r="BT187" i="97"/>
  <c r="BU187" i="97"/>
  <c r="BV187" i="97"/>
  <c r="BW187" i="97"/>
  <c r="BX187" i="97"/>
  <c r="BY187" i="97"/>
  <c r="BZ187" i="97"/>
  <c r="CA187" i="97"/>
  <c r="CB187" i="97"/>
  <c r="CC187" i="97"/>
  <c r="CD187" i="97"/>
  <c r="CE187" i="97"/>
  <c r="CF187" i="97"/>
  <c r="CG187" i="97"/>
  <c r="CH187" i="97"/>
  <c r="CI187" i="97"/>
  <c r="DV187" i="97"/>
  <c r="DW187" i="97"/>
  <c r="D197" i="97"/>
  <c r="D198" i="97" s="1"/>
  <c r="E191" i="97" s="1"/>
  <c r="E197" i="97"/>
  <c r="F197" i="97"/>
  <c r="G197" i="97"/>
  <c r="H197" i="97"/>
  <c r="I197" i="97"/>
  <c r="J197" i="97"/>
  <c r="K197" i="97"/>
  <c r="L197" i="97"/>
  <c r="M197" i="97"/>
  <c r="N197" i="97"/>
  <c r="O197" i="97"/>
  <c r="P197" i="97"/>
  <c r="Q197" i="97"/>
  <c r="R197" i="97"/>
  <c r="S197" i="97"/>
  <c r="T197" i="97"/>
  <c r="U197" i="97"/>
  <c r="V197" i="97"/>
  <c r="W197" i="97"/>
  <c r="X197" i="97"/>
  <c r="Y197" i="97"/>
  <c r="Z197" i="97"/>
  <c r="AA197" i="97"/>
  <c r="AB197" i="97"/>
  <c r="AC197" i="97"/>
  <c r="AD197" i="97"/>
  <c r="AE197" i="97"/>
  <c r="AF197" i="97"/>
  <c r="AG197" i="97"/>
  <c r="AH197" i="97"/>
  <c r="AI197" i="97"/>
  <c r="AJ197" i="97"/>
  <c r="AK197" i="97"/>
  <c r="AL197" i="97"/>
  <c r="AM197" i="97"/>
  <c r="AN197" i="97"/>
  <c r="AO197" i="97"/>
  <c r="AP197" i="97"/>
  <c r="AQ197" i="97"/>
  <c r="AR197" i="97"/>
  <c r="AS197" i="97"/>
  <c r="AT197" i="97"/>
  <c r="AU197" i="97"/>
  <c r="AV197" i="97"/>
  <c r="AW197" i="97"/>
  <c r="AX197" i="97"/>
  <c r="AY197" i="97"/>
  <c r="AZ197" i="97"/>
  <c r="BA197" i="97"/>
  <c r="BB197" i="97"/>
  <c r="BC197" i="97"/>
  <c r="BD197" i="97"/>
  <c r="BE197" i="97"/>
  <c r="BF197" i="97"/>
  <c r="BG197" i="97"/>
  <c r="BH197" i="97"/>
  <c r="BI197" i="97"/>
  <c r="BJ197" i="97"/>
  <c r="BK197" i="97"/>
  <c r="BL197" i="97"/>
  <c r="BM197" i="97"/>
  <c r="BN197" i="97"/>
  <c r="BO197" i="97"/>
  <c r="BP197" i="97"/>
  <c r="BQ197" i="97"/>
  <c r="BR197" i="97"/>
  <c r="BS197" i="97"/>
  <c r="BT197" i="97"/>
  <c r="BU197" i="97"/>
  <c r="BV197" i="97"/>
  <c r="BW197" i="97"/>
  <c r="BX197" i="97"/>
  <c r="BY197" i="97"/>
  <c r="BZ197" i="97"/>
  <c r="CA197" i="97"/>
  <c r="CB197" i="97"/>
  <c r="CC197" i="97"/>
  <c r="CD197" i="97"/>
  <c r="CE197" i="97"/>
  <c r="CF197" i="97"/>
  <c r="CG197" i="97"/>
  <c r="CH197" i="97"/>
  <c r="CI197" i="97"/>
  <c r="DV197" i="97"/>
  <c r="DW197" i="97"/>
  <c r="D207" i="97"/>
  <c r="D208" i="97" s="1"/>
  <c r="E201" i="97" s="1"/>
  <c r="E207" i="97"/>
  <c r="F207" i="97"/>
  <c r="G207" i="97"/>
  <c r="H207" i="97"/>
  <c r="I207" i="97"/>
  <c r="J207" i="97"/>
  <c r="K207" i="97"/>
  <c r="L207" i="97"/>
  <c r="M207" i="97"/>
  <c r="N207" i="97"/>
  <c r="O207" i="97"/>
  <c r="P207" i="97"/>
  <c r="Q207" i="97"/>
  <c r="R207" i="97"/>
  <c r="S207" i="97"/>
  <c r="T207" i="97"/>
  <c r="U207" i="97"/>
  <c r="V207" i="97"/>
  <c r="W207" i="97"/>
  <c r="X207" i="97"/>
  <c r="Y207" i="97"/>
  <c r="Z207" i="97"/>
  <c r="AA207" i="97"/>
  <c r="AB207" i="97"/>
  <c r="AC207" i="97"/>
  <c r="AD207" i="97"/>
  <c r="AE207" i="97"/>
  <c r="AF207" i="97"/>
  <c r="AG207" i="97"/>
  <c r="AH207" i="97"/>
  <c r="AI207" i="97"/>
  <c r="AJ207" i="97"/>
  <c r="AK207" i="97"/>
  <c r="AL207" i="97"/>
  <c r="AM207" i="97"/>
  <c r="AN207" i="97"/>
  <c r="AO207" i="97"/>
  <c r="AP207" i="97"/>
  <c r="AQ207" i="97"/>
  <c r="AR207" i="97"/>
  <c r="AS207" i="97"/>
  <c r="AT207" i="97"/>
  <c r="AU207" i="97"/>
  <c r="AV207" i="97"/>
  <c r="AW207" i="97"/>
  <c r="AX207" i="97"/>
  <c r="AY207" i="97"/>
  <c r="AZ207" i="97"/>
  <c r="BA207" i="97"/>
  <c r="BB207" i="97"/>
  <c r="BC207" i="97"/>
  <c r="BD207" i="97"/>
  <c r="BE207" i="97"/>
  <c r="BF207" i="97"/>
  <c r="BG207" i="97"/>
  <c r="BH207" i="97"/>
  <c r="BI207" i="97"/>
  <c r="BJ207" i="97"/>
  <c r="BK207" i="97"/>
  <c r="BL207" i="97"/>
  <c r="BM207" i="97"/>
  <c r="BN207" i="97"/>
  <c r="BO207" i="97"/>
  <c r="BP207" i="97"/>
  <c r="BQ207" i="97"/>
  <c r="BR207" i="97"/>
  <c r="BS207" i="97"/>
  <c r="BT207" i="97"/>
  <c r="BU207" i="97"/>
  <c r="BV207" i="97"/>
  <c r="BW207" i="97"/>
  <c r="BX207" i="97"/>
  <c r="BY207" i="97"/>
  <c r="BZ207" i="97"/>
  <c r="CA207" i="97"/>
  <c r="CB207" i="97"/>
  <c r="CC207" i="97"/>
  <c r="CD207" i="97"/>
  <c r="CE207" i="97"/>
  <c r="CF207" i="97"/>
  <c r="CG207" i="97"/>
  <c r="CH207" i="97"/>
  <c r="CI207" i="97"/>
  <c r="DV207" i="97"/>
  <c r="DW207" i="97"/>
  <c r="D218" i="97"/>
  <c r="D219" i="97" s="1"/>
  <c r="E211" i="97" s="1"/>
  <c r="E218" i="97"/>
  <c r="F218" i="97"/>
  <c r="G218" i="97"/>
  <c r="H218" i="97"/>
  <c r="I218" i="97"/>
  <c r="J218" i="97"/>
  <c r="K218" i="97"/>
  <c r="L218" i="97"/>
  <c r="M218" i="97"/>
  <c r="N218" i="97"/>
  <c r="O218" i="97"/>
  <c r="P218" i="97"/>
  <c r="Q218" i="97"/>
  <c r="R218" i="97"/>
  <c r="S218" i="97"/>
  <c r="T218" i="97"/>
  <c r="U218" i="97"/>
  <c r="V218" i="97"/>
  <c r="W218" i="97"/>
  <c r="X218" i="97"/>
  <c r="Y218" i="97"/>
  <c r="Z218" i="97"/>
  <c r="AA218" i="97"/>
  <c r="AB218" i="97"/>
  <c r="AC218" i="97"/>
  <c r="AD218" i="97"/>
  <c r="AE218" i="97"/>
  <c r="AF218" i="97"/>
  <c r="AG218" i="97"/>
  <c r="AH218" i="97"/>
  <c r="AI218" i="97"/>
  <c r="AJ218" i="97"/>
  <c r="AK218" i="97"/>
  <c r="AL218" i="97"/>
  <c r="AM218" i="97"/>
  <c r="AN218" i="97"/>
  <c r="AO218" i="97"/>
  <c r="AP218" i="97"/>
  <c r="AQ218" i="97"/>
  <c r="AR218" i="97"/>
  <c r="AS218" i="97"/>
  <c r="AT218" i="97"/>
  <c r="AU218" i="97"/>
  <c r="AV218" i="97"/>
  <c r="AW218" i="97"/>
  <c r="AX218" i="97"/>
  <c r="AY218" i="97"/>
  <c r="AZ218" i="97"/>
  <c r="BA218" i="97"/>
  <c r="BB218" i="97"/>
  <c r="BC218" i="97"/>
  <c r="BD218" i="97"/>
  <c r="BE218" i="97"/>
  <c r="BF218" i="97"/>
  <c r="BG218" i="97"/>
  <c r="BH218" i="97"/>
  <c r="BI218" i="97"/>
  <c r="BJ218" i="97"/>
  <c r="BK218" i="97"/>
  <c r="BL218" i="97"/>
  <c r="BM218" i="97"/>
  <c r="BN218" i="97"/>
  <c r="BO218" i="97"/>
  <c r="BP218" i="97"/>
  <c r="BQ218" i="97"/>
  <c r="BR218" i="97"/>
  <c r="BS218" i="97"/>
  <c r="BT218" i="97"/>
  <c r="BU218" i="97"/>
  <c r="BV218" i="97"/>
  <c r="BW218" i="97"/>
  <c r="BX218" i="97"/>
  <c r="BY218" i="97"/>
  <c r="BZ218" i="97"/>
  <c r="CA218" i="97"/>
  <c r="CB218" i="97"/>
  <c r="CC218" i="97"/>
  <c r="CD218" i="97"/>
  <c r="CE218" i="97"/>
  <c r="CF218" i="97"/>
  <c r="CG218" i="97"/>
  <c r="CH218" i="97"/>
  <c r="CI218" i="97"/>
  <c r="DV218" i="97"/>
  <c r="DW218" i="97"/>
  <c r="D226" i="97"/>
  <c r="D227" i="97" s="1"/>
  <c r="E222" i="97" s="1"/>
  <c r="E226" i="97"/>
  <c r="F226" i="97"/>
  <c r="G226" i="97"/>
  <c r="H226" i="97"/>
  <c r="I226" i="97"/>
  <c r="J226" i="97"/>
  <c r="K226" i="97"/>
  <c r="L226" i="97"/>
  <c r="M226" i="97"/>
  <c r="N226" i="97"/>
  <c r="O226" i="97"/>
  <c r="P226" i="97"/>
  <c r="Q226" i="97"/>
  <c r="R226" i="97"/>
  <c r="S226" i="97"/>
  <c r="T226" i="97"/>
  <c r="U226" i="97"/>
  <c r="V226" i="97"/>
  <c r="W226" i="97"/>
  <c r="X226" i="97"/>
  <c r="Y226" i="97"/>
  <c r="Z226" i="97"/>
  <c r="AA226" i="97"/>
  <c r="AB226" i="97"/>
  <c r="AC226" i="97"/>
  <c r="AD226" i="97"/>
  <c r="AE226" i="97"/>
  <c r="AF226" i="97"/>
  <c r="AG226" i="97"/>
  <c r="AH226" i="97"/>
  <c r="AI226" i="97"/>
  <c r="AJ226" i="97"/>
  <c r="AK226" i="97"/>
  <c r="AL226" i="97"/>
  <c r="AM226" i="97"/>
  <c r="AN226" i="97"/>
  <c r="AO226" i="97"/>
  <c r="AP226" i="97"/>
  <c r="AQ226" i="97"/>
  <c r="AR226" i="97"/>
  <c r="AS226" i="97"/>
  <c r="AT226" i="97"/>
  <c r="AU226" i="97"/>
  <c r="AV226" i="97"/>
  <c r="AW226" i="97"/>
  <c r="AX226" i="97"/>
  <c r="AY226" i="97"/>
  <c r="AZ226" i="97"/>
  <c r="BA226" i="97"/>
  <c r="BB226" i="97"/>
  <c r="BC226" i="97"/>
  <c r="BD226" i="97"/>
  <c r="BE226" i="97"/>
  <c r="BF226" i="97"/>
  <c r="BG226" i="97"/>
  <c r="BH226" i="97"/>
  <c r="BI226" i="97"/>
  <c r="BJ226" i="97"/>
  <c r="BK226" i="97"/>
  <c r="BL226" i="97"/>
  <c r="BM226" i="97"/>
  <c r="BN226" i="97"/>
  <c r="BO226" i="97"/>
  <c r="BP226" i="97"/>
  <c r="BQ226" i="97"/>
  <c r="BR226" i="97"/>
  <c r="BS226" i="97"/>
  <c r="BT226" i="97"/>
  <c r="BU226" i="97"/>
  <c r="BV226" i="97"/>
  <c r="BW226" i="97"/>
  <c r="BX226" i="97"/>
  <c r="BY226" i="97"/>
  <c r="BZ226" i="97"/>
  <c r="CA226" i="97"/>
  <c r="CB226" i="97"/>
  <c r="CC226" i="97"/>
  <c r="CD226" i="97"/>
  <c r="CE226" i="97"/>
  <c r="CF226" i="97"/>
  <c r="CG226" i="97"/>
  <c r="CH226" i="97"/>
  <c r="CI226" i="97"/>
  <c r="DI226" i="97"/>
  <c r="DJ226" i="97"/>
  <c r="DK226" i="97"/>
  <c r="DL226" i="97"/>
  <c r="DM226" i="97"/>
  <c r="DN226" i="97"/>
  <c r="DO226" i="97"/>
  <c r="DP226" i="97"/>
  <c r="DQ226" i="97"/>
  <c r="DR226" i="97"/>
  <c r="DS226" i="97"/>
  <c r="DT226" i="97"/>
  <c r="DU226" i="97"/>
  <c r="D236" i="97"/>
  <c r="D237" i="97" s="1"/>
  <c r="E230" i="97" s="1"/>
  <c r="E236" i="97"/>
  <c r="F236" i="97"/>
  <c r="G236" i="97"/>
  <c r="H236" i="97"/>
  <c r="I236" i="97"/>
  <c r="J236" i="97"/>
  <c r="K236" i="97"/>
  <c r="L236" i="97"/>
  <c r="M236" i="97"/>
  <c r="N236" i="97"/>
  <c r="O236" i="97"/>
  <c r="P236" i="97"/>
  <c r="Q236" i="97"/>
  <c r="R236" i="97"/>
  <c r="S236" i="97"/>
  <c r="T236" i="97"/>
  <c r="U236" i="97"/>
  <c r="V236" i="97"/>
  <c r="W236" i="97"/>
  <c r="X236" i="97"/>
  <c r="Y236" i="97"/>
  <c r="Z236" i="97"/>
  <c r="AA236" i="97"/>
  <c r="AB236" i="97"/>
  <c r="AC236" i="97"/>
  <c r="AD236" i="97"/>
  <c r="AE236" i="97"/>
  <c r="AF236" i="97"/>
  <c r="AG236" i="97"/>
  <c r="AH236" i="97"/>
  <c r="AI236" i="97"/>
  <c r="AJ236" i="97"/>
  <c r="AK236" i="97"/>
  <c r="AL236" i="97"/>
  <c r="AM236" i="97"/>
  <c r="AN236" i="97"/>
  <c r="AO236" i="97"/>
  <c r="AP236" i="97"/>
  <c r="AQ236" i="97"/>
  <c r="AR236" i="97"/>
  <c r="AS236" i="97"/>
  <c r="AT236" i="97"/>
  <c r="AU236" i="97"/>
  <c r="AV236" i="97"/>
  <c r="AW236" i="97"/>
  <c r="AX236" i="97"/>
  <c r="AY236" i="97"/>
  <c r="AZ236" i="97"/>
  <c r="BA236" i="97"/>
  <c r="BB236" i="97"/>
  <c r="BC236" i="97"/>
  <c r="BD236" i="97"/>
  <c r="BE236" i="97"/>
  <c r="BF236" i="97"/>
  <c r="BG236" i="97"/>
  <c r="BH236" i="97"/>
  <c r="BI236" i="97"/>
  <c r="BJ236" i="97"/>
  <c r="BK236" i="97"/>
  <c r="BL236" i="97"/>
  <c r="BM236" i="97"/>
  <c r="BN236" i="97"/>
  <c r="BO236" i="97"/>
  <c r="BP236" i="97"/>
  <c r="BQ236" i="97"/>
  <c r="BR236" i="97"/>
  <c r="BS236" i="97"/>
  <c r="BT236" i="97"/>
  <c r="BU236" i="97"/>
  <c r="BV236" i="97"/>
  <c r="BW236" i="97"/>
  <c r="BX236" i="97"/>
  <c r="BY236" i="97"/>
  <c r="BZ236" i="97"/>
  <c r="CA236" i="97"/>
  <c r="CB236" i="97"/>
  <c r="CC236" i="97"/>
  <c r="CD236" i="97"/>
  <c r="CE236" i="97"/>
  <c r="CF236" i="97"/>
  <c r="CG236" i="97"/>
  <c r="CH236" i="97"/>
  <c r="CI236" i="97"/>
  <c r="DV236" i="97"/>
  <c r="DW236" i="97"/>
  <c r="D247" i="97"/>
  <c r="D248" i="97" s="1"/>
  <c r="E240" i="97" s="1"/>
  <c r="E247" i="97"/>
  <c r="F247" i="97"/>
  <c r="G247" i="97"/>
  <c r="H247" i="97"/>
  <c r="I247" i="97"/>
  <c r="J247" i="97"/>
  <c r="K247" i="97"/>
  <c r="L247" i="97"/>
  <c r="M247" i="97"/>
  <c r="N247" i="97"/>
  <c r="O247" i="97"/>
  <c r="P247" i="97"/>
  <c r="Q247" i="97"/>
  <c r="R247" i="97"/>
  <c r="S247" i="97"/>
  <c r="T247" i="97"/>
  <c r="U247" i="97"/>
  <c r="V247" i="97"/>
  <c r="W247" i="97"/>
  <c r="X247" i="97"/>
  <c r="Y247" i="97"/>
  <c r="Z247" i="97"/>
  <c r="AA247" i="97"/>
  <c r="AB247" i="97"/>
  <c r="AC247" i="97"/>
  <c r="AD247" i="97"/>
  <c r="AE247" i="97"/>
  <c r="AF247" i="97"/>
  <c r="AG247" i="97"/>
  <c r="AH247" i="97"/>
  <c r="AI247" i="97"/>
  <c r="AJ247" i="97"/>
  <c r="AK247" i="97"/>
  <c r="AL247" i="97"/>
  <c r="AM247" i="97"/>
  <c r="AN247" i="97"/>
  <c r="AO247" i="97"/>
  <c r="AP247" i="97"/>
  <c r="AQ247" i="97"/>
  <c r="AR247" i="97"/>
  <c r="AS247" i="97"/>
  <c r="AT247" i="97"/>
  <c r="AU247" i="97"/>
  <c r="AV247" i="97"/>
  <c r="AW247" i="97"/>
  <c r="AX247" i="97"/>
  <c r="AY247" i="97"/>
  <c r="AZ247" i="97"/>
  <c r="BA247" i="97"/>
  <c r="BB247" i="97"/>
  <c r="BC247" i="97"/>
  <c r="BD247" i="97"/>
  <c r="BE247" i="97"/>
  <c r="BF247" i="97"/>
  <c r="BG247" i="97"/>
  <c r="BH247" i="97"/>
  <c r="BI247" i="97"/>
  <c r="BJ247" i="97"/>
  <c r="BK247" i="97"/>
  <c r="BL247" i="97"/>
  <c r="BM247" i="97"/>
  <c r="BN247" i="97"/>
  <c r="BO247" i="97"/>
  <c r="BP247" i="97"/>
  <c r="BQ247" i="97"/>
  <c r="BR247" i="97"/>
  <c r="BS247" i="97"/>
  <c r="BT247" i="97"/>
  <c r="BU247" i="97"/>
  <c r="BV247" i="97"/>
  <c r="BW247" i="97"/>
  <c r="BX247" i="97"/>
  <c r="BY247" i="97"/>
  <c r="BZ247" i="97"/>
  <c r="CA247" i="97"/>
  <c r="CB247" i="97"/>
  <c r="CC247" i="97"/>
  <c r="CD247" i="97"/>
  <c r="CE247" i="97"/>
  <c r="CF247" i="97"/>
  <c r="CG247" i="97"/>
  <c r="CH247" i="97"/>
  <c r="CI247" i="97"/>
  <c r="DI247" i="97"/>
  <c r="DJ247" i="97"/>
  <c r="DK247" i="97"/>
  <c r="DL247" i="97"/>
  <c r="D257" i="97"/>
  <c r="D258" i="97" s="1"/>
  <c r="E251" i="97" s="1"/>
  <c r="E257" i="97"/>
  <c r="F257" i="97"/>
  <c r="G257" i="97"/>
  <c r="H257" i="97"/>
  <c r="I257" i="97"/>
  <c r="J257" i="97"/>
  <c r="K257" i="97"/>
  <c r="L257" i="97"/>
  <c r="M257" i="97"/>
  <c r="N257" i="97"/>
  <c r="O257" i="97"/>
  <c r="P257" i="97"/>
  <c r="Q257" i="97"/>
  <c r="R257" i="97"/>
  <c r="S257" i="97"/>
  <c r="T257" i="97"/>
  <c r="U257" i="97"/>
  <c r="V257" i="97"/>
  <c r="W257" i="97"/>
  <c r="X257" i="97"/>
  <c r="Y257" i="97"/>
  <c r="Z257" i="97"/>
  <c r="AA257" i="97"/>
  <c r="AB257" i="97"/>
  <c r="AC257" i="97"/>
  <c r="AD257" i="97"/>
  <c r="AE257" i="97"/>
  <c r="AF257" i="97"/>
  <c r="AG257" i="97"/>
  <c r="AH257" i="97"/>
  <c r="AI257" i="97"/>
  <c r="AJ257" i="97"/>
  <c r="AK257" i="97"/>
  <c r="AL257" i="97"/>
  <c r="AM257" i="97"/>
  <c r="AN257" i="97"/>
  <c r="AO257" i="97"/>
  <c r="AP257" i="97"/>
  <c r="AQ257" i="97"/>
  <c r="AR257" i="97"/>
  <c r="AS257" i="97"/>
  <c r="AT257" i="97"/>
  <c r="AU257" i="97"/>
  <c r="AV257" i="97"/>
  <c r="AW257" i="97"/>
  <c r="AX257" i="97"/>
  <c r="AY257" i="97"/>
  <c r="AZ257" i="97"/>
  <c r="BA257" i="97"/>
  <c r="BB257" i="97"/>
  <c r="BC257" i="97"/>
  <c r="BD257" i="97"/>
  <c r="BE257" i="97"/>
  <c r="BF257" i="97"/>
  <c r="BG257" i="97"/>
  <c r="BH257" i="97"/>
  <c r="BI257" i="97"/>
  <c r="BJ257" i="97"/>
  <c r="BK257" i="97"/>
  <c r="BL257" i="97"/>
  <c r="BM257" i="97"/>
  <c r="BN257" i="97"/>
  <c r="BO257" i="97"/>
  <c r="BP257" i="97"/>
  <c r="BQ257" i="97"/>
  <c r="BR257" i="97"/>
  <c r="BS257" i="97"/>
  <c r="BT257" i="97"/>
  <c r="BU257" i="97"/>
  <c r="BV257" i="97"/>
  <c r="BW257" i="97"/>
  <c r="BX257" i="97"/>
  <c r="BY257" i="97"/>
  <c r="BZ257" i="97"/>
  <c r="CA257" i="97"/>
  <c r="CB257" i="97"/>
  <c r="CC257" i="97"/>
  <c r="CD257" i="97"/>
  <c r="CE257" i="97"/>
  <c r="CF257" i="97"/>
  <c r="CG257" i="97"/>
  <c r="CH257" i="97"/>
  <c r="CI257" i="97"/>
  <c r="DV257" i="97"/>
  <c r="DW257" i="97"/>
  <c r="D267" i="97"/>
  <c r="D268" i="97" s="1"/>
  <c r="E261" i="97" s="1"/>
  <c r="E267" i="97"/>
  <c r="F267" i="97"/>
  <c r="G267" i="97"/>
  <c r="H267" i="97"/>
  <c r="I267" i="97"/>
  <c r="J267" i="97"/>
  <c r="K267" i="97"/>
  <c r="L267" i="97"/>
  <c r="M267" i="97"/>
  <c r="N267" i="97"/>
  <c r="O267" i="97"/>
  <c r="P267" i="97"/>
  <c r="Q267" i="97"/>
  <c r="R267" i="97"/>
  <c r="S267" i="97"/>
  <c r="T267" i="97"/>
  <c r="U267" i="97"/>
  <c r="V267" i="97"/>
  <c r="W267" i="97"/>
  <c r="X267" i="97"/>
  <c r="Y267" i="97"/>
  <c r="Z267" i="97"/>
  <c r="AA267" i="97"/>
  <c r="AB267" i="97"/>
  <c r="AC267" i="97"/>
  <c r="AD267" i="97"/>
  <c r="AE267" i="97"/>
  <c r="AF267" i="97"/>
  <c r="AG267" i="97"/>
  <c r="AH267" i="97"/>
  <c r="AI267" i="97"/>
  <c r="AJ267" i="97"/>
  <c r="AK267" i="97"/>
  <c r="AL267" i="97"/>
  <c r="AM267" i="97"/>
  <c r="AN267" i="97"/>
  <c r="AO267" i="97"/>
  <c r="AP267" i="97"/>
  <c r="AQ267" i="97"/>
  <c r="AR267" i="97"/>
  <c r="AS267" i="97"/>
  <c r="AT267" i="97"/>
  <c r="AU267" i="97"/>
  <c r="AV267" i="97"/>
  <c r="AW267" i="97"/>
  <c r="AX267" i="97"/>
  <c r="AY267" i="97"/>
  <c r="AZ267" i="97"/>
  <c r="BA267" i="97"/>
  <c r="BB267" i="97"/>
  <c r="BC267" i="97"/>
  <c r="BD267" i="97"/>
  <c r="BE267" i="97"/>
  <c r="BF267" i="97"/>
  <c r="BG267" i="97"/>
  <c r="BH267" i="97"/>
  <c r="BI267" i="97"/>
  <c r="BJ267" i="97"/>
  <c r="BK267" i="97"/>
  <c r="BL267" i="97"/>
  <c r="BM267" i="97"/>
  <c r="BN267" i="97"/>
  <c r="BO267" i="97"/>
  <c r="BP267" i="97"/>
  <c r="BQ267" i="97"/>
  <c r="BR267" i="97"/>
  <c r="BS267" i="97"/>
  <c r="BT267" i="97"/>
  <c r="BU267" i="97"/>
  <c r="BV267" i="97"/>
  <c r="BW267" i="97"/>
  <c r="BX267" i="97"/>
  <c r="BY267" i="97"/>
  <c r="BZ267" i="97"/>
  <c r="CA267" i="97"/>
  <c r="CB267" i="97"/>
  <c r="CC267" i="97"/>
  <c r="CD267" i="97"/>
  <c r="CE267" i="97"/>
  <c r="CF267" i="97"/>
  <c r="CG267" i="97"/>
  <c r="CH267" i="97"/>
  <c r="CI267" i="97"/>
  <c r="DV267" i="97"/>
  <c r="DW267" i="97"/>
  <c r="D277" i="97"/>
  <c r="D278" i="97" s="1"/>
  <c r="E271" i="97" s="1"/>
  <c r="E277" i="97"/>
  <c r="F277" i="97"/>
  <c r="G277" i="97"/>
  <c r="H277" i="97"/>
  <c r="I277" i="97"/>
  <c r="J277" i="97"/>
  <c r="K277" i="97"/>
  <c r="L277" i="97"/>
  <c r="M277" i="97"/>
  <c r="N277" i="97"/>
  <c r="O277" i="97"/>
  <c r="P277" i="97"/>
  <c r="Q277" i="97"/>
  <c r="R277" i="97"/>
  <c r="S277" i="97"/>
  <c r="T277" i="97"/>
  <c r="U277" i="97"/>
  <c r="V277" i="97"/>
  <c r="W277" i="97"/>
  <c r="X277" i="97"/>
  <c r="Y277" i="97"/>
  <c r="Z277" i="97"/>
  <c r="AA277" i="97"/>
  <c r="AB277" i="97"/>
  <c r="AC277" i="97"/>
  <c r="AD277" i="97"/>
  <c r="AE277" i="97"/>
  <c r="AF277" i="97"/>
  <c r="AG277" i="97"/>
  <c r="AH277" i="97"/>
  <c r="AI277" i="97"/>
  <c r="AJ277" i="97"/>
  <c r="AK277" i="97"/>
  <c r="AL277" i="97"/>
  <c r="AM277" i="97"/>
  <c r="AN277" i="97"/>
  <c r="AO277" i="97"/>
  <c r="AP277" i="97"/>
  <c r="AQ277" i="97"/>
  <c r="AR277" i="97"/>
  <c r="AS277" i="97"/>
  <c r="AT277" i="97"/>
  <c r="AU277" i="97"/>
  <c r="AV277" i="97"/>
  <c r="AW277" i="97"/>
  <c r="AX277" i="97"/>
  <c r="AY277" i="97"/>
  <c r="AZ277" i="97"/>
  <c r="BA277" i="97"/>
  <c r="BB277" i="97"/>
  <c r="BC277" i="97"/>
  <c r="BD277" i="97"/>
  <c r="BE277" i="97"/>
  <c r="BF277" i="97"/>
  <c r="BG277" i="97"/>
  <c r="BH277" i="97"/>
  <c r="BI277" i="97"/>
  <c r="BJ277" i="97"/>
  <c r="BK277" i="97"/>
  <c r="BL277" i="97"/>
  <c r="BM277" i="97"/>
  <c r="BN277" i="97"/>
  <c r="BO277" i="97"/>
  <c r="BP277" i="97"/>
  <c r="BQ277" i="97"/>
  <c r="BR277" i="97"/>
  <c r="BS277" i="97"/>
  <c r="BT277" i="97"/>
  <c r="BU277" i="97"/>
  <c r="BV277" i="97"/>
  <c r="BW277" i="97"/>
  <c r="BX277" i="97"/>
  <c r="BY277" i="97"/>
  <c r="BZ277" i="97"/>
  <c r="CA277" i="97"/>
  <c r="CB277" i="97"/>
  <c r="CC277" i="97"/>
  <c r="CD277" i="97"/>
  <c r="CE277" i="97"/>
  <c r="CF277" i="97"/>
  <c r="CG277" i="97"/>
  <c r="CH277" i="97"/>
  <c r="CI277" i="97"/>
  <c r="D289" i="97"/>
  <c r="D290" i="97" s="1"/>
  <c r="E281" i="97" s="1"/>
  <c r="E289" i="97"/>
  <c r="F289" i="97"/>
  <c r="G289" i="97"/>
  <c r="H289" i="97"/>
  <c r="I289" i="97"/>
  <c r="J289" i="97"/>
  <c r="K289" i="97"/>
  <c r="L289" i="97"/>
  <c r="M289" i="97"/>
  <c r="N289" i="97"/>
  <c r="O289" i="97"/>
  <c r="P289" i="97"/>
  <c r="Q289" i="97"/>
  <c r="R289" i="97"/>
  <c r="S289" i="97"/>
  <c r="T289" i="97"/>
  <c r="U289" i="97"/>
  <c r="V289" i="97"/>
  <c r="W289" i="97"/>
  <c r="X289" i="97"/>
  <c r="Y289" i="97"/>
  <c r="Z289" i="97"/>
  <c r="AA289" i="97"/>
  <c r="AB289" i="97"/>
  <c r="AC289" i="97"/>
  <c r="AD289" i="97"/>
  <c r="AE289" i="97"/>
  <c r="AF289" i="97"/>
  <c r="AG289" i="97"/>
  <c r="AH289" i="97"/>
  <c r="AI289" i="97"/>
  <c r="AJ289" i="97"/>
  <c r="AK289" i="97"/>
  <c r="AL289" i="97"/>
  <c r="AM289" i="97"/>
  <c r="AN289" i="97"/>
  <c r="AO289" i="97"/>
  <c r="AP289" i="97"/>
  <c r="AQ289" i="97"/>
  <c r="AR289" i="97"/>
  <c r="AS289" i="97"/>
  <c r="AT289" i="97"/>
  <c r="AU289" i="97"/>
  <c r="AV289" i="97"/>
  <c r="AW289" i="97"/>
  <c r="AX289" i="97"/>
  <c r="AY289" i="97"/>
  <c r="AZ289" i="97"/>
  <c r="BA289" i="97"/>
  <c r="BB289" i="97"/>
  <c r="BC289" i="97"/>
  <c r="BD289" i="97"/>
  <c r="BE289" i="97"/>
  <c r="BF289" i="97"/>
  <c r="BG289" i="97"/>
  <c r="BH289" i="97"/>
  <c r="BI289" i="97"/>
  <c r="BJ289" i="97"/>
  <c r="BK289" i="97"/>
  <c r="BL289" i="97"/>
  <c r="BM289" i="97"/>
  <c r="BN289" i="97"/>
  <c r="BO289" i="97"/>
  <c r="BP289" i="97"/>
  <c r="BQ289" i="97"/>
  <c r="BR289" i="97"/>
  <c r="BS289" i="97"/>
  <c r="BT289" i="97"/>
  <c r="BU289" i="97"/>
  <c r="BV289" i="97"/>
  <c r="BW289" i="97"/>
  <c r="BX289" i="97"/>
  <c r="BY289" i="97"/>
  <c r="BZ289" i="97"/>
  <c r="CA289" i="97"/>
  <c r="CB289" i="97"/>
  <c r="CC289" i="97"/>
  <c r="CD289" i="97"/>
  <c r="CE289" i="97"/>
  <c r="CF289" i="97"/>
  <c r="CG289" i="97"/>
  <c r="CH289" i="97"/>
  <c r="CI289" i="97"/>
  <c r="DV289" i="97"/>
  <c r="DW289" i="97"/>
  <c r="D302" i="97"/>
  <c r="D303" i="97" s="1"/>
  <c r="E293" i="97" s="1"/>
  <c r="E302" i="97"/>
  <c r="F302" i="97"/>
  <c r="G302" i="97"/>
  <c r="H302" i="97"/>
  <c r="I302" i="97"/>
  <c r="J302" i="97"/>
  <c r="K302" i="97"/>
  <c r="L302" i="97"/>
  <c r="M302" i="97"/>
  <c r="N302" i="97"/>
  <c r="O302" i="97"/>
  <c r="P302" i="97"/>
  <c r="Q302" i="97"/>
  <c r="R302" i="97"/>
  <c r="S302" i="97"/>
  <c r="T302" i="97"/>
  <c r="U302" i="97"/>
  <c r="V302" i="97"/>
  <c r="W302" i="97"/>
  <c r="X302" i="97"/>
  <c r="Y302" i="97"/>
  <c r="Z302" i="97"/>
  <c r="AA302" i="97"/>
  <c r="AB302" i="97"/>
  <c r="AC302" i="97"/>
  <c r="AD302" i="97"/>
  <c r="AE302" i="97"/>
  <c r="AF302" i="97"/>
  <c r="AG302" i="97"/>
  <c r="AH302" i="97"/>
  <c r="AI302" i="97"/>
  <c r="AJ302" i="97"/>
  <c r="AK302" i="97"/>
  <c r="AL302" i="97"/>
  <c r="AM302" i="97"/>
  <c r="AN302" i="97"/>
  <c r="AO302" i="97"/>
  <c r="AP302" i="97"/>
  <c r="AQ302" i="97"/>
  <c r="AR302" i="97"/>
  <c r="AS302" i="97"/>
  <c r="AT302" i="97"/>
  <c r="AU302" i="97"/>
  <c r="AV302" i="97"/>
  <c r="AW302" i="97"/>
  <c r="AX302" i="97"/>
  <c r="AY302" i="97"/>
  <c r="AZ302" i="97"/>
  <c r="BA302" i="97"/>
  <c r="BB302" i="97"/>
  <c r="BC302" i="97"/>
  <c r="BD302" i="97"/>
  <c r="BE302" i="97"/>
  <c r="BF302" i="97"/>
  <c r="BG302" i="97"/>
  <c r="BH302" i="97"/>
  <c r="BI302" i="97"/>
  <c r="BJ302" i="97"/>
  <c r="BK302" i="97"/>
  <c r="BL302" i="97"/>
  <c r="BM302" i="97"/>
  <c r="BN302" i="97"/>
  <c r="BO302" i="97"/>
  <c r="BP302" i="97"/>
  <c r="BQ302" i="97"/>
  <c r="BR302" i="97"/>
  <c r="BS302" i="97"/>
  <c r="BT302" i="97"/>
  <c r="BU302" i="97"/>
  <c r="BV302" i="97"/>
  <c r="BW302" i="97"/>
  <c r="BX302" i="97"/>
  <c r="BY302" i="97"/>
  <c r="BZ302" i="97"/>
  <c r="CA302" i="97"/>
  <c r="CB302" i="97"/>
  <c r="CC302" i="97"/>
  <c r="CD302" i="97"/>
  <c r="CE302" i="97"/>
  <c r="CF302" i="97"/>
  <c r="CG302" i="97"/>
  <c r="CH302" i="97"/>
  <c r="CI302" i="97"/>
  <c r="DV302" i="97"/>
  <c r="DW302" i="97"/>
  <c r="D311" i="97"/>
  <c r="D312" i="97" s="1"/>
  <c r="E306" i="97" s="1"/>
  <c r="E311" i="97"/>
  <c r="F311" i="97"/>
  <c r="G311" i="97"/>
  <c r="H311" i="97"/>
  <c r="I311" i="97"/>
  <c r="J311" i="97"/>
  <c r="K311" i="97"/>
  <c r="L311" i="97"/>
  <c r="M311" i="97"/>
  <c r="N311" i="97"/>
  <c r="O311" i="97"/>
  <c r="P311" i="97"/>
  <c r="Q311" i="97"/>
  <c r="R311" i="97"/>
  <c r="S311" i="97"/>
  <c r="T311" i="97"/>
  <c r="U311" i="97"/>
  <c r="V311" i="97"/>
  <c r="W311" i="97"/>
  <c r="X311" i="97"/>
  <c r="Y311" i="97"/>
  <c r="Z311" i="97"/>
  <c r="AA311" i="97"/>
  <c r="AB311" i="97"/>
  <c r="AC311" i="97"/>
  <c r="AD311" i="97"/>
  <c r="AE311" i="97"/>
  <c r="AF311" i="97"/>
  <c r="AG311" i="97"/>
  <c r="AH311" i="97"/>
  <c r="AI311" i="97"/>
  <c r="AJ311" i="97"/>
  <c r="AK311" i="97"/>
  <c r="AL311" i="97"/>
  <c r="AM311" i="97"/>
  <c r="AN311" i="97"/>
  <c r="AO311" i="97"/>
  <c r="AP311" i="97"/>
  <c r="AQ311" i="97"/>
  <c r="AR311" i="97"/>
  <c r="AS311" i="97"/>
  <c r="AT311" i="97"/>
  <c r="AU311" i="97"/>
  <c r="AV311" i="97"/>
  <c r="AW311" i="97"/>
  <c r="AX311" i="97"/>
  <c r="AY311" i="97"/>
  <c r="AZ311" i="97"/>
  <c r="BA311" i="97"/>
  <c r="BB311" i="97"/>
  <c r="BC311" i="97"/>
  <c r="BD311" i="97"/>
  <c r="BE311" i="97"/>
  <c r="BF311" i="97"/>
  <c r="BG311" i="97"/>
  <c r="BH311" i="97"/>
  <c r="BI311" i="97"/>
  <c r="BJ311" i="97"/>
  <c r="BK311" i="97"/>
  <c r="BL311" i="97"/>
  <c r="BM311" i="97"/>
  <c r="BN311" i="97"/>
  <c r="BO311" i="97"/>
  <c r="BP311" i="97"/>
  <c r="BQ311" i="97"/>
  <c r="BR311" i="97"/>
  <c r="BS311" i="97"/>
  <c r="BT311" i="97"/>
  <c r="BU311" i="97"/>
  <c r="BV311" i="97"/>
  <c r="BW311" i="97"/>
  <c r="BX311" i="97"/>
  <c r="BY311" i="97"/>
  <c r="BZ311" i="97"/>
  <c r="CA311" i="97"/>
  <c r="CB311" i="97"/>
  <c r="CC311" i="97"/>
  <c r="CD311" i="97"/>
  <c r="CE311" i="97"/>
  <c r="CF311" i="97"/>
  <c r="CG311" i="97"/>
  <c r="CH311" i="97"/>
  <c r="CI311" i="97"/>
  <c r="D316" i="97"/>
  <c r="D322" i="97"/>
  <c r="E322" i="97"/>
  <c r="F322" i="97"/>
  <c r="G322" i="97"/>
  <c r="H322" i="97"/>
  <c r="I322" i="97"/>
  <c r="J322" i="97"/>
  <c r="K322" i="97"/>
  <c r="L322" i="97"/>
  <c r="M322" i="97"/>
  <c r="N322" i="97"/>
  <c r="O322" i="97"/>
  <c r="P322" i="97"/>
  <c r="Q322" i="97"/>
  <c r="R322" i="97"/>
  <c r="S322" i="97"/>
  <c r="T322" i="97"/>
  <c r="U322" i="97"/>
  <c r="V322" i="97"/>
  <c r="W322" i="97"/>
  <c r="X322" i="97"/>
  <c r="Y322" i="97"/>
  <c r="Z322" i="97"/>
  <c r="AA322" i="97"/>
  <c r="AB322" i="97"/>
  <c r="AC322" i="97"/>
  <c r="AD322" i="97"/>
  <c r="AE322" i="97"/>
  <c r="AF322" i="97"/>
  <c r="AG322" i="97"/>
  <c r="AH322" i="97"/>
  <c r="AI322" i="97"/>
  <c r="AJ322" i="97"/>
  <c r="AK322" i="97"/>
  <c r="AL322" i="97"/>
  <c r="AM322" i="97"/>
  <c r="AN322" i="97"/>
  <c r="AO322" i="97"/>
  <c r="AP322" i="97"/>
  <c r="AQ322" i="97"/>
  <c r="AR322" i="97"/>
  <c r="AS322" i="97"/>
  <c r="AT322" i="97"/>
  <c r="AU322" i="97"/>
  <c r="AV322" i="97"/>
  <c r="AW322" i="97"/>
  <c r="AX322" i="97"/>
  <c r="AY322" i="97"/>
  <c r="AZ322" i="97"/>
  <c r="BA322" i="97"/>
  <c r="BB322" i="97"/>
  <c r="BC322" i="97"/>
  <c r="BD322" i="97"/>
  <c r="BE322" i="97"/>
  <c r="BF322" i="97"/>
  <c r="BG322" i="97"/>
  <c r="BH322" i="97"/>
  <c r="BI322" i="97"/>
  <c r="BJ322" i="97"/>
  <c r="BK322" i="97"/>
  <c r="BL322" i="97"/>
  <c r="BM322" i="97"/>
  <c r="BN322" i="97"/>
  <c r="BO322" i="97"/>
  <c r="BP322" i="97"/>
  <c r="BQ322" i="97"/>
  <c r="BR322" i="97"/>
  <c r="BS322" i="97"/>
  <c r="BT322" i="97"/>
  <c r="BU322" i="97"/>
  <c r="BV322" i="97"/>
  <c r="BW322" i="97"/>
  <c r="BX322" i="97"/>
  <c r="BY322" i="97"/>
  <c r="BZ322" i="97"/>
  <c r="CA322" i="97"/>
  <c r="CB322" i="97"/>
  <c r="CC322" i="97"/>
  <c r="CD322" i="97"/>
  <c r="CE322" i="97"/>
  <c r="CF322" i="97"/>
  <c r="CG322" i="97"/>
  <c r="CH322" i="97"/>
  <c r="CI322" i="97"/>
  <c r="D326" i="97"/>
  <c r="D332" i="97"/>
  <c r="E332" i="97"/>
  <c r="F332" i="97"/>
  <c r="G332" i="97"/>
  <c r="H332" i="97"/>
  <c r="I332" i="97"/>
  <c r="J332" i="97"/>
  <c r="K332" i="97"/>
  <c r="L332" i="97"/>
  <c r="M332" i="97"/>
  <c r="N332" i="97"/>
  <c r="O332" i="97"/>
  <c r="P332" i="97"/>
  <c r="Q332" i="97"/>
  <c r="R332" i="97"/>
  <c r="S332" i="97"/>
  <c r="T332" i="97"/>
  <c r="U332" i="97"/>
  <c r="V332" i="97"/>
  <c r="W332" i="97"/>
  <c r="X332" i="97"/>
  <c r="Y332" i="97"/>
  <c r="Z332" i="97"/>
  <c r="AA332" i="97"/>
  <c r="AB332" i="97"/>
  <c r="AC332" i="97"/>
  <c r="AD332" i="97"/>
  <c r="AE332" i="97"/>
  <c r="AF332" i="97"/>
  <c r="AG332" i="97"/>
  <c r="AH332" i="97"/>
  <c r="AI332" i="97"/>
  <c r="AJ332" i="97"/>
  <c r="AK332" i="97"/>
  <c r="AL332" i="97"/>
  <c r="AM332" i="97"/>
  <c r="AN332" i="97"/>
  <c r="AO332" i="97"/>
  <c r="AP332" i="97"/>
  <c r="AQ332" i="97"/>
  <c r="AR332" i="97"/>
  <c r="AS332" i="97"/>
  <c r="AT332" i="97"/>
  <c r="AU332" i="97"/>
  <c r="AV332" i="97"/>
  <c r="AW332" i="97"/>
  <c r="AX332" i="97"/>
  <c r="AY332" i="97"/>
  <c r="AZ332" i="97"/>
  <c r="BA332" i="97"/>
  <c r="BB332" i="97"/>
  <c r="BC332" i="97"/>
  <c r="BD332" i="97"/>
  <c r="BE332" i="97"/>
  <c r="BF332" i="97"/>
  <c r="BG332" i="97"/>
  <c r="BH332" i="97"/>
  <c r="BI332" i="97"/>
  <c r="BJ332" i="97"/>
  <c r="BK332" i="97"/>
  <c r="BL332" i="97"/>
  <c r="BM332" i="97"/>
  <c r="BN332" i="97"/>
  <c r="BO332" i="97"/>
  <c r="BP332" i="97"/>
  <c r="BQ332" i="97"/>
  <c r="BR332" i="97"/>
  <c r="BS332" i="97"/>
  <c r="BT332" i="97"/>
  <c r="BU332" i="97"/>
  <c r="BV332" i="97"/>
  <c r="BW332" i="97"/>
  <c r="BX332" i="97"/>
  <c r="BY332" i="97"/>
  <c r="BZ332" i="97"/>
  <c r="CA332" i="97"/>
  <c r="CB332" i="97"/>
  <c r="CC332" i="97"/>
  <c r="CD332" i="97"/>
  <c r="CE332" i="97"/>
  <c r="CF332" i="97"/>
  <c r="CG332" i="97"/>
  <c r="CH332" i="97"/>
  <c r="CI332" i="97"/>
  <c r="D336" i="97"/>
  <c r="D342" i="97"/>
  <c r="E342" i="97"/>
  <c r="F342" i="97"/>
  <c r="G342" i="97"/>
  <c r="H342" i="97"/>
  <c r="I342" i="97"/>
  <c r="J342" i="97"/>
  <c r="K342" i="97"/>
  <c r="L342" i="97"/>
  <c r="M342" i="97"/>
  <c r="N342" i="97"/>
  <c r="O342" i="97"/>
  <c r="P342" i="97"/>
  <c r="Q342" i="97"/>
  <c r="R342" i="97"/>
  <c r="S342" i="97"/>
  <c r="T342" i="97"/>
  <c r="U342" i="97"/>
  <c r="V342" i="97"/>
  <c r="W342" i="97"/>
  <c r="X342" i="97"/>
  <c r="Y342" i="97"/>
  <c r="Z342" i="97"/>
  <c r="AA342" i="97"/>
  <c r="AB342" i="97"/>
  <c r="AC342" i="97"/>
  <c r="AD342" i="97"/>
  <c r="AE342" i="97"/>
  <c r="AF342" i="97"/>
  <c r="AG342" i="97"/>
  <c r="AH342" i="97"/>
  <c r="AI342" i="97"/>
  <c r="AJ342" i="97"/>
  <c r="AK342" i="97"/>
  <c r="AL342" i="97"/>
  <c r="AM342" i="97"/>
  <c r="AN342" i="97"/>
  <c r="AO342" i="97"/>
  <c r="AP342" i="97"/>
  <c r="AQ342" i="97"/>
  <c r="AR342" i="97"/>
  <c r="AS342" i="97"/>
  <c r="AT342" i="97"/>
  <c r="AU342" i="97"/>
  <c r="AV342" i="97"/>
  <c r="AW342" i="97"/>
  <c r="AX342" i="97"/>
  <c r="AY342" i="97"/>
  <c r="AZ342" i="97"/>
  <c r="BA342" i="97"/>
  <c r="BB342" i="97"/>
  <c r="BC342" i="97"/>
  <c r="BD342" i="97"/>
  <c r="BE342" i="97"/>
  <c r="BF342" i="97"/>
  <c r="BG342" i="97"/>
  <c r="BH342" i="97"/>
  <c r="BI342" i="97"/>
  <c r="BJ342" i="97"/>
  <c r="BK342" i="97"/>
  <c r="BL342" i="97"/>
  <c r="BM342" i="97"/>
  <c r="BN342" i="97"/>
  <c r="BO342" i="97"/>
  <c r="BP342" i="97"/>
  <c r="BQ342" i="97"/>
  <c r="BR342" i="97"/>
  <c r="BS342" i="97"/>
  <c r="BT342" i="97"/>
  <c r="BU342" i="97"/>
  <c r="BV342" i="97"/>
  <c r="BW342" i="97"/>
  <c r="BX342" i="97"/>
  <c r="BY342" i="97"/>
  <c r="BZ342" i="97"/>
  <c r="CA342" i="97"/>
  <c r="CB342" i="97"/>
  <c r="CC342" i="97"/>
  <c r="CD342" i="97"/>
  <c r="CE342" i="97"/>
  <c r="CF342" i="97"/>
  <c r="CG342" i="97"/>
  <c r="CH342" i="97"/>
  <c r="CI342" i="97"/>
  <c r="D346" i="97"/>
  <c r="D352" i="97"/>
  <c r="E352" i="97"/>
  <c r="F352" i="97"/>
  <c r="G352" i="97"/>
  <c r="H352" i="97"/>
  <c r="I352" i="97"/>
  <c r="J352" i="97"/>
  <c r="K352" i="97"/>
  <c r="L352" i="97"/>
  <c r="M352" i="97"/>
  <c r="N352" i="97"/>
  <c r="O352" i="97"/>
  <c r="P352" i="97"/>
  <c r="Q352" i="97"/>
  <c r="R352" i="97"/>
  <c r="S352" i="97"/>
  <c r="T352" i="97"/>
  <c r="U352" i="97"/>
  <c r="V352" i="97"/>
  <c r="W352" i="97"/>
  <c r="X352" i="97"/>
  <c r="Y352" i="97"/>
  <c r="Z352" i="97"/>
  <c r="AA352" i="97"/>
  <c r="AB352" i="97"/>
  <c r="AC352" i="97"/>
  <c r="AD352" i="97"/>
  <c r="AE352" i="97"/>
  <c r="AF352" i="97"/>
  <c r="AG352" i="97"/>
  <c r="AH352" i="97"/>
  <c r="AI352" i="97"/>
  <c r="AJ352" i="97"/>
  <c r="AK352" i="97"/>
  <c r="AL352" i="97"/>
  <c r="AM352" i="97"/>
  <c r="AN352" i="97"/>
  <c r="AO352" i="97"/>
  <c r="AP352" i="97"/>
  <c r="AQ352" i="97"/>
  <c r="AR352" i="97"/>
  <c r="AS352" i="97"/>
  <c r="AT352" i="97"/>
  <c r="AU352" i="97"/>
  <c r="AV352" i="97"/>
  <c r="AW352" i="97"/>
  <c r="AX352" i="97"/>
  <c r="AY352" i="97"/>
  <c r="AZ352" i="97"/>
  <c r="BA352" i="97"/>
  <c r="BB352" i="97"/>
  <c r="BC352" i="97"/>
  <c r="BD352" i="97"/>
  <c r="BE352" i="97"/>
  <c r="BF352" i="97"/>
  <c r="BG352" i="97"/>
  <c r="BH352" i="97"/>
  <c r="BI352" i="97"/>
  <c r="BJ352" i="97"/>
  <c r="BK352" i="97"/>
  <c r="BL352" i="97"/>
  <c r="BM352" i="97"/>
  <c r="BN352" i="97"/>
  <c r="BO352" i="97"/>
  <c r="BP352" i="97"/>
  <c r="BQ352" i="97"/>
  <c r="BR352" i="97"/>
  <c r="BS352" i="97"/>
  <c r="BT352" i="97"/>
  <c r="BU352" i="97"/>
  <c r="BV352" i="97"/>
  <c r="BW352" i="97"/>
  <c r="BX352" i="97"/>
  <c r="BY352" i="97"/>
  <c r="BZ352" i="97"/>
  <c r="CA352" i="97"/>
  <c r="CB352" i="97"/>
  <c r="CC352" i="97"/>
  <c r="CD352" i="97"/>
  <c r="CE352" i="97"/>
  <c r="CF352" i="97"/>
  <c r="CG352" i="97"/>
  <c r="CH352" i="97"/>
  <c r="CI352" i="97"/>
  <c r="D356" i="97"/>
  <c r="D362" i="97"/>
  <c r="E362" i="97"/>
  <c r="F362" i="97"/>
  <c r="G362" i="97"/>
  <c r="H362" i="97"/>
  <c r="I362" i="97"/>
  <c r="J362" i="97"/>
  <c r="K362" i="97"/>
  <c r="L362" i="97"/>
  <c r="M362" i="97"/>
  <c r="N362" i="97"/>
  <c r="O362" i="97"/>
  <c r="P362" i="97"/>
  <c r="Q362" i="97"/>
  <c r="R362" i="97"/>
  <c r="S362" i="97"/>
  <c r="T362" i="97"/>
  <c r="U362" i="97"/>
  <c r="V362" i="97"/>
  <c r="W362" i="97"/>
  <c r="X362" i="97"/>
  <c r="Y362" i="97"/>
  <c r="Z362" i="97"/>
  <c r="AA362" i="97"/>
  <c r="AB362" i="97"/>
  <c r="AC362" i="97"/>
  <c r="AD362" i="97"/>
  <c r="AE362" i="97"/>
  <c r="AF362" i="97"/>
  <c r="AG362" i="97"/>
  <c r="AH362" i="97"/>
  <c r="AI362" i="97"/>
  <c r="AJ362" i="97"/>
  <c r="AK362" i="97"/>
  <c r="AL362" i="97"/>
  <c r="AM362" i="97"/>
  <c r="AN362" i="97"/>
  <c r="AO362" i="97"/>
  <c r="AP362" i="97"/>
  <c r="AQ362" i="97"/>
  <c r="AR362" i="97"/>
  <c r="AS362" i="97"/>
  <c r="AT362" i="97"/>
  <c r="AU362" i="97"/>
  <c r="AV362" i="97"/>
  <c r="AW362" i="97"/>
  <c r="AX362" i="97"/>
  <c r="AY362" i="97"/>
  <c r="AZ362" i="97"/>
  <c r="BA362" i="97"/>
  <c r="BB362" i="97"/>
  <c r="BC362" i="97"/>
  <c r="BD362" i="97"/>
  <c r="BE362" i="97"/>
  <c r="BF362" i="97"/>
  <c r="BG362" i="97"/>
  <c r="BH362" i="97"/>
  <c r="BI362" i="97"/>
  <c r="BJ362" i="97"/>
  <c r="BK362" i="97"/>
  <c r="BL362" i="97"/>
  <c r="BM362" i="97"/>
  <c r="BN362" i="97"/>
  <c r="BO362" i="97"/>
  <c r="BP362" i="97"/>
  <c r="BQ362" i="97"/>
  <c r="BR362" i="97"/>
  <c r="BS362" i="97"/>
  <c r="BT362" i="97"/>
  <c r="BU362" i="97"/>
  <c r="BV362" i="97"/>
  <c r="BW362" i="97"/>
  <c r="BX362" i="97"/>
  <c r="BY362" i="97"/>
  <c r="BZ362" i="97"/>
  <c r="CA362" i="97"/>
  <c r="CB362" i="97"/>
  <c r="CC362" i="97"/>
  <c r="CD362" i="97"/>
  <c r="CE362" i="97"/>
  <c r="CF362" i="97"/>
  <c r="CG362" i="97"/>
  <c r="CH362" i="97"/>
  <c r="CI362" i="97"/>
  <c r="D366" i="97"/>
  <c r="D372" i="97"/>
  <c r="E372" i="97"/>
  <c r="F372" i="97"/>
  <c r="G372" i="97"/>
  <c r="H372" i="97"/>
  <c r="I372" i="97"/>
  <c r="J372" i="97"/>
  <c r="K372" i="97"/>
  <c r="L372" i="97"/>
  <c r="M372" i="97"/>
  <c r="N372" i="97"/>
  <c r="O372" i="97"/>
  <c r="P372" i="97"/>
  <c r="Q372" i="97"/>
  <c r="R372" i="97"/>
  <c r="S372" i="97"/>
  <c r="T372" i="97"/>
  <c r="U372" i="97"/>
  <c r="V372" i="97"/>
  <c r="W372" i="97"/>
  <c r="X372" i="97"/>
  <c r="Y372" i="97"/>
  <c r="Z372" i="97"/>
  <c r="AA372" i="97"/>
  <c r="AB372" i="97"/>
  <c r="AC372" i="97"/>
  <c r="AD372" i="97"/>
  <c r="AE372" i="97"/>
  <c r="AF372" i="97"/>
  <c r="AG372" i="97"/>
  <c r="AH372" i="97"/>
  <c r="AI372" i="97"/>
  <c r="AJ372" i="97"/>
  <c r="AK372" i="97"/>
  <c r="AL372" i="97"/>
  <c r="AM372" i="97"/>
  <c r="AN372" i="97"/>
  <c r="AO372" i="97"/>
  <c r="AP372" i="97"/>
  <c r="AQ372" i="97"/>
  <c r="AR372" i="97"/>
  <c r="AS372" i="97"/>
  <c r="AT372" i="97"/>
  <c r="AU372" i="97"/>
  <c r="AV372" i="97"/>
  <c r="AW372" i="97"/>
  <c r="AX372" i="97"/>
  <c r="AY372" i="97"/>
  <c r="AZ372" i="97"/>
  <c r="BA372" i="97"/>
  <c r="BB372" i="97"/>
  <c r="BC372" i="97"/>
  <c r="BD372" i="97"/>
  <c r="BE372" i="97"/>
  <c r="BF372" i="97"/>
  <c r="BG372" i="97"/>
  <c r="BH372" i="97"/>
  <c r="BI372" i="97"/>
  <c r="BJ372" i="97"/>
  <c r="BK372" i="97"/>
  <c r="BL372" i="97"/>
  <c r="BM372" i="97"/>
  <c r="BN372" i="97"/>
  <c r="BO372" i="97"/>
  <c r="BP372" i="97"/>
  <c r="BQ372" i="97"/>
  <c r="BR372" i="97"/>
  <c r="BS372" i="97"/>
  <c r="BT372" i="97"/>
  <c r="BU372" i="97"/>
  <c r="BV372" i="97"/>
  <c r="BW372" i="97"/>
  <c r="BX372" i="97"/>
  <c r="BY372" i="97"/>
  <c r="BZ372" i="97"/>
  <c r="CA372" i="97"/>
  <c r="CB372" i="97"/>
  <c r="CC372" i="97"/>
  <c r="CD372" i="97"/>
  <c r="CE372" i="97"/>
  <c r="CF372" i="97"/>
  <c r="CG372" i="97"/>
  <c r="CH372" i="97"/>
  <c r="CI372" i="97"/>
  <c r="D376" i="97"/>
  <c r="D382" i="97"/>
  <c r="E382" i="97"/>
  <c r="F382" i="97"/>
  <c r="G382" i="97"/>
  <c r="H382" i="97"/>
  <c r="I382" i="97"/>
  <c r="J382" i="97"/>
  <c r="K382" i="97"/>
  <c r="L382" i="97"/>
  <c r="M382" i="97"/>
  <c r="N382" i="97"/>
  <c r="O382" i="97"/>
  <c r="P382" i="97"/>
  <c r="Q382" i="97"/>
  <c r="R382" i="97"/>
  <c r="S382" i="97"/>
  <c r="T382" i="97"/>
  <c r="U382" i="97"/>
  <c r="V382" i="97"/>
  <c r="W382" i="97"/>
  <c r="X382" i="97"/>
  <c r="Y382" i="97"/>
  <c r="Z382" i="97"/>
  <c r="AA382" i="97"/>
  <c r="AB382" i="97"/>
  <c r="AC382" i="97"/>
  <c r="AD382" i="97"/>
  <c r="AE382" i="97"/>
  <c r="AF382" i="97"/>
  <c r="AG382" i="97"/>
  <c r="AH382" i="97"/>
  <c r="AI382" i="97"/>
  <c r="AJ382" i="97"/>
  <c r="AK382" i="97"/>
  <c r="AL382" i="97"/>
  <c r="AM382" i="97"/>
  <c r="AN382" i="97"/>
  <c r="AO382" i="97"/>
  <c r="AP382" i="97"/>
  <c r="AQ382" i="97"/>
  <c r="AR382" i="97"/>
  <c r="AS382" i="97"/>
  <c r="AT382" i="97"/>
  <c r="AU382" i="97"/>
  <c r="AV382" i="97"/>
  <c r="AW382" i="97"/>
  <c r="AX382" i="97"/>
  <c r="AY382" i="97"/>
  <c r="AZ382" i="97"/>
  <c r="BA382" i="97"/>
  <c r="BB382" i="97"/>
  <c r="BC382" i="97"/>
  <c r="BD382" i="97"/>
  <c r="BE382" i="97"/>
  <c r="BF382" i="97"/>
  <c r="BG382" i="97"/>
  <c r="BH382" i="97"/>
  <c r="BI382" i="97"/>
  <c r="BJ382" i="97"/>
  <c r="BK382" i="97"/>
  <c r="BL382" i="97"/>
  <c r="BM382" i="97"/>
  <c r="BN382" i="97"/>
  <c r="BO382" i="97"/>
  <c r="BP382" i="97"/>
  <c r="BQ382" i="97"/>
  <c r="BR382" i="97"/>
  <c r="BS382" i="97"/>
  <c r="BT382" i="97"/>
  <c r="BU382" i="97"/>
  <c r="BV382" i="97"/>
  <c r="BW382" i="97"/>
  <c r="BX382" i="97"/>
  <c r="BY382" i="97"/>
  <c r="BZ382" i="97"/>
  <c r="CA382" i="97"/>
  <c r="CB382" i="97"/>
  <c r="CC382" i="97"/>
  <c r="CD382" i="97"/>
  <c r="CE382" i="97"/>
  <c r="CF382" i="97"/>
  <c r="CG382" i="97"/>
  <c r="CH382" i="97"/>
  <c r="CI382" i="97"/>
  <c r="D386" i="97"/>
  <c r="D390" i="97"/>
  <c r="E390" i="97"/>
  <c r="F390" i="97"/>
  <c r="G390" i="97"/>
  <c r="H390" i="97"/>
  <c r="I390" i="97"/>
  <c r="J390" i="97"/>
  <c r="K390" i="97"/>
  <c r="L390" i="97"/>
  <c r="M390" i="97"/>
  <c r="N390" i="97"/>
  <c r="O390" i="97"/>
  <c r="P390" i="97"/>
  <c r="Q390" i="97"/>
  <c r="R390" i="97"/>
  <c r="S390" i="97"/>
  <c r="T390" i="97"/>
  <c r="U390" i="97"/>
  <c r="V390" i="97"/>
  <c r="W390" i="97"/>
  <c r="X390" i="97"/>
  <c r="Y390" i="97"/>
  <c r="Z390" i="97"/>
  <c r="AA390" i="97"/>
  <c r="AB390" i="97"/>
  <c r="AC390" i="97"/>
  <c r="AD390" i="97"/>
  <c r="AE390" i="97"/>
  <c r="AF390" i="97"/>
  <c r="AG390" i="97"/>
  <c r="AH390" i="97"/>
  <c r="AI390" i="97"/>
  <c r="AJ390" i="97"/>
  <c r="AK390" i="97"/>
  <c r="AL390" i="97"/>
  <c r="AM390" i="97"/>
  <c r="AN390" i="97"/>
  <c r="AO390" i="97"/>
  <c r="AP390" i="97"/>
  <c r="AQ390" i="97"/>
  <c r="AR390" i="97"/>
  <c r="AS390" i="97"/>
  <c r="AT390" i="97"/>
  <c r="AU390" i="97"/>
  <c r="AV390" i="97"/>
  <c r="AW390" i="97"/>
  <c r="AX390" i="97"/>
  <c r="AY390" i="97"/>
  <c r="AZ390" i="97"/>
  <c r="BA390" i="97"/>
  <c r="BB390" i="97"/>
  <c r="BC390" i="97"/>
  <c r="BD390" i="97"/>
  <c r="BE390" i="97"/>
  <c r="BF390" i="97"/>
  <c r="BG390" i="97"/>
  <c r="BH390" i="97"/>
  <c r="BI390" i="97"/>
  <c r="BJ390" i="97"/>
  <c r="BK390" i="97"/>
  <c r="BL390" i="97"/>
  <c r="BM390" i="97"/>
  <c r="BN390" i="97"/>
  <c r="BO390" i="97"/>
  <c r="BP390" i="97"/>
  <c r="BQ390" i="97"/>
  <c r="BR390" i="97"/>
  <c r="BS390" i="97"/>
  <c r="BT390" i="97"/>
  <c r="BU390" i="97"/>
  <c r="BV390" i="97"/>
  <c r="BW390" i="97"/>
  <c r="BX390" i="97"/>
  <c r="BY390" i="97"/>
  <c r="BZ390" i="97"/>
  <c r="CA390" i="97"/>
  <c r="CB390" i="97"/>
  <c r="CC390" i="97"/>
  <c r="CD390" i="97"/>
  <c r="CE390" i="97"/>
  <c r="CF390" i="97"/>
  <c r="CG390" i="97"/>
  <c r="CH390" i="97"/>
  <c r="CI390" i="97"/>
  <c r="DI390" i="97"/>
  <c r="DJ390" i="97"/>
  <c r="DK390" i="97"/>
  <c r="DL390" i="97"/>
  <c r="DM390" i="97"/>
  <c r="DN390" i="97"/>
  <c r="DO390" i="97"/>
  <c r="DP390" i="97"/>
  <c r="DQ390" i="97"/>
  <c r="DR390" i="97"/>
  <c r="DS390" i="97"/>
  <c r="DT390" i="97"/>
  <c r="DU390" i="97"/>
  <c r="DV390" i="97"/>
  <c r="DW390" i="97"/>
  <c r="D400" i="97"/>
  <c r="D401" i="97" s="1"/>
  <c r="E394" i="97" s="1"/>
  <c r="E400" i="97"/>
  <c r="F400" i="97"/>
  <c r="G400" i="97"/>
  <c r="H400" i="97"/>
  <c r="I400" i="97"/>
  <c r="J400" i="97"/>
  <c r="K400" i="97"/>
  <c r="L400" i="97"/>
  <c r="M400" i="97"/>
  <c r="N400" i="97"/>
  <c r="O400" i="97"/>
  <c r="P400" i="97"/>
  <c r="Q400" i="97"/>
  <c r="R400" i="97"/>
  <c r="S400" i="97"/>
  <c r="T400" i="97"/>
  <c r="U400" i="97"/>
  <c r="V400" i="97"/>
  <c r="W400" i="97"/>
  <c r="X400" i="97"/>
  <c r="Y400" i="97"/>
  <c r="Z400" i="97"/>
  <c r="AA400" i="97"/>
  <c r="AB400" i="97"/>
  <c r="AC400" i="97"/>
  <c r="AD400" i="97"/>
  <c r="AE400" i="97"/>
  <c r="AF400" i="97"/>
  <c r="AG400" i="97"/>
  <c r="AH400" i="97"/>
  <c r="AI400" i="97"/>
  <c r="AJ400" i="97"/>
  <c r="AK400" i="97"/>
  <c r="AL400" i="97"/>
  <c r="AM400" i="97"/>
  <c r="AN400" i="97"/>
  <c r="AO400" i="97"/>
  <c r="AP400" i="97"/>
  <c r="AQ400" i="97"/>
  <c r="AR400" i="97"/>
  <c r="AS400" i="97"/>
  <c r="AT400" i="97"/>
  <c r="AU400" i="97"/>
  <c r="AV400" i="97"/>
  <c r="AW400" i="97"/>
  <c r="AX400" i="97"/>
  <c r="AY400" i="97"/>
  <c r="AZ400" i="97"/>
  <c r="BA400" i="97"/>
  <c r="BB400" i="97"/>
  <c r="BC400" i="97"/>
  <c r="BD400" i="97"/>
  <c r="BE400" i="97"/>
  <c r="BF400" i="97"/>
  <c r="BG400" i="97"/>
  <c r="BH400" i="97"/>
  <c r="BI400" i="97"/>
  <c r="BJ400" i="97"/>
  <c r="BK400" i="97"/>
  <c r="BL400" i="97"/>
  <c r="BM400" i="97"/>
  <c r="BN400" i="97"/>
  <c r="BO400" i="97"/>
  <c r="BP400" i="97"/>
  <c r="BQ400" i="97"/>
  <c r="BR400" i="97"/>
  <c r="BS400" i="97"/>
  <c r="BT400" i="97"/>
  <c r="BU400" i="97"/>
  <c r="BV400" i="97"/>
  <c r="BW400" i="97"/>
  <c r="BX400" i="97"/>
  <c r="BY400" i="97"/>
  <c r="BZ400" i="97"/>
  <c r="CA400" i="97"/>
  <c r="CB400" i="97"/>
  <c r="CC400" i="97"/>
  <c r="CD400" i="97"/>
  <c r="CE400" i="97"/>
  <c r="CF400" i="97"/>
  <c r="CG400" i="97"/>
  <c r="CH400" i="97"/>
  <c r="CI400" i="97"/>
  <c r="D410" i="97"/>
  <c r="D411" i="97" s="1"/>
  <c r="E404" i="97" s="1"/>
  <c r="E410" i="97"/>
  <c r="F410" i="97"/>
  <c r="G410" i="97"/>
  <c r="H410" i="97"/>
  <c r="I410" i="97"/>
  <c r="J410" i="97"/>
  <c r="K410" i="97"/>
  <c r="L410" i="97"/>
  <c r="M410" i="97"/>
  <c r="N410" i="97"/>
  <c r="O410" i="97"/>
  <c r="P410" i="97"/>
  <c r="Q410" i="97"/>
  <c r="R410" i="97"/>
  <c r="S410" i="97"/>
  <c r="T410" i="97"/>
  <c r="U410" i="97"/>
  <c r="V410" i="97"/>
  <c r="W410" i="97"/>
  <c r="X410" i="97"/>
  <c r="Y410" i="97"/>
  <c r="Z410" i="97"/>
  <c r="AA410" i="97"/>
  <c r="AB410" i="97"/>
  <c r="AC410" i="97"/>
  <c r="AD410" i="97"/>
  <c r="AE410" i="97"/>
  <c r="AF410" i="97"/>
  <c r="AG410" i="97"/>
  <c r="AH410" i="97"/>
  <c r="AI410" i="97"/>
  <c r="AJ410" i="97"/>
  <c r="AK410" i="97"/>
  <c r="AL410" i="97"/>
  <c r="AM410" i="97"/>
  <c r="AN410" i="97"/>
  <c r="AO410" i="97"/>
  <c r="AP410" i="97"/>
  <c r="AQ410" i="97"/>
  <c r="AR410" i="97"/>
  <c r="AS410" i="97"/>
  <c r="AT410" i="97"/>
  <c r="AU410" i="97"/>
  <c r="AV410" i="97"/>
  <c r="AW410" i="97"/>
  <c r="AX410" i="97"/>
  <c r="AY410" i="97"/>
  <c r="AZ410" i="97"/>
  <c r="BA410" i="97"/>
  <c r="BB410" i="97"/>
  <c r="BC410" i="97"/>
  <c r="BD410" i="97"/>
  <c r="BE410" i="97"/>
  <c r="BF410" i="97"/>
  <c r="BG410" i="97"/>
  <c r="BH410" i="97"/>
  <c r="BI410" i="97"/>
  <c r="BJ410" i="97"/>
  <c r="BK410" i="97"/>
  <c r="BL410" i="97"/>
  <c r="BM410" i="97"/>
  <c r="BN410" i="97"/>
  <c r="BO410" i="97"/>
  <c r="BP410" i="97"/>
  <c r="BQ410" i="97"/>
  <c r="BR410" i="97"/>
  <c r="BS410" i="97"/>
  <c r="BT410" i="97"/>
  <c r="BU410" i="97"/>
  <c r="BV410" i="97"/>
  <c r="BW410" i="97"/>
  <c r="BX410" i="97"/>
  <c r="BY410" i="97"/>
  <c r="BZ410" i="97"/>
  <c r="CA410" i="97"/>
  <c r="CB410" i="97"/>
  <c r="CC410" i="97"/>
  <c r="CD410" i="97"/>
  <c r="CE410" i="97"/>
  <c r="CF410" i="97"/>
  <c r="CG410" i="97"/>
  <c r="CH410" i="97"/>
  <c r="CI410" i="97"/>
  <c r="D420" i="97"/>
  <c r="D421" i="97" s="1"/>
  <c r="E414" i="97" s="1"/>
  <c r="E420" i="97"/>
  <c r="F420" i="97"/>
  <c r="G420" i="97"/>
  <c r="H420" i="97"/>
  <c r="I420" i="97"/>
  <c r="J420" i="97"/>
  <c r="K420" i="97"/>
  <c r="L420" i="97"/>
  <c r="M420" i="97"/>
  <c r="N420" i="97"/>
  <c r="O420" i="97"/>
  <c r="P420" i="97"/>
  <c r="Q420" i="97"/>
  <c r="R420" i="97"/>
  <c r="S420" i="97"/>
  <c r="T420" i="97"/>
  <c r="U420" i="97"/>
  <c r="V420" i="97"/>
  <c r="W420" i="97"/>
  <c r="X420" i="97"/>
  <c r="Y420" i="97"/>
  <c r="Z420" i="97"/>
  <c r="AA420" i="97"/>
  <c r="AB420" i="97"/>
  <c r="AC420" i="97"/>
  <c r="AD420" i="97"/>
  <c r="AE420" i="97"/>
  <c r="AF420" i="97"/>
  <c r="AG420" i="97"/>
  <c r="AH420" i="97"/>
  <c r="AI420" i="97"/>
  <c r="AJ420" i="97"/>
  <c r="AK420" i="97"/>
  <c r="AL420" i="97"/>
  <c r="AM420" i="97"/>
  <c r="AN420" i="97"/>
  <c r="AO420" i="97"/>
  <c r="AP420" i="97"/>
  <c r="AQ420" i="97"/>
  <c r="AR420" i="97"/>
  <c r="AS420" i="97"/>
  <c r="AT420" i="97"/>
  <c r="AU420" i="97"/>
  <c r="AV420" i="97"/>
  <c r="AW420" i="97"/>
  <c r="AX420" i="97"/>
  <c r="AY420" i="97"/>
  <c r="AZ420" i="97"/>
  <c r="BA420" i="97"/>
  <c r="BB420" i="97"/>
  <c r="BC420" i="97"/>
  <c r="BD420" i="97"/>
  <c r="BE420" i="97"/>
  <c r="BF420" i="97"/>
  <c r="BG420" i="97"/>
  <c r="BH420" i="97"/>
  <c r="BI420" i="97"/>
  <c r="BJ420" i="97"/>
  <c r="BK420" i="97"/>
  <c r="BL420" i="97"/>
  <c r="BM420" i="97"/>
  <c r="BN420" i="97"/>
  <c r="BO420" i="97"/>
  <c r="BP420" i="97"/>
  <c r="BQ420" i="97"/>
  <c r="BR420" i="97"/>
  <c r="BS420" i="97"/>
  <c r="BT420" i="97"/>
  <c r="BU420" i="97"/>
  <c r="BV420" i="97"/>
  <c r="BW420" i="97"/>
  <c r="BX420" i="97"/>
  <c r="BY420" i="97"/>
  <c r="BZ420" i="97"/>
  <c r="CA420" i="97"/>
  <c r="CB420" i="97"/>
  <c r="CC420" i="97"/>
  <c r="CD420" i="97"/>
  <c r="CE420" i="97"/>
  <c r="CF420" i="97"/>
  <c r="CG420" i="97"/>
  <c r="CH420" i="97"/>
  <c r="CI420" i="97"/>
  <c r="D429" i="97"/>
  <c r="D430" i="97" s="1"/>
  <c r="E424" i="97" s="1"/>
  <c r="E429" i="97"/>
  <c r="F429" i="97"/>
  <c r="G429" i="97"/>
  <c r="H429" i="97"/>
  <c r="I429" i="97"/>
  <c r="J429" i="97"/>
  <c r="K429" i="97"/>
  <c r="L429" i="97"/>
  <c r="M429" i="97"/>
  <c r="N429" i="97"/>
  <c r="O429" i="97"/>
  <c r="P429" i="97"/>
  <c r="Q429" i="97"/>
  <c r="R429" i="97"/>
  <c r="S429" i="97"/>
  <c r="T429" i="97"/>
  <c r="U429" i="97"/>
  <c r="V429" i="97"/>
  <c r="W429" i="97"/>
  <c r="X429" i="97"/>
  <c r="Y429" i="97"/>
  <c r="Z429" i="97"/>
  <c r="AA429" i="97"/>
  <c r="AB429" i="97"/>
  <c r="AC429" i="97"/>
  <c r="AD429" i="97"/>
  <c r="AE429" i="97"/>
  <c r="AF429" i="97"/>
  <c r="AG429" i="97"/>
  <c r="AH429" i="97"/>
  <c r="AI429" i="97"/>
  <c r="AJ429" i="97"/>
  <c r="AK429" i="97"/>
  <c r="AL429" i="97"/>
  <c r="AM429" i="97"/>
  <c r="AN429" i="97"/>
  <c r="AO429" i="97"/>
  <c r="AP429" i="97"/>
  <c r="AQ429" i="97"/>
  <c r="AR429" i="97"/>
  <c r="AS429" i="97"/>
  <c r="AT429" i="97"/>
  <c r="AU429" i="97"/>
  <c r="AV429" i="97"/>
  <c r="AW429" i="97"/>
  <c r="AX429" i="97"/>
  <c r="AY429" i="97"/>
  <c r="AZ429" i="97"/>
  <c r="BA429" i="97"/>
  <c r="BB429" i="97"/>
  <c r="BC429" i="97"/>
  <c r="BD429" i="97"/>
  <c r="BE429" i="97"/>
  <c r="BF429" i="97"/>
  <c r="BG429" i="97"/>
  <c r="BH429" i="97"/>
  <c r="BI429" i="97"/>
  <c r="BJ429" i="97"/>
  <c r="BK429" i="97"/>
  <c r="BL429" i="97"/>
  <c r="BM429" i="97"/>
  <c r="BN429" i="97"/>
  <c r="BO429" i="97"/>
  <c r="BP429" i="97"/>
  <c r="BQ429" i="97"/>
  <c r="BR429" i="97"/>
  <c r="BS429" i="97"/>
  <c r="BT429" i="97"/>
  <c r="BU429" i="97"/>
  <c r="BV429" i="97"/>
  <c r="BW429" i="97"/>
  <c r="BX429" i="97"/>
  <c r="BY429" i="97"/>
  <c r="BZ429" i="97"/>
  <c r="CA429" i="97"/>
  <c r="CB429" i="97"/>
  <c r="CC429" i="97"/>
  <c r="CD429" i="97"/>
  <c r="CE429" i="97"/>
  <c r="CF429" i="97"/>
  <c r="CG429" i="97"/>
  <c r="CH429" i="97"/>
  <c r="CI429" i="97"/>
  <c r="D438" i="97"/>
  <c r="D439" i="97" s="1"/>
  <c r="E433" i="97" s="1"/>
  <c r="E438" i="97"/>
  <c r="F438" i="97"/>
  <c r="G438" i="97"/>
  <c r="H438" i="97"/>
  <c r="I438" i="97"/>
  <c r="J438" i="97"/>
  <c r="K438" i="97"/>
  <c r="L438" i="97"/>
  <c r="M438" i="97"/>
  <c r="N438" i="97"/>
  <c r="O438" i="97"/>
  <c r="P438" i="97"/>
  <c r="Q438" i="97"/>
  <c r="R438" i="97"/>
  <c r="S438" i="97"/>
  <c r="T438" i="97"/>
  <c r="U438" i="97"/>
  <c r="V438" i="97"/>
  <c r="W438" i="97"/>
  <c r="X438" i="97"/>
  <c r="Y438" i="97"/>
  <c r="Z438" i="97"/>
  <c r="AA438" i="97"/>
  <c r="AB438" i="97"/>
  <c r="AC438" i="97"/>
  <c r="AD438" i="97"/>
  <c r="AE438" i="97"/>
  <c r="AF438" i="97"/>
  <c r="AG438" i="97"/>
  <c r="AH438" i="97"/>
  <c r="AI438" i="97"/>
  <c r="AJ438" i="97"/>
  <c r="AK438" i="97"/>
  <c r="AL438" i="97"/>
  <c r="AM438" i="97"/>
  <c r="AN438" i="97"/>
  <c r="AO438" i="97"/>
  <c r="AP438" i="97"/>
  <c r="AQ438" i="97"/>
  <c r="AR438" i="97"/>
  <c r="AS438" i="97"/>
  <c r="AT438" i="97"/>
  <c r="AU438" i="97"/>
  <c r="AV438" i="97"/>
  <c r="AW438" i="97"/>
  <c r="AX438" i="97"/>
  <c r="AY438" i="97"/>
  <c r="AZ438" i="97"/>
  <c r="BA438" i="97"/>
  <c r="BB438" i="97"/>
  <c r="BC438" i="97"/>
  <c r="BD438" i="97"/>
  <c r="BE438" i="97"/>
  <c r="BF438" i="97"/>
  <c r="BG438" i="97"/>
  <c r="BH438" i="97"/>
  <c r="BI438" i="97"/>
  <c r="BJ438" i="97"/>
  <c r="BK438" i="97"/>
  <c r="BL438" i="97"/>
  <c r="BM438" i="97"/>
  <c r="BN438" i="97"/>
  <c r="BO438" i="97"/>
  <c r="BP438" i="97"/>
  <c r="BQ438" i="97"/>
  <c r="BR438" i="97"/>
  <c r="BS438" i="97"/>
  <c r="BT438" i="97"/>
  <c r="BU438" i="97"/>
  <c r="BV438" i="97"/>
  <c r="BW438" i="97"/>
  <c r="BX438" i="97"/>
  <c r="BY438" i="97"/>
  <c r="BZ438" i="97"/>
  <c r="CA438" i="97"/>
  <c r="CB438" i="97"/>
  <c r="CC438" i="97"/>
  <c r="CD438" i="97"/>
  <c r="CE438" i="97"/>
  <c r="CF438" i="97"/>
  <c r="CG438" i="97"/>
  <c r="CH438" i="97"/>
  <c r="CI438" i="97"/>
  <c r="D447" i="97"/>
  <c r="D448" i="97" s="1"/>
  <c r="E442" i="97" s="1"/>
  <c r="E447" i="97"/>
  <c r="F447" i="97"/>
  <c r="G447" i="97"/>
  <c r="H447" i="97"/>
  <c r="I447" i="97"/>
  <c r="J447" i="97"/>
  <c r="K447" i="97"/>
  <c r="L447" i="97"/>
  <c r="M447" i="97"/>
  <c r="N447" i="97"/>
  <c r="O447" i="97"/>
  <c r="P447" i="97"/>
  <c r="Q447" i="97"/>
  <c r="R447" i="97"/>
  <c r="S447" i="97"/>
  <c r="T447" i="97"/>
  <c r="U447" i="97"/>
  <c r="V447" i="97"/>
  <c r="W447" i="97"/>
  <c r="X447" i="97"/>
  <c r="Y447" i="97"/>
  <c r="Z447" i="97"/>
  <c r="AA447" i="97"/>
  <c r="AB447" i="97"/>
  <c r="AC447" i="97"/>
  <c r="AD447" i="97"/>
  <c r="AE447" i="97"/>
  <c r="AF447" i="97"/>
  <c r="AG447" i="97"/>
  <c r="AH447" i="97"/>
  <c r="AI447" i="97"/>
  <c r="AJ447" i="97"/>
  <c r="AK447" i="97"/>
  <c r="AL447" i="97"/>
  <c r="AM447" i="97"/>
  <c r="AN447" i="97"/>
  <c r="AO447" i="97"/>
  <c r="AP447" i="97"/>
  <c r="AQ447" i="97"/>
  <c r="AR447" i="97"/>
  <c r="AS447" i="97"/>
  <c r="AT447" i="97"/>
  <c r="AU447" i="97"/>
  <c r="AV447" i="97"/>
  <c r="AW447" i="97"/>
  <c r="AX447" i="97"/>
  <c r="AY447" i="97"/>
  <c r="AZ447" i="97"/>
  <c r="BA447" i="97"/>
  <c r="BB447" i="97"/>
  <c r="BC447" i="97"/>
  <c r="BD447" i="97"/>
  <c r="BE447" i="97"/>
  <c r="BF447" i="97"/>
  <c r="BG447" i="97"/>
  <c r="BH447" i="97"/>
  <c r="BI447" i="97"/>
  <c r="BJ447" i="97"/>
  <c r="BK447" i="97"/>
  <c r="BL447" i="97"/>
  <c r="BM447" i="97"/>
  <c r="BN447" i="97"/>
  <c r="BO447" i="97"/>
  <c r="BP447" i="97"/>
  <c r="BQ447" i="97"/>
  <c r="BR447" i="97"/>
  <c r="BS447" i="97"/>
  <c r="BT447" i="97"/>
  <c r="BU447" i="97"/>
  <c r="BV447" i="97"/>
  <c r="BW447" i="97"/>
  <c r="BX447" i="97"/>
  <c r="BY447" i="97"/>
  <c r="BZ447" i="97"/>
  <c r="CA447" i="97"/>
  <c r="CB447" i="97"/>
  <c r="CC447" i="97"/>
  <c r="CD447" i="97"/>
  <c r="CE447" i="97"/>
  <c r="CF447" i="97"/>
  <c r="CG447" i="97"/>
  <c r="CH447" i="97"/>
  <c r="CI447" i="97"/>
  <c r="D451" i="97"/>
  <c r="D456" i="97"/>
  <c r="E456" i="97"/>
  <c r="F456" i="97"/>
  <c r="G456" i="97"/>
  <c r="H456" i="97"/>
  <c r="I456" i="97"/>
  <c r="J456" i="97"/>
  <c r="K456" i="97"/>
  <c r="L456" i="97"/>
  <c r="M456" i="97"/>
  <c r="N456" i="97"/>
  <c r="O456" i="97"/>
  <c r="P456" i="97"/>
  <c r="Q456" i="97"/>
  <c r="R456" i="97"/>
  <c r="S456" i="97"/>
  <c r="T456" i="97"/>
  <c r="U456" i="97"/>
  <c r="V456" i="97"/>
  <c r="W456" i="97"/>
  <c r="X456" i="97"/>
  <c r="Y456" i="97"/>
  <c r="Z456" i="97"/>
  <c r="AA456" i="97"/>
  <c r="AB456" i="97"/>
  <c r="AC456" i="97"/>
  <c r="AD456" i="97"/>
  <c r="AE456" i="97"/>
  <c r="AF456" i="97"/>
  <c r="AG456" i="97"/>
  <c r="AH456" i="97"/>
  <c r="AI456" i="97"/>
  <c r="AJ456" i="97"/>
  <c r="AK456" i="97"/>
  <c r="AL456" i="97"/>
  <c r="AM456" i="97"/>
  <c r="AN456" i="97"/>
  <c r="AO456" i="97"/>
  <c r="AP456" i="97"/>
  <c r="AQ456" i="97"/>
  <c r="AR456" i="97"/>
  <c r="AS456" i="97"/>
  <c r="AT456" i="97"/>
  <c r="AU456" i="97"/>
  <c r="AV456" i="97"/>
  <c r="AW456" i="97"/>
  <c r="AX456" i="97"/>
  <c r="AY456" i="97"/>
  <c r="AZ456" i="97"/>
  <c r="BA456" i="97"/>
  <c r="BB456" i="97"/>
  <c r="BC456" i="97"/>
  <c r="BD456" i="97"/>
  <c r="BE456" i="97"/>
  <c r="BF456" i="97"/>
  <c r="BG456" i="97"/>
  <c r="BH456" i="97"/>
  <c r="BI456" i="97"/>
  <c r="BJ456" i="97"/>
  <c r="BK456" i="97"/>
  <c r="BL456" i="97"/>
  <c r="BM456" i="97"/>
  <c r="BN456" i="97"/>
  <c r="BO456" i="97"/>
  <c r="BP456" i="97"/>
  <c r="BQ456" i="97"/>
  <c r="BR456" i="97"/>
  <c r="BS456" i="97"/>
  <c r="BT456" i="97"/>
  <c r="BU456" i="97"/>
  <c r="BV456" i="97"/>
  <c r="BW456" i="97"/>
  <c r="BX456" i="97"/>
  <c r="BY456" i="97"/>
  <c r="BZ456" i="97"/>
  <c r="CA456" i="97"/>
  <c r="CB456" i="97"/>
  <c r="CC456" i="97"/>
  <c r="CD456" i="97"/>
  <c r="CE456" i="97"/>
  <c r="CF456" i="97"/>
  <c r="CG456" i="97"/>
  <c r="CH456" i="97"/>
  <c r="CI456" i="97"/>
  <c r="DV456" i="97"/>
  <c r="DW456" i="97"/>
  <c r="D460" i="97"/>
  <c r="D466" i="97"/>
  <c r="E466" i="97"/>
  <c r="F466" i="97"/>
  <c r="G466" i="97"/>
  <c r="H466" i="97"/>
  <c r="I466" i="97"/>
  <c r="J466" i="97"/>
  <c r="K466" i="97"/>
  <c r="L466" i="97"/>
  <c r="M466" i="97"/>
  <c r="N466" i="97"/>
  <c r="O466" i="97"/>
  <c r="P466" i="97"/>
  <c r="Q466" i="97"/>
  <c r="R466" i="97"/>
  <c r="S466" i="97"/>
  <c r="T466" i="97"/>
  <c r="U466" i="97"/>
  <c r="V466" i="97"/>
  <c r="W466" i="97"/>
  <c r="X466" i="97"/>
  <c r="Y466" i="97"/>
  <c r="Z466" i="97"/>
  <c r="AA466" i="97"/>
  <c r="AB466" i="97"/>
  <c r="AC466" i="97"/>
  <c r="AD466" i="97"/>
  <c r="AE466" i="97"/>
  <c r="AF466" i="97"/>
  <c r="AG466" i="97"/>
  <c r="AH466" i="97"/>
  <c r="AI466" i="97"/>
  <c r="AJ466" i="97"/>
  <c r="AK466" i="97"/>
  <c r="AL466" i="97"/>
  <c r="AM466" i="97"/>
  <c r="AN466" i="97"/>
  <c r="AO466" i="97"/>
  <c r="AP466" i="97"/>
  <c r="AQ466" i="97"/>
  <c r="AR466" i="97"/>
  <c r="AS466" i="97"/>
  <c r="AT466" i="97"/>
  <c r="AU466" i="97"/>
  <c r="AV466" i="97"/>
  <c r="AW466" i="97"/>
  <c r="AX466" i="97"/>
  <c r="AY466" i="97"/>
  <c r="AZ466" i="97"/>
  <c r="BA466" i="97"/>
  <c r="BB466" i="97"/>
  <c r="BC466" i="97"/>
  <c r="BD466" i="97"/>
  <c r="BE466" i="97"/>
  <c r="BF466" i="97"/>
  <c r="BG466" i="97"/>
  <c r="BH466" i="97"/>
  <c r="BI466" i="97"/>
  <c r="BJ466" i="97"/>
  <c r="BK466" i="97"/>
  <c r="BL466" i="97"/>
  <c r="BM466" i="97"/>
  <c r="BN466" i="97"/>
  <c r="BO466" i="97"/>
  <c r="BP466" i="97"/>
  <c r="BQ466" i="97"/>
  <c r="BR466" i="97"/>
  <c r="BS466" i="97"/>
  <c r="BT466" i="97"/>
  <c r="BU466" i="97"/>
  <c r="BV466" i="97"/>
  <c r="BW466" i="97"/>
  <c r="BX466" i="97"/>
  <c r="BY466" i="97"/>
  <c r="BZ466" i="97"/>
  <c r="CA466" i="97"/>
  <c r="CB466" i="97"/>
  <c r="CC466" i="97"/>
  <c r="CD466" i="97"/>
  <c r="CE466" i="97"/>
  <c r="CF466" i="97"/>
  <c r="CG466" i="97"/>
  <c r="CH466" i="97"/>
  <c r="CI466" i="97"/>
  <c r="DV466" i="97"/>
  <c r="DW466" i="97"/>
  <c r="D470" i="97"/>
  <c r="D476" i="97"/>
  <c r="E476" i="97"/>
  <c r="F476" i="97"/>
  <c r="G476" i="97"/>
  <c r="H476" i="97"/>
  <c r="I476" i="97"/>
  <c r="J476" i="97"/>
  <c r="K476" i="97"/>
  <c r="L476" i="97"/>
  <c r="M476" i="97"/>
  <c r="N476" i="97"/>
  <c r="O476" i="97"/>
  <c r="P476" i="97"/>
  <c r="Q476" i="97"/>
  <c r="R476" i="97"/>
  <c r="S476" i="97"/>
  <c r="T476" i="97"/>
  <c r="U476" i="97"/>
  <c r="V476" i="97"/>
  <c r="W476" i="97"/>
  <c r="X476" i="97"/>
  <c r="Y476" i="97"/>
  <c r="Z476" i="97"/>
  <c r="AA476" i="97"/>
  <c r="AB476" i="97"/>
  <c r="AC476" i="97"/>
  <c r="AD476" i="97"/>
  <c r="AE476" i="97"/>
  <c r="AF476" i="97"/>
  <c r="AG476" i="97"/>
  <c r="AH476" i="97"/>
  <c r="AI476" i="97"/>
  <c r="AJ476" i="97"/>
  <c r="AK476" i="97"/>
  <c r="AL476" i="97"/>
  <c r="AM476" i="97"/>
  <c r="AN476" i="97"/>
  <c r="AO476" i="97"/>
  <c r="AP476" i="97"/>
  <c r="AQ476" i="97"/>
  <c r="AR476" i="97"/>
  <c r="AS476" i="97"/>
  <c r="AT476" i="97"/>
  <c r="AU476" i="97"/>
  <c r="AV476" i="97"/>
  <c r="AW476" i="97"/>
  <c r="AX476" i="97"/>
  <c r="AY476" i="97"/>
  <c r="AZ476" i="97"/>
  <c r="BA476" i="97"/>
  <c r="BB476" i="97"/>
  <c r="BC476" i="97"/>
  <c r="BD476" i="97"/>
  <c r="BE476" i="97"/>
  <c r="BF476" i="97"/>
  <c r="BG476" i="97"/>
  <c r="BH476" i="97"/>
  <c r="BI476" i="97"/>
  <c r="BJ476" i="97"/>
  <c r="BK476" i="97"/>
  <c r="BL476" i="97"/>
  <c r="BM476" i="97"/>
  <c r="BN476" i="97"/>
  <c r="BO476" i="97"/>
  <c r="BP476" i="97"/>
  <c r="BQ476" i="97"/>
  <c r="BR476" i="97"/>
  <c r="BS476" i="97"/>
  <c r="BT476" i="97"/>
  <c r="BU476" i="97"/>
  <c r="BV476" i="97"/>
  <c r="BW476" i="97"/>
  <c r="BX476" i="97"/>
  <c r="BY476" i="97"/>
  <c r="BZ476" i="97"/>
  <c r="CA476" i="97"/>
  <c r="CB476" i="97"/>
  <c r="CC476" i="97"/>
  <c r="CD476" i="97"/>
  <c r="CE476" i="97"/>
  <c r="CF476" i="97"/>
  <c r="CG476" i="97"/>
  <c r="CH476" i="97"/>
  <c r="CI476" i="97"/>
  <c r="DV476" i="97"/>
  <c r="DW476" i="97"/>
  <c r="D480" i="97"/>
  <c r="D486" i="97"/>
  <c r="E486" i="97"/>
  <c r="F486" i="97"/>
  <c r="G486" i="97"/>
  <c r="H486" i="97"/>
  <c r="I486" i="97"/>
  <c r="J486" i="97"/>
  <c r="K486" i="97"/>
  <c r="L486" i="97"/>
  <c r="M486" i="97"/>
  <c r="N486" i="97"/>
  <c r="O486" i="97"/>
  <c r="P486" i="97"/>
  <c r="Q486" i="97"/>
  <c r="R486" i="97"/>
  <c r="S486" i="97"/>
  <c r="T486" i="97"/>
  <c r="U486" i="97"/>
  <c r="V486" i="97"/>
  <c r="W486" i="97"/>
  <c r="X486" i="97"/>
  <c r="Y486" i="97"/>
  <c r="Z486" i="97"/>
  <c r="AA486" i="97"/>
  <c r="AB486" i="97"/>
  <c r="AC486" i="97"/>
  <c r="AD486" i="97"/>
  <c r="AE486" i="97"/>
  <c r="AF486" i="97"/>
  <c r="AG486" i="97"/>
  <c r="AH486" i="97"/>
  <c r="AI486" i="97"/>
  <c r="AJ486" i="97"/>
  <c r="AK486" i="97"/>
  <c r="AL486" i="97"/>
  <c r="AM486" i="97"/>
  <c r="AN486" i="97"/>
  <c r="AO486" i="97"/>
  <c r="AP486" i="97"/>
  <c r="AQ486" i="97"/>
  <c r="AR486" i="97"/>
  <c r="AS486" i="97"/>
  <c r="AT486" i="97"/>
  <c r="AU486" i="97"/>
  <c r="AV486" i="97"/>
  <c r="AW486" i="97"/>
  <c r="AX486" i="97"/>
  <c r="AY486" i="97"/>
  <c r="AZ486" i="97"/>
  <c r="BA486" i="97"/>
  <c r="BB486" i="97"/>
  <c r="BC486" i="97"/>
  <c r="BD486" i="97"/>
  <c r="BE486" i="97"/>
  <c r="BF486" i="97"/>
  <c r="BG486" i="97"/>
  <c r="BH486" i="97"/>
  <c r="BI486" i="97"/>
  <c r="BJ486" i="97"/>
  <c r="BK486" i="97"/>
  <c r="BL486" i="97"/>
  <c r="BM486" i="97"/>
  <c r="BN486" i="97"/>
  <c r="BO486" i="97"/>
  <c r="BP486" i="97"/>
  <c r="BQ486" i="97"/>
  <c r="BR486" i="97"/>
  <c r="BS486" i="97"/>
  <c r="BT486" i="97"/>
  <c r="BU486" i="97"/>
  <c r="BV486" i="97"/>
  <c r="BW486" i="97"/>
  <c r="BX486" i="97"/>
  <c r="BY486" i="97"/>
  <c r="BZ486" i="97"/>
  <c r="CA486" i="97"/>
  <c r="CB486" i="97"/>
  <c r="CC486" i="97"/>
  <c r="CD486" i="97"/>
  <c r="CE486" i="97"/>
  <c r="CF486" i="97"/>
  <c r="CG486" i="97"/>
  <c r="CH486" i="97"/>
  <c r="CI486" i="97"/>
  <c r="D490" i="97"/>
  <c r="D495" i="97"/>
  <c r="E495" i="97"/>
  <c r="F495" i="97"/>
  <c r="G495" i="97"/>
  <c r="H495" i="97"/>
  <c r="I495" i="97"/>
  <c r="J495" i="97"/>
  <c r="K495" i="97"/>
  <c r="L495" i="97"/>
  <c r="M495" i="97"/>
  <c r="N495" i="97"/>
  <c r="O495" i="97"/>
  <c r="P495" i="97"/>
  <c r="Q495" i="97"/>
  <c r="R495" i="97"/>
  <c r="S495" i="97"/>
  <c r="T495" i="97"/>
  <c r="U495" i="97"/>
  <c r="V495" i="97"/>
  <c r="W495" i="97"/>
  <c r="X495" i="97"/>
  <c r="Y495" i="97"/>
  <c r="Z495" i="97"/>
  <c r="AA495" i="97"/>
  <c r="AB495" i="97"/>
  <c r="AC495" i="97"/>
  <c r="AD495" i="97"/>
  <c r="AE495" i="97"/>
  <c r="AF495" i="97"/>
  <c r="AG495" i="97"/>
  <c r="AH495" i="97"/>
  <c r="AI495" i="97"/>
  <c r="AJ495" i="97"/>
  <c r="AK495" i="97"/>
  <c r="AL495" i="97"/>
  <c r="AM495" i="97"/>
  <c r="AN495" i="97"/>
  <c r="AO495" i="97"/>
  <c r="AP495" i="97"/>
  <c r="AQ495" i="97"/>
  <c r="AR495" i="97"/>
  <c r="AS495" i="97"/>
  <c r="AT495" i="97"/>
  <c r="AU495" i="97"/>
  <c r="AV495" i="97"/>
  <c r="AW495" i="97"/>
  <c r="AX495" i="97"/>
  <c r="AY495" i="97"/>
  <c r="AZ495" i="97"/>
  <c r="BA495" i="97"/>
  <c r="BB495" i="97"/>
  <c r="BC495" i="97"/>
  <c r="BD495" i="97"/>
  <c r="BE495" i="97"/>
  <c r="BF495" i="97"/>
  <c r="BG495" i="97"/>
  <c r="BH495" i="97"/>
  <c r="BI495" i="97"/>
  <c r="BJ495" i="97"/>
  <c r="BK495" i="97"/>
  <c r="BL495" i="97"/>
  <c r="BM495" i="97"/>
  <c r="BN495" i="97"/>
  <c r="BO495" i="97"/>
  <c r="BP495" i="97"/>
  <c r="BQ495" i="97"/>
  <c r="BR495" i="97"/>
  <c r="BS495" i="97"/>
  <c r="BT495" i="97"/>
  <c r="BU495" i="97"/>
  <c r="BV495" i="97"/>
  <c r="BW495" i="97"/>
  <c r="BX495" i="97"/>
  <c r="BY495" i="97"/>
  <c r="BZ495" i="97"/>
  <c r="CA495" i="97"/>
  <c r="CB495" i="97"/>
  <c r="CC495" i="97"/>
  <c r="CD495" i="97"/>
  <c r="CE495" i="97"/>
  <c r="CF495" i="97"/>
  <c r="CG495" i="97"/>
  <c r="CH495" i="97"/>
  <c r="CI495" i="97"/>
  <c r="DV495" i="97"/>
  <c r="DW495" i="97"/>
  <c r="D499" i="97"/>
  <c r="D504" i="97"/>
  <c r="E504" i="97"/>
  <c r="F504" i="97"/>
  <c r="G504" i="97"/>
  <c r="H504" i="97"/>
  <c r="I504" i="97"/>
  <c r="J504" i="97"/>
  <c r="K504" i="97"/>
  <c r="L504" i="97"/>
  <c r="M504" i="97"/>
  <c r="N504" i="97"/>
  <c r="O504" i="97"/>
  <c r="P504" i="97"/>
  <c r="Q504" i="97"/>
  <c r="R504" i="97"/>
  <c r="S504" i="97"/>
  <c r="T504" i="97"/>
  <c r="U504" i="97"/>
  <c r="V504" i="97"/>
  <c r="W504" i="97"/>
  <c r="X504" i="97"/>
  <c r="Y504" i="97"/>
  <c r="Z504" i="97"/>
  <c r="AA504" i="97"/>
  <c r="AB504" i="97"/>
  <c r="AC504" i="97"/>
  <c r="AD504" i="97"/>
  <c r="AE504" i="97"/>
  <c r="AF504" i="97"/>
  <c r="AG504" i="97"/>
  <c r="AH504" i="97"/>
  <c r="AI504" i="97"/>
  <c r="AJ504" i="97"/>
  <c r="AK504" i="97"/>
  <c r="AL504" i="97"/>
  <c r="AM504" i="97"/>
  <c r="AN504" i="97"/>
  <c r="AO504" i="97"/>
  <c r="AP504" i="97"/>
  <c r="AQ504" i="97"/>
  <c r="AR504" i="97"/>
  <c r="AS504" i="97"/>
  <c r="AT504" i="97"/>
  <c r="AU504" i="97"/>
  <c r="AV504" i="97"/>
  <c r="AW504" i="97"/>
  <c r="AX504" i="97"/>
  <c r="AY504" i="97"/>
  <c r="AZ504" i="97"/>
  <c r="BA504" i="97"/>
  <c r="BB504" i="97"/>
  <c r="BC504" i="97"/>
  <c r="BD504" i="97"/>
  <c r="BE504" i="97"/>
  <c r="BF504" i="97"/>
  <c r="BG504" i="97"/>
  <c r="BH504" i="97"/>
  <c r="BI504" i="97"/>
  <c r="BJ504" i="97"/>
  <c r="BK504" i="97"/>
  <c r="BL504" i="97"/>
  <c r="BM504" i="97"/>
  <c r="BN504" i="97"/>
  <c r="BO504" i="97"/>
  <c r="BP504" i="97"/>
  <c r="BQ504" i="97"/>
  <c r="BR504" i="97"/>
  <c r="BS504" i="97"/>
  <c r="BT504" i="97"/>
  <c r="BU504" i="97"/>
  <c r="BV504" i="97"/>
  <c r="BW504" i="97"/>
  <c r="BX504" i="97"/>
  <c r="BY504" i="97"/>
  <c r="BZ504" i="97"/>
  <c r="CA504" i="97"/>
  <c r="CB504" i="97"/>
  <c r="CC504" i="97"/>
  <c r="CD504" i="97"/>
  <c r="CE504" i="97"/>
  <c r="CF504" i="97"/>
  <c r="CG504" i="97"/>
  <c r="CH504" i="97"/>
  <c r="CI504" i="97"/>
  <c r="DV504" i="97"/>
  <c r="DW504" i="97"/>
  <c r="D508" i="97"/>
  <c r="D514" i="97"/>
  <c r="E514" i="97"/>
  <c r="F514" i="97"/>
  <c r="G514" i="97"/>
  <c r="H514" i="97"/>
  <c r="I514" i="97"/>
  <c r="J514" i="97"/>
  <c r="K514" i="97"/>
  <c r="L514" i="97"/>
  <c r="M514" i="97"/>
  <c r="N514" i="97"/>
  <c r="O514" i="97"/>
  <c r="P514" i="97"/>
  <c r="Q514" i="97"/>
  <c r="R514" i="97"/>
  <c r="S514" i="97"/>
  <c r="T514" i="97"/>
  <c r="U514" i="97"/>
  <c r="V514" i="97"/>
  <c r="W514" i="97"/>
  <c r="X514" i="97"/>
  <c r="Y514" i="97"/>
  <c r="Z514" i="97"/>
  <c r="AA514" i="97"/>
  <c r="AB514" i="97"/>
  <c r="AC514" i="97"/>
  <c r="AD514" i="97"/>
  <c r="AE514" i="97"/>
  <c r="AF514" i="97"/>
  <c r="AG514" i="97"/>
  <c r="AH514" i="97"/>
  <c r="AI514" i="97"/>
  <c r="AJ514" i="97"/>
  <c r="AK514" i="97"/>
  <c r="AL514" i="97"/>
  <c r="AM514" i="97"/>
  <c r="AN514" i="97"/>
  <c r="AO514" i="97"/>
  <c r="AP514" i="97"/>
  <c r="AQ514" i="97"/>
  <c r="AR514" i="97"/>
  <c r="AS514" i="97"/>
  <c r="AT514" i="97"/>
  <c r="AU514" i="97"/>
  <c r="AV514" i="97"/>
  <c r="AW514" i="97"/>
  <c r="AX514" i="97"/>
  <c r="AY514" i="97"/>
  <c r="AZ514" i="97"/>
  <c r="BA514" i="97"/>
  <c r="BB514" i="97"/>
  <c r="BC514" i="97"/>
  <c r="BD514" i="97"/>
  <c r="BE514" i="97"/>
  <c r="BF514" i="97"/>
  <c r="BG514" i="97"/>
  <c r="BH514" i="97"/>
  <c r="BI514" i="97"/>
  <c r="BJ514" i="97"/>
  <c r="BK514" i="97"/>
  <c r="BL514" i="97"/>
  <c r="BM514" i="97"/>
  <c r="BN514" i="97"/>
  <c r="BO514" i="97"/>
  <c r="BP514" i="97"/>
  <c r="BQ514" i="97"/>
  <c r="BR514" i="97"/>
  <c r="BS514" i="97"/>
  <c r="BT514" i="97"/>
  <c r="BU514" i="97"/>
  <c r="BV514" i="97"/>
  <c r="BW514" i="97"/>
  <c r="BX514" i="97"/>
  <c r="BY514" i="97"/>
  <c r="BZ514" i="97"/>
  <c r="CA514" i="97"/>
  <c r="CB514" i="97"/>
  <c r="CC514" i="97"/>
  <c r="CD514" i="97"/>
  <c r="CE514" i="97"/>
  <c r="CF514" i="97"/>
  <c r="CG514" i="97"/>
  <c r="CH514" i="97"/>
  <c r="CI514" i="97"/>
  <c r="DV514" i="97"/>
  <c r="DW514" i="97"/>
  <c r="D518" i="97"/>
  <c r="D522" i="97"/>
  <c r="E522" i="97"/>
  <c r="F522" i="97"/>
  <c r="G522" i="97"/>
  <c r="H522" i="97"/>
  <c r="I522" i="97"/>
  <c r="J522" i="97"/>
  <c r="K522" i="97"/>
  <c r="L522" i="97"/>
  <c r="M522" i="97"/>
  <c r="N522" i="97"/>
  <c r="O522" i="97"/>
  <c r="P522" i="97"/>
  <c r="Q522" i="97"/>
  <c r="R522" i="97"/>
  <c r="S522" i="97"/>
  <c r="T522" i="97"/>
  <c r="U522" i="97"/>
  <c r="V522" i="97"/>
  <c r="W522" i="97"/>
  <c r="X522" i="97"/>
  <c r="Y522" i="97"/>
  <c r="Z522" i="97"/>
  <c r="AA522" i="97"/>
  <c r="AB522" i="97"/>
  <c r="AC522" i="97"/>
  <c r="AD522" i="97"/>
  <c r="AE522" i="97"/>
  <c r="AF522" i="97"/>
  <c r="AG522" i="97"/>
  <c r="AH522" i="97"/>
  <c r="AI522" i="97"/>
  <c r="AJ522" i="97"/>
  <c r="AK522" i="97"/>
  <c r="AL522" i="97"/>
  <c r="AM522" i="97"/>
  <c r="AN522" i="97"/>
  <c r="AO522" i="97"/>
  <c r="AP522" i="97"/>
  <c r="AQ522" i="97"/>
  <c r="AR522" i="97"/>
  <c r="AS522" i="97"/>
  <c r="AT522" i="97"/>
  <c r="AU522" i="97"/>
  <c r="AV522" i="97"/>
  <c r="AW522" i="97"/>
  <c r="AX522" i="97"/>
  <c r="AY522" i="97"/>
  <c r="AZ522" i="97"/>
  <c r="BA522" i="97"/>
  <c r="BB522" i="97"/>
  <c r="BC522" i="97"/>
  <c r="BD522" i="97"/>
  <c r="BE522" i="97"/>
  <c r="BF522" i="97"/>
  <c r="BG522" i="97"/>
  <c r="BH522" i="97"/>
  <c r="BI522" i="97"/>
  <c r="BJ522" i="97"/>
  <c r="BK522" i="97"/>
  <c r="BL522" i="97"/>
  <c r="BM522" i="97"/>
  <c r="BN522" i="97"/>
  <c r="BO522" i="97"/>
  <c r="BP522" i="97"/>
  <c r="BQ522" i="97"/>
  <c r="BR522" i="97"/>
  <c r="BS522" i="97"/>
  <c r="BT522" i="97"/>
  <c r="BU522" i="97"/>
  <c r="BV522" i="97"/>
  <c r="BW522" i="97"/>
  <c r="BX522" i="97"/>
  <c r="BY522" i="97"/>
  <c r="BZ522" i="97"/>
  <c r="CA522" i="97"/>
  <c r="CB522" i="97"/>
  <c r="CC522" i="97"/>
  <c r="CD522" i="97"/>
  <c r="CE522" i="97"/>
  <c r="CF522" i="97"/>
  <c r="CG522" i="97"/>
  <c r="CH522" i="97"/>
  <c r="CI522" i="97"/>
  <c r="DI522" i="97"/>
  <c r="DJ522" i="97"/>
  <c r="DK522" i="97"/>
  <c r="DL522" i="97"/>
  <c r="DM522" i="97"/>
  <c r="DN522" i="97"/>
  <c r="DO522" i="97"/>
  <c r="DP522" i="97"/>
  <c r="DQ522" i="97"/>
  <c r="DR522" i="97"/>
  <c r="DS522" i="97"/>
  <c r="DT522" i="97"/>
  <c r="DU522" i="97"/>
  <c r="D526" i="97"/>
  <c r="D530" i="97"/>
  <c r="E530" i="97"/>
  <c r="F530" i="97"/>
  <c r="G530" i="97"/>
  <c r="H530" i="97"/>
  <c r="I530" i="97"/>
  <c r="J530" i="97"/>
  <c r="K530" i="97"/>
  <c r="L530" i="97"/>
  <c r="M530" i="97"/>
  <c r="N530" i="97"/>
  <c r="O530" i="97"/>
  <c r="P530" i="97"/>
  <c r="Q530" i="97"/>
  <c r="R530" i="97"/>
  <c r="S530" i="97"/>
  <c r="T530" i="97"/>
  <c r="U530" i="97"/>
  <c r="V530" i="97"/>
  <c r="W530" i="97"/>
  <c r="X530" i="97"/>
  <c r="Y530" i="97"/>
  <c r="Z530" i="97"/>
  <c r="AA530" i="97"/>
  <c r="AB530" i="97"/>
  <c r="AC530" i="97"/>
  <c r="AD530" i="97"/>
  <c r="AE530" i="97"/>
  <c r="AF530" i="97"/>
  <c r="AG530" i="97"/>
  <c r="AH530" i="97"/>
  <c r="AI530" i="97"/>
  <c r="AJ530" i="97"/>
  <c r="AK530" i="97"/>
  <c r="AL530" i="97"/>
  <c r="AM530" i="97"/>
  <c r="AN530" i="97"/>
  <c r="AO530" i="97"/>
  <c r="AP530" i="97"/>
  <c r="AQ530" i="97"/>
  <c r="AR530" i="97"/>
  <c r="AS530" i="97"/>
  <c r="AT530" i="97"/>
  <c r="AU530" i="97"/>
  <c r="AV530" i="97"/>
  <c r="AW530" i="97"/>
  <c r="AX530" i="97"/>
  <c r="AY530" i="97"/>
  <c r="AZ530" i="97"/>
  <c r="BA530" i="97"/>
  <c r="BB530" i="97"/>
  <c r="BC530" i="97"/>
  <c r="BD530" i="97"/>
  <c r="BE530" i="97"/>
  <c r="BF530" i="97"/>
  <c r="BG530" i="97"/>
  <c r="BH530" i="97"/>
  <c r="BI530" i="97"/>
  <c r="BJ530" i="97"/>
  <c r="BK530" i="97"/>
  <c r="BL530" i="97"/>
  <c r="BM530" i="97"/>
  <c r="BN530" i="97"/>
  <c r="BO530" i="97"/>
  <c r="BP530" i="97"/>
  <c r="BQ530" i="97"/>
  <c r="BR530" i="97"/>
  <c r="BS530" i="97"/>
  <c r="BT530" i="97"/>
  <c r="BU530" i="97"/>
  <c r="BV530" i="97"/>
  <c r="BW530" i="97"/>
  <c r="BX530" i="97"/>
  <c r="BY530" i="97"/>
  <c r="BZ530" i="97"/>
  <c r="CA530" i="97"/>
  <c r="CB530" i="97"/>
  <c r="CC530" i="97"/>
  <c r="CD530" i="97"/>
  <c r="CE530" i="97"/>
  <c r="CF530" i="97"/>
  <c r="CG530" i="97"/>
  <c r="CH530" i="97"/>
  <c r="CI530" i="97"/>
  <c r="DV530" i="97"/>
  <c r="DW530" i="97"/>
  <c r="D534" i="97"/>
  <c r="D539" i="97"/>
  <c r="E539" i="97"/>
  <c r="F539" i="97"/>
  <c r="G539" i="97"/>
  <c r="H539" i="97"/>
  <c r="I539" i="97"/>
  <c r="J539" i="97"/>
  <c r="K539" i="97"/>
  <c r="L539" i="97"/>
  <c r="M539" i="97"/>
  <c r="N539" i="97"/>
  <c r="O539" i="97"/>
  <c r="P539" i="97"/>
  <c r="Q539" i="97"/>
  <c r="R539" i="97"/>
  <c r="S539" i="97"/>
  <c r="T539" i="97"/>
  <c r="U539" i="97"/>
  <c r="V539" i="97"/>
  <c r="W539" i="97"/>
  <c r="X539" i="97"/>
  <c r="Y539" i="97"/>
  <c r="Z539" i="97"/>
  <c r="AA539" i="97"/>
  <c r="AB539" i="97"/>
  <c r="AC539" i="97"/>
  <c r="AD539" i="97"/>
  <c r="AE539" i="97"/>
  <c r="AF539" i="97"/>
  <c r="AG539" i="97"/>
  <c r="AH539" i="97"/>
  <c r="AI539" i="97"/>
  <c r="AJ539" i="97"/>
  <c r="AK539" i="97"/>
  <c r="AL539" i="97"/>
  <c r="AM539" i="97"/>
  <c r="AN539" i="97"/>
  <c r="AO539" i="97"/>
  <c r="AP539" i="97"/>
  <c r="AQ539" i="97"/>
  <c r="AR539" i="97"/>
  <c r="AS539" i="97"/>
  <c r="AT539" i="97"/>
  <c r="AU539" i="97"/>
  <c r="AV539" i="97"/>
  <c r="AW539" i="97"/>
  <c r="AX539" i="97"/>
  <c r="AY539" i="97"/>
  <c r="AZ539" i="97"/>
  <c r="BA539" i="97"/>
  <c r="BB539" i="97"/>
  <c r="BC539" i="97"/>
  <c r="BD539" i="97"/>
  <c r="BE539" i="97"/>
  <c r="BF539" i="97"/>
  <c r="BG539" i="97"/>
  <c r="BH539" i="97"/>
  <c r="BI539" i="97"/>
  <c r="BJ539" i="97"/>
  <c r="BK539" i="97"/>
  <c r="BL539" i="97"/>
  <c r="BM539" i="97"/>
  <c r="BN539" i="97"/>
  <c r="BO539" i="97"/>
  <c r="BP539" i="97"/>
  <c r="BQ539" i="97"/>
  <c r="BR539" i="97"/>
  <c r="BS539" i="97"/>
  <c r="BT539" i="97"/>
  <c r="BU539" i="97"/>
  <c r="BV539" i="97"/>
  <c r="BW539" i="97"/>
  <c r="BX539" i="97"/>
  <c r="BY539" i="97"/>
  <c r="BZ539" i="97"/>
  <c r="CA539" i="97"/>
  <c r="CB539" i="97"/>
  <c r="CC539" i="97"/>
  <c r="CD539" i="97"/>
  <c r="CE539" i="97"/>
  <c r="CF539" i="97"/>
  <c r="CG539" i="97"/>
  <c r="CH539" i="97"/>
  <c r="CI539" i="97"/>
  <c r="DV539" i="97"/>
  <c r="DW539" i="97"/>
  <c r="D543" i="97"/>
  <c r="D548" i="97"/>
  <c r="E548" i="97"/>
  <c r="F548" i="97"/>
  <c r="G548" i="97"/>
  <c r="H548" i="97"/>
  <c r="I548" i="97"/>
  <c r="J548" i="97"/>
  <c r="K548" i="97"/>
  <c r="L548" i="97"/>
  <c r="M548" i="97"/>
  <c r="N548" i="97"/>
  <c r="O548" i="97"/>
  <c r="P548" i="97"/>
  <c r="Q548" i="97"/>
  <c r="R548" i="97"/>
  <c r="S548" i="97"/>
  <c r="T548" i="97"/>
  <c r="U548" i="97"/>
  <c r="V548" i="97"/>
  <c r="W548" i="97"/>
  <c r="X548" i="97"/>
  <c r="Y548" i="97"/>
  <c r="Z548" i="97"/>
  <c r="AA548" i="97"/>
  <c r="AB548" i="97"/>
  <c r="AC548" i="97"/>
  <c r="AD548" i="97"/>
  <c r="AE548" i="97"/>
  <c r="AF548" i="97"/>
  <c r="AG548" i="97"/>
  <c r="AH548" i="97"/>
  <c r="AI548" i="97"/>
  <c r="AJ548" i="97"/>
  <c r="AK548" i="97"/>
  <c r="AL548" i="97"/>
  <c r="AM548" i="97"/>
  <c r="AN548" i="97"/>
  <c r="AO548" i="97"/>
  <c r="AP548" i="97"/>
  <c r="AQ548" i="97"/>
  <c r="AR548" i="97"/>
  <c r="AS548" i="97"/>
  <c r="AT548" i="97"/>
  <c r="AU548" i="97"/>
  <c r="AV548" i="97"/>
  <c r="AW548" i="97"/>
  <c r="AX548" i="97"/>
  <c r="AY548" i="97"/>
  <c r="AZ548" i="97"/>
  <c r="BA548" i="97"/>
  <c r="BB548" i="97"/>
  <c r="BC548" i="97"/>
  <c r="BD548" i="97"/>
  <c r="BE548" i="97"/>
  <c r="BF548" i="97"/>
  <c r="BG548" i="97"/>
  <c r="BH548" i="97"/>
  <c r="BI548" i="97"/>
  <c r="BJ548" i="97"/>
  <c r="BK548" i="97"/>
  <c r="BL548" i="97"/>
  <c r="BM548" i="97"/>
  <c r="BN548" i="97"/>
  <c r="BO548" i="97"/>
  <c r="BP548" i="97"/>
  <c r="BQ548" i="97"/>
  <c r="BR548" i="97"/>
  <c r="BS548" i="97"/>
  <c r="BT548" i="97"/>
  <c r="BU548" i="97"/>
  <c r="BV548" i="97"/>
  <c r="BW548" i="97"/>
  <c r="BX548" i="97"/>
  <c r="BY548" i="97"/>
  <c r="BZ548" i="97"/>
  <c r="CA548" i="97"/>
  <c r="CB548" i="97"/>
  <c r="CC548" i="97"/>
  <c r="CD548" i="97"/>
  <c r="CE548" i="97"/>
  <c r="CF548" i="97"/>
  <c r="CG548" i="97"/>
  <c r="CH548" i="97"/>
  <c r="CI548" i="97"/>
  <c r="DV548" i="97"/>
  <c r="DW548" i="97"/>
  <c r="D552" i="97"/>
  <c r="D557" i="97"/>
  <c r="E557" i="97"/>
  <c r="F557" i="97"/>
  <c r="G557" i="97"/>
  <c r="H557" i="97"/>
  <c r="I557" i="97"/>
  <c r="J557" i="97"/>
  <c r="K557" i="97"/>
  <c r="L557" i="97"/>
  <c r="M557" i="97"/>
  <c r="N557" i="97"/>
  <c r="O557" i="97"/>
  <c r="P557" i="97"/>
  <c r="Q557" i="97"/>
  <c r="R557" i="97"/>
  <c r="S557" i="97"/>
  <c r="T557" i="97"/>
  <c r="U557" i="97"/>
  <c r="V557" i="97"/>
  <c r="W557" i="97"/>
  <c r="X557" i="97"/>
  <c r="Y557" i="97"/>
  <c r="Z557" i="97"/>
  <c r="AA557" i="97"/>
  <c r="AB557" i="97"/>
  <c r="AC557" i="97"/>
  <c r="AD557" i="97"/>
  <c r="AE557" i="97"/>
  <c r="AF557" i="97"/>
  <c r="AG557" i="97"/>
  <c r="AH557" i="97"/>
  <c r="AI557" i="97"/>
  <c r="AJ557" i="97"/>
  <c r="AK557" i="97"/>
  <c r="AL557" i="97"/>
  <c r="AM557" i="97"/>
  <c r="AN557" i="97"/>
  <c r="AO557" i="97"/>
  <c r="AP557" i="97"/>
  <c r="AQ557" i="97"/>
  <c r="AR557" i="97"/>
  <c r="AS557" i="97"/>
  <c r="AT557" i="97"/>
  <c r="AU557" i="97"/>
  <c r="AV557" i="97"/>
  <c r="AW557" i="97"/>
  <c r="AX557" i="97"/>
  <c r="AY557" i="97"/>
  <c r="AZ557" i="97"/>
  <c r="BA557" i="97"/>
  <c r="BB557" i="97"/>
  <c r="BC557" i="97"/>
  <c r="BD557" i="97"/>
  <c r="BE557" i="97"/>
  <c r="BF557" i="97"/>
  <c r="BG557" i="97"/>
  <c r="BH557" i="97"/>
  <c r="BI557" i="97"/>
  <c r="BJ557" i="97"/>
  <c r="BK557" i="97"/>
  <c r="BL557" i="97"/>
  <c r="BM557" i="97"/>
  <c r="BN557" i="97"/>
  <c r="BO557" i="97"/>
  <c r="BP557" i="97"/>
  <c r="BQ557" i="97"/>
  <c r="BR557" i="97"/>
  <c r="BS557" i="97"/>
  <c r="BT557" i="97"/>
  <c r="BU557" i="97"/>
  <c r="BV557" i="97"/>
  <c r="BW557" i="97"/>
  <c r="BX557" i="97"/>
  <c r="BY557" i="97"/>
  <c r="BZ557" i="97"/>
  <c r="CA557" i="97"/>
  <c r="CB557" i="97"/>
  <c r="CC557" i="97"/>
  <c r="CD557" i="97"/>
  <c r="CE557" i="97"/>
  <c r="CF557" i="97"/>
  <c r="CG557" i="97"/>
  <c r="CH557" i="97"/>
  <c r="CI557" i="97"/>
  <c r="D561" i="97"/>
  <c r="D566" i="97"/>
  <c r="E566" i="97"/>
  <c r="F566" i="97"/>
  <c r="G566" i="97"/>
  <c r="H566" i="97"/>
  <c r="I566" i="97"/>
  <c r="J566" i="97"/>
  <c r="K566" i="97"/>
  <c r="L566" i="97"/>
  <c r="M566" i="97"/>
  <c r="N566" i="97"/>
  <c r="O566" i="97"/>
  <c r="P566" i="97"/>
  <c r="Q566" i="97"/>
  <c r="R566" i="97"/>
  <c r="S566" i="97"/>
  <c r="T566" i="97"/>
  <c r="U566" i="97"/>
  <c r="V566" i="97"/>
  <c r="W566" i="97"/>
  <c r="X566" i="97"/>
  <c r="Y566" i="97"/>
  <c r="Z566" i="97"/>
  <c r="AA566" i="97"/>
  <c r="AB566" i="97"/>
  <c r="AC566" i="97"/>
  <c r="AD566" i="97"/>
  <c r="AE566" i="97"/>
  <c r="AF566" i="97"/>
  <c r="AG566" i="97"/>
  <c r="AH566" i="97"/>
  <c r="AI566" i="97"/>
  <c r="AJ566" i="97"/>
  <c r="AK566" i="97"/>
  <c r="AL566" i="97"/>
  <c r="AM566" i="97"/>
  <c r="AN566" i="97"/>
  <c r="AO566" i="97"/>
  <c r="AP566" i="97"/>
  <c r="AQ566" i="97"/>
  <c r="AR566" i="97"/>
  <c r="AS566" i="97"/>
  <c r="AT566" i="97"/>
  <c r="AU566" i="97"/>
  <c r="AV566" i="97"/>
  <c r="AW566" i="97"/>
  <c r="AX566" i="97"/>
  <c r="AY566" i="97"/>
  <c r="AZ566" i="97"/>
  <c r="BA566" i="97"/>
  <c r="BB566" i="97"/>
  <c r="BC566" i="97"/>
  <c r="BD566" i="97"/>
  <c r="BE566" i="97"/>
  <c r="BF566" i="97"/>
  <c r="BG566" i="97"/>
  <c r="BH566" i="97"/>
  <c r="BI566" i="97"/>
  <c r="BJ566" i="97"/>
  <c r="BK566" i="97"/>
  <c r="BL566" i="97"/>
  <c r="BM566" i="97"/>
  <c r="BN566" i="97"/>
  <c r="BO566" i="97"/>
  <c r="BP566" i="97"/>
  <c r="BQ566" i="97"/>
  <c r="BR566" i="97"/>
  <c r="BS566" i="97"/>
  <c r="BT566" i="97"/>
  <c r="BU566" i="97"/>
  <c r="BV566" i="97"/>
  <c r="BW566" i="97"/>
  <c r="BX566" i="97"/>
  <c r="BY566" i="97"/>
  <c r="BZ566" i="97"/>
  <c r="CA566" i="97"/>
  <c r="CB566" i="97"/>
  <c r="CC566" i="97"/>
  <c r="CD566" i="97"/>
  <c r="CE566" i="97"/>
  <c r="CF566" i="97"/>
  <c r="CG566" i="97"/>
  <c r="CH566" i="97"/>
  <c r="CI566" i="97"/>
  <c r="DV566" i="97"/>
  <c r="DW566" i="97"/>
  <c r="D570" i="97"/>
  <c r="D575" i="97"/>
  <c r="E575" i="97"/>
  <c r="F575" i="97"/>
  <c r="G575" i="97"/>
  <c r="H575" i="97"/>
  <c r="I575" i="97"/>
  <c r="J575" i="97"/>
  <c r="K575" i="97"/>
  <c r="L575" i="97"/>
  <c r="M575" i="97"/>
  <c r="N575" i="97"/>
  <c r="O575" i="97"/>
  <c r="P575" i="97"/>
  <c r="Q575" i="97"/>
  <c r="R575" i="97"/>
  <c r="S575" i="97"/>
  <c r="T575" i="97"/>
  <c r="U575" i="97"/>
  <c r="V575" i="97"/>
  <c r="W575" i="97"/>
  <c r="X575" i="97"/>
  <c r="Y575" i="97"/>
  <c r="Z575" i="97"/>
  <c r="AA575" i="97"/>
  <c r="AB575" i="97"/>
  <c r="AC575" i="97"/>
  <c r="AD575" i="97"/>
  <c r="AE575" i="97"/>
  <c r="AF575" i="97"/>
  <c r="AG575" i="97"/>
  <c r="AH575" i="97"/>
  <c r="AI575" i="97"/>
  <c r="AJ575" i="97"/>
  <c r="AK575" i="97"/>
  <c r="AL575" i="97"/>
  <c r="AM575" i="97"/>
  <c r="AN575" i="97"/>
  <c r="AO575" i="97"/>
  <c r="AP575" i="97"/>
  <c r="AQ575" i="97"/>
  <c r="AR575" i="97"/>
  <c r="AS575" i="97"/>
  <c r="AT575" i="97"/>
  <c r="AU575" i="97"/>
  <c r="AV575" i="97"/>
  <c r="AW575" i="97"/>
  <c r="AX575" i="97"/>
  <c r="AY575" i="97"/>
  <c r="AZ575" i="97"/>
  <c r="BA575" i="97"/>
  <c r="BB575" i="97"/>
  <c r="BC575" i="97"/>
  <c r="BD575" i="97"/>
  <c r="BE575" i="97"/>
  <c r="BF575" i="97"/>
  <c r="BG575" i="97"/>
  <c r="BH575" i="97"/>
  <c r="BI575" i="97"/>
  <c r="BJ575" i="97"/>
  <c r="BK575" i="97"/>
  <c r="BL575" i="97"/>
  <c r="BM575" i="97"/>
  <c r="BN575" i="97"/>
  <c r="BO575" i="97"/>
  <c r="BP575" i="97"/>
  <c r="BQ575" i="97"/>
  <c r="BR575" i="97"/>
  <c r="BS575" i="97"/>
  <c r="BT575" i="97"/>
  <c r="BU575" i="97"/>
  <c r="BV575" i="97"/>
  <c r="BW575" i="97"/>
  <c r="BX575" i="97"/>
  <c r="BY575" i="97"/>
  <c r="BZ575" i="97"/>
  <c r="CA575" i="97"/>
  <c r="CB575" i="97"/>
  <c r="CC575" i="97"/>
  <c r="CD575" i="97"/>
  <c r="CE575" i="97"/>
  <c r="CF575" i="97"/>
  <c r="CG575" i="97"/>
  <c r="CH575" i="97"/>
  <c r="CI575" i="97"/>
  <c r="DV575" i="97"/>
  <c r="DW575" i="97"/>
  <c r="D579" i="97"/>
  <c r="D584" i="97"/>
  <c r="E584" i="97"/>
  <c r="F584" i="97"/>
  <c r="G584" i="97"/>
  <c r="H584" i="97"/>
  <c r="I584" i="97"/>
  <c r="J584" i="97"/>
  <c r="K584" i="97"/>
  <c r="L584" i="97"/>
  <c r="M584" i="97"/>
  <c r="N584" i="97"/>
  <c r="O584" i="97"/>
  <c r="P584" i="97"/>
  <c r="Q584" i="97"/>
  <c r="R584" i="97"/>
  <c r="S584" i="97"/>
  <c r="T584" i="97"/>
  <c r="U584" i="97"/>
  <c r="V584" i="97"/>
  <c r="W584" i="97"/>
  <c r="X584" i="97"/>
  <c r="Y584" i="97"/>
  <c r="Z584" i="97"/>
  <c r="AA584" i="97"/>
  <c r="AB584" i="97"/>
  <c r="AC584" i="97"/>
  <c r="AD584" i="97"/>
  <c r="AE584" i="97"/>
  <c r="AF584" i="97"/>
  <c r="AG584" i="97"/>
  <c r="AH584" i="97"/>
  <c r="AI584" i="97"/>
  <c r="AJ584" i="97"/>
  <c r="AK584" i="97"/>
  <c r="AL584" i="97"/>
  <c r="AM584" i="97"/>
  <c r="AN584" i="97"/>
  <c r="AO584" i="97"/>
  <c r="AP584" i="97"/>
  <c r="AQ584" i="97"/>
  <c r="AR584" i="97"/>
  <c r="AS584" i="97"/>
  <c r="AT584" i="97"/>
  <c r="AU584" i="97"/>
  <c r="AV584" i="97"/>
  <c r="AW584" i="97"/>
  <c r="AX584" i="97"/>
  <c r="AY584" i="97"/>
  <c r="AZ584" i="97"/>
  <c r="BA584" i="97"/>
  <c r="BB584" i="97"/>
  <c r="BC584" i="97"/>
  <c r="BD584" i="97"/>
  <c r="BE584" i="97"/>
  <c r="BF584" i="97"/>
  <c r="BG584" i="97"/>
  <c r="BH584" i="97"/>
  <c r="BI584" i="97"/>
  <c r="BJ584" i="97"/>
  <c r="BK584" i="97"/>
  <c r="BL584" i="97"/>
  <c r="BM584" i="97"/>
  <c r="BN584" i="97"/>
  <c r="BO584" i="97"/>
  <c r="BP584" i="97"/>
  <c r="BQ584" i="97"/>
  <c r="BR584" i="97"/>
  <c r="BS584" i="97"/>
  <c r="BT584" i="97"/>
  <c r="BU584" i="97"/>
  <c r="BV584" i="97"/>
  <c r="BW584" i="97"/>
  <c r="BX584" i="97"/>
  <c r="BY584" i="97"/>
  <c r="BZ584" i="97"/>
  <c r="CA584" i="97"/>
  <c r="CB584" i="97"/>
  <c r="CC584" i="97"/>
  <c r="CD584" i="97"/>
  <c r="CE584" i="97"/>
  <c r="CF584" i="97"/>
  <c r="CG584" i="97"/>
  <c r="CH584" i="97"/>
  <c r="CI584" i="97"/>
  <c r="DV584" i="97"/>
  <c r="DW584" i="97"/>
  <c r="D588" i="97"/>
  <c r="D592" i="97"/>
  <c r="E592" i="97"/>
  <c r="F592" i="97"/>
  <c r="G592" i="97"/>
  <c r="H592" i="97"/>
  <c r="I592" i="97"/>
  <c r="J592" i="97"/>
  <c r="K592" i="97"/>
  <c r="L592" i="97"/>
  <c r="M592" i="97"/>
  <c r="N592" i="97"/>
  <c r="O592" i="97"/>
  <c r="P592" i="97"/>
  <c r="Q592" i="97"/>
  <c r="R592" i="97"/>
  <c r="S592" i="97"/>
  <c r="T592" i="97"/>
  <c r="U592" i="97"/>
  <c r="V592" i="97"/>
  <c r="W592" i="97"/>
  <c r="X592" i="97"/>
  <c r="Y592" i="97"/>
  <c r="Z592" i="97"/>
  <c r="AA592" i="97"/>
  <c r="AB592" i="97"/>
  <c r="AC592" i="97"/>
  <c r="AD592" i="97"/>
  <c r="AE592" i="97"/>
  <c r="AF592" i="97"/>
  <c r="AG592" i="97"/>
  <c r="AH592" i="97"/>
  <c r="AI592" i="97"/>
  <c r="AJ592" i="97"/>
  <c r="AK592" i="97"/>
  <c r="AL592" i="97"/>
  <c r="AM592" i="97"/>
  <c r="AN592" i="97"/>
  <c r="AO592" i="97"/>
  <c r="AP592" i="97"/>
  <c r="AQ592" i="97"/>
  <c r="AR592" i="97"/>
  <c r="AS592" i="97"/>
  <c r="AT592" i="97"/>
  <c r="AU592" i="97"/>
  <c r="AV592" i="97"/>
  <c r="AW592" i="97"/>
  <c r="AX592" i="97"/>
  <c r="AY592" i="97"/>
  <c r="AZ592" i="97"/>
  <c r="BA592" i="97"/>
  <c r="BB592" i="97"/>
  <c r="BC592" i="97"/>
  <c r="BD592" i="97"/>
  <c r="BE592" i="97"/>
  <c r="BF592" i="97"/>
  <c r="BG592" i="97"/>
  <c r="BH592" i="97"/>
  <c r="BI592" i="97"/>
  <c r="BJ592" i="97"/>
  <c r="BK592" i="97"/>
  <c r="BL592" i="97"/>
  <c r="BM592" i="97"/>
  <c r="BN592" i="97"/>
  <c r="BO592" i="97"/>
  <c r="BP592" i="97"/>
  <c r="BQ592" i="97"/>
  <c r="BR592" i="97"/>
  <c r="BS592" i="97"/>
  <c r="BT592" i="97"/>
  <c r="BU592" i="97"/>
  <c r="BV592" i="97"/>
  <c r="BW592" i="97"/>
  <c r="BX592" i="97"/>
  <c r="BY592" i="97"/>
  <c r="BZ592" i="97"/>
  <c r="CA592" i="97"/>
  <c r="CB592" i="97"/>
  <c r="CC592" i="97"/>
  <c r="CD592" i="97"/>
  <c r="CE592" i="97"/>
  <c r="CF592" i="97"/>
  <c r="CG592" i="97"/>
  <c r="CH592" i="97"/>
  <c r="CI592" i="97"/>
  <c r="DI592" i="97"/>
  <c r="DJ592" i="97"/>
  <c r="DK592" i="97"/>
  <c r="DL592" i="97"/>
  <c r="DM592" i="97"/>
  <c r="DN592" i="97"/>
  <c r="DO592" i="97"/>
  <c r="DP592" i="97"/>
  <c r="DQ592" i="97"/>
  <c r="DR592" i="97"/>
  <c r="DS592" i="97"/>
  <c r="DT592" i="97"/>
  <c r="DU592" i="97"/>
  <c r="DV592" i="97"/>
  <c r="DW592" i="97"/>
  <c r="D593" i="97" l="1"/>
  <c r="E588" i="97" s="1"/>
  <c r="E36" i="97"/>
  <c r="F28" i="97" s="1"/>
  <c r="E118" i="97"/>
  <c r="F111" i="97" s="1"/>
  <c r="E88" i="97"/>
  <c r="F82" i="97" s="1"/>
  <c r="D515" i="97"/>
  <c r="E508" i="97" s="1"/>
  <c r="F108" i="97"/>
  <c r="G101" i="97" s="1"/>
  <c r="G108" i="97" s="1"/>
  <c r="H101" i="97" s="1"/>
  <c r="H108" i="97" s="1"/>
  <c r="I101" i="97" s="1"/>
  <c r="I108" i="97" s="1"/>
  <c r="J101" i="97" s="1"/>
  <c r="J108" i="97" s="1"/>
  <c r="K101" i="97" s="1"/>
  <c r="K108" i="97" s="1"/>
  <c r="L101" i="97" s="1"/>
  <c r="L108" i="97" s="1"/>
  <c r="M101" i="97" s="1"/>
  <c r="M108" i="97" s="1"/>
  <c r="N101" i="97" s="1"/>
  <c r="N108" i="97" s="1"/>
  <c r="O101" i="97" s="1"/>
  <c r="O108" i="97" s="1"/>
  <c r="P101" i="97" s="1"/>
  <c r="P108" i="97" s="1"/>
  <c r="Q101" i="97" s="1"/>
  <c r="Q108" i="97" s="1"/>
  <c r="R101" i="97" s="1"/>
  <c r="R108" i="97" s="1"/>
  <c r="S101" i="97" s="1"/>
  <c r="S108" i="97" s="1"/>
  <c r="T101" i="97" s="1"/>
  <c r="T108" i="97" s="1"/>
  <c r="U101" i="97" s="1"/>
  <c r="U108" i="97" s="1"/>
  <c r="V101" i="97" s="1"/>
  <c r="V108" i="97" s="1"/>
  <c r="W101" i="97" s="1"/>
  <c r="W108" i="97" s="1"/>
  <c r="X101" i="97" s="1"/>
  <c r="X108" i="97" s="1"/>
  <c r="Y101" i="97" s="1"/>
  <c r="Y108" i="97" s="1"/>
  <c r="Z101" i="97" s="1"/>
  <c r="Z108" i="97" s="1"/>
  <c r="AA101" i="97" s="1"/>
  <c r="AA108" i="97" s="1"/>
  <c r="AB101" i="97" s="1"/>
  <c r="AB108" i="97" s="1"/>
  <c r="AC101" i="97" s="1"/>
  <c r="AC108" i="97" s="1"/>
  <c r="AD101" i="97" s="1"/>
  <c r="AD108" i="97" s="1"/>
  <c r="AE101" i="97" s="1"/>
  <c r="AE108" i="97" s="1"/>
  <c r="AF101" i="97" s="1"/>
  <c r="AF108" i="97" s="1"/>
  <c r="AG101" i="97" s="1"/>
  <c r="AG108" i="97" s="1"/>
  <c r="AH101" i="97" s="1"/>
  <c r="AH108" i="97" s="1"/>
  <c r="AI101" i="97" s="1"/>
  <c r="AI108" i="97" s="1"/>
  <c r="AJ101" i="97" s="1"/>
  <c r="AJ108" i="97" s="1"/>
  <c r="AK101" i="97" s="1"/>
  <c r="AK108" i="97" s="1"/>
  <c r="AL101" i="97" s="1"/>
  <c r="AL108" i="97" s="1"/>
  <c r="AM101" i="97" s="1"/>
  <c r="AM108" i="97" s="1"/>
  <c r="AN101" i="97" s="1"/>
  <c r="AN108" i="97" s="1"/>
  <c r="AO101" i="97" s="1"/>
  <c r="AO108" i="97" s="1"/>
  <c r="AP101" i="97" s="1"/>
  <c r="AP108" i="97" s="1"/>
  <c r="AQ101" i="97" s="1"/>
  <c r="AQ108" i="97" s="1"/>
  <c r="AR101" i="97" s="1"/>
  <c r="AR108" i="97" s="1"/>
  <c r="AS101" i="97" s="1"/>
  <c r="AS108" i="97" s="1"/>
  <c r="AT101" i="97" s="1"/>
  <c r="AT108" i="97" s="1"/>
  <c r="AU101" i="97" s="1"/>
  <c r="AU108" i="97" s="1"/>
  <c r="AV101" i="97" s="1"/>
  <c r="AV108" i="97" s="1"/>
  <c r="AW101" i="97" s="1"/>
  <c r="AW108" i="97" s="1"/>
  <c r="AX101" i="97" s="1"/>
  <c r="AX108" i="97" s="1"/>
  <c r="AY101" i="97" s="1"/>
  <c r="AY108" i="97" s="1"/>
  <c r="AZ101" i="97" s="1"/>
  <c r="AZ108" i="97" s="1"/>
  <c r="BA101" i="97" s="1"/>
  <c r="BA108" i="97" s="1"/>
  <c r="BB101" i="97" s="1"/>
  <c r="BB108" i="97" s="1"/>
  <c r="BC101" i="97" s="1"/>
  <c r="BC108" i="97" s="1"/>
  <c r="BD101" i="97" s="1"/>
  <c r="BD108" i="97" s="1"/>
  <c r="BE101" i="97" s="1"/>
  <c r="BE108" i="97" s="1"/>
  <c r="BF101" i="97" s="1"/>
  <c r="BF108" i="97" s="1"/>
  <c r="BG101" i="97" s="1"/>
  <c r="BG108" i="97" s="1"/>
  <c r="BH101" i="97" s="1"/>
  <c r="BH108" i="97" s="1"/>
  <c r="BI101" i="97" s="1"/>
  <c r="BI108" i="97" s="1"/>
  <c r="BJ101" i="97" s="1"/>
  <c r="BJ108" i="97" s="1"/>
  <c r="BK101" i="97" s="1"/>
  <c r="BK108" i="97" s="1"/>
  <c r="BL101" i="97" s="1"/>
  <c r="BL108" i="97" s="1"/>
  <c r="BM101" i="97" s="1"/>
  <c r="BM108" i="97" s="1"/>
  <c r="BN101" i="97" s="1"/>
  <c r="BN108" i="97" s="1"/>
  <c r="BO101" i="97" s="1"/>
  <c r="BO108" i="97" s="1"/>
  <c r="BP101" i="97" s="1"/>
  <c r="BP108" i="97" s="1"/>
  <c r="BQ101" i="97" s="1"/>
  <c r="BQ108" i="97" s="1"/>
  <c r="BR101" i="97" s="1"/>
  <c r="BR108" i="97" s="1"/>
  <c r="BS101" i="97" s="1"/>
  <c r="BS108" i="97" s="1"/>
  <c r="BT101" i="97" s="1"/>
  <c r="BT108" i="97" s="1"/>
  <c r="BU101" i="97" s="1"/>
  <c r="BU108" i="97" s="1"/>
  <c r="BV101" i="97" s="1"/>
  <c r="BV108" i="97" s="1"/>
  <c r="BW101" i="97" s="1"/>
  <c r="BW108" i="97" s="1"/>
  <c r="BX101" i="97" s="1"/>
  <c r="BX108" i="97" s="1"/>
  <c r="BY101" i="97" s="1"/>
  <c r="BY108" i="97" s="1"/>
  <c r="BZ101" i="97" s="1"/>
  <c r="BZ108" i="97" s="1"/>
  <c r="CA101" i="97" s="1"/>
  <c r="CA108" i="97" s="1"/>
  <c r="CB101" i="97" s="1"/>
  <c r="CB108" i="97" s="1"/>
  <c r="CC101" i="97" s="1"/>
  <c r="CC108" i="97" s="1"/>
  <c r="CD101" i="97" s="1"/>
  <c r="CD108" i="97" s="1"/>
  <c r="CE101" i="97" s="1"/>
  <c r="CE108" i="97" s="1"/>
  <c r="CF101" i="97" s="1"/>
  <c r="CF108" i="97" s="1"/>
  <c r="CG101" i="97" s="1"/>
  <c r="CG108" i="97" s="1"/>
  <c r="CH101" i="97" s="1"/>
  <c r="CH108" i="97" s="1"/>
  <c r="CI101" i="97" s="1"/>
  <c r="CI108" i="97" s="1"/>
  <c r="CJ101" i="97" s="1"/>
  <c r="CJ108" i="97" s="1"/>
  <c r="CK101" i="97" s="1"/>
  <c r="CK108" i="97" s="1"/>
  <c r="CL101" i="97" s="1"/>
  <c r="CL108" i="97" s="1"/>
  <c r="CM101" i="97" s="1"/>
  <c r="CM108" i="97" s="1"/>
  <c r="CN101" i="97" s="1"/>
  <c r="CN108" i="97" s="1"/>
  <c r="CO101" i="97" s="1"/>
  <c r="CO108" i="97" s="1"/>
  <c r="CP101" i="97" s="1"/>
  <c r="CP108" i="97" s="1"/>
  <c r="CQ101" i="97" s="1"/>
  <c r="CQ108" i="97" s="1"/>
  <c r="CR101" i="97" s="1"/>
  <c r="CR108" i="97" s="1"/>
  <c r="D523" i="97"/>
  <c r="E518" i="97" s="1"/>
  <c r="D567" i="97"/>
  <c r="E561" i="97" s="1"/>
  <c r="D353" i="97"/>
  <c r="E346" i="97" s="1"/>
  <c r="E353" i="97" s="1"/>
  <c r="F346" i="97" s="1"/>
  <c r="F353" i="97" s="1"/>
  <c r="G346" i="97" s="1"/>
  <c r="G353" i="97" s="1"/>
  <c r="H346" i="97" s="1"/>
  <c r="H353" i="97" s="1"/>
  <c r="I346" i="97" s="1"/>
  <c r="I353" i="97" s="1"/>
  <c r="J346" i="97" s="1"/>
  <c r="J353" i="97" s="1"/>
  <c r="K346" i="97" s="1"/>
  <c r="K353" i="97" s="1"/>
  <c r="L346" i="97" s="1"/>
  <c r="L353" i="97" s="1"/>
  <c r="M346" i="97" s="1"/>
  <c r="M353" i="97" s="1"/>
  <c r="N346" i="97" s="1"/>
  <c r="N353" i="97" s="1"/>
  <c r="O346" i="97" s="1"/>
  <c r="O353" i="97" s="1"/>
  <c r="P346" i="97" s="1"/>
  <c r="P353" i="97" s="1"/>
  <c r="Q346" i="97" s="1"/>
  <c r="Q353" i="97" s="1"/>
  <c r="R346" i="97" s="1"/>
  <c r="R353" i="97" s="1"/>
  <c r="S346" i="97" s="1"/>
  <c r="S353" i="97" s="1"/>
  <c r="T346" i="97" s="1"/>
  <c r="T353" i="97" s="1"/>
  <c r="U346" i="97" s="1"/>
  <c r="U353" i="97" s="1"/>
  <c r="V346" i="97" s="1"/>
  <c r="V353" i="97" s="1"/>
  <c r="W346" i="97" s="1"/>
  <c r="W353" i="97" s="1"/>
  <c r="X346" i="97" s="1"/>
  <c r="X353" i="97" s="1"/>
  <c r="Y346" i="97" s="1"/>
  <c r="Y353" i="97" s="1"/>
  <c r="Z346" i="97" s="1"/>
  <c r="Z353" i="97" s="1"/>
  <c r="AA346" i="97" s="1"/>
  <c r="AA353" i="97" s="1"/>
  <c r="AB346" i="97" s="1"/>
  <c r="AB353" i="97" s="1"/>
  <c r="AC346" i="97" s="1"/>
  <c r="AC353" i="97" s="1"/>
  <c r="AD346" i="97" s="1"/>
  <c r="AD353" i="97" s="1"/>
  <c r="AE346" i="97" s="1"/>
  <c r="AE353" i="97" s="1"/>
  <c r="AF346" i="97" s="1"/>
  <c r="AF353" i="97" s="1"/>
  <c r="AG346" i="97" s="1"/>
  <c r="AG353" i="97" s="1"/>
  <c r="AH346" i="97" s="1"/>
  <c r="AH353" i="97" s="1"/>
  <c r="AI346" i="97" s="1"/>
  <c r="AI353" i="97" s="1"/>
  <c r="AJ346" i="97" s="1"/>
  <c r="AJ353" i="97" s="1"/>
  <c r="AK346" i="97" s="1"/>
  <c r="AK353" i="97" s="1"/>
  <c r="AL346" i="97" s="1"/>
  <c r="AL353" i="97" s="1"/>
  <c r="AM346" i="97" s="1"/>
  <c r="AM353" i="97" s="1"/>
  <c r="AN346" i="97" s="1"/>
  <c r="AN353" i="97" s="1"/>
  <c r="AO346" i="97" s="1"/>
  <c r="AO353" i="97" s="1"/>
  <c r="AP346" i="97" s="1"/>
  <c r="AP353" i="97" s="1"/>
  <c r="AQ346" i="97" s="1"/>
  <c r="AQ353" i="97" s="1"/>
  <c r="AR346" i="97" s="1"/>
  <c r="AR353" i="97" s="1"/>
  <c r="AS346" i="97" s="1"/>
  <c r="AS353" i="97" s="1"/>
  <c r="AT346" i="97" s="1"/>
  <c r="AT353" i="97" s="1"/>
  <c r="AU346" i="97" s="1"/>
  <c r="AU353" i="97" s="1"/>
  <c r="AV346" i="97" s="1"/>
  <c r="AV353" i="97" s="1"/>
  <c r="AW346" i="97" s="1"/>
  <c r="AW353" i="97" s="1"/>
  <c r="AX346" i="97" s="1"/>
  <c r="AX353" i="97" s="1"/>
  <c r="AY346" i="97" s="1"/>
  <c r="AY353" i="97" s="1"/>
  <c r="AZ346" i="97" s="1"/>
  <c r="AZ353" i="97" s="1"/>
  <c r="BA346" i="97" s="1"/>
  <c r="BA353" i="97" s="1"/>
  <c r="BB346" i="97" s="1"/>
  <c r="BB353" i="97" s="1"/>
  <c r="BC346" i="97" s="1"/>
  <c r="BC353" i="97" s="1"/>
  <c r="BD346" i="97" s="1"/>
  <c r="BD353" i="97" s="1"/>
  <c r="BE346" i="97" s="1"/>
  <c r="BE353" i="97" s="1"/>
  <c r="BF346" i="97" s="1"/>
  <c r="BF353" i="97" s="1"/>
  <c r="BG346" i="97" s="1"/>
  <c r="BG353" i="97" s="1"/>
  <c r="BH346" i="97" s="1"/>
  <c r="BH353" i="97" s="1"/>
  <c r="BI346" i="97" s="1"/>
  <c r="BI353" i="97" s="1"/>
  <c r="BJ346" i="97" s="1"/>
  <c r="BJ353" i="97" s="1"/>
  <c r="BK346" i="97" s="1"/>
  <c r="BK353" i="97" s="1"/>
  <c r="BL346" i="97" s="1"/>
  <c r="BL353" i="97" s="1"/>
  <c r="BM346" i="97" s="1"/>
  <c r="BM353" i="97" s="1"/>
  <c r="BN346" i="97" s="1"/>
  <c r="BN353" i="97" s="1"/>
  <c r="BO346" i="97" s="1"/>
  <c r="BO353" i="97" s="1"/>
  <c r="BP346" i="97" s="1"/>
  <c r="BP353" i="97" s="1"/>
  <c r="BQ346" i="97" s="1"/>
  <c r="BQ353" i="97" s="1"/>
  <c r="BR346" i="97" s="1"/>
  <c r="BR353" i="97" s="1"/>
  <c r="BS346" i="97" s="1"/>
  <c r="BS353" i="97" s="1"/>
  <c r="BT346" i="97" s="1"/>
  <c r="BT353" i="97" s="1"/>
  <c r="BU346" i="97" s="1"/>
  <c r="BU353" i="97" s="1"/>
  <c r="BV346" i="97" s="1"/>
  <c r="BV353" i="97" s="1"/>
  <c r="BW346" i="97" s="1"/>
  <c r="BW353" i="97" s="1"/>
  <c r="BX346" i="97" s="1"/>
  <c r="BX353" i="97" s="1"/>
  <c r="BY346" i="97" s="1"/>
  <c r="BY353" i="97" s="1"/>
  <c r="BZ346" i="97" s="1"/>
  <c r="BZ353" i="97" s="1"/>
  <c r="CA346" i="97" s="1"/>
  <c r="CA353" i="97" s="1"/>
  <c r="CB346" i="97" s="1"/>
  <c r="CB353" i="97" s="1"/>
  <c r="CC346" i="97" s="1"/>
  <c r="CC353" i="97" s="1"/>
  <c r="CD346" i="97" s="1"/>
  <c r="CD353" i="97" s="1"/>
  <c r="CE346" i="97" s="1"/>
  <c r="CE353" i="97" s="1"/>
  <c r="CF346" i="97" s="1"/>
  <c r="CF353" i="97" s="1"/>
  <c r="CG346" i="97" s="1"/>
  <c r="CG353" i="97" s="1"/>
  <c r="CH346" i="97" s="1"/>
  <c r="CH353" i="97" s="1"/>
  <c r="CI346" i="97" s="1"/>
  <c r="CI353" i="97" s="1"/>
  <c r="CJ346" i="97" s="1"/>
  <c r="CJ353" i="97" s="1"/>
  <c r="CK346" i="97" s="1"/>
  <c r="CK353" i="97" s="1"/>
  <c r="CL346" i="97" s="1"/>
  <c r="CL353" i="97" s="1"/>
  <c r="CM346" i="97" s="1"/>
  <c r="CM353" i="97" s="1"/>
  <c r="CN346" i="97" s="1"/>
  <c r="CN353" i="97" s="1"/>
  <c r="CO346" i="97" s="1"/>
  <c r="CO353" i="97" s="1"/>
  <c r="CP346" i="97" s="1"/>
  <c r="CP353" i="97" s="1"/>
  <c r="CQ346" i="97" s="1"/>
  <c r="CQ353" i="97" s="1"/>
  <c r="CR346" i="97" s="1"/>
  <c r="CR353" i="97" s="1"/>
  <c r="CS346" i="97" s="1"/>
  <c r="CS353" i="97" s="1"/>
  <c r="CT346" i="97" s="1"/>
  <c r="CT353" i="97" s="1"/>
  <c r="CU346" i="97" s="1"/>
  <c r="CU353" i="97" s="1"/>
  <c r="CV346" i="97" s="1"/>
  <c r="CV353" i="97" s="1"/>
  <c r="CW346" i="97" s="1"/>
  <c r="CW353" i="97" s="1"/>
  <c r="CX346" i="97" s="1"/>
  <c r="CX353" i="97" s="1"/>
  <c r="CY346" i="97" s="1"/>
  <c r="CY353" i="97" s="1"/>
  <c r="CZ346" i="97" s="1"/>
  <c r="CZ353" i="97" s="1"/>
  <c r="DA346" i="97" s="1"/>
  <c r="DA353" i="97" s="1"/>
  <c r="DB346" i="97" s="1"/>
  <c r="DB353" i="97" s="1"/>
  <c r="DC346" i="97" s="1"/>
  <c r="DC353" i="97" s="1"/>
  <c r="DD346" i="97" s="1"/>
  <c r="DD353" i="97" s="1"/>
  <c r="DE346" i="97" s="1"/>
  <c r="DE353" i="97" s="1"/>
  <c r="DF346" i="97" s="1"/>
  <c r="DF353" i="97" s="1"/>
  <c r="DG346" i="97" s="1"/>
  <c r="DG353" i="97" s="1"/>
  <c r="DH346" i="97" s="1"/>
  <c r="DH353" i="97" s="1"/>
  <c r="DI346" i="97" s="1"/>
  <c r="DI353" i="97" s="1"/>
  <c r="DJ346" i="97" s="1"/>
  <c r="DJ353" i="97" s="1"/>
  <c r="DK346" i="97" s="1"/>
  <c r="DK353" i="97" s="1"/>
  <c r="DL346" i="97" s="1"/>
  <c r="DL353" i="97" s="1"/>
  <c r="DM346" i="97" s="1"/>
  <c r="DM353" i="97" s="1"/>
  <c r="DN346" i="97" s="1"/>
  <c r="DN353" i="97" s="1"/>
  <c r="DO346" i="97" s="1"/>
  <c r="DO353" i="97" s="1"/>
  <c r="DP346" i="97" s="1"/>
  <c r="DP353" i="97" s="1"/>
  <c r="DQ346" i="97" s="1"/>
  <c r="DQ353" i="97" s="1"/>
  <c r="DR346" i="97" s="1"/>
  <c r="DR353" i="97" s="1"/>
  <c r="DS346" i="97" s="1"/>
  <c r="DS353" i="97" s="1"/>
  <c r="DT346" i="97" s="1"/>
  <c r="DT353" i="97" s="1"/>
  <c r="DU346" i="97" s="1"/>
  <c r="DU353" i="97" s="1"/>
  <c r="DV346" i="97" s="1"/>
  <c r="DV353" i="97" s="1"/>
  <c r="DW346" i="97" s="1"/>
  <c r="DW353" i="97" s="1"/>
  <c r="DX346" i="97" s="1"/>
  <c r="DX353" i="97" s="1"/>
  <c r="DY346" i="97" s="1"/>
  <c r="DY353" i="97" s="1"/>
  <c r="DZ346" i="97" s="1"/>
  <c r="DZ353" i="97" s="1"/>
  <c r="EA346" i="97" s="1"/>
  <c r="EA353" i="97" s="1"/>
  <c r="EB346" i="97" s="1"/>
  <c r="EB353" i="97" s="1"/>
  <c r="EC346" i="97" s="1"/>
  <c r="EC353" i="97" s="1"/>
  <c r="ED346" i="97" s="1"/>
  <c r="ED353" i="97" s="1"/>
  <c r="EE346" i="97" s="1"/>
  <c r="EE353" i="97" s="1"/>
  <c r="EF346" i="97" s="1"/>
  <c r="EF353" i="97" s="1"/>
  <c r="EG346" i="97" s="1"/>
  <c r="EG353" i="97" s="1"/>
  <c r="EH346" i="97" s="1"/>
  <c r="EH353" i="97" s="1"/>
  <c r="EI346" i="97" s="1"/>
  <c r="EI353" i="97" s="1"/>
  <c r="D343" i="97"/>
  <c r="E336" i="97" s="1"/>
  <c r="E343" i="97" s="1"/>
  <c r="F336" i="97" s="1"/>
  <c r="F343" i="97" s="1"/>
  <c r="G336" i="97" s="1"/>
  <c r="G343" i="97" s="1"/>
  <c r="H336" i="97" s="1"/>
  <c r="H343" i="97" s="1"/>
  <c r="I336" i="97" s="1"/>
  <c r="I343" i="97" s="1"/>
  <c r="J336" i="97" s="1"/>
  <c r="J343" i="97" s="1"/>
  <c r="K336" i="97" s="1"/>
  <c r="K343" i="97" s="1"/>
  <c r="L336" i="97" s="1"/>
  <c r="L343" i="97" s="1"/>
  <c r="M336" i="97" s="1"/>
  <c r="M343" i="97" s="1"/>
  <c r="N336" i="97" s="1"/>
  <c r="N343" i="97" s="1"/>
  <c r="O336" i="97" s="1"/>
  <c r="O343" i="97" s="1"/>
  <c r="P336" i="97" s="1"/>
  <c r="P343" i="97" s="1"/>
  <c r="Q336" i="97" s="1"/>
  <c r="Q343" i="97" s="1"/>
  <c r="R336" i="97" s="1"/>
  <c r="R343" i="97" s="1"/>
  <c r="S336" i="97" s="1"/>
  <c r="S343" i="97" s="1"/>
  <c r="T336" i="97" s="1"/>
  <c r="T343" i="97" s="1"/>
  <c r="U336" i="97" s="1"/>
  <c r="U343" i="97" s="1"/>
  <c r="V336" i="97" s="1"/>
  <c r="V343" i="97" s="1"/>
  <c r="W336" i="97" s="1"/>
  <c r="W343" i="97" s="1"/>
  <c r="X336" i="97" s="1"/>
  <c r="X343" i="97" s="1"/>
  <c r="Y336" i="97" s="1"/>
  <c r="Y343" i="97" s="1"/>
  <c r="Z336" i="97" s="1"/>
  <c r="Z343" i="97" s="1"/>
  <c r="AA336" i="97" s="1"/>
  <c r="AA343" i="97" s="1"/>
  <c r="AB336" i="97" s="1"/>
  <c r="AB343" i="97" s="1"/>
  <c r="AC336" i="97" s="1"/>
  <c r="AC343" i="97" s="1"/>
  <c r="AD336" i="97" s="1"/>
  <c r="AD343" i="97" s="1"/>
  <c r="AE336" i="97" s="1"/>
  <c r="AE343" i="97" s="1"/>
  <c r="AF336" i="97" s="1"/>
  <c r="AF343" i="97" s="1"/>
  <c r="AG336" i="97" s="1"/>
  <c r="AG343" i="97" s="1"/>
  <c r="AH336" i="97" s="1"/>
  <c r="AH343" i="97" s="1"/>
  <c r="AI336" i="97" s="1"/>
  <c r="AI343" i="97" s="1"/>
  <c r="AJ336" i="97" s="1"/>
  <c r="AJ343" i="97" s="1"/>
  <c r="AK336" i="97" s="1"/>
  <c r="AK343" i="97" s="1"/>
  <c r="AL336" i="97" s="1"/>
  <c r="AL343" i="97" s="1"/>
  <c r="AM336" i="97" s="1"/>
  <c r="AM343" i="97" s="1"/>
  <c r="AN336" i="97" s="1"/>
  <c r="AN343" i="97" s="1"/>
  <c r="AO336" i="97" s="1"/>
  <c r="AO343" i="97" s="1"/>
  <c r="AP336" i="97" s="1"/>
  <c r="AP343" i="97" s="1"/>
  <c r="AQ336" i="97" s="1"/>
  <c r="AQ343" i="97" s="1"/>
  <c r="AR336" i="97" s="1"/>
  <c r="AR343" i="97" s="1"/>
  <c r="AS336" i="97" s="1"/>
  <c r="AS343" i="97" s="1"/>
  <c r="AT336" i="97" s="1"/>
  <c r="AT343" i="97" s="1"/>
  <c r="AU336" i="97" s="1"/>
  <c r="AU343" i="97" s="1"/>
  <c r="AV336" i="97" s="1"/>
  <c r="AV343" i="97" s="1"/>
  <c r="AW336" i="97" s="1"/>
  <c r="AW343" i="97" s="1"/>
  <c r="AX336" i="97" s="1"/>
  <c r="AX343" i="97" s="1"/>
  <c r="AY336" i="97" s="1"/>
  <c r="AY343" i="97" s="1"/>
  <c r="AZ336" i="97" s="1"/>
  <c r="AZ343" i="97" s="1"/>
  <c r="BA336" i="97" s="1"/>
  <c r="BA343" i="97" s="1"/>
  <c r="BB336" i="97" s="1"/>
  <c r="BB343" i="97" s="1"/>
  <c r="BC336" i="97" s="1"/>
  <c r="BC343" i="97" s="1"/>
  <c r="BD336" i="97" s="1"/>
  <c r="BD343" i="97" s="1"/>
  <c r="BE336" i="97" s="1"/>
  <c r="BE343" i="97" s="1"/>
  <c r="BF336" i="97" s="1"/>
  <c r="BF343" i="97" s="1"/>
  <c r="BG336" i="97" s="1"/>
  <c r="BG343" i="97" s="1"/>
  <c r="BH336" i="97" s="1"/>
  <c r="BH343" i="97" s="1"/>
  <c r="BI336" i="97" s="1"/>
  <c r="BI343" i="97" s="1"/>
  <c r="BJ336" i="97" s="1"/>
  <c r="BJ343" i="97" s="1"/>
  <c r="BK336" i="97" s="1"/>
  <c r="BK343" i="97" s="1"/>
  <c r="BL336" i="97" s="1"/>
  <c r="BL343" i="97" s="1"/>
  <c r="BM336" i="97" s="1"/>
  <c r="BM343" i="97" s="1"/>
  <c r="BN336" i="97" s="1"/>
  <c r="BN343" i="97" s="1"/>
  <c r="BO336" i="97" s="1"/>
  <c r="BO343" i="97" s="1"/>
  <c r="BP336" i="97" s="1"/>
  <c r="BP343" i="97" s="1"/>
  <c r="BQ336" i="97" s="1"/>
  <c r="BQ343" i="97" s="1"/>
  <c r="BR336" i="97" s="1"/>
  <c r="BR343" i="97" s="1"/>
  <c r="BS336" i="97" s="1"/>
  <c r="BS343" i="97" s="1"/>
  <c r="BT336" i="97" s="1"/>
  <c r="BT343" i="97" s="1"/>
  <c r="BU336" i="97" s="1"/>
  <c r="BU343" i="97" s="1"/>
  <c r="BV336" i="97" s="1"/>
  <c r="BV343" i="97" s="1"/>
  <c r="BW336" i="97" s="1"/>
  <c r="BW343" i="97" s="1"/>
  <c r="BX336" i="97" s="1"/>
  <c r="BX343" i="97" s="1"/>
  <c r="BY336" i="97" s="1"/>
  <c r="BY343" i="97" s="1"/>
  <c r="BZ336" i="97" s="1"/>
  <c r="BZ343" i="97" s="1"/>
  <c r="CA336" i="97" s="1"/>
  <c r="CA343" i="97" s="1"/>
  <c r="CB336" i="97" s="1"/>
  <c r="CB343" i="97" s="1"/>
  <c r="CC336" i="97" s="1"/>
  <c r="CC343" i="97" s="1"/>
  <c r="CD336" i="97" s="1"/>
  <c r="CD343" i="97" s="1"/>
  <c r="CE336" i="97" s="1"/>
  <c r="CE343" i="97" s="1"/>
  <c r="CF336" i="97" s="1"/>
  <c r="CF343" i="97" s="1"/>
  <c r="CG336" i="97" s="1"/>
  <c r="CG343" i="97" s="1"/>
  <c r="CH336" i="97" s="1"/>
  <c r="CH343" i="97" s="1"/>
  <c r="CI336" i="97" s="1"/>
  <c r="CI343" i="97" s="1"/>
  <c r="CJ336" i="97" s="1"/>
  <c r="CJ343" i="97" s="1"/>
  <c r="CK336" i="97" s="1"/>
  <c r="CK343" i="97" s="1"/>
  <c r="CL336" i="97" s="1"/>
  <c r="CL343" i="97" s="1"/>
  <c r="CM336" i="97" s="1"/>
  <c r="CM343" i="97" s="1"/>
  <c r="CN336" i="97" s="1"/>
  <c r="CN343" i="97" s="1"/>
  <c r="CO336" i="97" s="1"/>
  <c r="CO343" i="97" s="1"/>
  <c r="CP336" i="97" s="1"/>
  <c r="CP343" i="97" s="1"/>
  <c r="CQ336" i="97" s="1"/>
  <c r="CQ343" i="97" s="1"/>
  <c r="CR336" i="97" s="1"/>
  <c r="CR343" i="97" s="1"/>
  <c r="CS336" i="97" s="1"/>
  <c r="CS343" i="97" s="1"/>
  <c r="CT336" i="97" s="1"/>
  <c r="CT343" i="97" s="1"/>
  <c r="CU336" i="97" s="1"/>
  <c r="CU343" i="97" s="1"/>
  <c r="CV336" i="97" s="1"/>
  <c r="CV343" i="97" s="1"/>
  <c r="CW336" i="97" s="1"/>
  <c r="CW343" i="97" s="1"/>
  <c r="CX336" i="97" s="1"/>
  <c r="CX343" i="97" s="1"/>
  <c r="CY336" i="97" s="1"/>
  <c r="CY343" i="97" s="1"/>
  <c r="CZ336" i="97" s="1"/>
  <c r="CZ343" i="97" s="1"/>
  <c r="DA336" i="97" s="1"/>
  <c r="DA343" i="97" s="1"/>
  <c r="DB336" i="97" s="1"/>
  <c r="DB343" i="97" s="1"/>
  <c r="DC336" i="97" s="1"/>
  <c r="DC343" i="97" s="1"/>
  <c r="DD336" i="97" s="1"/>
  <c r="DD343" i="97" s="1"/>
  <c r="DE336" i="97" s="1"/>
  <c r="DE343" i="97" s="1"/>
  <c r="DF336" i="97" s="1"/>
  <c r="DF343" i="97" s="1"/>
  <c r="DG336" i="97" s="1"/>
  <c r="DG343" i="97" s="1"/>
  <c r="DH336" i="97" s="1"/>
  <c r="D576" i="97"/>
  <c r="E570" i="97" s="1"/>
  <c r="D363" i="97"/>
  <c r="E356" i="97" s="1"/>
  <c r="E188" i="97"/>
  <c r="F181" i="97" s="1"/>
  <c r="F188" i="97" s="1"/>
  <c r="G181" i="97" s="1"/>
  <c r="G188" i="97" s="1"/>
  <c r="H181" i="97" s="1"/>
  <c r="H188" i="97" s="1"/>
  <c r="I181" i="97" s="1"/>
  <c r="I188" i="97" s="1"/>
  <c r="J181" i="97" s="1"/>
  <c r="J188" i="97" s="1"/>
  <c r="K181" i="97" s="1"/>
  <c r="K188" i="97" s="1"/>
  <c r="L181" i="97" s="1"/>
  <c r="L188" i="97" s="1"/>
  <c r="M181" i="97" s="1"/>
  <c r="M188" i="97" s="1"/>
  <c r="N181" i="97" s="1"/>
  <c r="N188" i="97" s="1"/>
  <c r="O181" i="97" s="1"/>
  <c r="O188" i="97" s="1"/>
  <c r="P181" i="97" s="1"/>
  <c r="P188" i="97" s="1"/>
  <c r="Q181" i="97" s="1"/>
  <c r="Q188" i="97" s="1"/>
  <c r="R181" i="97" s="1"/>
  <c r="R188" i="97" s="1"/>
  <c r="S181" i="97" s="1"/>
  <c r="S188" i="97" s="1"/>
  <c r="T181" i="97" s="1"/>
  <c r="T188" i="97" s="1"/>
  <c r="U181" i="97" s="1"/>
  <c r="U188" i="97" s="1"/>
  <c r="V181" i="97" s="1"/>
  <c r="V188" i="97" s="1"/>
  <c r="W181" i="97" s="1"/>
  <c r="W188" i="97" s="1"/>
  <c r="X181" i="97" s="1"/>
  <c r="X188" i="97" s="1"/>
  <c r="Y181" i="97" s="1"/>
  <c r="Y188" i="97" s="1"/>
  <c r="Z181" i="97" s="1"/>
  <c r="Z188" i="97" s="1"/>
  <c r="AA181" i="97" s="1"/>
  <c r="AA188" i="97" s="1"/>
  <c r="AB181" i="97" s="1"/>
  <c r="AB188" i="97" s="1"/>
  <c r="AC181" i="97" s="1"/>
  <c r="AC188" i="97" s="1"/>
  <c r="AD181" i="97" s="1"/>
  <c r="AD188" i="97" s="1"/>
  <c r="AE181" i="97" s="1"/>
  <c r="AE188" i="97" s="1"/>
  <c r="AF181" i="97" s="1"/>
  <c r="AF188" i="97" s="1"/>
  <c r="AG181" i="97" s="1"/>
  <c r="AG188" i="97" s="1"/>
  <c r="AH181" i="97" s="1"/>
  <c r="AH188" i="97" s="1"/>
  <c r="AI181" i="97" s="1"/>
  <c r="AI188" i="97" s="1"/>
  <c r="AJ181" i="97" s="1"/>
  <c r="AJ188" i="97" s="1"/>
  <c r="AK181" i="97" s="1"/>
  <c r="AK188" i="97" s="1"/>
  <c r="AL181" i="97" s="1"/>
  <c r="AL188" i="97" s="1"/>
  <c r="AM181" i="97" s="1"/>
  <c r="AM188" i="97" s="1"/>
  <c r="AN181" i="97" s="1"/>
  <c r="AN188" i="97" s="1"/>
  <c r="AO181" i="97" s="1"/>
  <c r="AO188" i="97" s="1"/>
  <c r="AP181" i="97" s="1"/>
  <c r="AP188" i="97" s="1"/>
  <c r="AQ181" i="97" s="1"/>
  <c r="AQ188" i="97" s="1"/>
  <c r="AR181" i="97" s="1"/>
  <c r="AR188" i="97" s="1"/>
  <c r="AS181" i="97" s="1"/>
  <c r="AS188" i="97" s="1"/>
  <c r="AT181" i="97" s="1"/>
  <c r="AT188" i="97" s="1"/>
  <c r="AU181" i="97" s="1"/>
  <c r="AU188" i="97" s="1"/>
  <c r="AV181" i="97" s="1"/>
  <c r="AV188" i="97" s="1"/>
  <c r="AW181" i="97" s="1"/>
  <c r="AW188" i="97" s="1"/>
  <c r="AX181" i="97" s="1"/>
  <c r="AX188" i="97" s="1"/>
  <c r="AY181" i="97" s="1"/>
  <c r="AY188" i="97" s="1"/>
  <c r="AZ181" i="97" s="1"/>
  <c r="AZ188" i="97" s="1"/>
  <c r="BA181" i="97" s="1"/>
  <c r="BA188" i="97" s="1"/>
  <c r="BB181" i="97" s="1"/>
  <c r="BB188" i="97" s="1"/>
  <c r="BC181" i="97" s="1"/>
  <c r="BC188" i="97" s="1"/>
  <c r="BD181" i="97" s="1"/>
  <c r="BD188" i="97" s="1"/>
  <c r="BE181" i="97" s="1"/>
  <c r="BE188" i="97" s="1"/>
  <c r="BF181" i="97" s="1"/>
  <c r="BF188" i="97" s="1"/>
  <c r="BG181" i="97" s="1"/>
  <c r="BG188" i="97" s="1"/>
  <c r="BH181" i="97" s="1"/>
  <c r="BH188" i="97" s="1"/>
  <c r="BI181" i="97" s="1"/>
  <c r="BI188" i="97" s="1"/>
  <c r="BJ181" i="97" s="1"/>
  <c r="BJ188" i="97" s="1"/>
  <c r="BK181" i="97" s="1"/>
  <c r="BK188" i="97" s="1"/>
  <c r="BL181" i="97" s="1"/>
  <c r="BL188" i="97" s="1"/>
  <c r="BM181" i="97" s="1"/>
  <c r="BM188" i="97" s="1"/>
  <c r="BN181" i="97" s="1"/>
  <c r="BN188" i="97" s="1"/>
  <c r="BO181" i="97" s="1"/>
  <c r="BO188" i="97" s="1"/>
  <c r="BP181" i="97" s="1"/>
  <c r="BP188" i="97" s="1"/>
  <c r="BQ181" i="97" s="1"/>
  <c r="BQ188" i="97" s="1"/>
  <c r="BR181" i="97" s="1"/>
  <c r="BR188" i="97" s="1"/>
  <c r="BS181" i="97" s="1"/>
  <c r="BS188" i="97" s="1"/>
  <c r="BT181" i="97" s="1"/>
  <c r="BT188" i="97" s="1"/>
  <c r="BU181" i="97" s="1"/>
  <c r="BU188" i="97" s="1"/>
  <c r="BV181" i="97" s="1"/>
  <c r="BV188" i="97" s="1"/>
  <c r="BW181" i="97" s="1"/>
  <c r="BW188" i="97" s="1"/>
  <c r="BX181" i="97" s="1"/>
  <c r="BX188" i="97" s="1"/>
  <c r="BY181" i="97" s="1"/>
  <c r="BY188" i="97" s="1"/>
  <c r="BZ181" i="97" s="1"/>
  <c r="BZ188" i="97" s="1"/>
  <c r="CA181" i="97" s="1"/>
  <c r="CA188" i="97" s="1"/>
  <c r="CB181" i="97" s="1"/>
  <c r="CB188" i="97" s="1"/>
  <c r="CC181" i="97" s="1"/>
  <c r="CC188" i="97" s="1"/>
  <c r="CD181" i="97" s="1"/>
  <c r="CD188" i="97" s="1"/>
  <c r="CE181" i="97" s="1"/>
  <c r="CE188" i="97" s="1"/>
  <c r="CF181" i="97" s="1"/>
  <c r="CF188" i="97" s="1"/>
  <c r="CG181" i="97" s="1"/>
  <c r="CG188" i="97" s="1"/>
  <c r="CH181" i="97" s="1"/>
  <c r="CH188" i="97" s="1"/>
  <c r="CI181" i="97" s="1"/>
  <c r="CI188" i="97" s="1"/>
  <c r="CJ181" i="97" s="1"/>
  <c r="CJ188" i="97" s="1"/>
  <c r="CK181" i="97" s="1"/>
  <c r="CK188" i="97" s="1"/>
  <c r="CL181" i="97" s="1"/>
  <c r="CL188" i="97" s="1"/>
  <c r="CM181" i="97" s="1"/>
  <c r="CM188" i="97" s="1"/>
  <c r="CN181" i="97" s="1"/>
  <c r="CN188" i="97" s="1"/>
  <c r="CO181" i="97" s="1"/>
  <c r="CO188" i="97" s="1"/>
  <c r="CP181" i="97" s="1"/>
  <c r="CP188" i="97" s="1"/>
  <c r="CQ181" i="97" s="1"/>
  <c r="CQ188" i="97" s="1"/>
  <c r="CR181" i="97" s="1"/>
  <c r="CR188" i="97" s="1"/>
  <c r="CS181" i="97" s="1"/>
  <c r="CS188" i="97" s="1"/>
  <c r="CT181" i="97" s="1"/>
  <c r="CT188" i="97" s="1"/>
  <c r="CU181" i="97" s="1"/>
  <c r="CU188" i="97" s="1"/>
  <c r="CV181" i="97" s="1"/>
  <c r="CV188" i="97" s="1"/>
  <c r="CW181" i="97" s="1"/>
  <c r="CW188" i="97" s="1"/>
  <c r="CX181" i="97" s="1"/>
  <c r="CX188" i="97" s="1"/>
  <c r="CY181" i="97" s="1"/>
  <c r="CY188" i="97" s="1"/>
  <c r="CZ181" i="97" s="1"/>
  <c r="CZ188" i="97" s="1"/>
  <c r="DA181" i="97" s="1"/>
  <c r="DA188" i="97" s="1"/>
  <c r="DB181" i="97" s="1"/>
  <c r="DB188" i="97" s="1"/>
  <c r="DC181" i="97" s="1"/>
  <c r="DC188" i="97" s="1"/>
  <c r="DD181" i="97" s="1"/>
  <c r="DD188" i="97" s="1"/>
  <c r="DE181" i="97" s="1"/>
  <c r="DE188" i="97" s="1"/>
  <c r="DF181" i="97" s="1"/>
  <c r="DF188" i="97" s="1"/>
  <c r="DG181" i="97" s="1"/>
  <c r="DG188" i="97" s="1"/>
  <c r="DH181" i="97" s="1"/>
  <c r="CC597" i="97"/>
  <c r="D585" i="97"/>
  <c r="E579" i="97" s="1"/>
  <c r="E585" i="97" s="1"/>
  <c r="F579" i="97" s="1"/>
  <c r="F585" i="97" s="1"/>
  <c r="G579" i="97" s="1"/>
  <c r="G585" i="97" s="1"/>
  <c r="H579" i="97" s="1"/>
  <c r="H585" i="97" s="1"/>
  <c r="I579" i="97" s="1"/>
  <c r="I585" i="97" s="1"/>
  <c r="J579" i="97" s="1"/>
  <c r="J585" i="97" s="1"/>
  <c r="K579" i="97" s="1"/>
  <c r="K585" i="97" s="1"/>
  <c r="L579" i="97" s="1"/>
  <c r="L585" i="97" s="1"/>
  <c r="M579" i="97" s="1"/>
  <c r="M585" i="97" s="1"/>
  <c r="N579" i="97" s="1"/>
  <c r="N585" i="97" s="1"/>
  <c r="O579" i="97" s="1"/>
  <c r="O585" i="97" s="1"/>
  <c r="P579" i="97" s="1"/>
  <c r="P585" i="97" s="1"/>
  <c r="Q579" i="97" s="1"/>
  <c r="Q585" i="97" s="1"/>
  <c r="R579" i="97" s="1"/>
  <c r="R585" i="97" s="1"/>
  <c r="S579" i="97" s="1"/>
  <c r="S585" i="97" s="1"/>
  <c r="T579" i="97" s="1"/>
  <c r="T585" i="97" s="1"/>
  <c r="U579" i="97" s="1"/>
  <c r="U585" i="97" s="1"/>
  <c r="V579" i="97" s="1"/>
  <c r="V585" i="97" s="1"/>
  <c r="W579" i="97" s="1"/>
  <c r="W585" i="97" s="1"/>
  <c r="X579" i="97" s="1"/>
  <c r="X585" i="97" s="1"/>
  <c r="Y579" i="97" s="1"/>
  <c r="Y585" i="97" s="1"/>
  <c r="Z579" i="97" s="1"/>
  <c r="Z585" i="97" s="1"/>
  <c r="AA579" i="97" s="1"/>
  <c r="AA585" i="97" s="1"/>
  <c r="AB579" i="97" s="1"/>
  <c r="AB585" i="97" s="1"/>
  <c r="AC579" i="97" s="1"/>
  <c r="AC585" i="97" s="1"/>
  <c r="AD579" i="97" s="1"/>
  <c r="AD585" i="97" s="1"/>
  <c r="AE579" i="97" s="1"/>
  <c r="AE585" i="97" s="1"/>
  <c r="AF579" i="97" s="1"/>
  <c r="AF585" i="97" s="1"/>
  <c r="AG579" i="97" s="1"/>
  <c r="AG585" i="97" s="1"/>
  <c r="AH579" i="97" s="1"/>
  <c r="AH585" i="97" s="1"/>
  <c r="AI579" i="97" s="1"/>
  <c r="AI585" i="97" s="1"/>
  <c r="AJ579" i="97" s="1"/>
  <c r="AJ585" i="97" s="1"/>
  <c r="AK579" i="97" s="1"/>
  <c r="AK585" i="97" s="1"/>
  <c r="AL579" i="97" s="1"/>
  <c r="AL585" i="97" s="1"/>
  <c r="AM579" i="97" s="1"/>
  <c r="AM585" i="97" s="1"/>
  <c r="AN579" i="97" s="1"/>
  <c r="AN585" i="97" s="1"/>
  <c r="AO579" i="97" s="1"/>
  <c r="AO585" i="97" s="1"/>
  <c r="AP579" i="97" s="1"/>
  <c r="AP585" i="97" s="1"/>
  <c r="AQ579" i="97" s="1"/>
  <c r="AQ585" i="97" s="1"/>
  <c r="AR579" i="97" s="1"/>
  <c r="AR585" i="97" s="1"/>
  <c r="AS579" i="97" s="1"/>
  <c r="AS585" i="97" s="1"/>
  <c r="AT579" i="97" s="1"/>
  <c r="AT585" i="97" s="1"/>
  <c r="AU579" i="97" s="1"/>
  <c r="AU585" i="97" s="1"/>
  <c r="AV579" i="97" s="1"/>
  <c r="AV585" i="97" s="1"/>
  <c r="AW579" i="97" s="1"/>
  <c r="AW585" i="97" s="1"/>
  <c r="AX579" i="97" s="1"/>
  <c r="AX585" i="97" s="1"/>
  <c r="AY579" i="97" s="1"/>
  <c r="AY585" i="97" s="1"/>
  <c r="AZ579" i="97" s="1"/>
  <c r="AZ585" i="97" s="1"/>
  <c r="BA579" i="97" s="1"/>
  <c r="BA585" i="97" s="1"/>
  <c r="BB579" i="97" s="1"/>
  <c r="BB585" i="97" s="1"/>
  <c r="BC579" i="97" s="1"/>
  <c r="BC585" i="97" s="1"/>
  <c r="BD579" i="97" s="1"/>
  <c r="BD585" i="97" s="1"/>
  <c r="BE579" i="97" s="1"/>
  <c r="BE585" i="97" s="1"/>
  <c r="BF579" i="97" s="1"/>
  <c r="BF585" i="97" s="1"/>
  <c r="BG579" i="97" s="1"/>
  <c r="BG585" i="97" s="1"/>
  <c r="BH579" i="97" s="1"/>
  <c r="BH585" i="97" s="1"/>
  <c r="BI579" i="97" s="1"/>
  <c r="BI585" i="97" s="1"/>
  <c r="BJ579" i="97" s="1"/>
  <c r="BJ585" i="97" s="1"/>
  <c r="BK579" i="97" s="1"/>
  <c r="BK585" i="97" s="1"/>
  <c r="BL579" i="97" s="1"/>
  <c r="BL585" i="97" s="1"/>
  <c r="BM579" i="97" s="1"/>
  <c r="BM585" i="97" s="1"/>
  <c r="BN579" i="97" s="1"/>
  <c r="BN585" i="97" s="1"/>
  <c r="BO579" i="97" s="1"/>
  <c r="BO585" i="97" s="1"/>
  <c r="BP579" i="97" s="1"/>
  <c r="BP585" i="97" s="1"/>
  <c r="BQ579" i="97" s="1"/>
  <c r="BQ585" i="97" s="1"/>
  <c r="BR579" i="97" s="1"/>
  <c r="BR585" i="97" s="1"/>
  <c r="BS579" i="97" s="1"/>
  <c r="BS585" i="97" s="1"/>
  <c r="BT579" i="97" s="1"/>
  <c r="BT585" i="97" s="1"/>
  <c r="BU579" i="97" s="1"/>
  <c r="BU585" i="97" s="1"/>
  <c r="BV579" i="97" s="1"/>
  <c r="BV585" i="97" s="1"/>
  <c r="BW579" i="97" s="1"/>
  <c r="BW585" i="97" s="1"/>
  <c r="BX579" i="97" s="1"/>
  <c r="BX585" i="97" s="1"/>
  <c r="BY579" i="97" s="1"/>
  <c r="BY585" i="97" s="1"/>
  <c r="BZ579" i="97" s="1"/>
  <c r="BZ585" i="97" s="1"/>
  <c r="CA579" i="97" s="1"/>
  <c r="CA585" i="97" s="1"/>
  <c r="CB579" i="97" s="1"/>
  <c r="CB585" i="97" s="1"/>
  <c r="CC579" i="97" s="1"/>
  <c r="CC585" i="97" s="1"/>
  <c r="CD579" i="97" s="1"/>
  <c r="CD585" i="97" s="1"/>
  <c r="CE579" i="97" s="1"/>
  <c r="CE585" i="97" s="1"/>
  <c r="CF579" i="97" s="1"/>
  <c r="CF585" i="97" s="1"/>
  <c r="CG579" i="97" s="1"/>
  <c r="CG585" i="97" s="1"/>
  <c r="CH579" i="97" s="1"/>
  <c r="CH585" i="97" s="1"/>
  <c r="CI579" i="97" s="1"/>
  <c r="CI585" i="97" s="1"/>
  <c r="CJ579" i="97" s="1"/>
  <c r="CJ585" i="97" s="1"/>
  <c r="CK579" i="97" s="1"/>
  <c r="CK585" i="97" s="1"/>
  <c r="CL579" i="97" s="1"/>
  <c r="CL585" i="97" s="1"/>
  <c r="CM579" i="97" s="1"/>
  <c r="CM585" i="97" s="1"/>
  <c r="CN579" i="97" s="1"/>
  <c r="CN585" i="97" s="1"/>
  <c r="CO579" i="97" s="1"/>
  <c r="CO585" i="97" s="1"/>
  <c r="CP579" i="97" s="1"/>
  <c r="CP585" i="97" s="1"/>
  <c r="CQ579" i="97" s="1"/>
  <c r="CQ585" i="97" s="1"/>
  <c r="CR579" i="97" s="1"/>
  <c r="CR585" i="97" s="1"/>
  <c r="D383" i="97"/>
  <c r="E376" i="97" s="1"/>
  <c r="E383" i="97" s="1"/>
  <c r="F376" i="97" s="1"/>
  <c r="F383" i="97" s="1"/>
  <c r="G376" i="97" s="1"/>
  <c r="G383" i="97" s="1"/>
  <c r="H376" i="97" s="1"/>
  <c r="H383" i="97" s="1"/>
  <c r="I376" i="97" s="1"/>
  <c r="I383" i="97" s="1"/>
  <c r="J376" i="97" s="1"/>
  <c r="J383" i="97" s="1"/>
  <c r="K376" i="97" s="1"/>
  <c r="K383" i="97" s="1"/>
  <c r="L376" i="97" s="1"/>
  <c r="L383" i="97" s="1"/>
  <c r="M376" i="97" s="1"/>
  <c r="M383" i="97" s="1"/>
  <c r="N376" i="97" s="1"/>
  <c r="N383" i="97" s="1"/>
  <c r="O376" i="97" s="1"/>
  <c r="O383" i="97" s="1"/>
  <c r="P376" i="97" s="1"/>
  <c r="P383" i="97" s="1"/>
  <c r="Q376" i="97" s="1"/>
  <c r="Q383" i="97" s="1"/>
  <c r="R376" i="97" s="1"/>
  <c r="R383" i="97" s="1"/>
  <c r="S376" i="97" s="1"/>
  <c r="S383" i="97" s="1"/>
  <c r="T376" i="97" s="1"/>
  <c r="T383" i="97" s="1"/>
  <c r="U376" i="97" s="1"/>
  <c r="U383" i="97" s="1"/>
  <c r="V376" i="97" s="1"/>
  <c r="V383" i="97" s="1"/>
  <c r="W376" i="97" s="1"/>
  <c r="W383" i="97" s="1"/>
  <c r="X376" i="97" s="1"/>
  <c r="X383" i="97" s="1"/>
  <c r="Y376" i="97" s="1"/>
  <c r="Y383" i="97" s="1"/>
  <c r="Z376" i="97" s="1"/>
  <c r="Z383" i="97" s="1"/>
  <c r="AA376" i="97" s="1"/>
  <c r="AA383" i="97" s="1"/>
  <c r="AB376" i="97" s="1"/>
  <c r="AB383" i="97" s="1"/>
  <c r="AC376" i="97" s="1"/>
  <c r="AC383" i="97" s="1"/>
  <c r="AD376" i="97" s="1"/>
  <c r="AD383" i="97" s="1"/>
  <c r="AE376" i="97" s="1"/>
  <c r="AE383" i="97" s="1"/>
  <c r="AF376" i="97" s="1"/>
  <c r="AF383" i="97" s="1"/>
  <c r="AG376" i="97" s="1"/>
  <c r="AG383" i="97" s="1"/>
  <c r="AH376" i="97" s="1"/>
  <c r="AH383" i="97" s="1"/>
  <c r="AI376" i="97" s="1"/>
  <c r="AI383" i="97" s="1"/>
  <c r="AJ376" i="97" s="1"/>
  <c r="AJ383" i="97" s="1"/>
  <c r="AK376" i="97" s="1"/>
  <c r="AK383" i="97" s="1"/>
  <c r="AL376" i="97" s="1"/>
  <c r="AL383" i="97" s="1"/>
  <c r="AM376" i="97" s="1"/>
  <c r="AM383" i="97" s="1"/>
  <c r="AN376" i="97" s="1"/>
  <c r="AN383" i="97" s="1"/>
  <c r="AO376" i="97" s="1"/>
  <c r="AO383" i="97" s="1"/>
  <c r="AP376" i="97" s="1"/>
  <c r="AP383" i="97" s="1"/>
  <c r="AQ376" i="97" s="1"/>
  <c r="AQ383" i="97" s="1"/>
  <c r="AR376" i="97" s="1"/>
  <c r="AR383" i="97" s="1"/>
  <c r="AS376" i="97" s="1"/>
  <c r="AS383" i="97" s="1"/>
  <c r="AT376" i="97" s="1"/>
  <c r="AT383" i="97" s="1"/>
  <c r="AU376" i="97" s="1"/>
  <c r="AU383" i="97" s="1"/>
  <c r="AV376" i="97" s="1"/>
  <c r="AV383" i="97" s="1"/>
  <c r="AW376" i="97" s="1"/>
  <c r="AW383" i="97" s="1"/>
  <c r="AX376" i="97" s="1"/>
  <c r="AX383" i="97" s="1"/>
  <c r="AY376" i="97" s="1"/>
  <c r="AY383" i="97" s="1"/>
  <c r="AZ376" i="97" s="1"/>
  <c r="AZ383" i="97" s="1"/>
  <c r="BA376" i="97" s="1"/>
  <c r="BA383" i="97" s="1"/>
  <c r="BB376" i="97" s="1"/>
  <c r="BB383" i="97" s="1"/>
  <c r="BC376" i="97" s="1"/>
  <c r="BC383" i="97" s="1"/>
  <c r="BD376" i="97" s="1"/>
  <c r="BD383" i="97" s="1"/>
  <c r="BE376" i="97" s="1"/>
  <c r="BE383" i="97" s="1"/>
  <c r="BF376" i="97" s="1"/>
  <c r="BF383" i="97" s="1"/>
  <c r="BG376" i="97" s="1"/>
  <c r="BG383" i="97" s="1"/>
  <c r="BH376" i="97" s="1"/>
  <c r="BH383" i="97" s="1"/>
  <c r="BI376" i="97" s="1"/>
  <c r="BI383" i="97" s="1"/>
  <c r="BJ376" i="97" s="1"/>
  <c r="BJ383" i="97" s="1"/>
  <c r="BK376" i="97" s="1"/>
  <c r="BK383" i="97" s="1"/>
  <c r="BL376" i="97" s="1"/>
  <c r="BL383" i="97" s="1"/>
  <c r="BM376" i="97" s="1"/>
  <c r="BM383" i="97" s="1"/>
  <c r="BN376" i="97" s="1"/>
  <c r="BN383" i="97" s="1"/>
  <c r="BO376" i="97" s="1"/>
  <c r="BO383" i="97" s="1"/>
  <c r="BP376" i="97" s="1"/>
  <c r="BP383" i="97" s="1"/>
  <c r="BQ376" i="97" s="1"/>
  <c r="BQ383" i="97" s="1"/>
  <c r="BR376" i="97" s="1"/>
  <c r="BR383" i="97" s="1"/>
  <c r="BS376" i="97" s="1"/>
  <c r="BS383" i="97" s="1"/>
  <c r="BT376" i="97" s="1"/>
  <c r="BT383" i="97" s="1"/>
  <c r="BU376" i="97" s="1"/>
  <c r="BU383" i="97" s="1"/>
  <c r="BV376" i="97" s="1"/>
  <c r="BV383" i="97" s="1"/>
  <c r="BW376" i="97" s="1"/>
  <c r="BW383" i="97" s="1"/>
  <c r="BX376" i="97" s="1"/>
  <c r="BX383" i="97" s="1"/>
  <c r="BY376" i="97" s="1"/>
  <c r="BY383" i="97" s="1"/>
  <c r="BZ376" i="97" s="1"/>
  <c r="BZ383" i="97" s="1"/>
  <c r="CA376" i="97" s="1"/>
  <c r="CA383" i="97" s="1"/>
  <c r="CB376" i="97" s="1"/>
  <c r="CB383" i="97" s="1"/>
  <c r="CC376" i="97" s="1"/>
  <c r="CC383" i="97" s="1"/>
  <c r="CD376" i="97" s="1"/>
  <c r="CD383" i="97" s="1"/>
  <c r="CE376" i="97" s="1"/>
  <c r="CE383" i="97" s="1"/>
  <c r="CF376" i="97" s="1"/>
  <c r="CF383" i="97" s="1"/>
  <c r="CG376" i="97" s="1"/>
  <c r="CG383" i="97" s="1"/>
  <c r="CH376" i="97" s="1"/>
  <c r="CH383" i="97" s="1"/>
  <c r="CI376" i="97" s="1"/>
  <c r="CI383" i="97" s="1"/>
  <c r="CJ376" i="97" s="1"/>
  <c r="CJ383" i="97" s="1"/>
  <c r="CK376" i="97" s="1"/>
  <c r="CK383" i="97" s="1"/>
  <c r="CL376" i="97" s="1"/>
  <c r="CL383" i="97" s="1"/>
  <c r="CM376" i="97" s="1"/>
  <c r="CM383" i="97" s="1"/>
  <c r="CN376" i="97" s="1"/>
  <c r="CN383" i="97" s="1"/>
  <c r="CO376" i="97" s="1"/>
  <c r="CO383" i="97" s="1"/>
  <c r="CP376" i="97" s="1"/>
  <c r="CP383" i="97" s="1"/>
  <c r="CQ376" i="97" s="1"/>
  <c r="CQ383" i="97" s="1"/>
  <c r="CR376" i="97" s="1"/>
  <c r="CR383" i="97" s="1"/>
  <c r="CS376" i="97" s="1"/>
  <c r="CS383" i="97" s="1"/>
  <c r="CT376" i="97" s="1"/>
  <c r="CT383" i="97" s="1"/>
  <c r="D531" i="97"/>
  <c r="E526" i="97" s="1"/>
  <c r="E531" i="97" s="1"/>
  <c r="F526" i="97" s="1"/>
  <c r="E303" i="97"/>
  <c r="F293" i="97" s="1"/>
  <c r="F303" i="97" s="1"/>
  <c r="G293" i="97" s="1"/>
  <c r="G303" i="97" s="1"/>
  <c r="H293" i="97" s="1"/>
  <c r="H303" i="97" s="1"/>
  <c r="I293" i="97" s="1"/>
  <c r="I303" i="97" s="1"/>
  <c r="J293" i="97" s="1"/>
  <c r="J303" i="97" s="1"/>
  <c r="K293" i="97" s="1"/>
  <c r="K303" i="97" s="1"/>
  <c r="L293" i="97" s="1"/>
  <c r="L303" i="97" s="1"/>
  <c r="M293" i="97" s="1"/>
  <c r="M303" i="97" s="1"/>
  <c r="N293" i="97" s="1"/>
  <c r="N303" i="97" s="1"/>
  <c r="O293" i="97" s="1"/>
  <c r="O303" i="97" s="1"/>
  <c r="P293" i="97" s="1"/>
  <c r="P303" i="97" s="1"/>
  <c r="Q293" i="97" s="1"/>
  <c r="Q303" i="97" s="1"/>
  <c r="R293" i="97" s="1"/>
  <c r="R303" i="97" s="1"/>
  <c r="S293" i="97" s="1"/>
  <c r="S303" i="97" s="1"/>
  <c r="T293" i="97" s="1"/>
  <c r="T303" i="97" s="1"/>
  <c r="U293" i="97" s="1"/>
  <c r="U303" i="97" s="1"/>
  <c r="V293" i="97" s="1"/>
  <c r="V303" i="97" s="1"/>
  <c r="W293" i="97" s="1"/>
  <c r="W303" i="97" s="1"/>
  <c r="X293" i="97" s="1"/>
  <c r="X303" i="97" s="1"/>
  <c r="Y293" i="97" s="1"/>
  <c r="Y303" i="97" s="1"/>
  <c r="Z293" i="97" s="1"/>
  <c r="Z303" i="97" s="1"/>
  <c r="AA293" i="97" s="1"/>
  <c r="AA303" i="97" s="1"/>
  <c r="AB293" i="97" s="1"/>
  <c r="AB303" i="97" s="1"/>
  <c r="AC293" i="97" s="1"/>
  <c r="AC303" i="97" s="1"/>
  <c r="AD293" i="97" s="1"/>
  <c r="AD303" i="97" s="1"/>
  <c r="AE293" i="97" s="1"/>
  <c r="AE303" i="97" s="1"/>
  <c r="AF293" i="97" s="1"/>
  <c r="AF303" i="97" s="1"/>
  <c r="AG293" i="97" s="1"/>
  <c r="AG303" i="97" s="1"/>
  <c r="AH293" i="97" s="1"/>
  <c r="AH303" i="97" s="1"/>
  <c r="AI293" i="97" s="1"/>
  <c r="AI303" i="97" s="1"/>
  <c r="AJ293" i="97" s="1"/>
  <c r="AJ303" i="97" s="1"/>
  <c r="AK293" i="97" s="1"/>
  <c r="AK303" i="97" s="1"/>
  <c r="AL293" i="97" s="1"/>
  <c r="AL303" i="97" s="1"/>
  <c r="AM293" i="97" s="1"/>
  <c r="AM303" i="97" s="1"/>
  <c r="AN293" i="97" s="1"/>
  <c r="AN303" i="97" s="1"/>
  <c r="AO293" i="97" s="1"/>
  <c r="AO303" i="97" s="1"/>
  <c r="AP293" i="97" s="1"/>
  <c r="AP303" i="97" s="1"/>
  <c r="AQ293" i="97" s="1"/>
  <c r="AQ303" i="97" s="1"/>
  <c r="AR293" i="97" s="1"/>
  <c r="AR303" i="97" s="1"/>
  <c r="AS293" i="97" s="1"/>
  <c r="AS303" i="97" s="1"/>
  <c r="AT293" i="97" s="1"/>
  <c r="AT303" i="97" s="1"/>
  <c r="AU293" i="97" s="1"/>
  <c r="AU303" i="97" s="1"/>
  <c r="AV293" i="97" s="1"/>
  <c r="AV303" i="97" s="1"/>
  <c r="AW293" i="97" s="1"/>
  <c r="AW303" i="97" s="1"/>
  <c r="AX293" i="97" s="1"/>
  <c r="AX303" i="97" s="1"/>
  <c r="AY293" i="97" s="1"/>
  <c r="AY303" i="97" s="1"/>
  <c r="AZ293" i="97" s="1"/>
  <c r="AZ303" i="97" s="1"/>
  <c r="BA293" i="97" s="1"/>
  <c r="BA303" i="97" s="1"/>
  <c r="BB293" i="97" s="1"/>
  <c r="BB303" i="97" s="1"/>
  <c r="BC293" i="97" s="1"/>
  <c r="BC303" i="97" s="1"/>
  <c r="BD293" i="97" s="1"/>
  <c r="BD303" i="97" s="1"/>
  <c r="BE293" i="97" s="1"/>
  <c r="BE303" i="97" s="1"/>
  <c r="BF293" i="97" s="1"/>
  <c r="BF303" i="97" s="1"/>
  <c r="BG293" i="97" s="1"/>
  <c r="BG303" i="97" s="1"/>
  <c r="BH293" i="97" s="1"/>
  <c r="BH303" i="97" s="1"/>
  <c r="BI293" i="97" s="1"/>
  <c r="BI303" i="97" s="1"/>
  <c r="BJ293" i="97" s="1"/>
  <c r="BJ303" i="97" s="1"/>
  <c r="BK293" i="97" s="1"/>
  <c r="BK303" i="97" s="1"/>
  <c r="BL293" i="97" s="1"/>
  <c r="BL303" i="97" s="1"/>
  <c r="BM293" i="97" s="1"/>
  <c r="BM303" i="97" s="1"/>
  <c r="BN293" i="97" s="1"/>
  <c r="BN303" i="97" s="1"/>
  <c r="BO293" i="97" s="1"/>
  <c r="BO303" i="97" s="1"/>
  <c r="BP293" i="97" s="1"/>
  <c r="BP303" i="97" s="1"/>
  <c r="BQ293" i="97" s="1"/>
  <c r="BQ303" i="97" s="1"/>
  <c r="BR293" i="97" s="1"/>
  <c r="BR303" i="97" s="1"/>
  <c r="BS293" i="97" s="1"/>
  <c r="BS303" i="97" s="1"/>
  <c r="BT293" i="97" s="1"/>
  <c r="BT303" i="97" s="1"/>
  <c r="BU293" i="97" s="1"/>
  <c r="BU303" i="97" s="1"/>
  <c r="BV293" i="97" s="1"/>
  <c r="BV303" i="97" s="1"/>
  <c r="BW293" i="97" s="1"/>
  <c r="BW303" i="97" s="1"/>
  <c r="BX293" i="97" s="1"/>
  <c r="BX303" i="97" s="1"/>
  <c r="BY293" i="97" s="1"/>
  <c r="BY303" i="97" s="1"/>
  <c r="BZ293" i="97" s="1"/>
  <c r="BZ303" i="97" s="1"/>
  <c r="CA293" i="97" s="1"/>
  <c r="CA303" i="97" s="1"/>
  <c r="CB293" i="97" s="1"/>
  <c r="CB303" i="97" s="1"/>
  <c r="CC293" i="97" s="1"/>
  <c r="CC303" i="97" s="1"/>
  <c r="CD293" i="97" s="1"/>
  <c r="CD303" i="97" s="1"/>
  <c r="CE293" i="97" s="1"/>
  <c r="CE303" i="97" s="1"/>
  <c r="CF293" i="97" s="1"/>
  <c r="CF303" i="97" s="1"/>
  <c r="CG293" i="97" s="1"/>
  <c r="CG303" i="97" s="1"/>
  <c r="CH293" i="97" s="1"/>
  <c r="CH303" i="97" s="1"/>
  <c r="CI293" i="97" s="1"/>
  <c r="CI303" i="97" s="1"/>
  <c r="CJ293" i="97" s="1"/>
  <c r="CJ303" i="97" s="1"/>
  <c r="CK293" i="97" s="1"/>
  <c r="CK303" i="97" s="1"/>
  <c r="CL293" i="97" s="1"/>
  <c r="CL303" i="97" s="1"/>
  <c r="CM293" i="97" s="1"/>
  <c r="CM303" i="97" s="1"/>
  <c r="CN293" i="97" s="1"/>
  <c r="CN303" i="97" s="1"/>
  <c r="CO293" i="97" s="1"/>
  <c r="CO303" i="97" s="1"/>
  <c r="CP293" i="97" s="1"/>
  <c r="CP303" i="97" s="1"/>
  <c r="CQ293" i="97" s="1"/>
  <c r="CQ303" i="97" s="1"/>
  <c r="CR293" i="97" s="1"/>
  <c r="CR303" i="97" s="1"/>
  <c r="CS293" i="97" s="1"/>
  <c r="CS303" i="97" s="1"/>
  <c r="CT293" i="97" s="1"/>
  <c r="CT303" i="97" s="1"/>
  <c r="CU293" i="97" s="1"/>
  <c r="CU303" i="97" s="1"/>
  <c r="CV293" i="97" s="1"/>
  <c r="CV303" i="97" s="1"/>
  <c r="CW293" i="97" s="1"/>
  <c r="CW303" i="97" s="1"/>
  <c r="CX293" i="97" s="1"/>
  <c r="CX303" i="97" s="1"/>
  <c r="CY293" i="97" s="1"/>
  <c r="CY303" i="97" s="1"/>
  <c r="CZ293" i="97" s="1"/>
  <c r="CZ303" i="97" s="1"/>
  <c r="DA293" i="97" s="1"/>
  <c r="DA303" i="97" s="1"/>
  <c r="DB293" i="97" s="1"/>
  <c r="DB303" i="97" s="1"/>
  <c r="DC293" i="97" s="1"/>
  <c r="DC303" i="97" s="1"/>
  <c r="DD293" i="97" s="1"/>
  <c r="DD303" i="97" s="1"/>
  <c r="DE293" i="97" s="1"/>
  <c r="DE303" i="97" s="1"/>
  <c r="DF293" i="97" s="1"/>
  <c r="DF303" i="97" s="1"/>
  <c r="DG293" i="97" s="1"/>
  <c r="DG303" i="97" s="1"/>
  <c r="DH293" i="97" s="1"/>
  <c r="E168" i="97"/>
  <c r="F160" i="97" s="1"/>
  <c r="F168" i="97" s="1"/>
  <c r="G160" i="97" s="1"/>
  <c r="G168" i="97" s="1"/>
  <c r="H160" i="97" s="1"/>
  <c r="H168" i="97" s="1"/>
  <c r="I160" i="97" s="1"/>
  <c r="I168" i="97" s="1"/>
  <c r="J160" i="97" s="1"/>
  <c r="J168" i="97" s="1"/>
  <c r="K160" i="97" s="1"/>
  <c r="K168" i="97" s="1"/>
  <c r="L160" i="97" s="1"/>
  <c r="L168" i="97" s="1"/>
  <c r="M160" i="97" s="1"/>
  <c r="M168" i="97" s="1"/>
  <c r="N160" i="97" s="1"/>
  <c r="N168" i="97" s="1"/>
  <c r="O160" i="97" s="1"/>
  <c r="O168" i="97" s="1"/>
  <c r="P160" i="97" s="1"/>
  <c r="P168" i="97" s="1"/>
  <c r="Q160" i="97" s="1"/>
  <c r="Q168" i="97" s="1"/>
  <c r="R160" i="97" s="1"/>
  <c r="R168" i="97" s="1"/>
  <c r="S160" i="97" s="1"/>
  <c r="S168" i="97" s="1"/>
  <c r="T160" i="97" s="1"/>
  <c r="T168" i="97" s="1"/>
  <c r="U160" i="97" s="1"/>
  <c r="U168" i="97" s="1"/>
  <c r="V160" i="97" s="1"/>
  <c r="V168" i="97" s="1"/>
  <c r="W160" i="97" s="1"/>
  <c r="W168" i="97" s="1"/>
  <c r="X160" i="97" s="1"/>
  <c r="X168" i="97" s="1"/>
  <c r="Y160" i="97" s="1"/>
  <c r="Y168" i="97" s="1"/>
  <c r="Z160" i="97" s="1"/>
  <c r="Z168" i="97" s="1"/>
  <c r="AA160" i="97" s="1"/>
  <c r="AA168" i="97" s="1"/>
  <c r="AB160" i="97" s="1"/>
  <c r="AB168" i="97" s="1"/>
  <c r="AC160" i="97" s="1"/>
  <c r="AC168" i="97" s="1"/>
  <c r="AD160" i="97" s="1"/>
  <c r="AD168" i="97" s="1"/>
  <c r="AE160" i="97" s="1"/>
  <c r="AE168" i="97" s="1"/>
  <c r="AF160" i="97" s="1"/>
  <c r="AF168" i="97" s="1"/>
  <c r="AG160" i="97" s="1"/>
  <c r="AG168" i="97" s="1"/>
  <c r="AH160" i="97" s="1"/>
  <c r="AH168" i="97" s="1"/>
  <c r="AI160" i="97" s="1"/>
  <c r="AI168" i="97" s="1"/>
  <c r="AJ160" i="97" s="1"/>
  <c r="AJ168" i="97" s="1"/>
  <c r="AK160" i="97" s="1"/>
  <c r="AK168" i="97" s="1"/>
  <c r="AL160" i="97" s="1"/>
  <c r="AL168" i="97" s="1"/>
  <c r="AM160" i="97" s="1"/>
  <c r="AM168" i="97" s="1"/>
  <c r="AN160" i="97" s="1"/>
  <c r="AN168" i="97" s="1"/>
  <c r="AO160" i="97" s="1"/>
  <c r="AO168" i="97" s="1"/>
  <c r="AP160" i="97" s="1"/>
  <c r="AP168" i="97" s="1"/>
  <c r="AQ160" i="97" s="1"/>
  <c r="AQ168" i="97" s="1"/>
  <c r="AR160" i="97" s="1"/>
  <c r="AR168" i="97" s="1"/>
  <c r="AS160" i="97" s="1"/>
  <c r="AS168" i="97" s="1"/>
  <c r="AT160" i="97" s="1"/>
  <c r="AT168" i="97" s="1"/>
  <c r="AU160" i="97" s="1"/>
  <c r="AU168" i="97" s="1"/>
  <c r="AV160" i="97" s="1"/>
  <c r="AV168" i="97" s="1"/>
  <c r="AW160" i="97" s="1"/>
  <c r="AW168" i="97" s="1"/>
  <c r="AX160" i="97" s="1"/>
  <c r="AX168" i="97" s="1"/>
  <c r="AY160" i="97" s="1"/>
  <c r="AY168" i="97" s="1"/>
  <c r="AZ160" i="97" s="1"/>
  <c r="AZ168" i="97" s="1"/>
  <c r="BA160" i="97" s="1"/>
  <c r="BA168" i="97" s="1"/>
  <c r="BB160" i="97" s="1"/>
  <c r="BB168" i="97" s="1"/>
  <c r="BC160" i="97" s="1"/>
  <c r="BC168" i="97" s="1"/>
  <c r="BD160" i="97" s="1"/>
  <c r="BD168" i="97" s="1"/>
  <c r="BE160" i="97" s="1"/>
  <c r="BE168" i="97" s="1"/>
  <c r="BF160" i="97" s="1"/>
  <c r="BF168" i="97" s="1"/>
  <c r="BG160" i="97" s="1"/>
  <c r="BG168" i="97" s="1"/>
  <c r="BH160" i="97" s="1"/>
  <c r="BH168" i="97" s="1"/>
  <c r="BI160" i="97" s="1"/>
  <c r="BI168" i="97" s="1"/>
  <c r="BJ160" i="97" s="1"/>
  <c r="BJ168" i="97" s="1"/>
  <c r="BK160" i="97" s="1"/>
  <c r="BK168" i="97" s="1"/>
  <c r="BL160" i="97" s="1"/>
  <c r="BL168" i="97" s="1"/>
  <c r="BM160" i="97" s="1"/>
  <c r="BM168" i="97" s="1"/>
  <c r="BN160" i="97" s="1"/>
  <c r="BN168" i="97" s="1"/>
  <c r="BO160" i="97" s="1"/>
  <c r="BO168" i="97" s="1"/>
  <c r="BP160" i="97" s="1"/>
  <c r="BP168" i="97" s="1"/>
  <c r="BQ160" i="97" s="1"/>
  <c r="BQ168" i="97" s="1"/>
  <c r="BR160" i="97" s="1"/>
  <c r="BR168" i="97" s="1"/>
  <c r="BS160" i="97" s="1"/>
  <c r="BS168" i="97" s="1"/>
  <c r="BT160" i="97" s="1"/>
  <c r="BT168" i="97" s="1"/>
  <c r="BU160" i="97" s="1"/>
  <c r="BU168" i="97" s="1"/>
  <c r="BV160" i="97" s="1"/>
  <c r="BV168" i="97" s="1"/>
  <c r="BW160" i="97" s="1"/>
  <c r="BW168" i="97" s="1"/>
  <c r="BX160" i="97" s="1"/>
  <c r="BX168" i="97" s="1"/>
  <c r="BY160" i="97" s="1"/>
  <c r="BY168" i="97" s="1"/>
  <c r="BZ160" i="97" s="1"/>
  <c r="BZ168" i="97" s="1"/>
  <c r="CA160" i="97" s="1"/>
  <c r="CA168" i="97" s="1"/>
  <c r="CB160" i="97" s="1"/>
  <c r="CB168" i="97" s="1"/>
  <c r="CC160" i="97" s="1"/>
  <c r="CC168" i="97" s="1"/>
  <c r="CD160" i="97" s="1"/>
  <c r="CD168" i="97" s="1"/>
  <c r="CE160" i="97" s="1"/>
  <c r="CE168" i="97" s="1"/>
  <c r="CF160" i="97" s="1"/>
  <c r="CF168" i="97" s="1"/>
  <c r="CG160" i="97" s="1"/>
  <c r="CG168" i="97" s="1"/>
  <c r="CH160" i="97" s="1"/>
  <c r="CH168" i="97" s="1"/>
  <c r="CI160" i="97" s="1"/>
  <c r="CI168" i="97" s="1"/>
  <c r="D549" i="97"/>
  <c r="E543" i="97" s="1"/>
  <c r="D333" i="97"/>
  <c r="E326" i="97" s="1"/>
  <c r="E333" i="97" s="1"/>
  <c r="F326" i="97" s="1"/>
  <c r="F333" i="97" s="1"/>
  <c r="G326" i="97" s="1"/>
  <c r="F118" i="97"/>
  <c r="G111" i="97" s="1"/>
  <c r="G118" i="97" s="1"/>
  <c r="H111" i="97" s="1"/>
  <c r="H118" i="97" s="1"/>
  <c r="I111" i="97" s="1"/>
  <c r="I118" i="97" s="1"/>
  <c r="J111" i="97" s="1"/>
  <c r="J118" i="97" s="1"/>
  <c r="K111" i="97" s="1"/>
  <c r="K118" i="97" s="1"/>
  <c r="L111" i="97" s="1"/>
  <c r="L118" i="97" s="1"/>
  <c r="M111" i="97" s="1"/>
  <c r="M118" i="97" s="1"/>
  <c r="N111" i="97" s="1"/>
  <c r="N118" i="97" s="1"/>
  <c r="O111" i="97" s="1"/>
  <c r="O118" i="97" s="1"/>
  <c r="P111" i="97" s="1"/>
  <c r="P118" i="97" s="1"/>
  <c r="Q111" i="97" s="1"/>
  <c r="Q118" i="97" s="1"/>
  <c r="R111" i="97" s="1"/>
  <c r="R118" i="97" s="1"/>
  <c r="S111" i="97" s="1"/>
  <c r="S118" i="97" s="1"/>
  <c r="T111" i="97" s="1"/>
  <c r="T118" i="97" s="1"/>
  <c r="U111" i="97" s="1"/>
  <c r="U118" i="97" s="1"/>
  <c r="V111" i="97" s="1"/>
  <c r="V118" i="97" s="1"/>
  <c r="W111" i="97" s="1"/>
  <c r="W118" i="97" s="1"/>
  <c r="X111" i="97" s="1"/>
  <c r="X118" i="97" s="1"/>
  <c r="Y111" i="97" s="1"/>
  <c r="Y118" i="97" s="1"/>
  <c r="Z111" i="97" s="1"/>
  <c r="Z118" i="97" s="1"/>
  <c r="AA111" i="97" s="1"/>
  <c r="AA118" i="97" s="1"/>
  <c r="AB111" i="97" s="1"/>
  <c r="AB118" i="97" s="1"/>
  <c r="AC111" i="97" s="1"/>
  <c r="AC118" i="97" s="1"/>
  <c r="AD111" i="97" s="1"/>
  <c r="AD118" i="97" s="1"/>
  <c r="AE111" i="97" s="1"/>
  <c r="AE118" i="97" s="1"/>
  <c r="AF111" i="97" s="1"/>
  <c r="AF118" i="97" s="1"/>
  <c r="AG111" i="97" s="1"/>
  <c r="AG118" i="97" s="1"/>
  <c r="AH111" i="97" s="1"/>
  <c r="AH118" i="97" s="1"/>
  <c r="AI111" i="97" s="1"/>
  <c r="AI118" i="97" s="1"/>
  <c r="AJ111" i="97" s="1"/>
  <c r="AJ118" i="97" s="1"/>
  <c r="AK111" i="97" s="1"/>
  <c r="AK118" i="97" s="1"/>
  <c r="AL111" i="97" s="1"/>
  <c r="AL118" i="97" s="1"/>
  <c r="AM111" i="97" s="1"/>
  <c r="AM118" i="97" s="1"/>
  <c r="AN111" i="97" s="1"/>
  <c r="AN118" i="97" s="1"/>
  <c r="AO111" i="97" s="1"/>
  <c r="AO118" i="97" s="1"/>
  <c r="AP111" i="97" s="1"/>
  <c r="AP118" i="97" s="1"/>
  <c r="AQ111" i="97" s="1"/>
  <c r="AQ118" i="97" s="1"/>
  <c r="AR111" i="97" s="1"/>
  <c r="AR118" i="97" s="1"/>
  <c r="AS111" i="97" s="1"/>
  <c r="AS118" i="97" s="1"/>
  <c r="AT111" i="97" s="1"/>
  <c r="AT118" i="97" s="1"/>
  <c r="AU111" i="97" s="1"/>
  <c r="AU118" i="97" s="1"/>
  <c r="AV111" i="97" s="1"/>
  <c r="AV118" i="97" s="1"/>
  <c r="AW111" i="97" s="1"/>
  <c r="AW118" i="97" s="1"/>
  <c r="AX111" i="97" s="1"/>
  <c r="AX118" i="97" s="1"/>
  <c r="AY111" i="97" s="1"/>
  <c r="AY118" i="97" s="1"/>
  <c r="AZ111" i="97" s="1"/>
  <c r="AZ118" i="97" s="1"/>
  <c r="BA111" i="97" s="1"/>
  <c r="BA118" i="97" s="1"/>
  <c r="BB111" i="97" s="1"/>
  <c r="BB118" i="97" s="1"/>
  <c r="BC111" i="97" s="1"/>
  <c r="BC118" i="97" s="1"/>
  <c r="BD111" i="97" s="1"/>
  <c r="BD118" i="97" s="1"/>
  <c r="BE111" i="97" s="1"/>
  <c r="BE118" i="97" s="1"/>
  <c r="BF111" i="97" s="1"/>
  <c r="BF118" i="97" s="1"/>
  <c r="BG111" i="97" s="1"/>
  <c r="BG118" i="97" s="1"/>
  <c r="BH111" i="97" s="1"/>
  <c r="BH118" i="97" s="1"/>
  <c r="BI111" i="97" s="1"/>
  <c r="BI118" i="97" s="1"/>
  <c r="BJ111" i="97" s="1"/>
  <c r="BJ118" i="97" s="1"/>
  <c r="BK111" i="97" s="1"/>
  <c r="BK118" i="97" s="1"/>
  <c r="BL111" i="97" s="1"/>
  <c r="BL118" i="97" s="1"/>
  <c r="BM111" i="97" s="1"/>
  <c r="BM118" i="97" s="1"/>
  <c r="BN111" i="97" s="1"/>
  <c r="BN118" i="97" s="1"/>
  <c r="BO111" i="97" s="1"/>
  <c r="BO118" i="97" s="1"/>
  <c r="BP111" i="97" s="1"/>
  <c r="BP118" i="97" s="1"/>
  <c r="BQ111" i="97" s="1"/>
  <c r="BQ118" i="97" s="1"/>
  <c r="BR111" i="97" s="1"/>
  <c r="BR118" i="97" s="1"/>
  <c r="BS111" i="97" s="1"/>
  <c r="BS118" i="97" s="1"/>
  <c r="BT111" i="97" s="1"/>
  <c r="BT118" i="97" s="1"/>
  <c r="BU111" i="97" s="1"/>
  <c r="BU118" i="97" s="1"/>
  <c r="BV111" i="97" s="1"/>
  <c r="BV118" i="97" s="1"/>
  <c r="BW111" i="97" s="1"/>
  <c r="BW118" i="97" s="1"/>
  <c r="BX111" i="97" s="1"/>
  <c r="BX118" i="97" s="1"/>
  <c r="BY111" i="97" s="1"/>
  <c r="BY118" i="97" s="1"/>
  <c r="BZ111" i="97" s="1"/>
  <c r="BZ118" i="97" s="1"/>
  <c r="CA111" i="97" s="1"/>
  <c r="CA118" i="97" s="1"/>
  <c r="CB111" i="97" s="1"/>
  <c r="CB118" i="97" s="1"/>
  <c r="CC111" i="97" s="1"/>
  <c r="CC118" i="97" s="1"/>
  <c r="CD111" i="97" s="1"/>
  <c r="CD118" i="97" s="1"/>
  <c r="CE111" i="97" s="1"/>
  <c r="CE118" i="97" s="1"/>
  <c r="CF111" i="97" s="1"/>
  <c r="CF118" i="97" s="1"/>
  <c r="CG111" i="97" s="1"/>
  <c r="CG118" i="97" s="1"/>
  <c r="CH111" i="97" s="1"/>
  <c r="CH118" i="97" s="1"/>
  <c r="CI111" i="97" s="1"/>
  <c r="CI118" i="97" s="1"/>
  <c r="CJ111" i="97" s="1"/>
  <c r="CJ118" i="97" s="1"/>
  <c r="CK111" i="97" s="1"/>
  <c r="CK118" i="97" s="1"/>
  <c r="CL111" i="97" s="1"/>
  <c r="CL118" i="97" s="1"/>
  <c r="CM111" i="97" s="1"/>
  <c r="CM118" i="97" s="1"/>
  <c r="CN111" i="97" s="1"/>
  <c r="CN118" i="97" s="1"/>
  <c r="CO111" i="97" s="1"/>
  <c r="CO118" i="97" s="1"/>
  <c r="CP111" i="97" s="1"/>
  <c r="CP118" i="97" s="1"/>
  <c r="CQ111" i="97" s="1"/>
  <c r="CQ118" i="97" s="1"/>
  <c r="F36" i="97"/>
  <c r="G28" i="97" s="1"/>
  <c r="BI597" i="97"/>
  <c r="AS597" i="97"/>
  <c r="U597" i="97"/>
  <c r="D477" i="97"/>
  <c r="E470" i="97" s="1"/>
  <c r="E477" i="97" s="1"/>
  <c r="F470" i="97" s="1"/>
  <c r="F477" i="97" s="1"/>
  <c r="G470" i="97" s="1"/>
  <c r="G477" i="97" s="1"/>
  <c r="H470" i="97" s="1"/>
  <c r="H477" i="97" s="1"/>
  <c r="I470" i="97" s="1"/>
  <c r="I477" i="97" s="1"/>
  <c r="J470" i="97" s="1"/>
  <c r="J477" i="97" s="1"/>
  <c r="K470" i="97" s="1"/>
  <c r="K477" i="97" s="1"/>
  <c r="L470" i="97" s="1"/>
  <c r="L477" i="97" s="1"/>
  <c r="M470" i="97" s="1"/>
  <c r="M477" i="97" s="1"/>
  <c r="N470" i="97" s="1"/>
  <c r="N477" i="97" s="1"/>
  <c r="O470" i="97" s="1"/>
  <c r="O477" i="97" s="1"/>
  <c r="P470" i="97" s="1"/>
  <c r="P477" i="97" s="1"/>
  <c r="Q470" i="97" s="1"/>
  <c r="Q477" i="97" s="1"/>
  <c r="R470" i="97" s="1"/>
  <c r="R477" i="97" s="1"/>
  <c r="S470" i="97" s="1"/>
  <c r="S477" i="97" s="1"/>
  <c r="T470" i="97" s="1"/>
  <c r="T477" i="97" s="1"/>
  <c r="U470" i="97" s="1"/>
  <c r="U477" i="97" s="1"/>
  <c r="V470" i="97" s="1"/>
  <c r="V477" i="97" s="1"/>
  <c r="W470" i="97" s="1"/>
  <c r="W477" i="97" s="1"/>
  <c r="X470" i="97" s="1"/>
  <c r="X477" i="97" s="1"/>
  <c r="Y470" i="97" s="1"/>
  <c r="Y477" i="97" s="1"/>
  <c r="Z470" i="97" s="1"/>
  <c r="Z477" i="97" s="1"/>
  <c r="AA470" i="97" s="1"/>
  <c r="AA477" i="97" s="1"/>
  <c r="AB470" i="97" s="1"/>
  <c r="AB477" i="97" s="1"/>
  <c r="AC470" i="97" s="1"/>
  <c r="AC477" i="97" s="1"/>
  <c r="AD470" i="97" s="1"/>
  <c r="AD477" i="97" s="1"/>
  <c r="AE470" i="97" s="1"/>
  <c r="AE477" i="97" s="1"/>
  <c r="AF470" i="97" s="1"/>
  <c r="AF477" i="97" s="1"/>
  <c r="AG470" i="97" s="1"/>
  <c r="AG477" i="97" s="1"/>
  <c r="AH470" i="97" s="1"/>
  <c r="AH477" i="97" s="1"/>
  <c r="AI470" i="97" s="1"/>
  <c r="AI477" i="97" s="1"/>
  <c r="AJ470" i="97" s="1"/>
  <c r="AJ477" i="97" s="1"/>
  <c r="AK470" i="97" s="1"/>
  <c r="AK477" i="97" s="1"/>
  <c r="AL470" i="97" s="1"/>
  <c r="AL477" i="97" s="1"/>
  <c r="AM470" i="97" s="1"/>
  <c r="AM477" i="97" s="1"/>
  <c r="AN470" i="97" s="1"/>
  <c r="AN477" i="97" s="1"/>
  <c r="AO470" i="97" s="1"/>
  <c r="AO477" i="97" s="1"/>
  <c r="AP470" i="97" s="1"/>
  <c r="AP477" i="97" s="1"/>
  <c r="AQ470" i="97" s="1"/>
  <c r="AQ477" i="97" s="1"/>
  <c r="AR470" i="97" s="1"/>
  <c r="AR477" i="97" s="1"/>
  <c r="AS470" i="97" s="1"/>
  <c r="AS477" i="97" s="1"/>
  <c r="AT470" i="97" s="1"/>
  <c r="AT477" i="97" s="1"/>
  <c r="AU470" i="97" s="1"/>
  <c r="AU477" i="97" s="1"/>
  <c r="AV470" i="97" s="1"/>
  <c r="AV477" i="97" s="1"/>
  <c r="AW470" i="97" s="1"/>
  <c r="AW477" i="97" s="1"/>
  <c r="AX470" i="97" s="1"/>
  <c r="AX477" i="97" s="1"/>
  <c r="AY470" i="97" s="1"/>
  <c r="AY477" i="97" s="1"/>
  <c r="AZ470" i="97" s="1"/>
  <c r="AZ477" i="97" s="1"/>
  <c r="BA470" i="97" s="1"/>
  <c r="BA477" i="97" s="1"/>
  <c r="BB470" i="97" s="1"/>
  <c r="BB477" i="97" s="1"/>
  <c r="BC470" i="97" s="1"/>
  <c r="BC477" i="97" s="1"/>
  <c r="BD470" i="97" s="1"/>
  <c r="BD477" i="97" s="1"/>
  <c r="BE470" i="97" s="1"/>
  <c r="BE477" i="97" s="1"/>
  <c r="BF470" i="97" s="1"/>
  <c r="BF477" i="97" s="1"/>
  <c r="BG470" i="97" s="1"/>
  <c r="BG477" i="97" s="1"/>
  <c r="BH470" i="97" s="1"/>
  <c r="BH477" i="97" s="1"/>
  <c r="BI470" i="97" s="1"/>
  <c r="BI477" i="97" s="1"/>
  <c r="BJ470" i="97" s="1"/>
  <c r="BJ477" i="97" s="1"/>
  <c r="BK470" i="97" s="1"/>
  <c r="BK477" i="97" s="1"/>
  <c r="BL470" i="97" s="1"/>
  <c r="BL477" i="97" s="1"/>
  <c r="BM470" i="97" s="1"/>
  <c r="BM477" i="97" s="1"/>
  <c r="BN470" i="97" s="1"/>
  <c r="BN477" i="97" s="1"/>
  <c r="BO470" i="97" s="1"/>
  <c r="BO477" i="97" s="1"/>
  <c r="BP470" i="97" s="1"/>
  <c r="BP477" i="97" s="1"/>
  <c r="BQ470" i="97" s="1"/>
  <c r="BQ477" i="97" s="1"/>
  <c r="BR470" i="97" s="1"/>
  <c r="BR477" i="97" s="1"/>
  <c r="BS470" i="97" s="1"/>
  <c r="BS477" i="97" s="1"/>
  <c r="BT470" i="97" s="1"/>
  <c r="BT477" i="97" s="1"/>
  <c r="BU470" i="97" s="1"/>
  <c r="BU477" i="97" s="1"/>
  <c r="BV470" i="97" s="1"/>
  <c r="BV477" i="97" s="1"/>
  <c r="BW470" i="97" s="1"/>
  <c r="BW477" i="97" s="1"/>
  <c r="BX470" i="97" s="1"/>
  <c r="BX477" i="97" s="1"/>
  <c r="BY470" i="97" s="1"/>
  <c r="BY477" i="97" s="1"/>
  <c r="BZ470" i="97" s="1"/>
  <c r="BZ477" i="97" s="1"/>
  <c r="CA470" i="97" s="1"/>
  <c r="CA477" i="97" s="1"/>
  <c r="CB470" i="97" s="1"/>
  <c r="CB477" i="97" s="1"/>
  <c r="CC470" i="97" s="1"/>
  <c r="CC477" i="97" s="1"/>
  <c r="CD470" i="97" s="1"/>
  <c r="CD477" i="97" s="1"/>
  <c r="CE470" i="97" s="1"/>
  <c r="CE477" i="97" s="1"/>
  <c r="CF470" i="97" s="1"/>
  <c r="CF477" i="97" s="1"/>
  <c r="CG470" i="97" s="1"/>
  <c r="CG477" i="97" s="1"/>
  <c r="CH470" i="97" s="1"/>
  <c r="CH477" i="97" s="1"/>
  <c r="CI470" i="97" s="1"/>
  <c r="CI477" i="97" s="1"/>
  <c r="CJ470" i="97" s="1"/>
  <c r="CJ477" i="97" s="1"/>
  <c r="CK470" i="97" s="1"/>
  <c r="CK477" i="97" s="1"/>
  <c r="CL470" i="97" s="1"/>
  <c r="CL477" i="97" s="1"/>
  <c r="CM470" i="97" s="1"/>
  <c r="CM477" i="97" s="1"/>
  <c r="CN470" i="97" s="1"/>
  <c r="CN477" i="97" s="1"/>
  <c r="CO470" i="97" s="1"/>
  <c r="CO477" i="97" s="1"/>
  <c r="CP470" i="97" s="1"/>
  <c r="CP477" i="97" s="1"/>
  <c r="CQ470" i="97" s="1"/>
  <c r="CQ477" i="97" s="1"/>
  <c r="CR470" i="97" s="1"/>
  <c r="CR477" i="97" s="1"/>
  <c r="D540" i="97"/>
  <c r="E534" i="97" s="1"/>
  <c r="E540" i="97" s="1"/>
  <c r="F534" i="97" s="1"/>
  <c r="F540" i="97" s="1"/>
  <c r="G534" i="97" s="1"/>
  <c r="G540" i="97" s="1"/>
  <c r="H534" i="97" s="1"/>
  <c r="H540" i="97" s="1"/>
  <c r="I534" i="97" s="1"/>
  <c r="I540" i="97" s="1"/>
  <c r="J534" i="97" s="1"/>
  <c r="J540" i="97" s="1"/>
  <c r="K534" i="97" s="1"/>
  <c r="K540" i="97" s="1"/>
  <c r="L534" i="97" s="1"/>
  <c r="L540" i="97" s="1"/>
  <c r="M534" i="97" s="1"/>
  <c r="M540" i="97" s="1"/>
  <c r="N534" i="97" s="1"/>
  <c r="N540" i="97" s="1"/>
  <c r="O534" i="97" s="1"/>
  <c r="O540" i="97" s="1"/>
  <c r="P534" i="97" s="1"/>
  <c r="P540" i="97" s="1"/>
  <c r="Q534" i="97" s="1"/>
  <c r="Q540" i="97" s="1"/>
  <c r="R534" i="97" s="1"/>
  <c r="R540" i="97" s="1"/>
  <c r="S534" i="97" s="1"/>
  <c r="S540" i="97" s="1"/>
  <c r="T534" i="97" s="1"/>
  <c r="T540" i="97" s="1"/>
  <c r="U534" i="97" s="1"/>
  <c r="U540" i="97" s="1"/>
  <c r="V534" i="97" s="1"/>
  <c r="V540" i="97" s="1"/>
  <c r="W534" i="97" s="1"/>
  <c r="W540" i="97" s="1"/>
  <c r="X534" i="97" s="1"/>
  <c r="X540" i="97" s="1"/>
  <c r="Y534" i="97" s="1"/>
  <c r="Y540" i="97" s="1"/>
  <c r="Z534" i="97" s="1"/>
  <c r="Z540" i="97" s="1"/>
  <c r="AA534" i="97" s="1"/>
  <c r="AA540" i="97" s="1"/>
  <c r="AB534" i="97" s="1"/>
  <c r="AB540" i="97" s="1"/>
  <c r="AC534" i="97" s="1"/>
  <c r="AC540" i="97" s="1"/>
  <c r="AD534" i="97" s="1"/>
  <c r="AD540" i="97" s="1"/>
  <c r="AE534" i="97" s="1"/>
  <c r="AE540" i="97" s="1"/>
  <c r="AF534" i="97" s="1"/>
  <c r="AF540" i="97" s="1"/>
  <c r="AG534" i="97" s="1"/>
  <c r="AG540" i="97" s="1"/>
  <c r="AH534" i="97" s="1"/>
  <c r="AH540" i="97" s="1"/>
  <c r="AI534" i="97" s="1"/>
  <c r="AI540" i="97" s="1"/>
  <c r="AJ534" i="97" s="1"/>
  <c r="AJ540" i="97" s="1"/>
  <c r="AK534" i="97" s="1"/>
  <c r="AK540" i="97" s="1"/>
  <c r="AL534" i="97" s="1"/>
  <c r="AL540" i="97" s="1"/>
  <c r="AM534" i="97" s="1"/>
  <c r="AM540" i="97" s="1"/>
  <c r="AN534" i="97" s="1"/>
  <c r="AN540" i="97" s="1"/>
  <c r="AO534" i="97" s="1"/>
  <c r="AO540" i="97" s="1"/>
  <c r="AP534" i="97" s="1"/>
  <c r="AP540" i="97" s="1"/>
  <c r="AQ534" i="97" s="1"/>
  <c r="AQ540" i="97" s="1"/>
  <c r="AR534" i="97" s="1"/>
  <c r="AR540" i="97" s="1"/>
  <c r="AS534" i="97" s="1"/>
  <c r="AS540" i="97" s="1"/>
  <c r="AT534" i="97" s="1"/>
  <c r="AT540" i="97" s="1"/>
  <c r="AU534" i="97" s="1"/>
  <c r="AU540" i="97" s="1"/>
  <c r="AV534" i="97" s="1"/>
  <c r="AV540" i="97" s="1"/>
  <c r="AW534" i="97" s="1"/>
  <c r="AW540" i="97" s="1"/>
  <c r="AX534" i="97" s="1"/>
  <c r="AX540" i="97" s="1"/>
  <c r="AY534" i="97" s="1"/>
  <c r="AY540" i="97" s="1"/>
  <c r="AZ534" i="97" s="1"/>
  <c r="AZ540" i="97" s="1"/>
  <c r="BA534" i="97" s="1"/>
  <c r="BA540" i="97" s="1"/>
  <c r="BB534" i="97" s="1"/>
  <c r="BB540" i="97" s="1"/>
  <c r="BC534" i="97" s="1"/>
  <c r="BC540" i="97" s="1"/>
  <c r="BD534" i="97" s="1"/>
  <c r="BD540" i="97" s="1"/>
  <c r="BE534" i="97" s="1"/>
  <c r="BE540" i="97" s="1"/>
  <c r="BF534" i="97" s="1"/>
  <c r="BF540" i="97" s="1"/>
  <c r="BG534" i="97" s="1"/>
  <c r="BG540" i="97" s="1"/>
  <c r="BH534" i="97" s="1"/>
  <c r="BH540" i="97" s="1"/>
  <c r="BI534" i="97" s="1"/>
  <c r="BI540" i="97" s="1"/>
  <c r="BJ534" i="97" s="1"/>
  <c r="BJ540" i="97" s="1"/>
  <c r="BK534" i="97" s="1"/>
  <c r="BK540" i="97" s="1"/>
  <c r="BL534" i="97" s="1"/>
  <c r="BL540" i="97" s="1"/>
  <c r="BM534" i="97" s="1"/>
  <c r="BM540" i="97" s="1"/>
  <c r="BN534" i="97" s="1"/>
  <c r="BN540" i="97" s="1"/>
  <c r="BO534" i="97" s="1"/>
  <c r="BO540" i="97" s="1"/>
  <c r="BP534" i="97" s="1"/>
  <c r="BP540" i="97" s="1"/>
  <c r="BQ534" i="97" s="1"/>
  <c r="BQ540" i="97" s="1"/>
  <c r="BR534" i="97" s="1"/>
  <c r="BR540" i="97" s="1"/>
  <c r="BS534" i="97" s="1"/>
  <c r="BS540" i="97" s="1"/>
  <c r="BT534" i="97" s="1"/>
  <c r="BT540" i="97" s="1"/>
  <c r="BU534" i="97" s="1"/>
  <c r="BU540" i="97" s="1"/>
  <c r="BV534" i="97" s="1"/>
  <c r="BV540" i="97" s="1"/>
  <c r="BW534" i="97" s="1"/>
  <c r="BW540" i="97" s="1"/>
  <c r="BX534" i="97" s="1"/>
  <c r="BX540" i="97" s="1"/>
  <c r="BY534" i="97" s="1"/>
  <c r="BY540" i="97" s="1"/>
  <c r="BZ534" i="97" s="1"/>
  <c r="BZ540" i="97" s="1"/>
  <c r="CA534" i="97" s="1"/>
  <c r="CA540" i="97" s="1"/>
  <c r="CB534" i="97" s="1"/>
  <c r="CB540" i="97" s="1"/>
  <c r="CC534" i="97" s="1"/>
  <c r="CC540" i="97" s="1"/>
  <c r="CD534" i="97" s="1"/>
  <c r="CD540" i="97" s="1"/>
  <c r="CE534" i="97" s="1"/>
  <c r="CE540" i="97" s="1"/>
  <c r="CF534" i="97" s="1"/>
  <c r="CF540" i="97" s="1"/>
  <c r="CG534" i="97" s="1"/>
  <c r="CG540" i="97" s="1"/>
  <c r="CH534" i="97" s="1"/>
  <c r="CH540" i="97" s="1"/>
  <c r="CI534" i="97" s="1"/>
  <c r="CI540" i="97" s="1"/>
  <c r="D487" i="97"/>
  <c r="E480" i="97" s="1"/>
  <c r="E487" i="97" s="1"/>
  <c r="F480" i="97" s="1"/>
  <c r="F487" i="97" s="1"/>
  <c r="G480" i="97" s="1"/>
  <c r="G487" i="97" s="1"/>
  <c r="H480" i="97" s="1"/>
  <c r="H487" i="97" s="1"/>
  <c r="I480" i="97" s="1"/>
  <c r="I487" i="97" s="1"/>
  <c r="J480" i="97" s="1"/>
  <c r="J487" i="97" s="1"/>
  <c r="K480" i="97" s="1"/>
  <c r="K487" i="97" s="1"/>
  <c r="L480" i="97" s="1"/>
  <c r="L487" i="97" s="1"/>
  <c r="M480" i="97" s="1"/>
  <c r="M487" i="97" s="1"/>
  <c r="N480" i="97" s="1"/>
  <c r="N487" i="97" s="1"/>
  <c r="O480" i="97" s="1"/>
  <c r="O487" i="97" s="1"/>
  <c r="P480" i="97" s="1"/>
  <c r="P487" i="97" s="1"/>
  <c r="Q480" i="97" s="1"/>
  <c r="Q487" i="97" s="1"/>
  <c r="R480" i="97" s="1"/>
  <c r="R487" i="97" s="1"/>
  <c r="S480" i="97" s="1"/>
  <c r="S487" i="97" s="1"/>
  <c r="T480" i="97" s="1"/>
  <c r="T487" i="97" s="1"/>
  <c r="U480" i="97" s="1"/>
  <c r="U487" i="97" s="1"/>
  <c r="V480" i="97" s="1"/>
  <c r="V487" i="97" s="1"/>
  <c r="W480" i="97" s="1"/>
  <c r="W487" i="97" s="1"/>
  <c r="X480" i="97" s="1"/>
  <c r="X487" i="97" s="1"/>
  <c r="Y480" i="97" s="1"/>
  <c r="Y487" i="97" s="1"/>
  <c r="Z480" i="97" s="1"/>
  <c r="Z487" i="97" s="1"/>
  <c r="AA480" i="97" s="1"/>
  <c r="AA487" i="97" s="1"/>
  <c r="AB480" i="97" s="1"/>
  <c r="AB487" i="97" s="1"/>
  <c r="AC480" i="97" s="1"/>
  <c r="AC487" i="97" s="1"/>
  <c r="AD480" i="97" s="1"/>
  <c r="AD487" i="97" s="1"/>
  <c r="AE480" i="97" s="1"/>
  <c r="AE487" i="97" s="1"/>
  <c r="AF480" i="97" s="1"/>
  <c r="AF487" i="97" s="1"/>
  <c r="AG480" i="97" s="1"/>
  <c r="AG487" i="97" s="1"/>
  <c r="AH480" i="97" s="1"/>
  <c r="AH487" i="97" s="1"/>
  <c r="AI480" i="97" s="1"/>
  <c r="AI487" i="97" s="1"/>
  <c r="AJ480" i="97" s="1"/>
  <c r="AJ487" i="97" s="1"/>
  <c r="AK480" i="97" s="1"/>
  <c r="AK487" i="97" s="1"/>
  <c r="AL480" i="97" s="1"/>
  <c r="AL487" i="97" s="1"/>
  <c r="AM480" i="97" s="1"/>
  <c r="AM487" i="97" s="1"/>
  <c r="AN480" i="97" s="1"/>
  <c r="AN487" i="97" s="1"/>
  <c r="AO480" i="97" s="1"/>
  <c r="AO487" i="97" s="1"/>
  <c r="AP480" i="97" s="1"/>
  <c r="AP487" i="97" s="1"/>
  <c r="AQ480" i="97" s="1"/>
  <c r="AQ487" i="97" s="1"/>
  <c r="AR480" i="97" s="1"/>
  <c r="AR487" i="97" s="1"/>
  <c r="AS480" i="97" s="1"/>
  <c r="AS487" i="97" s="1"/>
  <c r="AT480" i="97" s="1"/>
  <c r="AT487" i="97" s="1"/>
  <c r="AU480" i="97" s="1"/>
  <c r="AU487" i="97" s="1"/>
  <c r="AV480" i="97" s="1"/>
  <c r="AV487" i="97" s="1"/>
  <c r="AW480" i="97" s="1"/>
  <c r="AW487" i="97" s="1"/>
  <c r="AX480" i="97" s="1"/>
  <c r="AX487" i="97" s="1"/>
  <c r="AY480" i="97" s="1"/>
  <c r="AY487" i="97" s="1"/>
  <c r="AZ480" i="97" s="1"/>
  <c r="AZ487" i="97" s="1"/>
  <c r="BA480" i="97" s="1"/>
  <c r="BA487" i="97" s="1"/>
  <c r="BB480" i="97" s="1"/>
  <c r="BB487" i="97" s="1"/>
  <c r="BC480" i="97" s="1"/>
  <c r="BC487" i="97" s="1"/>
  <c r="BD480" i="97" s="1"/>
  <c r="BD487" i="97" s="1"/>
  <c r="BE480" i="97" s="1"/>
  <c r="BE487" i="97" s="1"/>
  <c r="BF480" i="97" s="1"/>
  <c r="BF487" i="97" s="1"/>
  <c r="BG480" i="97" s="1"/>
  <c r="BG487" i="97" s="1"/>
  <c r="BH480" i="97" s="1"/>
  <c r="BH487" i="97" s="1"/>
  <c r="BI480" i="97" s="1"/>
  <c r="BI487" i="97" s="1"/>
  <c r="BJ480" i="97" s="1"/>
  <c r="BJ487" i="97" s="1"/>
  <c r="BK480" i="97" s="1"/>
  <c r="BK487" i="97" s="1"/>
  <c r="BL480" i="97" s="1"/>
  <c r="BL487" i="97" s="1"/>
  <c r="BM480" i="97" s="1"/>
  <c r="BM487" i="97" s="1"/>
  <c r="BN480" i="97" s="1"/>
  <c r="BN487" i="97" s="1"/>
  <c r="BO480" i="97" s="1"/>
  <c r="BO487" i="97" s="1"/>
  <c r="BP480" i="97" s="1"/>
  <c r="BP487" i="97" s="1"/>
  <c r="BQ480" i="97" s="1"/>
  <c r="BQ487" i="97" s="1"/>
  <c r="BR480" i="97" s="1"/>
  <c r="BR487" i="97" s="1"/>
  <c r="BS480" i="97" s="1"/>
  <c r="BS487" i="97" s="1"/>
  <c r="BT480" i="97" s="1"/>
  <c r="BT487" i="97" s="1"/>
  <c r="BU480" i="97" s="1"/>
  <c r="BU487" i="97" s="1"/>
  <c r="BV480" i="97" s="1"/>
  <c r="BV487" i="97" s="1"/>
  <c r="BW480" i="97" s="1"/>
  <c r="BW487" i="97" s="1"/>
  <c r="BX480" i="97" s="1"/>
  <c r="BX487" i="97" s="1"/>
  <c r="BY480" i="97" s="1"/>
  <c r="BY487" i="97" s="1"/>
  <c r="BZ480" i="97" s="1"/>
  <c r="BZ487" i="97" s="1"/>
  <c r="CA480" i="97" s="1"/>
  <c r="CA487" i="97" s="1"/>
  <c r="CB480" i="97" s="1"/>
  <c r="CB487" i="97" s="1"/>
  <c r="CC480" i="97" s="1"/>
  <c r="CC487" i="97" s="1"/>
  <c r="CD480" i="97" s="1"/>
  <c r="CD487" i="97" s="1"/>
  <c r="CE480" i="97" s="1"/>
  <c r="CE487" i="97" s="1"/>
  <c r="CF480" i="97" s="1"/>
  <c r="CF487" i="97" s="1"/>
  <c r="CG480" i="97" s="1"/>
  <c r="CG487" i="97" s="1"/>
  <c r="CH480" i="97" s="1"/>
  <c r="CH487" i="97" s="1"/>
  <c r="CI480" i="97" s="1"/>
  <c r="CI487" i="97" s="1"/>
  <c r="CJ480" i="97" s="1"/>
  <c r="CJ487" i="97" s="1"/>
  <c r="CK480" i="97" s="1"/>
  <c r="CK487" i="97" s="1"/>
  <c r="CL480" i="97" s="1"/>
  <c r="CL487" i="97" s="1"/>
  <c r="CM480" i="97" s="1"/>
  <c r="CM487" i="97" s="1"/>
  <c r="CN480" i="97" s="1"/>
  <c r="CN487" i="97" s="1"/>
  <c r="CO480" i="97" s="1"/>
  <c r="CO487" i="97" s="1"/>
  <c r="CP480" i="97" s="1"/>
  <c r="CP487" i="97" s="1"/>
  <c r="CQ480" i="97" s="1"/>
  <c r="CQ487" i="97" s="1"/>
  <c r="CR480" i="97" s="1"/>
  <c r="CR487" i="97" s="1"/>
  <c r="D373" i="97"/>
  <c r="E366" i="97" s="1"/>
  <c r="E373" i="97" s="1"/>
  <c r="F366" i="97" s="1"/>
  <c r="F373" i="97" s="1"/>
  <c r="G366" i="97" s="1"/>
  <c r="G373" i="97" s="1"/>
  <c r="H366" i="97" s="1"/>
  <c r="H373" i="97" s="1"/>
  <c r="I366" i="97" s="1"/>
  <c r="I373" i="97" s="1"/>
  <c r="J366" i="97" s="1"/>
  <c r="J373" i="97" s="1"/>
  <c r="K366" i="97" s="1"/>
  <c r="K373" i="97" s="1"/>
  <c r="L366" i="97" s="1"/>
  <c r="L373" i="97" s="1"/>
  <c r="M366" i="97" s="1"/>
  <c r="M373" i="97" s="1"/>
  <c r="N366" i="97" s="1"/>
  <c r="N373" i="97" s="1"/>
  <c r="O366" i="97" s="1"/>
  <c r="O373" i="97" s="1"/>
  <c r="P366" i="97" s="1"/>
  <c r="P373" i="97" s="1"/>
  <c r="Q366" i="97" s="1"/>
  <c r="Q373" i="97" s="1"/>
  <c r="R366" i="97" s="1"/>
  <c r="R373" i="97" s="1"/>
  <c r="S366" i="97" s="1"/>
  <c r="S373" i="97" s="1"/>
  <c r="T366" i="97" s="1"/>
  <c r="T373" i="97" s="1"/>
  <c r="U366" i="97" s="1"/>
  <c r="U373" i="97" s="1"/>
  <c r="V366" i="97" s="1"/>
  <c r="V373" i="97" s="1"/>
  <c r="W366" i="97" s="1"/>
  <c r="W373" i="97" s="1"/>
  <c r="X366" i="97" s="1"/>
  <c r="X373" i="97" s="1"/>
  <c r="Y366" i="97" s="1"/>
  <c r="Y373" i="97" s="1"/>
  <c r="Z366" i="97" s="1"/>
  <c r="Z373" i="97" s="1"/>
  <c r="AA366" i="97" s="1"/>
  <c r="AA373" i="97" s="1"/>
  <c r="AB366" i="97" s="1"/>
  <c r="AB373" i="97" s="1"/>
  <c r="AC366" i="97" s="1"/>
  <c r="AC373" i="97" s="1"/>
  <c r="AD366" i="97" s="1"/>
  <c r="AD373" i="97" s="1"/>
  <c r="AE366" i="97" s="1"/>
  <c r="AE373" i="97" s="1"/>
  <c r="AF366" i="97" s="1"/>
  <c r="AF373" i="97" s="1"/>
  <c r="AG366" i="97" s="1"/>
  <c r="AG373" i="97" s="1"/>
  <c r="AH366" i="97" s="1"/>
  <c r="AH373" i="97" s="1"/>
  <c r="AI366" i="97" s="1"/>
  <c r="AI373" i="97" s="1"/>
  <c r="AJ366" i="97" s="1"/>
  <c r="AJ373" i="97" s="1"/>
  <c r="AK366" i="97" s="1"/>
  <c r="AK373" i="97" s="1"/>
  <c r="AL366" i="97" s="1"/>
  <c r="AL373" i="97" s="1"/>
  <c r="AM366" i="97" s="1"/>
  <c r="AM373" i="97" s="1"/>
  <c r="AN366" i="97" s="1"/>
  <c r="AN373" i="97" s="1"/>
  <c r="AO366" i="97" s="1"/>
  <c r="AO373" i="97" s="1"/>
  <c r="AP366" i="97" s="1"/>
  <c r="AP373" i="97" s="1"/>
  <c r="AQ366" i="97" s="1"/>
  <c r="AQ373" i="97" s="1"/>
  <c r="AR366" i="97" s="1"/>
  <c r="AR373" i="97" s="1"/>
  <c r="AS366" i="97" s="1"/>
  <c r="AS373" i="97" s="1"/>
  <c r="AT366" i="97" s="1"/>
  <c r="AT373" i="97" s="1"/>
  <c r="AU366" i="97" s="1"/>
  <c r="AU373" i="97" s="1"/>
  <c r="AV366" i="97" s="1"/>
  <c r="AV373" i="97" s="1"/>
  <c r="AW366" i="97" s="1"/>
  <c r="AW373" i="97" s="1"/>
  <c r="AX366" i="97" s="1"/>
  <c r="AX373" i="97" s="1"/>
  <c r="AY366" i="97" s="1"/>
  <c r="AY373" i="97" s="1"/>
  <c r="AZ366" i="97" s="1"/>
  <c r="AZ373" i="97" s="1"/>
  <c r="BA366" i="97" s="1"/>
  <c r="BA373" i="97" s="1"/>
  <c r="BB366" i="97" s="1"/>
  <c r="BB373" i="97" s="1"/>
  <c r="BC366" i="97" s="1"/>
  <c r="BC373" i="97" s="1"/>
  <c r="BD366" i="97" s="1"/>
  <c r="BD373" i="97" s="1"/>
  <c r="BE366" i="97" s="1"/>
  <c r="BE373" i="97" s="1"/>
  <c r="BF366" i="97" s="1"/>
  <c r="BF373" i="97" s="1"/>
  <c r="BG366" i="97" s="1"/>
  <c r="BG373" i="97" s="1"/>
  <c r="BH366" i="97" s="1"/>
  <c r="BH373" i="97" s="1"/>
  <c r="BI366" i="97" s="1"/>
  <c r="BI373" i="97" s="1"/>
  <c r="BJ366" i="97" s="1"/>
  <c r="BJ373" i="97" s="1"/>
  <c r="BK366" i="97" s="1"/>
  <c r="BK373" i="97" s="1"/>
  <c r="BL366" i="97" s="1"/>
  <c r="BL373" i="97" s="1"/>
  <c r="BM366" i="97" s="1"/>
  <c r="BM373" i="97" s="1"/>
  <c r="BN366" i="97" s="1"/>
  <c r="BN373" i="97" s="1"/>
  <c r="BO366" i="97" s="1"/>
  <c r="BO373" i="97" s="1"/>
  <c r="BP366" i="97" s="1"/>
  <c r="BP373" i="97" s="1"/>
  <c r="BQ366" i="97" s="1"/>
  <c r="BQ373" i="97" s="1"/>
  <c r="BR366" i="97" s="1"/>
  <c r="BR373" i="97" s="1"/>
  <c r="BS366" i="97" s="1"/>
  <c r="BS373" i="97" s="1"/>
  <c r="BT366" i="97" s="1"/>
  <c r="BT373" i="97" s="1"/>
  <c r="BU366" i="97" s="1"/>
  <c r="BU373" i="97" s="1"/>
  <c r="BV366" i="97" s="1"/>
  <c r="BV373" i="97" s="1"/>
  <c r="BW366" i="97" s="1"/>
  <c r="BW373" i="97" s="1"/>
  <c r="BX366" i="97" s="1"/>
  <c r="BX373" i="97" s="1"/>
  <c r="BY366" i="97" s="1"/>
  <c r="BY373" i="97" s="1"/>
  <c r="BZ366" i="97" s="1"/>
  <c r="BZ373" i="97" s="1"/>
  <c r="CA366" i="97" s="1"/>
  <c r="CA373" i="97" s="1"/>
  <c r="CB366" i="97" s="1"/>
  <c r="CB373" i="97" s="1"/>
  <c r="CC366" i="97" s="1"/>
  <c r="CC373" i="97" s="1"/>
  <c r="CD366" i="97" s="1"/>
  <c r="CD373" i="97" s="1"/>
  <c r="CE366" i="97" s="1"/>
  <c r="CE373" i="97" s="1"/>
  <c r="CF366" i="97" s="1"/>
  <c r="CF373" i="97" s="1"/>
  <c r="CG366" i="97" s="1"/>
  <c r="CG373" i="97" s="1"/>
  <c r="CH366" i="97" s="1"/>
  <c r="CH373" i="97" s="1"/>
  <c r="CI366" i="97" s="1"/>
  <c r="CI373" i="97" s="1"/>
  <c r="CJ366" i="97" s="1"/>
  <c r="CJ373" i="97" s="1"/>
  <c r="CK366" i="97" s="1"/>
  <c r="CK373" i="97" s="1"/>
  <c r="CL366" i="97" s="1"/>
  <c r="CL373" i="97" s="1"/>
  <c r="CM366" i="97" s="1"/>
  <c r="CM373" i="97" s="1"/>
  <c r="CN366" i="97" s="1"/>
  <c r="CN373" i="97" s="1"/>
  <c r="CO366" i="97" s="1"/>
  <c r="CO373" i="97" s="1"/>
  <c r="CP366" i="97" s="1"/>
  <c r="CP373" i="97" s="1"/>
  <c r="CQ366" i="97" s="1"/>
  <c r="CQ373" i="97" s="1"/>
  <c r="CR366" i="97" s="1"/>
  <c r="CR373" i="97" s="1"/>
  <c r="CS366" i="97" s="1"/>
  <c r="CS373" i="97" s="1"/>
  <c r="CT366" i="97" s="1"/>
  <c r="CT373" i="97" s="1"/>
  <c r="CU366" i="97" s="1"/>
  <c r="CU373" i="97" s="1"/>
  <c r="CV366" i="97" s="1"/>
  <c r="CV373" i="97" s="1"/>
  <c r="CW366" i="97" s="1"/>
  <c r="CW373" i="97" s="1"/>
  <c r="CX366" i="97" s="1"/>
  <c r="CX373" i="97" s="1"/>
  <c r="CY366" i="97" s="1"/>
  <c r="CY373" i="97" s="1"/>
  <c r="CZ366" i="97" s="1"/>
  <c r="CZ373" i="97" s="1"/>
  <c r="DA366" i="97" s="1"/>
  <c r="DA373" i="97" s="1"/>
  <c r="DB366" i="97" s="1"/>
  <c r="DB373" i="97" s="1"/>
  <c r="DC366" i="97" s="1"/>
  <c r="DC373" i="97" s="1"/>
  <c r="DD366" i="97" s="1"/>
  <c r="DD373" i="97" s="1"/>
  <c r="DE366" i="97" s="1"/>
  <c r="DE373" i="97" s="1"/>
  <c r="DF366" i="97" s="1"/>
  <c r="DF373" i="97" s="1"/>
  <c r="DG366" i="97" s="1"/>
  <c r="DG373" i="97" s="1"/>
  <c r="DH366" i="97" s="1"/>
  <c r="E278" i="97"/>
  <c r="F271" i="97" s="1"/>
  <c r="F278" i="97" s="1"/>
  <c r="G271" i="97" s="1"/>
  <c r="G278" i="97" s="1"/>
  <c r="H271" i="97" s="1"/>
  <c r="H278" i="97" s="1"/>
  <c r="I271" i="97" s="1"/>
  <c r="I278" i="97" s="1"/>
  <c r="J271" i="97" s="1"/>
  <c r="J278" i="97" s="1"/>
  <c r="K271" i="97" s="1"/>
  <c r="K278" i="97" s="1"/>
  <c r="L271" i="97" s="1"/>
  <c r="L278" i="97" s="1"/>
  <c r="M271" i="97" s="1"/>
  <c r="M278" i="97" s="1"/>
  <c r="N271" i="97" s="1"/>
  <c r="N278" i="97" s="1"/>
  <c r="O271" i="97" s="1"/>
  <c r="O278" i="97" s="1"/>
  <c r="P271" i="97" s="1"/>
  <c r="P278" i="97" s="1"/>
  <c r="Q271" i="97" s="1"/>
  <c r="Q278" i="97" s="1"/>
  <c r="R271" i="97" s="1"/>
  <c r="R278" i="97" s="1"/>
  <c r="S271" i="97" s="1"/>
  <c r="S278" i="97" s="1"/>
  <c r="T271" i="97" s="1"/>
  <c r="T278" i="97" s="1"/>
  <c r="U271" i="97" s="1"/>
  <c r="U278" i="97" s="1"/>
  <c r="V271" i="97" s="1"/>
  <c r="V278" i="97" s="1"/>
  <c r="W271" i="97" s="1"/>
  <c r="W278" i="97" s="1"/>
  <c r="X271" i="97" s="1"/>
  <c r="X278" i="97" s="1"/>
  <c r="Y271" i="97" s="1"/>
  <c r="Y278" i="97" s="1"/>
  <c r="Z271" i="97" s="1"/>
  <c r="Z278" i="97" s="1"/>
  <c r="AA271" i="97" s="1"/>
  <c r="AA278" i="97" s="1"/>
  <c r="AB271" i="97" s="1"/>
  <c r="AB278" i="97" s="1"/>
  <c r="AC271" i="97" s="1"/>
  <c r="AC278" i="97" s="1"/>
  <c r="AD271" i="97" s="1"/>
  <c r="AD278" i="97" s="1"/>
  <c r="AE271" i="97" s="1"/>
  <c r="AE278" i="97" s="1"/>
  <c r="AF271" i="97" s="1"/>
  <c r="AF278" i="97" s="1"/>
  <c r="AG271" i="97" s="1"/>
  <c r="AG278" i="97" s="1"/>
  <c r="AH271" i="97" s="1"/>
  <c r="AH278" i="97" s="1"/>
  <c r="AI271" i="97" s="1"/>
  <c r="AI278" i="97" s="1"/>
  <c r="AJ271" i="97" s="1"/>
  <c r="AJ278" i="97" s="1"/>
  <c r="AK271" i="97" s="1"/>
  <c r="AK278" i="97" s="1"/>
  <c r="AL271" i="97" s="1"/>
  <c r="AL278" i="97" s="1"/>
  <c r="AM271" i="97" s="1"/>
  <c r="AM278" i="97" s="1"/>
  <c r="AN271" i="97" s="1"/>
  <c r="AN278" i="97" s="1"/>
  <c r="AO271" i="97" s="1"/>
  <c r="AO278" i="97" s="1"/>
  <c r="AP271" i="97" s="1"/>
  <c r="AP278" i="97" s="1"/>
  <c r="AQ271" i="97" s="1"/>
  <c r="AQ278" i="97" s="1"/>
  <c r="AR271" i="97" s="1"/>
  <c r="AR278" i="97" s="1"/>
  <c r="AS271" i="97" s="1"/>
  <c r="AS278" i="97" s="1"/>
  <c r="AT271" i="97" s="1"/>
  <c r="AT278" i="97" s="1"/>
  <c r="AU271" i="97" s="1"/>
  <c r="AU278" i="97" s="1"/>
  <c r="AV271" i="97" s="1"/>
  <c r="AV278" i="97" s="1"/>
  <c r="AW271" i="97" s="1"/>
  <c r="AW278" i="97" s="1"/>
  <c r="AX271" i="97" s="1"/>
  <c r="AX278" i="97" s="1"/>
  <c r="AY271" i="97" s="1"/>
  <c r="AY278" i="97" s="1"/>
  <c r="AZ271" i="97" s="1"/>
  <c r="AZ278" i="97" s="1"/>
  <c r="BA271" i="97" s="1"/>
  <c r="BA278" i="97" s="1"/>
  <c r="BB271" i="97" s="1"/>
  <c r="BB278" i="97" s="1"/>
  <c r="BC271" i="97" s="1"/>
  <c r="BC278" i="97" s="1"/>
  <c r="BD271" i="97" s="1"/>
  <c r="BD278" i="97" s="1"/>
  <c r="BE271" i="97" s="1"/>
  <c r="BE278" i="97" s="1"/>
  <c r="BF271" i="97" s="1"/>
  <c r="BF278" i="97" s="1"/>
  <c r="BG271" i="97" s="1"/>
  <c r="BG278" i="97" s="1"/>
  <c r="BH271" i="97" s="1"/>
  <c r="BH278" i="97" s="1"/>
  <c r="BI271" i="97" s="1"/>
  <c r="BI278" i="97" s="1"/>
  <c r="BJ271" i="97" s="1"/>
  <c r="BJ278" i="97" s="1"/>
  <c r="BK271" i="97" s="1"/>
  <c r="BK278" i="97" s="1"/>
  <c r="BL271" i="97" s="1"/>
  <c r="BL278" i="97" s="1"/>
  <c r="BM271" i="97" s="1"/>
  <c r="BM278" i="97" s="1"/>
  <c r="BN271" i="97" s="1"/>
  <c r="BN278" i="97" s="1"/>
  <c r="BO271" i="97" s="1"/>
  <c r="BO278" i="97" s="1"/>
  <c r="BP271" i="97" s="1"/>
  <c r="BP278" i="97" s="1"/>
  <c r="BQ271" i="97" s="1"/>
  <c r="BQ278" i="97" s="1"/>
  <c r="BR271" i="97" s="1"/>
  <c r="BR278" i="97" s="1"/>
  <c r="BS271" i="97" s="1"/>
  <c r="BS278" i="97" s="1"/>
  <c r="BT271" i="97" s="1"/>
  <c r="BT278" i="97" s="1"/>
  <c r="BU271" i="97" s="1"/>
  <c r="BU278" i="97" s="1"/>
  <c r="BV271" i="97" s="1"/>
  <c r="BV278" i="97" s="1"/>
  <c r="BW271" i="97" s="1"/>
  <c r="BW278" i="97" s="1"/>
  <c r="BX271" i="97" s="1"/>
  <c r="BX278" i="97" s="1"/>
  <c r="BY271" i="97" s="1"/>
  <c r="BY278" i="97" s="1"/>
  <c r="BZ271" i="97" s="1"/>
  <c r="BZ278" i="97" s="1"/>
  <c r="CA271" i="97" s="1"/>
  <c r="CA278" i="97" s="1"/>
  <c r="CB271" i="97" s="1"/>
  <c r="CB278" i="97" s="1"/>
  <c r="CC271" i="97" s="1"/>
  <c r="CC278" i="97" s="1"/>
  <c r="CD271" i="97" s="1"/>
  <c r="CD278" i="97" s="1"/>
  <c r="CE271" i="97" s="1"/>
  <c r="CE278" i="97" s="1"/>
  <c r="CF271" i="97" s="1"/>
  <c r="CF278" i="97" s="1"/>
  <c r="CG271" i="97" s="1"/>
  <c r="CG278" i="97" s="1"/>
  <c r="CH271" i="97" s="1"/>
  <c r="CH278" i="97" s="1"/>
  <c r="CI271" i="97" s="1"/>
  <c r="CI278" i="97" s="1"/>
  <c r="CJ271" i="97" s="1"/>
  <c r="CJ278" i="97" s="1"/>
  <c r="CK271" i="97" s="1"/>
  <c r="CK278" i="97" s="1"/>
  <c r="CL271" i="97" s="1"/>
  <c r="CL278" i="97" s="1"/>
  <c r="CM271" i="97" s="1"/>
  <c r="CM278" i="97" s="1"/>
  <c r="CN271" i="97" s="1"/>
  <c r="CN278" i="97" s="1"/>
  <c r="CO271" i="97" s="1"/>
  <c r="CO278" i="97" s="1"/>
  <c r="CP271" i="97" s="1"/>
  <c r="CP278" i="97" s="1"/>
  <c r="CQ271" i="97" s="1"/>
  <c r="CQ278" i="97" s="1"/>
  <c r="CR271" i="97" s="1"/>
  <c r="CR278" i="97" s="1"/>
  <c r="CS271" i="97" s="1"/>
  <c r="CS278" i="97" s="1"/>
  <c r="CT271" i="97" s="1"/>
  <c r="CT278" i="97" s="1"/>
  <c r="CU271" i="97" s="1"/>
  <c r="CU278" i="97" s="1"/>
  <c r="E268" i="97"/>
  <c r="F261" i="97" s="1"/>
  <c r="F268" i="97" s="1"/>
  <c r="G261" i="97" s="1"/>
  <c r="G268" i="97" s="1"/>
  <c r="H261" i="97" s="1"/>
  <c r="H268" i="97" s="1"/>
  <c r="I261" i="97" s="1"/>
  <c r="I268" i="97" s="1"/>
  <c r="J261" i="97" s="1"/>
  <c r="J268" i="97" s="1"/>
  <c r="K261" i="97" s="1"/>
  <c r="K268" i="97" s="1"/>
  <c r="L261" i="97" s="1"/>
  <c r="L268" i="97" s="1"/>
  <c r="M261" i="97" s="1"/>
  <c r="M268" i="97" s="1"/>
  <c r="N261" i="97" s="1"/>
  <c r="N268" i="97" s="1"/>
  <c r="O261" i="97" s="1"/>
  <c r="O268" i="97" s="1"/>
  <c r="P261" i="97" s="1"/>
  <c r="P268" i="97" s="1"/>
  <c r="Q261" i="97" s="1"/>
  <c r="Q268" i="97" s="1"/>
  <c r="R261" i="97" s="1"/>
  <c r="R268" i="97" s="1"/>
  <c r="S261" i="97" s="1"/>
  <c r="S268" i="97" s="1"/>
  <c r="T261" i="97" s="1"/>
  <c r="T268" i="97" s="1"/>
  <c r="U261" i="97" s="1"/>
  <c r="U268" i="97" s="1"/>
  <c r="V261" i="97" s="1"/>
  <c r="V268" i="97" s="1"/>
  <c r="W261" i="97" s="1"/>
  <c r="W268" i="97" s="1"/>
  <c r="X261" i="97" s="1"/>
  <c r="X268" i="97" s="1"/>
  <c r="Y261" i="97" s="1"/>
  <c r="Y268" i="97" s="1"/>
  <c r="Z261" i="97" s="1"/>
  <c r="Z268" i="97" s="1"/>
  <c r="AA261" i="97" s="1"/>
  <c r="AA268" i="97" s="1"/>
  <c r="AB261" i="97" s="1"/>
  <c r="AB268" i="97" s="1"/>
  <c r="AC261" i="97" s="1"/>
  <c r="AC268" i="97" s="1"/>
  <c r="AD261" i="97" s="1"/>
  <c r="AD268" i="97" s="1"/>
  <c r="AE261" i="97" s="1"/>
  <c r="AE268" i="97" s="1"/>
  <c r="AF261" i="97" s="1"/>
  <c r="AF268" i="97" s="1"/>
  <c r="AG261" i="97" s="1"/>
  <c r="AG268" i="97" s="1"/>
  <c r="AH261" i="97" s="1"/>
  <c r="AH268" i="97" s="1"/>
  <c r="AI261" i="97" s="1"/>
  <c r="AI268" i="97" s="1"/>
  <c r="AJ261" i="97" s="1"/>
  <c r="AJ268" i="97" s="1"/>
  <c r="AK261" i="97" s="1"/>
  <c r="AK268" i="97" s="1"/>
  <c r="AL261" i="97" s="1"/>
  <c r="AL268" i="97" s="1"/>
  <c r="AM261" i="97" s="1"/>
  <c r="AM268" i="97" s="1"/>
  <c r="AN261" i="97" s="1"/>
  <c r="AN268" i="97" s="1"/>
  <c r="AO261" i="97" s="1"/>
  <c r="AO268" i="97" s="1"/>
  <c r="AP261" i="97" s="1"/>
  <c r="AP268" i="97" s="1"/>
  <c r="AQ261" i="97" s="1"/>
  <c r="AQ268" i="97" s="1"/>
  <c r="AR261" i="97" s="1"/>
  <c r="AR268" i="97" s="1"/>
  <c r="AS261" i="97" s="1"/>
  <c r="AS268" i="97" s="1"/>
  <c r="AT261" i="97" s="1"/>
  <c r="AT268" i="97" s="1"/>
  <c r="AU261" i="97" s="1"/>
  <c r="AU268" i="97" s="1"/>
  <c r="AV261" i="97" s="1"/>
  <c r="AV268" i="97" s="1"/>
  <c r="AW261" i="97" s="1"/>
  <c r="AW268" i="97" s="1"/>
  <c r="AX261" i="97" s="1"/>
  <c r="AX268" i="97" s="1"/>
  <c r="AY261" i="97" s="1"/>
  <c r="AY268" i="97" s="1"/>
  <c r="AZ261" i="97" s="1"/>
  <c r="AZ268" i="97" s="1"/>
  <c r="BA261" i="97" s="1"/>
  <c r="BA268" i="97" s="1"/>
  <c r="BB261" i="97" s="1"/>
  <c r="BB268" i="97" s="1"/>
  <c r="BC261" i="97" s="1"/>
  <c r="BC268" i="97" s="1"/>
  <c r="BD261" i="97" s="1"/>
  <c r="BD268" i="97" s="1"/>
  <c r="BE261" i="97" s="1"/>
  <c r="BE268" i="97" s="1"/>
  <c r="BF261" i="97" s="1"/>
  <c r="BF268" i="97" s="1"/>
  <c r="BG261" i="97" s="1"/>
  <c r="BG268" i="97" s="1"/>
  <c r="BH261" i="97" s="1"/>
  <c r="BH268" i="97" s="1"/>
  <c r="BI261" i="97" s="1"/>
  <c r="BI268" i="97" s="1"/>
  <c r="BJ261" i="97" s="1"/>
  <c r="BJ268" i="97" s="1"/>
  <c r="BK261" i="97" s="1"/>
  <c r="BK268" i="97" s="1"/>
  <c r="BL261" i="97" s="1"/>
  <c r="BL268" i="97" s="1"/>
  <c r="BM261" i="97" s="1"/>
  <c r="BM268" i="97" s="1"/>
  <c r="BN261" i="97" s="1"/>
  <c r="BN268" i="97" s="1"/>
  <c r="BO261" i="97" s="1"/>
  <c r="BO268" i="97" s="1"/>
  <c r="BP261" i="97" s="1"/>
  <c r="BP268" i="97" s="1"/>
  <c r="BQ261" i="97" s="1"/>
  <c r="BQ268" i="97" s="1"/>
  <c r="BR261" i="97" s="1"/>
  <c r="BR268" i="97" s="1"/>
  <c r="BS261" i="97" s="1"/>
  <c r="BS268" i="97" s="1"/>
  <c r="BT261" i="97" s="1"/>
  <c r="BT268" i="97" s="1"/>
  <c r="BU261" i="97" s="1"/>
  <c r="BU268" i="97" s="1"/>
  <c r="BV261" i="97" s="1"/>
  <c r="BV268" i="97" s="1"/>
  <c r="BW261" i="97" s="1"/>
  <c r="BW268" i="97" s="1"/>
  <c r="BX261" i="97" s="1"/>
  <c r="BX268" i="97" s="1"/>
  <c r="BY261" i="97" s="1"/>
  <c r="BY268" i="97" s="1"/>
  <c r="BZ261" i="97" s="1"/>
  <c r="BZ268" i="97" s="1"/>
  <c r="CA261" i="97" s="1"/>
  <c r="CA268" i="97" s="1"/>
  <c r="CB261" i="97" s="1"/>
  <c r="CB268" i="97" s="1"/>
  <c r="CC261" i="97" s="1"/>
  <c r="CC268" i="97" s="1"/>
  <c r="CD261" i="97" s="1"/>
  <c r="CD268" i="97" s="1"/>
  <c r="CE261" i="97" s="1"/>
  <c r="CE268" i="97" s="1"/>
  <c r="CF261" i="97" s="1"/>
  <c r="CF268" i="97" s="1"/>
  <c r="CG261" i="97" s="1"/>
  <c r="CG268" i="97" s="1"/>
  <c r="CH261" i="97" s="1"/>
  <c r="CH268" i="97" s="1"/>
  <c r="CI261" i="97" s="1"/>
  <c r="CI268" i="97" s="1"/>
  <c r="CJ261" i="97" s="1"/>
  <c r="CJ268" i="97" s="1"/>
  <c r="CK261" i="97" s="1"/>
  <c r="CK268" i="97" s="1"/>
  <c r="CL261" i="97" s="1"/>
  <c r="CL268" i="97" s="1"/>
  <c r="CM261" i="97" s="1"/>
  <c r="CM268" i="97" s="1"/>
  <c r="CN261" i="97" s="1"/>
  <c r="CN268" i="97" s="1"/>
  <c r="CO261" i="97" s="1"/>
  <c r="CO268" i="97" s="1"/>
  <c r="CP261" i="97" s="1"/>
  <c r="CP268" i="97" s="1"/>
  <c r="CQ261" i="97" s="1"/>
  <c r="CQ268" i="97" s="1"/>
  <c r="CR261" i="97" s="1"/>
  <c r="CR268" i="97" s="1"/>
  <c r="CS261" i="97" s="1"/>
  <c r="CS268" i="97" s="1"/>
  <c r="CT261" i="97" s="1"/>
  <c r="CT268" i="97" s="1"/>
  <c r="CU261" i="97" s="1"/>
  <c r="CU268" i="97" s="1"/>
  <c r="CV261" i="97" s="1"/>
  <c r="CV268" i="97" s="1"/>
  <c r="CW261" i="97" s="1"/>
  <c r="CW268" i="97" s="1"/>
  <c r="CX261" i="97" s="1"/>
  <c r="CX268" i="97" s="1"/>
  <c r="CY261" i="97" s="1"/>
  <c r="CY268" i="97" s="1"/>
  <c r="CZ261" i="97" s="1"/>
  <c r="CZ268" i="97" s="1"/>
  <c r="DA261" i="97" s="1"/>
  <c r="DA268" i="97" s="1"/>
  <c r="DB261" i="97" s="1"/>
  <c r="DB268" i="97" s="1"/>
  <c r="DC261" i="97" s="1"/>
  <c r="DC268" i="97" s="1"/>
  <c r="DD261" i="97" s="1"/>
  <c r="DD268" i="97" s="1"/>
  <c r="DE261" i="97" s="1"/>
  <c r="DE268" i="97" s="1"/>
  <c r="DF261" i="97" s="1"/>
  <c r="DF268" i="97" s="1"/>
  <c r="DG261" i="97" s="1"/>
  <c r="DG268" i="97" s="1"/>
  <c r="DH261" i="97" s="1"/>
  <c r="E248" i="97"/>
  <c r="F240" i="97" s="1"/>
  <c r="F248" i="97" s="1"/>
  <c r="G240" i="97" s="1"/>
  <c r="G248" i="97" s="1"/>
  <c r="H240" i="97" s="1"/>
  <c r="H248" i="97" s="1"/>
  <c r="I240" i="97" s="1"/>
  <c r="I248" i="97" s="1"/>
  <c r="J240" i="97" s="1"/>
  <c r="J248" i="97" s="1"/>
  <c r="K240" i="97" s="1"/>
  <c r="K248" i="97" s="1"/>
  <c r="L240" i="97" s="1"/>
  <c r="L248" i="97" s="1"/>
  <c r="M240" i="97" s="1"/>
  <c r="M248" i="97" s="1"/>
  <c r="N240" i="97" s="1"/>
  <c r="N248" i="97" s="1"/>
  <c r="O240" i="97" s="1"/>
  <c r="O248" i="97" s="1"/>
  <c r="P240" i="97" s="1"/>
  <c r="P248" i="97" s="1"/>
  <c r="Q240" i="97" s="1"/>
  <c r="Q248" i="97" s="1"/>
  <c r="R240" i="97" s="1"/>
  <c r="R248" i="97" s="1"/>
  <c r="S240" i="97" s="1"/>
  <c r="S248" i="97" s="1"/>
  <c r="T240" i="97" s="1"/>
  <c r="T248" i="97" s="1"/>
  <c r="U240" i="97" s="1"/>
  <c r="U248" i="97" s="1"/>
  <c r="V240" i="97" s="1"/>
  <c r="V248" i="97" s="1"/>
  <c r="W240" i="97" s="1"/>
  <c r="W248" i="97" s="1"/>
  <c r="X240" i="97" s="1"/>
  <c r="X248" i="97" s="1"/>
  <c r="Y240" i="97" s="1"/>
  <c r="Y248" i="97" s="1"/>
  <c r="Z240" i="97" s="1"/>
  <c r="Z248" i="97" s="1"/>
  <c r="AA240" i="97" s="1"/>
  <c r="AA248" i="97" s="1"/>
  <c r="AB240" i="97" s="1"/>
  <c r="AB248" i="97" s="1"/>
  <c r="AC240" i="97" s="1"/>
  <c r="AC248" i="97" s="1"/>
  <c r="AD240" i="97" s="1"/>
  <c r="AD248" i="97" s="1"/>
  <c r="AE240" i="97" s="1"/>
  <c r="AE248" i="97" s="1"/>
  <c r="AF240" i="97" s="1"/>
  <c r="AF248" i="97" s="1"/>
  <c r="AG240" i="97" s="1"/>
  <c r="AG248" i="97" s="1"/>
  <c r="AH240" i="97" s="1"/>
  <c r="AH248" i="97" s="1"/>
  <c r="AI240" i="97" s="1"/>
  <c r="AI248" i="97" s="1"/>
  <c r="AJ240" i="97" s="1"/>
  <c r="AJ248" i="97" s="1"/>
  <c r="AK240" i="97" s="1"/>
  <c r="AK248" i="97" s="1"/>
  <c r="AL240" i="97" s="1"/>
  <c r="AL248" i="97" s="1"/>
  <c r="AM240" i="97" s="1"/>
  <c r="AM248" i="97" s="1"/>
  <c r="AN240" i="97" s="1"/>
  <c r="AN248" i="97" s="1"/>
  <c r="AO240" i="97" s="1"/>
  <c r="AO248" i="97" s="1"/>
  <c r="AP240" i="97" s="1"/>
  <c r="AP248" i="97" s="1"/>
  <c r="AQ240" i="97" s="1"/>
  <c r="AQ248" i="97" s="1"/>
  <c r="AR240" i="97" s="1"/>
  <c r="AR248" i="97" s="1"/>
  <c r="AS240" i="97" s="1"/>
  <c r="AS248" i="97" s="1"/>
  <c r="AT240" i="97" s="1"/>
  <c r="AT248" i="97" s="1"/>
  <c r="AU240" i="97" s="1"/>
  <c r="AU248" i="97" s="1"/>
  <c r="AV240" i="97" s="1"/>
  <c r="AV248" i="97" s="1"/>
  <c r="AW240" i="97" s="1"/>
  <c r="AW248" i="97" s="1"/>
  <c r="AX240" i="97" s="1"/>
  <c r="AX248" i="97" s="1"/>
  <c r="AY240" i="97" s="1"/>
  <c r="AY248" i="97" s="1"/>
  <c r="AZ240" i="97" s="1"/>
  <c r="AZ248" i="97" s="1"/>
  <c r="BA240" i="97" s="1"/>
  <c r="BA248" i="97" s="1"/>
  <c r="BB240" i="97" s="1"/>
  <c r="BB248" i="97" s="1"/>
  <c r="BC240" i="97" s="1"/>
  <c r="BC248" i="97" s="1"/>
  <c r="BD240" i="97" s="1"/>
  <c r="BD248" i="97" s="1"/>
  <c r="BE240" i="97" s="1"/>
  <c r="BE248" i="97" s="1"/>
  <c r="BF240" i="97" s="1"/>
  <c r="BF248" i="97" s="1"/>
  <c r="BG240" i="97" s="1"/>
  <c r="BG248" i="97" s="1"/>
  <c r="BH240" i="97" s="1"/>
  <c r="BH248" i="97" s="1"/>
  <c r="BI240" i="97" s="1"/>
  <c r="BI248" i="97" s="1"/>
  <c r="BJ240" i="97" s="1"/>
  <c r="BJ248" i="97" s="1"/>
  <c r="BK240" i="97" s="1"/>
  <c r="BK248" i="97" s="1"/>
  <c r="BL240" i="97" s="1"/>
  <c r="BL248" i="97" s="1"/>
  <c r="BM240" i="97" s="1"/>
  <c r="BM248" i="97" s="1"/>
  <c r="BN240" i="97" s="1"/>
  <c r="BN248" i="97" s="1"/>
  <c r="BO240" i="97" s="1"/>
  <c r="BO248" i="97" s="1"/>
  <c r="BP240" i="97" s="1"/>
  <c r="BP248" i="97" s="1"/>
  <c r="BQ240" i="97" s="1"/>
  <c r="BQ248" i="97" s="1"/>
  <c r="BR240" i="97" s="1"/>
  <c r="BR248" i="97" s="1"/>
  <c r="BS240" i="97" s="1"/>
  <c r="BS248" i="97" s="1"/>
  <c r="BT240" i="97" s="1"/>
  <c r="BT248" i="97" s="1"/>
  <c r="BU240" i="97" s="1"/>
  <c r="BU248" i="97" s="1"/>
  <c r="BV240" i="97" s="1"/>
  <c r="BV248" i="97" s="1"/>
  <c r="BW240" i="97" s="1"/>
  <c r="BW248" i="97" s="1"/>
  <c r="BX240" i="97" s="1"/>
  <c r="BX248" i="97" s="1"/>
  <c r="BY240" i="97" s="1"/>
  <c r="BY248" i="97" s="1"/>
  <c r="BZ240" i="97" s="1"/>
  <c r="BZ248" i="97" s="1"/>
  <c r="CA240" i="97" s="1"/>
  <c r="CA248" i="97" s="1"/>
  <c r="CB240" i="97" s="1"/>
  <c r="CB248" i="97" s="1"/>
  <c r="CC240" i="97" s="1"/>
  <c r="CC248" i="97" s="1"/>
  <c r="CD240" i="97" s="1"/>
  <c r="CD248" i="97" s="1"/>
  <c r="CE240" i="97" s="1"/>
  <c r="CE248" i="97" s="1"/>
  <c r="CF240" i="97" s="1"/>
  <c r="CF248" i="97" s="1"/>
  <c r="CG240" i="97" s="1"/>
  <c r="CG248" i="97" s="1"/>
  <c r="CH240" i="97" s="1"/>
  <c r="CH248" i="97" s="1"/>
  <c r="CI240" i="97" s="1"/>
  <c r="CI248" i="97" s="1"/>
  <c r="E198" i="97"/>
  <c r="F191" i="97" s="1"/>
  <c r="F198" i="97" s="1"/>
  <c r="G191" i="97" s="1"/>
  <c r="G198" i="97" s="1"/>
  <c r="H191" i="97" s="1"/>
  <c r="H198" i="97" s="1"/>
  <c r="I191" i="97" s="1"/>
  <c r="I198" i="97" s="1"/>
  <c r="J191" i="97" s="1"/>
  <c r="J198" i="97" s="1"/>
  <c r="K191" i="97" s="1"/>
  <c r="K198" i="97" s="1"/>
  <c r="L191" i="97" s="1"/>
  <c r="L198" i="97" s="1"/>
  <c r="M191" i="97" s="1"/>
  <c r="M198" i="97" s="1"/>
  <c r="N191" i="97" s="1"/>
  <c r="N198" i="97" s="1"/>
  <c r="O191" i="97" s="1"/>
  <c r="O198" i="97" s="1"/>
  <c r="P191" i="97" s="1"/>
  <c r="P198" i="97" s="1"/>
  <c r="Q191" i="97" s="1"/>
  <c r="Q198" i="97" s="1"/>
  <c r="R191" i="97" s="1"/>
  <c r="R198" i="97" s="1"/>
  <c r="S191" i="97" s="1"/>
  <c r="S198" i="97" s="1"/>
  <c r="T191" i="97" s="1"/>
  <c r="T198" i="97" s="1"/>
  <c r="U191" i="97" s="1"/>
  <c r="U198" i="97" s="1"/>
  <c r="V191" i="97" s="1"/>
  <c r="V198" i="97" s="1"/>
  <c r="W191" i="97" s="1"/>
  <c r="W198" i="97" s="1"/>
  <c r="X191" i="97" s="1"/>
  <c r="X198" i="97" s="1"/>
  <c r="Y191" i="97" s="1"/>
  <c r="Y198" i="97" s="1"/>
  <c r="Z191" i="97" s="1"/>
  <c r="Z198" i="97" s="1"/>
  <c r="AA191" i="97" s="1"/>
  <c r="AA198" i="97" s="1"/>
  <c r="AB191" i="97" s="1"/>
  <c r="AB198" i="97" s="1"/>
  <c r="AC191" i="97" s="1"/>
  <c r="AC198" i="97" s="1"/>
  <c r="AD191" i="97" s="1"/>
  <c r="AD198" i="97" s="1"/>
  <c r="AE191" i="97" s="1"/>
  <c r="AE198" i="97" s="1"/>
  <c r="AF191" i="97" s="1"/>
  <c r="AF198" i="97" s="1"/>
  <c r="AG191" i="97" s="1"/>
  <c r="AG198" i="97" s="1"/>
  <c r="AH191" i="97" s="1"/>
  <c r="AH198" i="97" s="1"/>
  <c r="AI191" i="97" s="1"/>
  <c r="AI198" i="97" s="1"/>
  <c r="AJ191" i="97" s="1"/>
  <c r="AJ198" i="97" s="1"/>
  <c r="AK191" i="97" s="1"/>
  <c r="AK198" i="97" s="1"/>
  <c r="AL191" i="97" s="1"/>
  <c r="AL198" i="97" s="1"/>
  <c r="AM191" i="97" s="1"/>
  <c r="AM198" i="97" s="1"/>
  <c r="AN191" i="97" s="1"/>
  <c r="AN198" i="97" s="1"/>
  <c r="AO191" i="97" s="1"/>
  <c r="AO198" i="97" s="1"/>
  <c r="AP191" i="97" s="1"/>
  <c r="AP198" i="97" s="1"/>
  <c r="AQ191" i="97" s="1"/>
  <c r="AQ198" i="97" s="1"/>
  <c r="AR191" i="97" s="1"/>
  <c r="AR198" i="97" s="1"/>
  <c r="AS191" i="97" s="1"/>
  <c r="AS198" i="97" s="1"/>
  <c r="AT191" i="97" s="1"/>
  <c r="AT198" i="97" s="1"/>
  <c r="AU191" i="97" s="1"/>
  <c r="AU198" i="97" s="1"/>
  <c r="AV191" i="97" s="1"/>
  <c r="AV198" i="97" s="1"/>
  <c r="AW191" i="97" s="1"/>
  <c r="AW198" i="97" s="1"/>
  <c r="AX191" i="97" s="1"/>
  <c r="AX198" i="97" s="1"/>
  <c r="AY191" i="97" s="1"/>
  <c r="AY198" i="97" s="1"/>
  <c r="AZ191" i="97" s="1"/>
  <c r="AZ198" i="97" s="1"/>
  <c r="BA191" i="97" s="1"/>
  <c r="BA198" i="97" s="1"/>
  <c r="BB191" i="97" s="1"/>
  <c r="BB198" i="97" s="1"/>
  <c r="BC191" i="97" s="1"/>
  <c r="BC198" i="97" s="1"/>
  <c r="BD191" i="97" s="1"/>
  <c r="BD198" i="97" s="1"/>
  <c r="BE191" i="97" s="1"/>
  <c r="BE198" i="97" s="1"/>
  <c r="BF191" i="97" s="1"/>
  <c r="BF198" i="97" s="1"/>
  <c r="BG191" i="97" s="1"/>
  <c r="BG198" i="97" s="1"/>
  <c r="BH191" i="97" s="1"/>
  <c r="BH198" i="97" s="1"/>
  <c r="BI191" i="97" s="1"/>
  <c r="BI198" i="97" s="1"/>
  <c r="BJ191" i="97" s="1"/>
  <c r="BJ198" i="97" s="1"/>
  <c r="BK191" i="97" s="1"/>
  <c r="BK198" i="97" s="1"/>
  <c r="BL191" i="97" s="1"/>
  <c r="BL198" i="97" s="1"/>
  <c r="BM191" i="97" s="1"/>
  <c r="BM198" i="97" s="1"/>
  <c r="BN191" i="97" s="1"/>
  <c r="BN198" i="97" s="1"/>
  <c r="BO191" i="97" s="1"/>
  <c r="BO198" i="97" s="1"/>
  <c r="BP191" i="97" s="1"/>
  <c r="BP198" i="97" s="1"/>
  <c r="BQ191" i="97" s="1"/>
  <c r="BQ198" i="97" s="1"/>
  <c r="BR191" i="97" s="1"/>
  <c r="BR198" i="97" s="1"/>
  <c r="BS191" i="97" s="1"/>
  <c r="BS198" i="97" s="1"/>
  <c r="BT191" i="97" s="1"/>
  <c r="BT198" i="97" s="1"/>
  <c r="BU191" i="97" s="1"/>
  <c r="BU198" i="97" s="1"/>
  <c r="BV191" i="97" s="1"/>
  <c r="BV198" i="97" s="1"/>
  <c r="BW191" i="97" s="1"/>
  <c r="BW198" i="97" s="1"/>
  <c r="BX191" i="97" s="1"/>
  <c r="BX198" i="97" s="1"/>
  <c r="BY191" i="97" s="1"/>
  <c r="BY198" i="97" s="1"/>
  <c r="BZ191" i="97" s="1"/>
  <c r="BZ198" i="97" s="1"/>
  <c r="CA191" i="97" s="1"/>
  <c r="CA198" i="97" s="1"/>
  <c r="CB191" i="97" s="1"/>
  <c r="CB198" i="97" s="1"/>
  <c r="CC191" i="97" s="1"/>
  <c r="CC198" i="97" s="1"/>
  <c r="CD191" i="97" s="1"/>
  <c r="CD198" i="97" s="1"/>
  <c r="CE191" i="97" s="1"/>
  <c r="CE198" i="97" s="1"/>
  <c r="CF191" i="97" s="1"/>
  <c r="CF198" i="97" s="1"/>
  <c r="CG191" i="97" s="1"/>
  <c r="CG198" i="97" s="1"/>
  <c r="CH191" i="97" s="1"/>
  <c r="CH198" i="97" s="1"/>
  <c r="CI191" i="97" s="1"/>
  <c r="CI198" i="97" s="1"/>
  <c r="CJ191" i="97" s="1"/>
  <c r="CJ198" i="97" s="1"/>
  <c r="CK191" i="97" s="1"/>
  <c r="CK198" i="97" s="1"/>
  <c r="CL191" i="97" s="1"/>
  <c r="CL198" i="97" s="1"/>
  <c r="CM191" i="97" s="1"/>
  <c r="CM198" i="97" s="1"/>
  <c r="CN191" i="97" s="1"/>
  <c r="CN198" i="97" s="1"/>
  <c r="CO191" i="97" s="1"/>
  <c r="CO198" i="97" s="1"/>
  <c r="CP191" i="97" s="1"/>
  <c r="CP198" i="97" s="1"/>
  <c r="CQ191" i="97" s="1"/>
  <c r="CQ198" i="97" s="1"/>
  <c r="CR191" i="97" s="1"/>
  <c r="CR198" i="97" s="1"/>
  <c r="CS191" i="97" s="1"/>
  <c r="CS198" i="97" s="1"/>
  <c r="CT191" i="97" s="1"/>
  <c r="CT198" i="97" s="1"/>
  <c r="CU191" i="97" s="1"/>
  <c r="CU198" i="97" s="1"/>
  <c r="CV191" i="97" s="1"/>
  <c r="CV198" i="97" s="1"/>
  <c r="CW191" i="97" s="1"/>
  <c r="CW198" i="97" s="1"/>
  <c r="CX191" i="97" s="1"/>
  <c r="CX198" i="97" s="1"/>
  <c r="CY191" i="97" s="1"/>
  <c r="CY198" i="97" s="1"/>
  <c r="CZ191" i="97" s="1"/>
  <c r="CZ198" i="97" s="1"/>
  <c r="DA191" i="97" s="1"/>
  <c r="DA198" i="97" s="1"/>
  <c r="DB191" i="97" s="1"/>
  <c r="DB198" i="97" s="1"/>
  <c r="DC191" i="97" s="1"/>
  <c r="DC198" i="97" s="1"/>
  <c r="DD191" i="97" s="1"/>
  <c r="DD198" i="97" s="1"/>
  <c r="DE191" i="97" s="1"/>
  <c r="DE198" i="97" s="1"/>
  <c r="DF191" i="97" s="1"/>
  <c r="DF198" i="97" s="1"/>
  <c r="DG191" i="97" s="1"/>
  <c r="DG198" i="97" s="1"/>
  <c r="DH191" i="97" s="1"/>
  <c r="E148" i="97"/>
  <c r="F141" i="97" s="1"/>
  <c r="F148" i="97" s="1"/>
  <c r="G141" i="97" s="1"/>
  <c r="G148" i="97" s="1"/>
  <c r="H141" i="97" s="1"/>
  <c r="H148" i="97" s="1"/>
  <c r="I141" i="97" s="1"/>
  <c r="I148" i="97" s="1"/>
  <c r="J141" i="97" s="1"/>
  <c r="J148" i="97" s="1"/>
  <c r="K141" i="97" s="1"/>
  <c r="K148" i="97" s="1"/>
  <c r="L141" i="97" s="1"/>
  <c r="L148" i="97" s="1"/>
  <c r="M141" i="97" s="1"/>
  <c r="M148" i="97" s="1"/>
  <c r="N141" i="97" s="1"/>
  <c r="N148" i="97" s="1"/>
  <c r="O141" i="97" s="1"/>
  <c r="O148" i="97" s="1"/>
  <c r="P141" i="97" s="1"/>
  <c r="P148" i="97" s="1"/>
  <c r="Q141" i="97" s="1"/>
  <c r="Q148" i="97" s="1"/>
  <c r="R141" i="97" s="1"/>
  <c r="R148" i="97" s="1"/>
  <c r="S141" i="97" s="1"/>
  <c r="S148" i="97" s="1"/>
  <c r="T141" i="97" s="1"/>
  <c r="T148" i="97" s="1"/>
  <c r="U141" i="97" s="1"/>
  <c r="U148" i="97" s="1"/>
  <c r="V141" i="97" s="1"/>
  <c r="V148" i="97" s="1"/>
  <c r="W141" i="97" s="1"/>
  <c r="W148" i="97" s="1"/>
  <c r="X141" i="97" s="1"/>
  <c r="X148" i="97" s="1"/>
  <c r="Y141" i="97" s="1"/>
  <c r="Y148" i="97" s="1"/>
  <c r="Z141" i="97" s="1"/>
  <c r="Z148" i="97" s="1"/>
  <c r="AA141" i="97" s="1"/>
  <c r="AA148" i="97" s="1"/>
  <c r="AB141" i="97" s="1"/>
  <c r="AB148" i="97" s="1"/>
  <c r="AC141" i="97" s="1"/>
  <c r="AC148" i="97" s="1"/>
  <c r="AD141" i="97" s="1"/>
  <c r="AD148" i="97" s="1"/>
  <c r="AE141" i="97" s="1"/>
  <c r="AE148" i="97" s="1"/>
  <c r="AF141" i="97" s="1"/>
  <c r="AF148" i="97" s="1"/>
  <c r="AG141" i="97" s="1"/>
  <c r="AG148" i="97" s="1"/>
  <c r="AH141" i="97" s="1"/>
  <c r="AH148" i="97" s="1"/>
  <c r="AI141" i="97" s="1"/>
  <c r="AI148" i="97" s="1"/>
  <c r="AJ141" i="97" s="1"/>
  <c r="AJ148" i="97" s="1"/>
  <c r="AK141" i="97" s="1"/>
  <c r="AK148" i="97" s="1"/>
  <c r="AL141" i="97" s="1"/>
  <c r="AL148" i="97" s="1"/>
  <c r="AM141" i="97" s="1"/>
  <c r="AM148" i="97" s="1"/>
  <c r="AN141" i="97" s="1"/>
  <c r="AN148" i="97" s="1"/>
  <c r="AO141" i="97" s="1"/>
  <c r="AO148" i="97" s="1"/>
  <c r="AP141" i="97" s="1"/>
  <c r="AP148" i="97" s="1"/>
  <c r="AQ141" i="97" s="1"/>
  <c r="AQ148" i="97" s="1"/>
  <c r="AR141" i="97" s="1"/>
  <c r="AR148" i="97" s="1"/>
  <c r="AS141" i="97" s="1"/>
  <c r="AS148" i="97" s="1"/>
  <c r="AT141" i="97" s="1"/>
  <c r="AT148" i="97" s="1"/>
  <c r="AU141" i="97" s="1"/>
  <c r="AU148" i="97" s="1"/>
  <c r="AV141" i="97" s="1"/>
  <c r="AV148" i="97" s="1"/>
  <c r="AW141" i="97" s="1"/>
  <c r="AW148" i="97" s="1"/>
  <c r="AX141" i="97" s="1"/>
  <c r="AX148" i="97" s="1"/>
  <c r="AY141" i="97" s="1"/>
  <c r="AY148" i="97" s="1"/>
  <c r="AZ141" i="97" s="1"/>
  <c r="AZ148" i="97" s="1"/>
  <c r="BA141" i="97" s="1"/>
  <c r="BA148" i="97" s="1"/>
  <c r="BB141" i="97" s="1"/>
  <c r="BB148" i="97" s="1"/>
  <c r="BC141" i="97" s="1"/>
  <c r="BC148" i="97" s="1"/>
  <c r="BD141" i="97" s="1"/>
  <c r="BD148" i="97" s="1"/>
  <c r="BE141" i="97" s="1"/>
  <c r="BE148" i="97" s="1"/>
  <c r="BF141" i="97" s="1"/>
  <c r="BF148" i="97" s="1"/>
  <c r="BG141" i="97" s="1"/>
  <c r="BG148" i="97" s="1"/>
  <c r="BH141" i="97" s="1"/>
  <c r="BH148" i="97" s="1"/>
  <c r="BI141" i="97" s="1"/>
  <c r="BI148" i="97" s="1"/>
  <c r="BJ141" i="97" s="1"/>
  <c r="BJ148" i="97" s="1"/>
  <c r="BK141" i="97" s="1"/>
  <c r="BK148" i="97" s="1"/>
  <c r="BL141" i="97" s="1"/>
  <c r="BL148" i="97" s="1"/>
  <c r="BM141" i="97" s="1"/>
  <c r="BM148" i="97" s="1"/>
  <c r="BN141" i="97" s="1"/>
  <c r="BN148" i="97" s="1"/>
  <c r="BO141" i="97" s="1"/>
  <c r="BO148" i="97" s="1"/>
  <c r="BP141" i="97" s="1"/>
  <c r="BP148" i="97" s="1"/>
  <c r="BQ141" i="97" s="1"/>
  <c r="BQ148" i="97" s="1"/>
  <c r="BR141" i="97" s="1"/>
  <c r="BR148" i="97" s="1"/>
  <c r="BS141" i="97" s="1"/>
  <c r="BS148" i="97" s="1"/>
  <c r="BT141" i="97" s="1"/>
  <c r="BT148" i="97" s="1"/>
  <c r="BU141" i="97" s="1"/>
  <c r="BU148" i="97" s="1"/>
  <c r="BV141" i="97" s="1"/>
  <c r="BV148" i="97" s="1"/>
  <c r="BW141" i="97" s="1"/>
  <c r="BW148" i="97" s="1"/>
  <c r="BX141" i="97" s="1"/>
  <c r="BX148" i="97" s="1"/>
  <c r="BY141" i="97" s="1"/>
  <c r="BY148" i="97" s="1"/>
  <c r="BZ141" i="97" s="1"/>
  <c r="BZ148" i="97" s="1"/>
  <c r="CA141" i="97" s="1"/>
  <c r="CA148" i="97" s="1"/>
  <c r="CB141" i="97" s="1"/>
  <c r="CB148" i="97" s="1"/>
  <c r="CC141" i="97" s="1"/>
  <c r="CC148" i="97" s="1"/>
  <c r="CD141" i="97" s="1"/>
  <c r="CD148" i="97" s="1"/>
  <c r="CE141" i="97" s="1"/>
  <c r="CE148" i="97" s="1"/>
  <c r="CF141" i="97" s="1"/>
  <c r="CF148" i="97" s="1"/>
  <c r="CG141" i="97" s="1"/>
  <c r="CG148" i="97" s="1"/>
  <c r="CH141" i="97" s="1"/>
  <c r="CH148" i="97" s="1"/>
  <c r="CI141" i="97" s="1"/>
  <c r="CI148" i="97" s="1"/>
  <c r="CJ141" i="97" s="1"/>
  <c r="CJ148" i="97" s="1"/>
  <c r="CK141" i="97" s="1"/>
  <c r="CK148" i="97" s="1"/>
  <c r="CL141" i="97" s="1"/>
  <c r="CL148" i="97" s="1"/>
  <c r="CM141" i="97" s="1"/>
  <c r="CM148" i="97" s="1"/>
  <c r="CN141" i="97" s="1"/>
  <c r="CN148" i="97" s="1"/>
  <c r="CO141" i="97" s="1"/>
  <c r="CO148" i="97" s="1"/>
  <c r="CP141" i="97" s="1"/>
  <c r="CP148" i="97" s="1"/>
  <c r="CQ141" i="97" s="1"/>
  <c r="CQ148" i="97" s="1"/>
  <c r="E68" i="97"/>
  <c r="F61" i="97" s="1"/>
  <c r="F68" i="97" s="1"/>
  <c r="G61" i="97" s="1"/>
  <c r="G68" i="97" s="1"/>
  <c r="H61" i="97" s="1"/>
  <c r="H68" i="97" s="1"/>
  <c r="I61" i="97" s="1"/>
  <c r="I68" i="97" s="1"/>
  <c r="J61" i="97" s="1"/>
  <c r="J68" i="97" s="1"/>
  <c r="K61" i="97" s="1"/>
  <c r="K68" i="97" s="1"/>
  <c r="L61" i="97" s="1"/>
  <c r="L68" i="97" s="1"/>
  <c r="M61" i="97" s="1"/>
  <c r="M68" i="97" s="1"/>
  <c r="N61" i="97" s="1"/>
  <c r="N68" i="97" s="1"/>
  <c r="O61" i="97" s="1"/>
  <c r="O68" i="97" s="1"/>
  <c r="P61" i="97" s="1"/>
  <c r="P68" i="97" s="1"/>
  <c r="Q61" i="97" s="1"/>
  <c r="Q68" i="97" s="1"/>
  <c r="R61" i="97" s="1"/>
  <c r="R68" i="97" s="1"/>
  <c r="S61" i="97" s="1"/>
  <c r="S68" i="97" s="1"/>
  <c r="T61" i="97" s="1"/>
  <c r="T68" i="97" s="1"/>
  <c r="U61" i="97" s="1"/>
  <c r="U68" i="97" s="1"/>
  <c r="V61" i="97" s="1"/>
  <c r="V68" i="97" s="1"/>
  <c r="W61" i="97" s="1"/>
  <c r="W68" i="97" s="1"/>
  <c r="X61" i="97" s="1"/>
  <c r="X68" i="97" s="1"/>
  <c r="Y61" i="97" s="1"/>
  <c r="Y68" i="97" s="1"/>
  <c r="Z61" i="97" s="1"/>
  <c r="Z68" i="97" s="1"/>
  <c r="AA61" i="97" s="1"/>
  <c r="AA68" i="97" s="1"/>
  <c r="AB61" i="97" s="1"/>
  <c r="AB68" i="97" s="1"/>
  <c r="AC61" i="97" s="1"/>
  <c r="AC68" i="97" s="1"/>
  <c r="AD61" i="97" s="1"/>
  <c r="AD68" i="97" s="1"/>
  <c r="AE61" i="97" s="1"/>
  <c r="AE68" i="97" s="1"/>
  <c r="AF61" i="97" s="1"/>
  <c r="AF68" i="97" s="1"/>
  <c r="AG61" i="97" s="1"/>
  <c r="AG68" i="97" s="1"/>
  <c r="AH61" i="97" s="1"/>
  <c r="AH68" i="97" s="1"/>
  <c r="AI61" i="97" s="1"/>
  <c r="AI68" i="97" s="1"/>
  <c r="AJ61" i="97" s="1"/>
  <c r="AJ68" i="97" s="1"/>
  <c r="AK61" i="97" s="1"/>
  <c r="AK68" i="97" s="1"/>
  <c r="AL61" i="97" s="1"/>
  <c r="AL68" i="97" s="1"/>
  <c r="AM61" i="97" s="1"/>
  <c r="AM68" i="97" s="1"/>
  <c r="AN61" i="97" s="1"/>
  <c r="AN68" i="97" s="1"/>
  <c r="AO61" i="97" s="1"/>
  <c r="AO68" i="97" s="1"/>
  <c r="AP61" i="97" s="1"/>
  <c r="AP68" i="97" s="1"/>
  <c r="AQ61" i="97" s="1"/>
  <c r="AQ68" i="97" s="1"/>
  <c r="AR61" i="97" s="1"/>
  <c r="AR68" i="97" s="1"/>
  <c r="AS61" i="97" s="1"/>
  <c r="AS68" i="97" s="1"/>
  <c r="AT61" i="97" s="1"/>
  <c r="AT68" i="97" s="1"/>
  <c r="AU61" i="97" s="1"/>
  <c r="AU68" i="97" s="1"/>
  <c r="AV61" i="97" s="1"/>
  <c r="AV68" i="97" s="1"/>
  <c r="AW61" i="97" s="1"/>
  <c r="AW68" i="97" s="1"/>
  <c r="AX61" i="97" s="1"/>
  <c r="AX68" i="97" s="1"/>
  <c r="AY61" i="97" s="1"/>
  <c r="AY68" i="97" s="1"/>
  <c r="AZ61" i="97" s="1"/>
  <c r="AZ68" i="97" s="1"/>
  <c r="BA61" i="97" s="1"/>
  <c r="BA68" i="97" s="1"/>
  <c r="BB61" i="97" s="1"/>
  <c r="BB68" i="97" s="1"/>
  <c r="BC61" i="97" s="1"/>
  <c r="BC68" i="97" s="1"/>
  <c r="BD61" i="97" s="1"/>
  <c r="BD68" i="97" s="1"/>
  <c r="BE61" i="97" s="1"/>
  <c r="BE68" i="97" s="1"/>
  <c r="BF61" i="97" s="1"/>
  <c r="BF68" i="97" s="1"/>
  <c r="BG61" i="97" s="1"/>
  <c r="BG68" i="97" s="1"/>
  <c r="BH61" i="97" s="1"/>
  <c r="BH68" i="97" s="1"/>
  <c r="BI61" i="97" s="1"/>
  <c r="BI68" i="97" s="1"/>
  <c r="BJ61" i="97" s="1"/>
  <c r="BJ68" i="97" s="1"/>
  <c r="BK61" i="97" s="1"/>
  <c r="BK68" i="97" s="1"/>
  <c r="BL61" i="97" s="1"/>
  <c r="BL68" i="97" s="1"/>
  <c r="BM61" i="97" s="1"/>
  <c r="BM68" i="97" s="1"/>
  <c r="BN61" i="97" s="1"/>
  <c r="BN68" i="97" s="1"/>
  <c r="BO61" i="97" s="1"/>
  <c r="BO68" i="97" s="1"/>
  <c r="BP61" i="97" s="1"/>
  <c r="BP68" i="97" s="1"/>
  <c r="BQ61" i="97" s="1"/>
  <c r="BQ68" i="97" s="1"/>
  <c r="BR61" i="97" s="1"/>
  <c r="BR68" i="97" s="1"/>
  <c r="BS61" i="97" s="1"/>
  <c r="BS68" i="97" s="1"/>
  <c r="BT61" i="97" s="1"/>
  <c r="BT68" i="97" s="1"/>
  <c r="BU61" i="97" s="1"/>
  <c r="BU68" i="97" s="1"/>
  <c r="BV61" i="97" s="1"/>
  <c r="BV68" i="97" s="1"/>
  <c r="BW61" i="97" s="1"/>
  <c r="BW68" i="97" s="1"/>
  <c r="BX61" i="97" s="1"/>
  <c r="BX68" i="97" s="1"/>
  <c r="BY61" i="97" s="1"/>
  <c r="BY68" i="97" s="1"/>
  <c r="BZ61" i="97" s="1"/>
  <c r="BZ68" i="97" s="1"/>
  <c r="CA61" i="97" s="1"/>
  <c r="CA68" i="97" s="1"/>
  <c r="CB61" i="97" s="1"/>
  <c r="CB68" i="97" s="1"/>
  <c r="CC61" i="97" s="1"/>
  <c r="CC68" i="97" s="1"/>
  <c r="CD61" i="97" s="1"/>
  <c r="CD68" i="97" s="1"/>
  <c r="CE61" i="97" s="1"/>
  <c r="CE68" i="97" s="1"/>
  <c r="CF61" i="97" s="1"/>
  <c r="CF68" i="97" s="1"/>
  <c r="CG61" i="97" s="1"/>
  <c r="CG68" i="97" s="1"/>
  <c r="CH61" i="97" s="1"/>
  <c r="CH68" i="97" s="1"/>
  <c r="CI61" i="97" s="1"/>
  <c r="CI68" i="97" s="1"/>
  <c r="CJ61" i="97" s="1"/>
  <c r="CJ68" i="97" s="1"/>
  <c r="CK61" i="97" s="1"/>
  <c r="CK68" i="97" s="1"/>
  <c r="CL61" i="97" s="1"/>
  <c r="CL68" i="97" s="1"/>
  <c r="CM61" i="97" s="1"/>
  <c r="CM68" i="97" s="1"/>
  <c r="CN61" i="97" s="1"/>
  <c r="CN68" i="97" s="1"/>
  <c r="CO61" i="97" s="1"/>
  <c r="CO68" i="97" s="1"/>
  <c r="CP61" i="97" s="1"/>
  <c r="CP68" i="97" s="1"/>
  <c r="CQ61" i="97" s="1"/>
  <c r="CQ68" i="97" s="1"/>
  <c r="CR61" i="97" s="1"/>
  <c r="CR68" i="97" s="1"/>
  <c r="E567" i="97"/>
  <c r="F561" i="97" s="1"/>
  <c r="F567" i="97" s="1"/>
  <c r="G561" i="97" s="1"/>
  <c r="G567" i="97" s="1"/>
  <c r="H561" i="97" s="1"/>
  <c r="H567" i="97" s="1"/>
  <c r="I561" i="97" s="1"/>
  <c r="I567" i="97" s="1"/>
  <c r="J561" i="97" s="1"/>
  <c r="J567" i="97" s="1"/>
  <c r="K561" i="97" s="1"/>
  <c r="K567" i="97" s="1"/>
  <c r="L561" i="97" s="1"/>
  <c r="L567" i="97" s="1"/>
  <c r="M561" i="97" s="1"/>
  <c r="M567" i="97" s="1"/>
  <c r="N561" i="97" s="1"/>
  <c r="N567" i="97" s="1"/>
  <c r="O561" i="97" s="1"/>
  <c r="O567" i="97" s="1"/>
  <c r="P561" i="97" s="1"/>
  <c r="P567" i="97" s="1"/>
  <c r="Q561" i="97" s="1"/>
  <c r="Q567" i="97" s="1"/>
  <c r="R561" i="97" s="1"/>
  <c r="R567" i="97" s="1"/>
  <c r="S561" i="97" s="1"/>
  <c r="S567" i="97" s="1"/>
  <c r="T561" i="97" s="1"/>
  <c r="T567" i="97" s="1"/>
  <c r="U561" i="97" s="1"/>
  <c r="U567" i="97" s="1"/>
  <c r="V561" i="97" s="1"/>
  <c r="V567" i="97" s="1"/>
  <c r="W561" i="97" s="1"/>
  <c r="W567" i="97" s="1"/>
  <c r="X561" i="97" s="1"/>
  <c r="X567" i="97" s="1"/>
  <c r="Y561" i="97" s="1"/>
  <c r="Y567" i="97" s="1"/>
  <c r="Z561" i="97" s="1"/>
  <c r="Z567" i="97" s="1"/>
  <c r="AA561" i="97" s="1"/>
  <c r="AA567" i="97" s="1"/>
  <c r="AB561" i="97" s="1"/>
  <c r="AB567" i="97" s="1"/>
  <c r="AC561" i="97" s="1"/>
  <c r="AC567" i="97" s="1"/>
  <c r="AD561" i="97" s="1"/>
  <c r="AD567" i="97" s="1"/>
  <c r="AE561" i="97" s="1"/>
  <c r="AE567" i="97" s="1"/>
  <c r="AF561" i="97" s="1"/>
  <c r="AF567" i="97" s="1"/>
  <c r="AG561" i="97" s="1"/>
  <c r="AG567" i="97" s="1"/>
  <c r="AH561" i="97" s="1"/>
  <c r="AH567" i="97" s="1"/>
  <c r="AI561" i="97" s="1"/>
  <c r="AI567" i="97" s="1"/>
  <c r="AJ561" i="97" s="1"/>
  <c r="AJ567" i="97" s="1"/>
  <c r="AK561" i="97" s="1"/>
  <c r="AK567" i="97" s="1"/>
  <c r="AL561" i="97" s="1"/>
  <c r="AL567" i="97" s="1"/>
  <c r="AM561" i="97" s="1"/>
  <c r="AM567" i="97" s="1"/>
  <c r="AN561" i="97" s="1"/>
  <c r="AN567" i="97" s="1"/>
  <c r="AO561" i="97" s="1"/>
  <c r="AO567" i="97" s="1"/>
  <c r="AP561" i="97" s="1"/>
  <c r="AP567" i="97" s="1"/>
  <c r="AQ561" i="97" s="1"/>
  <c r="AQ567" i="97" s="1"/>
  <c r="AR561" i="97" s="1"/>
  <c r="AR567" i="97" s="1"/>
  <c r="AS561" i="97" s="1"/>
  <c r="AS567" i="97" s="1"/>
  <c r="AT561" i="97" s="1"/>
  <c r="AT567" i="97" s="1"/>
  <c r="AU561" i="97" s="1"/>
  <c r="AU567" i="97" s="1"/>
  <c r="AV561" i="97" s="1"/>
  <c r="AV567" i="97" s="1"/>
  <c r="AW561" i="97" s="1"/>
  <c r="AW567" i="97" s="1"/>
  <c r="AX561" i="97" s="1"/>
  <c r="AX567" i="97" s="1"/>
  <c r="AY561" i="97" s="1"/>
  <c r="AY567" i="97" s="1"/>
  <c r="AZ561" i="97" s="1"/>
  <c r="AZ567" i="97" s="1"/>
  <c r="BA561" i="97" s="1"/>
  <c r="BA567" i="97" s="1"/>
  <c r="BB561" i="97" s="1"/>
  <c r="BB567" i="97" s="1"/>
  <c r="BC561" i="97" s="1"/>
  <c r="BC567" i="97" s="1"/>
  <c r="BD561" i="97" s="1"/>
  <c r="BD567" i="97" s="1"/>
  <c r="BE561" i="97" s="1"/>
  <c r="BE567" i="97" s="1"/>
  <c r="BF561" i="97" s="1"/>
  <c r="BF567" i="97" s="1"/>
  <c r="BG561" i="97" s="1"/>
  <c r="BG567" i="97" s="1"/>
  <c r="BH561" i="97" s="1"/>
  <c r="BH567" i="97" s="1"/>
  <c r="BI561" i="97" s="1"/>
  <c r="BI567" i="97" s="1"/>
  <c r="BJ561" i="97" s="1"/>
  <c r="BJ567" i="97" s="1"/>
  <c r="BK561" i="97" s="1"/>
  <c r="BK567" i="97" s="1"/>
  <c r="BL561" i="97" s="1"/>
  <c r="BL567" i="97" s="1"/>
  <c r="BM561" i="97" s="1"/>
  <c r="BM567" i="97" s="1"/>
  <c r="BN561" i="97" s="1"/>
  <c r="BN567" i="97" s="1"/>
  <c r="BO561" i="97" s="1"/>
  <c r="BO567" i="97" s="1"/>
  <c r="BP561" i="97" s="1"/>
  <c r="BP567" i="97" s="1"/>
  <c r="BQ561" i="97" s="1"/>
  <c r="BQ567" i="97" s="1"/>
  <c r="BR561" i="97" s="1"/>
  <c r="BR567" i="97" s="1"/>
  <c r="BS561" i="97" s="1"/>
  <c r="BS567" i="97" s="1"/>
  <c r="BT561" i="97" s="1"/>
  <c r="BT567" i="97" s="1"/>
  <c r="BU561" i="97" s="1"/>
  <c r="BU567" i="97" s="1"/>
  <c r="BV561" i="97" s="1"/>
  <c r="BV567" i="97" s="1"/>
  <c r="BW561" i="97" s="1"/>
  <c r="BW567" i="97" s="1"/>
  <c r="BX561" i="97" s="1"/>
  <c r="BX567" i="97" s="1"/>
  <c r="BY561" i="97" s="1"/>
  <c r="BY567" i="97" s="1"/>
  <c r="BZ561" i="97" s="1"/>
  <c r="BZ567" i="97" s="1"/>
  <c r="CA561" i="97" s="1"/>
  <c r="CA567" i="97" s="1"/>
  <c r="CB561" i="97" s="1"/>
  <c r="CB567" i="97" s="1"/>
  <c r="CC561" i="97" s="1"/>
  <c r="CC567" i="97" s="1"/>
  <c r="CD561" i="97" s="1"/>
  <c r="CD567" i="97" s="1"/>
  <c r="CE561" i="97" s="1"/>
  <c r="CE567" i="97" s="1"/>
  <c r="CF561" i="97" s="1"/>
  <c r="CF567" i="97" s="1"/>
  <c r="CG561" i="97" s="1"/>
  <c r="CG567" i="97" s="1"/>
  <c r="CH561" i="97" s="1"/>
  <c r="CH567" i="97" s="1"/>
  <c r="CI561" i="97" s="1"/>
  <c r="CI567" i="97" s="1"/>
  <c r="CJ561" i="97" s="1"/>
  <c r="CJ567" i="97" s="1"/>
  <c r="CK561" i="97" s="1"/>
  <c r="CK567" i="97" s="1"/>
  <c r="CL561" i="97" s="1"/>
  <c r="CL567" i="97" s="1"/>
  <c r="CM561" i="97" s="1"/>
  <c r="CM567" i="97" s="1"/>
  <c r="CN561" i="97" s="1"/>
  <c r="CN567" i="97" s="1"/>
  <c r="CO561" i="97" s="1"/>
  <c r="CO567" i="97" s="1"/>
  <c r="CP561" i="97" s="1"/>
  <c r="CP567" i="97" s="1"/>
  <c r="CQ561" i="97" s="1"/>
  <c r="CQ567" i="97" s="1"/>
  <c r="CR561" i="97" s="1"/>
  <c r="CR567" i="97" s="1"/>
  <c r="E593" i="97"/>
  <c r="F588" i="97" s="1"/>
  <c r="F593" i="97" s="1"/>
  <c r="G588" i="97" s="1"/>
  <c r="G593" i="97" s="1"/>
  <c r="H588" i="97" s="1"/>
  <c r="H593" i="97" s="1"/>
  <c r="I588" i="97" s="1"/>
  <c r="I593" i="97" s="1"/>
  <c r="J588" i="97" s="1"/>
  <c r="J593" i="97" s="1"/>
  <c r="K588" i="97" s="1"/>
  <c r="K593" i="97" s="1"/>
  <c r="L588" i="97" s="1"/>
  <c r="L593" i="97" s="1"/>
  <c r="M588" i="97" s="1"/>
  <c r="M593" i="97" s="1"/>
  <c r="N588" i="97" s="1"/>
  <c r="N593" i="97" s="1"/>
  <c r="O588" i="97" s="1"/>
  <c r="O593" i="97" s="1"/>
  <c r="P588" i="97" s="1"/>
  <c r="P593" i="97" s="1"/>
  <c r="Q588" i="97" s="1"/>
  <c r="Q593" i="97" s="1"/>
  <c r="R588" i="97" s="1"/>
  <c r="R593" i="97" s="1"/>
  <c r="S588" i="97" s="1"/>
  <c r="S593" i="97" s="1"/>
  <c r="T588" i="97" s="1"/>
  <c r="T593" i="97" s="1"/>
  <c r="U588" i="97" s="1"/>
  <c r="U593" i="97" s="1"/>
  <c r="V588" i="97" s="1"/>
  <c r="V593" i="97" s="1"/>
  <c r="W588" i="97" s="1"/>
  <c r="W593" i="97" s="1"/>
  <c r="X588" i="97" s="1"/>
  <c r="X593" i="97" s="1"/>
  <c r="Y588" i="97" s="1"/>
  <c r="Y593" i="97" s="1"/>
  <c r="Z588" i="97" s="1"/>
  <c r="Z593" i="97" s="1"/>
  <c r="AA588" i="97" s="1"/>
  <c r="AA593" i="97" s="1"/>
  <c r="AB588" i="97" s="1"/>
  <c r="AB593" i="97" s="1"/>
  <c r="AC588" i="97" s="1"/>
  <c r="AC593" i="97" s="1"/>
  <c r="AD588" i="97" s="1"/>
  <c r="AD593" i="97" s="1"/>
  <c r="AE588" i="97" s="1"/>
  <c r="AE593" i="97" s="1"/>
  <c r="AF588" i="97" s="1"/>
  <c r="AF593" i="97" s="1"/>
  <c r="AG588" i="97" s="1"/>
  <c r="AG593" i="97" s="1"/>
  <c r="AH588" i="97" s="1"/>
  <c r="AH593" i="97" s="1"/>
  <c r="AI588" i="97" s="1"/>
  <c r="AI593" i="97" s="1"/>
  <c r="AJ588" i="97" s="1"/>
  <c r="AJ593" i="97" s="1"/>
  <c r="AK588" i="97" s="1"/>
  <c r="AK593" i="97" s="1"/>
  <c r="AL588" i="97" s="1"/>
  <c r="AL593" i="97" s="1"/>
  <c r="AM588" i="97" s="1"/>
  <c r="AM593" i="97" s="1"/>
  <c r="AN588" i="97" s="1"/>
  <c r="AN593" i="97" s="1"/>
  <c r="AO588" i="97" s="1"/>
  <c r="AO593" i="97" s="1"/>
  <c r="AP588" i="97" s="1"/>
  <c r="AP593" i="97" s="1"/>
  <c r="AQ588" i="97" s="1"/>
  <c r="AQ593" i="97" s="1"/>
  <c r="AR588" i="97" s="1"/>
  <c r="AR593" i="97" s="1"/>
  <c r="AS588" i="97" s="1"/>
  <c r="AS593" i="97" s="1"/>
  <c r="AT588" i="97" s="1"/>
  <c r="AT593" i="97" s="1"/>
  <c r="AU588" i="97" s="1"/>
  <c r="AU593" i="97" s="1"/>
  <c r="AV588" i="97" s="1"/>
  <c r="AV593" i="97" s="1"/>
  <c r="AW588" i="97" s="1"/>
  <c r="AW593" i="97" s="1"/>
  <c r="AX588" i="97" s="1"/>
  <c r="AX593" i="97" s="1"/>
  <c r="AY588" i="97" s="1"/>
  <c r="AY593" i="97" s="1"/>
  <c r="AZ588" i="97" s="1"/>
  <c r="AZ593" i="97" s="1"/>
  <c r="BA588" i="97" s="1"/>
  <c r="BA593" i="97" s="1"/>
  <c r="BB588" i="97" s="1"/>
  <c r="BB593" i="97" s="1"/>
  <c r="BC588" i="97" s="1"/>
  <c r="BC593" i="97" s="1"/>
  <c r="BD588" i="97" s="1"/>
  <c r="BD593" i="97" s="1"/>
  <c r="BE588" i="97" s="1"/>
  <c r="BE593" i="97" s="1"/>
  <c r="BF588" i="97" s="1"/>
  <c r="BF593" i="97" s="1"/>
  <c r="BG588" i="97" s="1"/>
  <c r="BG593" i="97" s="1"/>
  <c r="BH588" i="97" s="1"/>
  <c r="BH593" i="97" s="1"/>
  <c r="BI588" i="97" s="1"/>
  <c r="BI593" i="97" s="1"/>
  <c r="BJ588" i="97" s="1"/>
  <c r="BJ593" i="97" s="1"/>
  <c r="BK588" i="97" s="1"/>
  <c r="BK593" i="97" s="1"/>
  <c r="BL588" i="97" s="1"/>
  <c r="BL593" i="97" s="1"/>
  <c r="BM588" i="97" s="1"/>
  <c r="BM593" i="97" s="1"/>
  <c r="BN588" i="97" s="1"/>
  <c r="BN593" i="97" s="1"/>
  <c r="BO588" i="97" s="1"/>
  <c r="BO593" i="97" s="1"/>
  <c r="BP588" i="97" s="1"/>
  <c r="BP593" i="97" s="1"/>
  <c r="BQ588" i="97" s="1"/>
  <c r="BQ593" i="97" s="1"/>
  <c r="BR588" i="97" s="1"/>
  <c r="BR593" i="97" s="1"/>
  <c r="BS588" i="97" s="1"/>
  <c r="BS593" i="97" s="1"/>
  <c r="BT588" i="97" s="1"/>
  <c r="BT593" i="97" s="1"/>
  <c r="BU588" i="97" s="1"/>
  <c r="BU593" i="97" s="1"/>
  <c r="BV588" i="97" s="1"/>
  <c r="BV593" i="97" s="1"/>
  <c r="BW588" i="97" s="1"/>
  <c r="BW593" i="97" s="1"/>
  <c r="BX588" i="97" s="1"/>
  <c r="BX593" i="97" s="1"/>
  <c r="BY588" i="97" s="1"/>
  <c r="BY593" i="97" s="1"/>
  <c r="BZ588" i="97" s="1"/>
  <c r="BZ593" i="97" s="1"/>
  <c r="CA588" i="97" s="1"/>
  <c r="CA593" i="97" s="1"/>
  <c r="CB588" i="97" s="1"/>
  <c r="CB593" i="97" s="1"/>
  <c r="CC588" i="97" s="1"/>
  <c r="CC593" i="97" s="1"/>
  <c r="CD588" i="97" s="1"/>
  <c r="CD593" i="97" s="1"/>
  <c r="CE588" i="97" s="1"/>
  <c r="CE593" i="97" s="1"/>
  <c r="CF588" i="97" s="1"/>
  <c r="CF593" i="97" s="1"/>
  <c r="CG588" i="97" s="1"/>
  <c r="CG593" i="97" s="1"/>
  <c r="CH588" i="97" s="1"/>
  <c r="CH593" i="97" s="1"/>
  <c r="E549" i="97"/>
  <c r="F543" i="97" s="1"/>
  <c r="F549" i="97" s="1"/>
  <c r="G543" i="97" s="1"/>
  <c r="G549" i="97" s="1"/>
  <c r="H543" i="97" s="1"/>
  <c r="H549" i="97" s="1"/>
  <c r="I543" i="97" s="1"/>
  <c r="I549" i="97" s="1"/>
  <c r="J543" i="97" s="1"/>
  <c r="J549" i="97" s="1"/>
  <c r="K543" i="97" s="1"/>
  <c r="K549" i="97" s="1"/>
  <c r="L543" i="97" s="1"/>
  <c r="L549" i="97" s="1"/>
  <c r="M543" i="97" s="1"/>
  <c r="M549" i="97" s="1"/>
  <c r="N543" i="97" s="1"/>
  <c r="N549" i="97" s="1"/>
  <c r="O543" i="97" s="1"/>
  <c r="O549" i="97" s="1"/>
  <c r="P543" i="97" s="1"/>
  <c r="P549" i="97" s="1"/>
  <c r="Q543" i="97" s="1"/>
  <c r="Q549" i="97" s="1"/>
  <c r="R543" i="97" s="1"/>
  <c r="R549" i="97" s="1"/>
  <c r="S543" i="97" s="1"/>
  <c r="S549" i="97" s="1"/>
  <c r="T543" i="97" s="1"/>
  <c r="T549" i="97" s="1"/>
  <c r="U543" i="97" s="1"/>
  <c r="U549" i="97" s="1"/>
  <c r="V543" i="97" s="1"/>
  <c r="V549" i="97" s="1"/>
  <c r="W543" i="97" s="1"/>
  <c r="W549" i="97" s="1"/>
  <c r="X543" i="97" s="1"/>
  <c r="X549" i="97" s="1"/>
  <c r="Y543" i="97" s="1"/>
  <c r="Y549" i="97" s="1"/>
  <c r="Z543" i="97" s="1"/>
  <c r="Z549" i="97" s="1"/>
  <c r="AA543" i="97" s="1"/>
  <c r="AA549" i="97" s="1"/>
  <c r="AB543" i="97" s="1"/>
  <c r="AB549" i="97" s="1"/>
  <c r="AC543" i="97" s="1"/>
  <c r="AC549" i="97" s="1"/>
  <c r="AD543" i="97" s="1"/>
  <c r="AD549" i="97" s="1"/>
  <c r="AE543" i="97" s="1"/>
  <c r="AE549" i="97" s="1"/>
  <c r="AF543" i="97" s="1"/>
  <c r="AF549" i="97" s="1"/>
  <c r="AG543" i="97" s="1"/>
  <c r="AG549" i="97" s="1"/>
  <c r="AH543" i="97" s="1"/>
  <c r="AH549" i="97" s="1"/>
  <c r="AI543" i="97" s="1"/>
  <c r="AI549" i="97" s="1"/>
  <c r="AJ543" i="97" s="1"/>
  <c r="AJ549" i="97" s="1"/>
  <c r="AK543" i="97" s="1"/>
  <c r="AK549" i="97" s="1"/>
  <c r="AL543" i="97" s="1"/>
  <c r="AL549" i="97" s="1"/>
  <c r="AM543" i="97" s="1"/>
  <c r="AM549" i="97" s="1"/>
  <c r="AN543" i="97" s="1"/>
  <c r="AN549" i="97" s="1"/>
  <c r="AO543" i="97" s="1"/>
  <c r="AO549" i="97" s="1"/>
  <c r="AP543" i="97" s="1"/>
  <c r="AP549" i="97" s="1"/>
  <c r="AQ543" i="97" s="1"/>
  <c r="AQ549" i="97" s="1"/>
  <c r="AR543" i="97" s="1"/>
  <c r="AR549" i="97" s="1"/>
  <c r="AS543" i="97" s="1"/>
  <c r="AS549" i="97" s="1"/>
  <c r="AT543" i="97" s="1"/>
  <c r="AT549" i="97" s="1"/>
  <c r="AU543" i="97" s="1"/>
  <c r="AU549" i="97" s="1"/>
  <c r="AV543" i="97" s="1"/>
  <c r="AV549" i="97" s="1"/>
  <c r="AW543" i="97" s="1"/>
  <c r="AW549" i="97" s="1"/>
  <c r="AX543" i="97" s="1"/>
  <c r="AX549" i="97" s="1"/>
  <c r="AY543" i="97" s="1"/>
  <c r="AY549" i="97" s="1"/>
  <c r="AZ543" i="97" s="1"/>
  <c r="AZ549" i="97" s="1"/>
  <c r="BA543" i="97" s="1"/>
  <c r="BA549" i="97" s="1"/>
  <c r="BB543" i="97" s="1"/>
  <c r="BB549" i="97" s="1"/>
  <c r="BC543" i="97" s="1"/>
  <c r="BC549" i="97" s="1"/>
  <c r="BD543" i="97" s="1"/>
  <c r="BD549" i="97" s="1"/>
  <c r="BE543" i="97" s="1"/>
  <c r="BE549" i="97" s="1"/>
  <c r="BF543" i="97" s="1"/>
  <c r="BF549" i="97" s="1"/>
  <c r="BG543" i="97" s="1"/>
  <c r="BG549" i="97" s="1"/>
  <c r="BH543" i="97" s="1"/>
  <c r="BH549" i="97" s="1"/>
  <c r="BI543" i="97" s="1"/>
  <c r="BI549" i="97" s="1"/>
  <c r="BJ543" i="97" s="1"/>
  <c r="BJ549" i="97" s="1"/>
  <c r="BK543" i="97" s="1"/>
  <c r="BK549" i="97" s="1"/>
  <c r="BL543" i="97" s="1"/>
  <c r="BL549" i="97" s="1"/>
  <c r="BM543" i="97" s="1"/>
  <c r="BM549" i="97" s="1"/>
  <c r="BN543" i="97" s="1"/>
  <c r="BN549" i="97" s="1"/>
  <c r="BO543" i="97" s="1"/>
  <c r="BO549" i="97" s="1"/>
  <c r="BP543" i="97" s="1"/>
  <c r="BP549" i="97" s="1"/>
  <c r="BQ543" i="97" s="1"/>
  <c r="BQ549" i="97" s="1"/>
  <c r="BR543" i="97" s="1"/>
  <c r="BR549" i="97" s="1"/>
  <c r="BS543" i="97" s="1"/>
  <c r="BS549" i="97" s="1"/>
  <c r="BT543" i="97" s="1"/>
  <c r="BT549" i="97" s="1"/>
  <c r="BU543" i="97" s="1"/>
  <c r="BU549" i="97" s="1"/>
  <c r="BV543" i="97" s="1"/>
  <c r="BV549" i="97" s="1"/>
  <c r="BW543" i="97" s="1"/>
  <c r="BW549" i="97" s="1"/>
  <c r="BX543" i="97" s="1"/>
  <c r="BX549" i="97" s="1"/>
  <c r="BY543" i="97" s="1"/>
  <c r="BY549" i="97" s="1"/>
  <c r="BZ543" i="97" s="1"/>
  <c r="BZ549" i="97" s="1"/>
  <c r="CA543" i="97" s="1"/>
  <c r="CA549" i="97" s="1"/>
  <c r="CB543" i="97" s="1"/>
  <c r="CB549" i="97" s="1"/>
  <c r="CC543" i="97" s="1"/>
  <c r="CC549" i="97" s="1"/>
  <c r="CD543" i="97" s="1"/>
  <c r="CD549" i="97" s="1"/>
  <c r="CE543" i="97" s="1"/>
  <c r="CE549" i="97" s="1"/>
  <c r="CF543" i="97" s="1"/>
  <c r="CF549" i="97" s="1"/>
  <c r="CG543" i="97" s="1"/>
  <c r="CG549" i="97" s="1"/>
  <c r="CH543" i="97" s="1"/>
  <c r="CH549" i="97" s="1"/>
  <c r="CI543" i="97" s="1"/>
  <c r="CI549" i="97" s="1"/>
  <c r="E430" i="97"/>
  <c r="F424" i="97" s="1"/>
  <c r="F430" i="97" s="1"/>
  <c r="G424" i="97" s="1"/>
  <c r="G430" i="97" s="1"/>
  <c r="H424" i="97" s="1"/>
  <c r="H430" i="97" s="1"/>
  <c r="I424" i="97" s="1"/>
  <c r="I430" i="97" s="1"/>
  <c r="J424" i="97" s="1"/>
  <c r="J430" i="97" s="1"/>
  <c r="K424" i="97" s="1"/>
  <c r="K430" i="97" s="1"/>
  <c r="L424" i="97" s="1"/>
  <c r="L430" i="97" s="1"/>
  <c r="M424" i="97" s="1"/>
  <c r="M430" i="97" s="1"/>
  <c r="N424" i="97" s="1"/>
  <c r="N430" i="97" s="1"/>
  <c r="O424" i="97" s="1"/>
  <c r="O430" i="97" s="1"/>
  <c r="P424" i="97" s="1"/>
  <c r="P430" i="97" s="1"/>
  <c r="Q424" i="97" s="1"/>
  <c r="Q430" i="97" s="1"/>
  <c r="R424" i="97" s="1"/>
  <c r="R430" i="97" s="1"/>
  <c r="S424" i="97" s="1"/>
  <c r="S430" i="97" s="1"/>
  <c r="T424" i="97" s="1"/>
  <c r="T430" i="97" s="1"/>
  <c r="U424" i="97" s="1"/>
  <c r="U430" i="97" s="1"/>
  <c r="V424" i="97" s="1"/>
  <c r="V430" i="97" s="1"/>
  <c r="W424" i="97" s="1"/>
  <c r="W430" i="97" s="1"/>
  <c r="X424" i="97" s="1"/>
  <c r="X430" i="97" s="1"/>
  <c r="Y424" i="97" s="1"/>
  <c r="Y430" i="97" s="1"/>
  <c r="Z424" i="97" s="1"/>
  <c r="Z430" i="97" s="1"/>
  <c r="AA424" i="97" s="1"/>
  <c r="AA430" i="97" s="1"/>
  <c r="AB424" i="97" s="1"/>
  <c r="AB430" i="97" s="1"/>
  <c r="AC424" i="97" s="1"/>
  <c r="AC430" i="97" s="1"/>
  <c r="AD424" i="97" s="1"/>
  <c r="AD430" i="97" s="1"/>
  <c r="AE424" i="97" s="1"/>
  <c r="AE430" i="97" s="1"/>
  <c r="AF424" i="97" s="1"/>
  <c r="AF430" i="97" s="1"/>
  <c r="AG424" i="97" s="1"/>
  <c r="AG430" i="97" s="1"/>
  <c r="AH424" i="97" s="1"/>
  <c r="AH430" i="97" s="1"/>
  <c r="AI424" i="97" s="1"/>
  <c r="AI430" i="97" s="1"/>
  <c r="AJ424" i="97" s="1"/>
  <c r="AJ430" i="97" s="1"/>
  <c r="AK424" i="97" s="1"/>
  <c r="AK430" i="97" s="1"/>
  <c r="AL424" i="97" s="1"/>
  <c r="AL430" i="97" s="1"/>
  <c r="AM424" i="97" s="1"/>
  <c r="AM430" i="97" s="1"/>
  <c r="AN424" i="97" s="1"/>
  <c r="AN430" i="97" s="1"/>
  <c r="AO424" i="97" s="1"/>
  <c r="AO430" i="97" s="1"/>
  <c r="AP424" i="97" s="1"/>
  <c r="AP430" i="97" s="1"/>
  <c r="AQ424" i="97" s="1"/>
  <c r="AQ430" i="97" s="1"/>
  <c r="AR424" i="97" s="1"/>
  <c r="AR430" i="97" s="1"/>
  <c r="AS424" i="97" s="1"/>
  <c r="AS430" i="97" s="1"/>
  <c r="AT424" i="97" s="1"/>
  <c r="AT430" i="97" s="1"/>
  <c r="AU424" i="97" s="1"/>
  <c r="AU430" i="97" s="1"/>
  <c r="AV424" i="97" s="1"/>
  <c r="AV430" i="97" s="1"/>
  <c r="AW424" i="97" s="1"/>
  <c r="AW430" i="97" s="1"/>
  <c r="AX424" i="97" s="1"/>
  <c r="AX430" i="97" s="1"/>
  <c r="AY424" i="97" s="1"/>
  <c r="AY430" i="97" s="1"/>
  <c r="AZ424" i="97" s="1"/>
  <c r="AZ430" i="97" s="1"/>
  <c r="BA424" i="97" s="1"/>
  <c r="BA430" i="97" s="1"/>
  <c r="BB424" i="97" s="1"/>
  <c r="BB430" i="97" s="1"/>
  <c r="BC424" i="97" s="1"/>
  <c r="BC430" i="97" s="1"/>
  <c r="BD424" i="97" s="1"/>
  <c r="BD430" i="97" s="1"/>
  <c r="BE424" i="97" s="1"/>
  <c r="BE430" i="97" s="1"/>
  <c r="BF424" i="97" s="1"/>
  <c r="BF430" i="97" s="1"/>
  <c r="BG424" i="97" s="1"/>
  <c r="BG430" i="97" s="1"/>
  <c r="BH424" i="97" s="1"/>
  <c r="BH430" i="97" s="1"/>
  <c r="BI424" i="97" s="1"/>
  <c r="BI430" i="97" s="1"/>
  <c r="BJ424" i="97" s="1"/>
  <c r="BJ430" i="97" s="1"/>
  <c r="BK424" i="97" s="1"/>
  <c r="BK430" i="97" s="1"/>
  <c r="BL424" i="97" s="1"/>
  <c r="BL430" i="97" s="1"/>
  <c r="BM424" i="97" s="1"/>
  <c r="BM430" i="97" s="1"/>
  <c r="BN424" i="97" s="1"/>
  <c r="BN430" i="97" s="1"/>
  <c r="BO424" i="97" s="1"/>
  <c r="BO430" i="97" s="1"/>
  <c r="BP424" i="97" s="1"/>
  <c r="BP430" i="97" s="1"/>
  <c r="BQ424" i="97" s="1"/>
  <c r="BQ430" i="97" s="1"/>
  <c r="BR424" i="97" s="1"/>
  <c r="BR430" i="97" s="1"/>
  <c r="BS424" i="97" s="1"/>
  <c r="BS430" i="97" s="1"/>
  <c r="BT424" i="97" s="1"/>
  <c r="BT430" i="97" s="1"/>
  <c r="BU424" i="97" s="1"/>
  <c r="BU430" i="97" s="1"/>
  <c r="BV424" i="97" s="1"/>
  <c r="BV430" i="97" s="1"/>
  <c r="BW424" i="97" s="1"/>
  <c r="BW430" i="97" s="1"/>
  <c r="BX424" i="97" s="1"/>
  <c r="BX430" i="97" s="1"/>
  <c r="BY424" i="97" s="1"/>
  <c r="BY430" i="97" s="1"/>
  <c r="BZ424" i="97" s="1"/>
  <c r="BZ430" i="97" s="1"/>
  <c r="CA424" i="97" s="1"/>
  <c r="CA430" i="97" s="1"/>
  <c r="CB424" i="97" s="1"/>
  <c r="CB430" i="97" s="1"/>
  <c r="CC424" i="97" s="1"/>
  <c r="CC430" i="97" s="1"/>
  <c r="CD424" i="97" s="1"/>
  <c r="CD430" i="97" s="1"/>
  <c r="CE424" i="97" s="1"/>
  <c r="CE430" i="97" s="1"/>
  <c r="CF424" i="97" s="1"/>
  <c r="CF430" i="97" s="1"/>
  <c r="CG424" i="97" s="1"/>
  <c r="CG430" i="97" s="1"/>
  <c r="CH424" i="97" s="1"/>
  <c r="CH430" i="97" s="1"/>
  <c r="CI424" i="97" s="1"/>
  <c r="CI430" i="97" s="1"/>
  <c r="CJ424" i="97" s="1"/>
  <c r="CJ430" i="97" s="1"/>
  <c r="CK424" i="97" s="1"/>
  <c r="CK430" i="97" s="1"/>
  <c r="CL424" i="97" s="1"/>
  <c r="CL430" i="97" s="1"/>
  <c r="CM424" i="97" s="1"/>
  <c r="CM430" i="97" s="1"/>
  <c r="CN424" i="97" s="1"/>
  <c r="CN430" i="97" s="1"/>
  <c r="CO424" i="97" s="1"/>
  <c r="CO430" i="97" s="1"/>
  <c r="CP424" i="97" s="1"/>
  <c r="CP430" i="97" s="1"/>
  <c r="CQ424" i="97" s="1"/>
  <c r="CQ430" i="97" s="1"/>
  <c r="CR424" i="97" s="1"/>
  <c r="CR430" i="97" s="1"/>
  <c r="CS424" i="97" s="1"/>
  <c r="CS430" i="97" s="1"/>
  <c r="E312" i="97"/>
  <c r="F306" i="97" s="1"/>
  <c r="F312" i="97" s="1"/>
  <c r="G306" i="97" s="1"/>
  <c r="E290" i="97"/>
  <c r="F281" i="97" s="1"/>
  <c r="F290" i="97" s="1"/>
  <c r="G281" i="97" s="1"/>
  <c r="G290" i="97" s="1"/>
  <c r="H281" i="97" s="1"/>
  <c r="H290" i="97" s="1"/>
  <c r="I281" i="97" s="1"/>
  <c r="I290" i="97" s="1"/>
  <c r="J281" i="97" s="1"/>
  <c r="J290" i="97" s="1"/>
  <c r="K281" i="97" s="1"/>
  <c r="K290" i="97" s="1"/>
  <c r="L281" i="97" s="1"/>
  <c r="L290" i="97" s="1"/>
  <c r="M281" i="97" s="1"/>
  <c r="M290" i="97" s="1"/>
  <c r="N281" i="97" s="1"/>
  <c r="N290" i="97" s="1"/>
  <c r="O281" i="97" s="1"/>
  <c r="O290" i="97" s="1"/>
  <c r="P281" i="97" s="1"/>
  <c r="P290" i="97" s="1"/>
  <c r="Q281" i="97" s="1"/>
  <c r="Q290" i="97" s="1"/>
  <c r="R281" i="97" s="1"/>
  <c r="R290" i="97" s="1"/>
  <c r="S281" i="97" s="1"/>
  <c r="S290" i="97" s="1"/>
  <c r="T281" i="97" s="1"/>
  <c r="T290" i="97" s="1"/>
  <c r="U281" i="97" s="1"/>
  <c r="U290" i="97" s="1"/>
  <c r="V281" i="97" s="1"/>
  <c r="V290" i="97" s="1"/>
  <c r="W281" i="97" s="1"/>
  <c r="W290" i="97" s="1"/>
  <c r="X281" i="97" s="1"/>
  <c r="X290" i="97" s="1"/>
  <c r="Y281" i="97" s="1"/>
  <c r="Y290" i="97" s="1"/>
  <c r="Z281" i="97" s="1"/>
  <c r="Z290" i="97" s="1"/>
  <c r="AA281" i="97" s="1"/>
  <c r="AA290" i="97" s="1"/>
  <c r="AB281" i="97" s="1"/>
  <c r="AB290" i="97" s="1"/>
  <c r="AC281" i="97" s="1"/>
  <c r="AC290" i="97" s="1"/>
  <c r="AD281" i="97" s="1"/>
  <c r="AD290" i="97" s="1"/>
  <c r="AE281" i="97" s="1"/>
  <c r="AE290" i="97" s="1"/>
  <c r="AF281" i="97" s="1"/>
  <c r="AF290" i="97" s="1"/>
  <c r="AG281" i="97" s="1"/>
  <c r="AG290" i="97" s="1"/>
  <c r="AH281" i="97" s="1"/>
  <c r="AH290" i="97" s="1"/>
  <c r="AI281" i="97" s="1"/>
  <c r="AI290" i="97" s="1"/>
  <c r="AJ281" i="97" s="1"/>
  <c r="AJ290" i="97" s="1"/>
  <c r="AK281" i="97" s="1"/>
  <c r="AK290" i="97" s="1"/>
  <c r="AL281" i="97" s="1"/>
  <c r="AL290" i="97" s="1"/>
  <c r="AM281" i="97" s="1"/>
  <c r="AM290" i="97" s="1"/>
  <c r="AN281" i="97" s="1"/>
  <c r="AN290" i="97" s="1"/>
  <c r="AO281" i="97" s="1"/>
  <c r="AO290" i="97" s="1"/>
  <c r="AP281" i="97" s="1"/>
  <c r="AP290" i="97" s="1"/>
  <c r="AQ281" i="97" s="1"/>
  <c r="AQ290" i="97" s="1"/>
  <c r="AR281" i="97" s="1"/>
  <c r="AR290" i="97" s="1"/>
  <c r="AS281" i="97" s="1"/>
  <c r="AS290" i="97" s="1"/>
  <c r="AT281" i="97" s="1"/>
  <c r="AT290" i="97" s="1"/>
  <c r="AU281" i="97" s="1"/>
  <c r="AU290" i="97" s="1"/>
  <c r="AV281" i="97" s="1"/>
  <c r="AV290" i="97" s="1"/>
  <c r="AW281" i="97" s="1"/>
  <c r="AW290" i="97" s="1"/>
  <c r="AX281" i="97" s="1"/>
  <c r="AX290" i="97" s="1"/>
  <c r="AY281" i="97" s="1"/>
  <c r="AY290" i="97" s="1"/>
  <c r="AZ281" i="97" s="1"/>
  <c r="AZ290" i="97" s="1"/>
  <c r="BA281" i="97" s="1"/>
  <c r="BA290" i="97" s="1"/>
  <c r="BB281" i="97" s="1"/>
  <c r="BB290" i="97" s="1"/>
  <c r="BC281" i="97" s="1"/>
  <c r="BC290" i="97" s="1"/>
  <c r="BD281" i="97" s="1"/>
  <c r="BD290" i="97" s="1"/>
  <c r="BE281" i="97" s="1"/>
  <c r="BE290" i="97" s="1"/>
  <c r="BF281" i="97" s="1"/>
  <c r="BF290" i="97" s="1"/>
  <c r="BG281" i="97" s="1"/>
  <c r="BG290" i="97" s="1"/>
  <c r="BH281" i="97" s="1"/>
  <c r="BH290" i="97" s="1"/>
  <c r="BI281" i="97" s="1"/>
  <c r="BI290" i="97" s="1"/>
  <c r="BJ281" i="97" s="1"/>
  <c r="BJ290" i="97" s="1"/>
  <c r="BK281" i="97" s="1"/>
  <c r="BK290" i="97" s="1"/>
  <c r="BL281" i="97" s="1"/>
  <c r="BL290" i="97" s="1"/>
  <c r="BM281" i="97" s="1"/>
  <c r="BM290" i="97" s="1"/>
  <c r="BN281" i="97" s="1"/>
  <c r="BN290" i="97" s="1"/>
  <c r="BO281" i="97" s="1"/>
  <c r="BO290" i="97" s="1"/>
  <c r="BP281" i="97" s="1"/>
  <c r="BP290" i="97" s="1"/>
  <c r="BQ281" i="97" s="1"/>
  <c r="BQ290" i="97" s="1"/>
  <c r="BR281" i="97" s="1"/>
  <c r="BR290" i="97" s="1"/>
  <c r="BS281" i="97" s="1"/>
  <c r="BS290" i="97" s="1"/>
  <c r="BT281" i="97" s="1"/>
  <c r="BT290" i="97" s="1"/>
  <c r="BU281" i="97" s="1"/>
  <c r="BU290" i="97" s="1"/>
  <c r="BV281" i="97" s="1"/>
  <c r="BV290" i="97" s="1"/>
  <c r="BW281" i="97" s="1"/>
  <c r="BW290" i="97" s="1"/>
  <c r="BX281" i="97" s="1"/>
  <c r="BX290" i="97" s="1"/>
  <c r="BY281" i="97" s="1"/>
  <c r="BY290" i="97" s="1"/>
  <c r="BZ281" i="97" s="1"/>
  <c r="BZ290" i="97" s="1"/>
  <c r="CA281" i="97" s="1"/>
  <c r="CA290" i="97" s="1"/>
  <c r="CB281" i="97" s="1"/>
  <c r="CB290" i="97" s="1"/>
  <c r="CC281" i="97" s="1"/>
  <c r="CC290" i="97" s="1"/>
  <c r="CD281" i="97" s="1"/>
  <c r="CD290" i="97" s="1"/>
  <c r="CE281" i="97" s="1"/>
  <c r="CE290" i="97" s="1"/>
  <c r="CF281" i="97" s="1"/>
  <c r="CF290" i="97" s="1"/>
  <c r="CG281" i="97" s="1"/>
  <c r="CG290" i="97" s="1"/>
  <c r="CH281" i="97" s="1"/>
  <c r="CH290" i="97" s="1"/>
  <c r="CI281" i="97" s="1"/>
  <c r="CI290" i="97" s="1"/>
  <c r="CJ281" i="97" s="1"/>
  <c r="CJ290" i="97" s="1"/>
  <c r="CK281" i="97" s="1"/>
  <c r="CK290" i="97" s="1"/>
  <c r="CL281" i="97" s="1"/>
  <c r="CL290" i="97" s="1"/>
  <c r="CM281" i="97" s="1"/>
  <c r="CM290" i="97" s="1"/>
  <c r="CN281" i="97" s="1"/>
  <c r="CN290" i="97" s="1"/>
  <c r="CO281" i="97" s="1"/>
  <c r="CO290" i="97" s="1"/>
  <c r="CP281" i="97" s="1"/>
  <c r="CP290" i="97" s="1"/>
  <c r="CQ281" i="97" s="1"/>
  <c r="CQ290" i="97" s="1"/>
  <c r="CR281" i="97" s="1"/>
  <c r="CR290" i="97" s="1"/>
  <c r="CS281" i="97" s="1"/>
  <c r="CS290" i="97" s="1"/>
  <c r="CT281" i="97" s="1"/>
  <c r="CT290" i="97" s="1"/>
  <c r="CU281" i="97" s="1"/>
  <c r="CU290" i="97" s="1"/>
  <c r="CV281" i="97" s="1"/>
  <c r="CV290" i="97" s="1"/>
  <c r="CW281" i="97" s="1"/>
  <c r="CW290" i="97" s="1"/>
  <c r="CX281" i="97" s="1"/>
  <c r="CX290" i="97" s="1"/>
  <c r="CY281" i="97" s="1"/>
  <c r="CY290" i="97" s="1"/>
  <c r="CZ281" i="97" s="1"/>
  <c r="CZ290" i="97" s="1"/>
  <c r="DA281" i="97" s="1"/>
  <c r="DA290" i="97" s="1"/>
  <c r="DB281" i="97" s="1"/>
  <c r="DB290" i="97" s="1"/>
  <c r="DC281" i="97" s="1"/>
  <c r="DC290" i="97" s="1"/>
  <c r="DD281" i="97" s="1"/>
  <c r="DD290" i="97" s="1"/>
  <c r="DE281" i="97" s="1"/>
  <c r="DE290" i="97" s="1"/>
  <c r="DF281" i="97" s="1"/>
  <c r="DF290" i="97" s="1"/>
  <c r="DG281" i="97" s="1"/>
  <c r="DG290" i="97" s="1"/>
  <c r="DH281" i="97" s="1"/>
  <c r="E138" i="97"/>
  <c r="F131" i="97" s="1"/>
  <c r="F138" i="97" s="1"/>
  <c r="G131" i="97" s="1"/>
  <c r="G138" i="97" s="1"/>
  <c r="H131" i="97" s="1"/>
  <c r="H138" i="97" s="1"/>
  <c r="I131" i="97" s="1"/>
  <c r="I138" i="97" s="1"/>
  <c r="J131" i="97" s="1"/>
  <c r="J138" i="97" s="1"/>
  <c r="K131" i="97" s="1"/>
  <c r="K138" i="97" s="1"/>
  <c r="L131" i="97" s="1"/>
  <c r="L138" i="97" s="1"/>
  <c r="M131" i="97" s="1"/>
  <c r="M138" i="97" s="1"/>
  <c r="N131" i="97" s="1"/>
  <c r="N138" i="97" s="1"/>
  <c r="O131" i="97" s="1"/>
  <c r="O138" i="97" s="1"/>
  <c r="P131" i="97" s="1"/>
  <c r="P138" i="97" s="1"/>
  <c r="Q131" i="97" s="1"/>
  <c r="Q138" i="97" s="1"/>
  <c r="R131" i="97" s="1"/>
  <c r="R138" i="97" s="1"/>
  <c r="S131" i="97" s="1"/>
  <c r="S138" i="97" s="1"/>
  <c r="T131" i="97" s="1"/>
  <c r="T138" i="97" s="1"/>
  <c r="U131" i="97" s="1"/>
  <c r="U138" i="97" s="1"/>
  <c r="V131" i="97" s="1"/>
  <c r="V138" i="97" s="1"/>
  <c r="W131" i="97" s="1"/>
  <c r="W138" i="97" s="1"/>
  <c r="X131" i="97" s="1"/>
  <c r="X138" i="97" s="1"/>
  <c r="Y131" i="97" s="1"/>
  <c r="Y138" i="97" s="1"/>
  <c r="Z131" i="97" s="1"/>
  <c r="Z138" i="97" s="1"/>
  <c r="AA131" i="97" s="1"/>
  <c r="AA138" i="97" s="1"/>
  <c r="AB131" i="97" s="1"/>
  <c r="AB138" i="97" s="1"/>
  <c r="AC131" i="97" s="1"/>
  <c r="AC138" i="97" s="1"/>
  <c r="AD131" i="97" s="1"/>
  <c r="AD138" i="97" s="1"/>
  <c r="AE131" i="97" s="1"/>
  <c r="AE138" i="97" s="1"/>
  <c r="AF131" i="97" s="1"/>
  <c r="AF138" i="97" s="1"/>
  <c r="AG131" i="97" s="1"/>
  <c r="AG138" i="97" s="1"/>
  <c r="AH131" i="97" s="1"/>
  <c r="AH138" i="97" s="1"/>
  <c r="AI131" i="97" s="1"/>
  <c r="AI138" i="97" s="1"/>
  <c r="AJ131" i="97" s="1"/>
  <c r="AJ138" i="97" s="1"/>
  <c r="AK131" i="97" s="1"/>
  <c r="AK138" i="97" s="1"/>
  <c r="AL131" i="97" s="1"/>
  <c r="AL138" i="97" s="1"/>
  <c r="AM131" i="97" s="1"/>
  <c r="AM138" i="97" s="1"/>
  <c r="AN131" i="97" s="1"/>
  <c r="AN138" i="97" s="1"/>
  <c r="AO131" i="97" s="1"/>
  <c r="AO138" i="97" s="1"/>
  <c r="AP131" i="97" s="1"/>
  <c r="AP138" i="97" s="1"/>
  <c r="AQ131" i="97" s="1"/>
  <c r="AQ138" i="97" s="1"/>
  <c r="AR131" i="97" s="1"/>
  <c r="AR138" i="97" s="1"/>
  <c r="AS131" i="97" s="1"/>
  <c r="AS138" i="97" s="1"/>
  <c r="AT131" i="97" s="1"/>
  <c r="AT138" i="97" s="1"/>
  <c r="AU131" i="97" s="1"/>
  <c r="AU138" i="97" s="1"/>
  <c r="AV131" i="97" s="1"/>
  <c r="AV138" i="97" s="1"/>
  <c r="AW131" i="97" s="1"/>
  <c r="AW138" i="97" s="1"/>
  <c r="AX131" i="97" s="1"/>
  <c r="AX138" i="97" s="1"/>
  <c r="AY131" i="97" s="1"/>
  <c r="AY138" i="97" s="1"/>
  <c r="AZ131" i="97" s="1"/>
  <c r="AZ138" i="97" s="1"/>
  <c r="BA131" i="97" s="1"/>
  <c r="BA138" i="97" s="1"/>
  <c r="BB131" i="97" s="1"/>
  <c r="BB138" i="97" s="1"/>
  <c r="BC131" i="97" s="1"/>
  <c r="BC138" i="97" s="1"/>
  <c r="BD131" i="97" s="1"/>
  <c r="BD138" i="97" s="1"/>
  <c r="BE131" i="97" s="1"/>
  <c r="BE138" i="97" s="1"/>
  <c r="BF131" i="97" s="1"/>
  <c r="BF138" i="97" s="1"/>
  <c r="BG131" i="97" s="1"/>
  <c r="BG138" i="97" s="1"/>
  <c r="BH131" i="97" s="1"/>
  <c r="BH138" i="97" s="1"/>
  <c r="BI131" i="97" s="1"/>
  <c r="BI138" i="97" s="1"/>
  <c r="BJ131" i="97" s="1"/>
  <c r="BJ138" i="97" s="1"/>
  <c r="BK131" i="97" s="1"/>
  <c r="BK138" i="97" s="1"/>
  <c r="BL131" i="97" s="1"/>
  <c r="BL138" i="97" s="1"/>
  <c r="BM131" i="97" s="1"/>
  <c r="BM138" i="97" s="1"/>
  <c r="BN131" i="97" s="1"/>
  <c r="BN138" i="97" s="1"/>
  <c r="BO131" i="97" s="1"/>
  <c r="BO138" i="97" s="1"/>
  <c r="BP131" i="97" s="1"/>
  <c r="BP138" i="97" s="1"/>
  <c r="BQ131" i="97" s="1"/>
  <c r="BQ138" i="97" s="1"/>
  <c r="BR131" i="97" s="1"/>
  <c r="BR138" i="97" s="1"/>
  <c r="BS131" i="97" s="1"/>
  <c r="BS138" i="97" s="1"/>
  <c r="BT131" i="97" s="1"/>
  <c r="BT138" i="97" s="1"/>
  <c r="BU131" i="97" s="1"/>
  <c r="BU138" i="97" s="1"/>
  <c r="BV131" i="97" s="1"/>
  <c r="BV138" i="97" s="1"/>
  <c r="BW131" i="97" s="1"/>
  <c r="BW138" i="97" s="1"/>
  <c r="BX131" i="97" s="1"/>
  <c r="BX138" i="97" s="1"/>
  <c r="BY131" i="97" s="1"/>
  <c r="BY138" i="97" s="1"/>
  <c r="BZ131" i="97" s="1"/>
  <c r="BZ138" i="97" s="1"/>
  <c r="CA131" i="97" s="1"/>
  <c r="CA138" i="97" s="1"/>
  <c r="CB131" i="97" s="1"/>
  <c r="CB138" i="97" s="1"/>
  <c r="CC131" i="97" s="1"/>
  <c r="CC138" i="97" s="1"/>
  <c r="CD131" i="97" s="1"/>
  <c r="CD138" i="97" s="1"/>
  <c r="CE131" i="97" s="1"/>
  <c r="CE138" i="97" s="1"/>
  <c r="CF131" i="97" s="1"/>
  <c r="CF138" i="97" s="1"/>
  <c r="CG131" i="97" s="1"/>
  <c r="CG138" i="97" s="1"/>
  <c r="CH131" i="97" s="1"/>
  <c r="CH138" i="97" s="1"/>
  <c r="CI131" i="97" s="1"/>
  <c r="CI138" i="97" s="1"/>
  <c r="CJ131" i="97" s="1"/>
  <c r="CJ138" i="97" s="1"/>
  <c r="CK131" i="97" s="1"/>
  <c r="CK138" i="97" s="1"/>
  <c r="CL131" i="97" s="1"/>
  <c r="CL138" i="97" s="1"/>
  <c r="CM131" i="97" s="1"/>
  <c r="CM138" i="97" s="1"/>
  <c r="CN131" i="97" s="1"/>
  <c r="CN138" i="97" s="1"/>
  <c r="CO131" i="97" s="1"/>
  <c r="CO138" i="97" s="1"/>
  <c r="CP131" i="97" s="1"/>
  <c r="CP138" i="97" s="1"/>
  <c r="CQ131" i="97" s="1"/>
  <c r="CQ138" i="97" s="1"/>
  <c r="E58" i="97"/>
  <c r="F50" i="97" s="1"/>
  <c r="E24" i="97"/>
  <c r="F18" i="97" s="1"/>
  <c r="F24" i="97" s="1"/>
  <c r="G18" i="97" s="1"/>
  <c r="G24" i="97" s="1"/>
  <c r="H18" i="97" s="1"/>
  <c r="H24" i="97" s="1"/>
  <c r="I18" i="97" s="1"/>
  <c r="I24" i="97" s="1"/>
  <c r="J18" i="97" s="1"/>
  <c r="J24" i="97" s="1"/>
  <c r="K18" i="97" s="1"/>
  <c r="K24" i="97" s="1"/>
  <c r="L18" i="97" s="1"/>
  <c r="L24" i="97" s="1"/>
  <c r="M18" i="97" s="1"/>
  <c r="M24" i="97" s="1"/>
  <c r="N18" i="97" s="1"/>
  <c r="N24" i="97" s="1"/>
  <c r="O18" i="97" s="1"/>
  <c r="O24" i="97" s="1"/>
  <c r="P18" i="97" s="1"/>
  <c r="P24" i="97" s="1"/>
  <c r="Q18" i="97" s="1"/>
  <c r="Q24" i="97" s="1"/>
  <c r="R18" i="97" s="1"/>
  <c r="R24" i="97" s="1"/>
  <c r="S18" i="97" s="1"/>
  <c r="S24" i="97" s="1"/>
  <c r="T18" i="97" s="1"/>
  <c r="T24" i="97" s="1"/>
  <c r="U18" i="97" s="1"/>
  <c r="U24" i="97" s="1"/>
  <c r="V18" i="97" s="1"/>
  <c r="V24" i="97" s="1"/>
  <c r="W18" i="97" s="1"/>
  <c r="W24" i="97" s="1"/>
  <c r="X18" i="97" s="1"/>
  <c r="X24" i="97" s="1"/>
  <c r="Y18" i="97" s="1"/>
  <c r="Y24" i="97" s="1"/>
  <c r="Z18" i="97" s="1"/>
  <c r="Z24" i="97" s="1"/>
  <c r="AA18" i="97" s="1"/>
  <c r="AA24" i="97" s="1"/>
  <c r="AB18" i="97" s="1"/>
  <c r="AB24" i="97" s="1"/>
  <c r="AC18" i="97" s="1"/>
  <c r="AC24" i="97" s="1"/>
  <c r="AD18" i="97" s="1"/>
  <c r="AD24" i="97" s="1"/>
  <c r="AE18" i="97" s="1"/>
  <c r="AE24" i="97" s="1"/>
  <c r="AF18" i="97" s="1"/>
  <c r="AF24" i="97" s="1"/>
  <c r="AG18" i="97" s="1"/>
  <c r="AG24" i="97" s="1"/>
  <c r="AH18" i="97" s="1"/>
  <c r="AH24" i="97" s="1"/>
  <c r="AI18" i="97" s="1"/>
  <c r="AI24" i="97" s="1"/>
  <c r="AJ18" i="97" s="1"/>
  <c r="AJ24" i="97" s="1"/>
  <c r="AK18" i="97" s="1"/>
  <c r="AK24" i="97" s="1"/>
  <c r="AL18" i="97" s="1"/>
  <c r="AL24" i="97" s="1"/>
  <c r="AM18" i="97" s="1"/>
  <c r="AM24" i="97" s="1"/>
  <c r="AN18" i="97" s="1"/>
  <c r="AN24" i="97" s="1"/>
  <c r="AO18" i="97" s="1"/>
  <c r="AO24" i="97" s="1"/>
  <c r="AP18" i="97" s="1"/>
  <c r="AP24" i="97" s="1"/>
  <c r="AQ18" i="97" s="1"/>
  <c r="AQ24" i="97" s="1"/>
  <c r="AR18" i="97" s="1"/>
  <c r="AR24" i="97" s="1"/>
  <c r="AS18" i="97" s="1"/>
  <c r="AS24" i="97" s="1"/>
  <c r="AT18" i="97" s="1"/>
  <c r="AT24" i="97" s="1"/>
  <c r="AU18" i="97" s="1"/>
  <c r="AU24" i="97" s="1"/>
  <c r="AV18" i="97" s="1"/>
  <c r="AV24" i="97" s="1"/>
  <c r="AW18" i="97" s="1"/>
  <c r="AW24" i="97" s="1"/>
  <c r="AX18" i="97" s="1"/>
  <c r="AX24" i="97" s="1"/>
  <c r="AY18" i="97" s="1"/>
  <c r="AY24" i="97" s="1"/>
  <c r="AZ18" i="97" s="1"/>
  <c r="AZ24" i="97" s="1"/>
  <c r="BA18" i="97" s="1"/>
  <c r="BA24" i="97" s="1"/>
  <c r="BB18" i="97" s="1"/>
  <c r="BB24" i="97" s="1"/>
  <c r="BC18" i="97" s="1"/>
  <c r="BC24" i="97" s="1"/>
  <c r="BD18" i="97" s="1"/>
  <c r="BD24" i="97" s="1"/>
  <c r="BE18" i="97" s="1"/>
  <c r="BE24" i="97" s="1"/>
  <c r="BF18" i="97" s="1"/>
  <c r="BF24" i="97" s="1"/>
  <c r="BG18" i="97" s="1"/>
  <c r="BG24" i="97" s="1"/>
  <c r="BH18" i="97" s="1"/>
  <c r="BH24" i="97" s="1"/>
  <c r="BI18" i="97" s="1"/>
  <c r="BI24" i="97" s="1"/>
  <c r="BJ18" i="97" s="1"/>
  <c r="BJ24" i="97" s="1"/>
  <c r="BK18" i="97" s="1"/>
  <c r="BK24" i="97" s="1"/>
  <c r="BL18" i="97" s="1"/>
  <c r="BL24" i="97" s="1"/>
  <c r="BM18" i="97" s="1"/>
  <c r="BM24" i="97" s="1"/>
  <c r="BN18" i="97" s="1"/>
  <c r="BN24" i="97" s="1"/>
  <c r="BO18" i="97" s="1"/>
  <c r="BO24" i="97" s="1"/>
  <c r="BP18" i="97" s="1"/>
  <c r="BP24" i="97" s="1"/>
  <c r="BQ18" i="97" s="1"/>
  <c r="BQ24" i="97" s="1"/>
  <c r="BR18" i="97" s="1"/>
  <c r="BR24" i="97" s="1"/>
  <c r="BS18" i="97" s="1"/>
  <c r="BS24" i="97" s="1"/>
  <c r="BT18" i="97" s="1"/>
  <c r="BT24" i="97" s="1"/>
  <c r="BU18" i="97" s="1"/>
  <c r="BU24" i="97" s="1"/>
  <c r="BV18" i="97" s="1"/>
  <c r="BV24" i="97" s="1"/>
  <c r="BW18" i="97" s="1"/>
  <c r="BW24" i="97" s="1"/>
  <c r="BX18" i="97" s="1"/>
  <c r="BX24" i="97" s="1"/>
  <c r="BY18" i="97" s="1"/>
  <c r="BY24" i="97" s="1"/>
  <c r="BZ18" i="97" s="1"/>
  <c r="BZ24" i="97" s="1"/>
  <c r="CA18" i="97" s="1"/>
  <c r="CA24" i="97" s="1"/>
  <c r="CB18" i="97" s="1"/>
  <c r="CB24" i="97" s="1"/>
  <c r="CC18" i="97" s="1"/>
  <c r="CC24" i="97" s="1"/>
  <c r="CD18" i="97" s="1"/>
  <c r="CD24" i="97" s="1"/>
  <c r="CE18" i="97" s="1"/>
  <c r="CE24" i="97" s="1"/>
  <c r="CF18" i="97" s="1"/>
  <c r="CF24" i="97" s="1"/>
  <c r="CG18" i="97" s="1"/>
  <c r="CG24" i="97" s="1"/>
  <c r="CH18" i="97" s="1"/>
  <c r="CH24" i="97" s="1"/>
  <c r="CI18" i="97" s="1"/>
  <c r="CI24" i="97" s="1"/>
  <c r="E237" i="97"/>
  <c r="F230" i="97" s="1"/>
  <c r="F237" i="97" s="1"/>
  <c r="G230" i="97" s="1"/>
  <c r="G237" i="97" s="1"/>
  <c r="H230" i="97" s="1"/>
  <c r="H237" i="97" s="1"/>
  <c r="I230" i="97" s="1"/>
  <c r="I237" i="97" s="1"/>
  <c r="J230" i="97" s="1"/>
  <c r="J237" i="97" s="1"/>
  <c r="K230" i="97" s="1"/>
  <c r="K237" i="97" s="1"/>
  <c r="L230" i="97" s="1"/>
  <c r="L237" i="97" s="1"/>
  <c r="M230" i="97" s="1"/>
  <c r="M237" i="97" s="1"/>
  <c r="N230" i="97" s="1"/>
  <c r="N237" i="97" s="1"/>
  <c r="O230" i="97" s="1"/>
  <c r="O237" i="97" s="1"/>
  <c r="P230" i="97" s="1"/>
  <c r="P237" i="97" s="1"/>
  <c r="Q230" i="97" s="1"/>
  <c r="Q237" i="97" s="1"/>
  <c r="R230" i="97" s="1"/>
  <c r="R237" i="97" s="1"/>
  <c r="S230" i="97" s="1"/>
  <c r="S237" i="97" s="1"/>
  <c r="T230" i="97" s="1"/>
  <c r="T237" i="97" s="1"/>
  <c r="U230" i="97" s="1"/>
  <c r="U237" i="97" s="1"/>
  <c r="V230" i="97" s="1"/>
  <c r="V237" i="97" s="1"/>
  <c r="W230" i="97" s="1"/>
  <c r="W237" i="97" s="1"/>
  <c r="X230" i="97" s="1"/>
  <c r="X237" i="97" s="1"/>
  <c r="Y230" i="97" s="1"/>
  <c r="Y237" i="97" s="1"/>
  <c r="Z230" i="97" s="1"/>
  <c r="Z237" i="97" s="1"/>
  <c r="AA230" i="97" s="1"/>
  <c r="AA237" i="97" s="1"/>
  <c r="AB230" i="97" s="1"/>
  <c r="AB237" i="97" s="1"/>
  <c r="AC230" i="97" s="1"/>
  <c r="AC237" i="97" s="1"/>
  <c r="AD230" i="97" s="1"/>
  <c r="AD237" i="97" s="1"/>
  <c r="AE230" i="97" s="1"/>
  <c r="AE237" i="97" s="1"/>
  <c r="AF230" i="97" s="1"/>
  <c r="AF237" i="97" s="1"/>
  <c r="AG230" i="97" s="1"/>
  <c r="AG237" i="97" s="1"/>
  <c r="AH230" i="97" s="1"/>
  <c r="AH237" i="97" s="1"/>
  <c r="AI230" i="97" s="1"/>
  <c r="AI237" i="97" s="1"/>
  <c r="AJ230" i="97" s="1"/>
  <c r="AJ237" i="97" s="1"/>
  <c r="AK230" i="97" s="1"/>
  <c r="AK237" i="97" s="1"/>
  <c r="AL230" i="97" s="1"/>
  <c r="AL237" i="97" s="1"/>
  <c r="AM230" i="97" s="1"/>
  <c r="AM237" i="97" s="1"/>
  <c r="AN230" i="97" s="1"/>
  <c r="AN237" i="97" s="1"/>
  <c r="AO230" i="97" s="1"/>
  <c r="AO237" i="97" s="1"/>
  <c r="AP230" i="97" s="1"/>
  <c r="AP237" i="97" s="1"/>
  <c r="AQ230" i="97" s="1"/>
  <c r="AQ237" i="97" s="1"/>
  <c r="AR230" i="97" s="1"/>
  <c r="AR237" i="97" s="1"/>
  <c r="AS230" i="97" s="1"/>
  <c r="AS237" i="97" s="1"/>
  <c r="AT230" i="97" s="1"/>
  <c r="AT237" i="97" s="1"/>
  <c r="AU230" i="97" s="1"/>
  <c r="AU237" i="97" s="1"/>
  <c r="AV230" i="97" s="1"/>
  <c r="AV237" i="97" s="1"/>
  <c r="AW230" i="97" s="1"/>
  <c r="AW237" i="97" s="1"/>
  <c r="AX230" i="97" s="1"/>
  <c r="AX237" i="97" s="1"/>
  <c r="AY230" i="97" s="1"/>
  <c r="AY237" i="97" s="1"/>
  <c r="AZ230" i="97" s="1"/>
  <c r="AZ237" i="97" s="1"/>
  <c r="BA230" i="97" s="1"/>
  <c r="BA237" i="97" s="1"/>
  <c r="BB230" i="97" s="1"/>
  <c r="BB237" i="97" s="1"/>
  <c r="BC230" i="97" s="1"/>
  <c r="BC237" i="97" s="1"/>
  <c r="BD230" i="97" s="1"/>
  <c r="BD237" i="97" s="1"/>
  <c r="BE230" i="97" s="1"/>
  <c r="BE237" i="97" s="1"/>
  <c r="BF230" i="97" s="1"/>
  <c r="BF237" i="97" s="1"/>
  <c r="BG230" i="97" s="1"/>
  <c r="BG237" i="97" s="1"/>
  <c r="BH230" i="97" s="1"/>
  <c r="BH237" i="97" s="1"/>
  <c r="BI230" i="97" s="1"/>
  <c r="BI237" i="97" s="1"/>
  <c r="BJ230" i="97" s="1"/>
  <c r="BJ237" i="97" s="1"/>
  <c r="BK230" i="97" s="1"/>
  <c r="BK237" i="97" s="1"/>
  <c r="BL230" i="97" s="1"/>
  <c r="BL237" i="97" s="1"/>
  <c r="BM230" i="97" s="1"/>
  <c r="BM237" i="97" s="1"/>
  <c r="BN230" i="97" s="1"/>
  <c r="BN237" i="97" s="1"/>
  <c r="BO230" i="97" s="1"/>
  <c r="BO237" i="97" s="1"/>
  <c r="BP230" i="97" s="1"/>
  <c r="BP237" i="97" s="1"/>
  <c r="BQ230" i="97" s="1"/>
  <c r="BQ237" i="97" s="1"/>
  <c r="BR230" i="97" s="1"/>
  <c r="BR237" i="97" s="1"/>
  <c r="BS230" i="97" s="1"/>
  <c r="BS237" i="97" s="1"/>
  <c r="BT230" i="97" s="1"/>
  <c r="BT237" i="97" s="1"/>
  <c r="BU230" i="97" s="1"/>
  <c r="BU237" i="97" s="1"/>
  <c r="BV230" i="97" s="1"/>
  <c r="BV237" i="97" s="1"/>
  <c r="BW230" i="97" s="1"/>
  <c r="BW237" i="97" s="1"/>
  <c r="BX230" i="97" s="1"/>
  <c r="BX237" i="97" s="1"/>
  <c r="BY230" i="97" s="1"/>
  <c r="BY237" i="97" s="1"/>
  <c r="BZ230" i="97" s="1"/>
  <c r="BZ237" i="97" s="1"/>
  <c r="CA230" i="97" s="1"/>
  <c r="CA237" i="97" s="1"/>
  <c r="CB230" i="97" s="1"/>
  <c r="CB237" i="97" s="1"/>
  <c r="CC230" i="97" s="1"/>
  <c r="CC237" i="97" s="1"/>
  <c r="CD230" i="97" s="1"/>
  <c r="CD237" i="97" s="1"/>
  <c r="CE230" i="97" s="1"/>
  <c r="CE237" i="97" s="1"/>
  <c r="CF230" i="97" s="1"/>
  <c r="CF237" i="97" s="1"/>
  <c r="CG230" i="97" s="1"/>
  <c r="CG237" i="97" s="1"/>
  <c r="CH230" i="97" s="1"/>
  <c r="CH237" i="97" s="1"/>
  <c r="CI230" i="97" s="1"/>
  <c r="CI237" i="97" s="1"/>
  <c r="CJ230" i="97" s="1"/>
  <c r="CJ237" i="97" s="1"/>
  <c r="CK230" i="97" s="1"/>
  <c r="CK237" i="97" s="1"/>
  <c r="CL230" i="97" s="1"/>
  <c r="CL237" i="97" s="1"/>
  <c r="CM230" i="97" s="1"/>
  <c r="CM237" i="97" s="1"/>
  <c r="CN230" i="97" s="1"/>
  <c r="CN237" i="97" s="1"/>
  <c r="CO230" i="97" s="1"/>
  <c r="CO237" i="97" s="1"/>
  <c r="CP230" i="97" s="1"/>
  <c r="CP237" i="97" s="1"/>
  <c r="CQ230" i="97" s="1"/>
  <c r="CQ237" i="97" s="1"/>
  <c r="CR230" i="97" s="1"/>
  <c r="CR237" i="97" s="1"/>
  <c r="CS230" i="97" s="1"/>
  <c r="CS237" i="97" s="1"/>
  <c r="CT230" i="97" s="1"/>
  <c r="CT237" i="97" s="1"/>
  <c r="CU230" i="97" s="1"/>
  <c r="CU237" i="97" s="1"/>
  <c r="CV230" i="97" s="1"/>
  <c r="CV237" i="97" s="1"/>
  <c r="CW230" i="97" s="1"/>
  <c r="CW237" i="97" s="1"/>
  <c r="CX230" i="97" s="1"/>
  <c r="CX237" i="97" s="1"/>
  <c r="CY230" i="97" s="1"/>
  <c r="CY237" i="97" s="1"/>
  <c r="CZ230" i="97" s="1"/>
  <c r="CZ237" i="97" s="1"/>
  <c r="DA230" i="97" s="1"/>
  <c r="DA237" i="97" s="1"/>
  <c r="DB230" i="97" s="1"/>
  <c r="DB237" i="97" s="1"/>
  <c r="DC230" i="97" s="1"/>
  <c r="DC237" i="97" s="1"/>
  <c r="DD230" i="97" s="1"/>
  <c r="DD237" i="97" s="1"/>
  <c r="DE230" i="97" s="1"/>
  <c r="DE237" i="97" s="1"/>
  <c r="DF230" i="97" s="1"/>
  <c r="DF237" i="97" s="1"/>
  <c r="DG230" i="97" s="1"/>
  <c r="DG237" i="97" s="1"/>
  <c r="DH230" i="97" s="1"/>
  <c r="E178" i="97"/>
  <c r="F171" i="97" s="1"/>
  <c r="F178" i="97" s="1"/>
  <c r="G171" i="97" s="1"/>
  <c r="G178" i="97" s="1"/>
  <c r="H171" i="97" s="1"/>
  <c r="H178" i="97" s="1"/>
  <c r="I171" i="97" s="1"/>
  <c r="I178" i="97" s="1"/>
  <c r="J171" i="97" s="1"/>
  <c r="J178" i="97" s="1"/>
  <c r="K171" i="97" s="1"/>
  <c r="K178" i="97" s="1"/>
  <c r="L171" i="97" s="1"/>
  <c r="L178" i="97" s="1"/>
  <c r="M171" i="97" s="1"/>
  <c r="M178" i="97" s="1"/>
  <c r="N171" i="97" s="1"/>
  <c r="N178" i="97" s="1"/>
  <c r="O171" i="97" s="1"/>
  <c r="O178" i="97" s="1"/>
  <c r="P171" i="97" s="1"/>
  <c r="P178" i="97" s="1"/>
  <c r="Q171" i="97" s="1"/>
  <c r="Q178" i="97" s="1"/>
  <c r="R171" i="97" s="1"/>
  <c r="R178" i="97" s="1"/>
  <c r="S171" i="97" s="1"/>
  <c r="S178" i="97" s="1"/>
  <c r="T171" i="97" s="1"/>
  <c r="T178" i="97" s="1"/>
  <c r="U171" i="97" s="1"/>
  <c r="U178" i="97" s="1"/>
  <c r="V171" i="97" s="1"/>
  <c r="V178" i="97" s="1"/>
  <c r="W171" i="97" s="1"/>
  <c r="W178" i="97" s="1"/>
  <c r="X171" i="97" s="1"/>
  <c r="X178" i="97" s="1"/>
  <c r="Y171" i="97" s="1"/>
  <c r="Y178" i="97" s="1"/>
  <c r="Z171" i="97" s="1"/>
  <c r="Z178" i="97" s="1"/>
  <c r="AA171" i="97" s="1"/>
  <c r="AA178" i="97" s="1"/>
  <c r="AB171" i="97" s="1"/>
  <c r="AB178" i="97" s="1"/>
  <c r="AC171" i="97" s="1"/>
  <c r="AC178" i="97" s="1"/>
  <c r="AD171" i="97" s="1"/>
  <c r="AD178" i="97" s="1"/>
  <c r="AE171" i="97" s="1"/>
  <c r="AE178" i="97" s="1"/>
  <c r="AF171" i="97" s="1"/>
  <c r="AF178" i="97" s="1"/>
  <c r="AG171" i="97" s="1"/>
  <c r="AG178" i="97" s="1"/>
  <c r="AH171" i="97" s="1"/>
  <c r="AH178" i="97" s="1"/>
  <c r="AI171" i="97" s="1"/>
  <c r="AI178" i="97" s="1"/>
  <c r="AJ171" i="97" s="1"/>
  <c r="AJ178" i="97" s="1"/>
  <c r="AK171" i="97" s="1"/>
  <c r="AK178" i="97" s="1"/>
  <c r="AL171" i="97" s="1"/>
  <c r="AL178" i="97" s="1"/>
  <c r="AM171" i="97" s="1"/>
  <c r="AM178" i="97" s="1"/>
  <c r="AN171" i="97" s="1"/>
  <c r="AN178" i="97" s="1"/>
  <c r="AO171" i="97" s="1"/>
  <c r="AO178" i="97" s="1"/>
  <c r="AP171" i="97" s="1"/>
  <c r="AP178" i="97" s="1"/>
  <c r="AQ171" i="97" s="1"/>
  <c r="AQ178" i="97" s="1"/>
  <c r="AR171" i="97" s="1"/>
  <c r="AR178" i="97" s="1"/>
  <c r="AS171" i="97" s="1"/>
  <c r="AS178" i="97" s="1"/>
  <c r="AT171" i="97" s="1"/>
  <c r="AT178" i="97" s="1"/>
  <c r="AU171" i="97" s="1"/>
  <c r="AU178" i="97" s="1"/>
  <c r="AV171" i="97" s="1"/>
  <c r="AV178" i="97" s="1"/>
  <c r="AW171" i="97" s="1"/>
  <c r="AW178" i="97" s="1"/>
  <c r="AX171" i="97" s="1"/>
  <c r="AX178" i="97" s="1"/>
  <c r="AY171" i="97" s="1"/>
  <c r="AY178" i="97" s="1"/>
  <c r="AZ171" i="97" s="1"/>
  <c r="AZ178" i="97" s="1"/>
  <c r="BA171" i="97" s="1"/>
  <c r="BA178" i="97" s="1"/>
  <c r="BB171" i="97" s="1"/>
  <c r="BB178" i="97" s="1"/>
  <c r="BC171" i="97" s="1"/>
  <c r="BC178" i="97" s="1"/>
  <c r="BD171" i="97" s="1"/>
  <c r="BD178" i="97" s="1"/>
  <c r="BE171" i="97" s="1"/>
  <c r="BE178" i="97" s="1"/>
  <c r="BF171" i="97" s="1"/>
  <c r="BF178" i="97" s="1"/>
  <c r="BG171" i="97" s="1"/>
  <c r="BG178" i="97" s="1"/>
  <c r="BH171" i="97" s="1"/>
  <c r="BH178" i="97" s="1"/>
  <c r="BI171" i="97" s="1"/>
  <c r="BI178" i="97" s="1"/>
  <c r="BJ171" i="97" s="1"/>
  <c r="BJ178" i="97" s="1"/>
  <c r="BK171" i="97" s="1"/>
  <c r="BK178" i="97" s="1"/>
  <c r="BL171" i="97" s="1"/>
  <c r="BL178" i="97" s="1"/>
  <c r="BM171" i="97" s="1"/>
  <c r="BM178" i="97" s="1"/>
  <c r="BN171" i="97" s="1"/>
  <c r="BN178" i="97" s="1"/>
  <c r="BO171" i="97" s="1"/>
  <c r="BO178" i="97" s="1"/>
  <c r="BP171" i="97" s="1"/>
  <c r="BP178" i="97" s="1"/>
  <c r="BQ171" i="97" s="1"/>
  <c r="BQ178" i="97" s="1"/>
  <c r="BR171" i="97" s="1"/>
  <c r="BR178" i="97" s="1"/>
  <c r="BS171" i="97" s="1"/>
  <c r="BS178" i="97" s="1"/>
  <c r="BT171" i="97" s="1"/>
  <c r="BT178" i="97" s="1"/>
  <c r="BU171" i="97" s="1"/>
  <c r="BU178" i="97" s="1"/>
  <c r="BV171" i="97" s="1"/>
  <c r="BV178" i="97" s="1"/>
  <c r="BW171" i="97" s="1"/>
  <c r="BW178" i="97" s="1"/>
  <c r="BX171" i="97" s="1"/>
  <c r="BX178" i="97" s="1"/>
  <c r="BY171" i="97" s="1"/>
  <c r="BY178" i="97" s="1"/>
  <c r="BZ171" i="97" s="1"/>
  <c r="BZ178" i="97" s="1"/>
  <c r="CA171" i="97" s="1"/>
  <c r="CA178" i="97" s="1"/>
  <c r="CB171" i="97" s="1"/>
  <c r="CB178" i="97" s="1"/>
  <c r="CC171" i="97" s="1"/>
  <c r="CC178" i="97" s="1"/>
  <c r="CD171" i="97" s="1"/>
  <c r="CD178" i="97" s="1"/>
  <c r="CE171" i="97" s="1"/>
  <c r="CE178" i="97" s="1"/>
  <c r="CF171" i="97" s="1"/>
  <c r="CF178" i="97" s="1"/>
  <c r="CG171" i="97" s="1"/>
  <c r="CG178" i="97" s="1"/>
  <c r="CH171" i="97" s="1"/>
  <c r="CH178" i="97" s="1"/>
  <c r="CI171" i="97" s="1"/>
  <c r="CI178" i="97" s="1"/>
  <c r="CJ171" i="97" s="1"/>
  <c r="CJ178" i="97" s="1"/>
  <c r="CK171" i="97" s="1"/>
  <c r="CK178" i="97" s="1"/>
  <c r="CL171" i="97" s="1"/>
  <c r="CL178" i="97" s="1"/>
  <c r="CM171" i="97" s="1"/>
  <c r="CM178" i="97" s="1"/>
  <c r="CN171" i="97" s="1"/>
  <c r="CN178" i="97" s="1"/>
  <c r="CO171" i="97" s="1"/>
  <c r="CO178" i="97" s="1"/>
  <c r="CP171" i="97" s="1"/>
  <c r="CP178" i="97" s="1"/>
  <c r="CQ171" i="97" s="1"/>
  <c r="CQ178" i="97" s="1"/>
  <c r="CR171" i="97" s="1"/>
  <c r="CR178" i="97" s="1"/>
  <c r="CS171" i="97" s="1"/>
  <c r="CS178" i="97" s="1"/>
  <c r="CT171" i="97" s="1"/>
  <c r="CT178" i="97" s="1"/>
  <c r="CU171" i="97" s="1"/>
  <c r="CU178" i="97" s="1"/>
  <c r="CV171" i="97" s="1"/>
  <c r="CV178" i="97" s="1"/>
  <c r="CW171" i="97" s="1"/>
  <c r="CW178" i="97" s="1"/>
  <c r="CX171" i="97" s="1"/>
  <c r="CX178" i="97" s="1"/>
  <c r="CY171" i="97" s="1"/>
  <c r="CY178" i="97" s="1"/>
  <c r="CZ171" i="97" s="1"/>
  <c r="CZ178" i="97" s="1"/>
  <c r="DA171" i="97" s="1"/>
  <c r="DA178" i="97" s="1"/>
  <c r="DB171" i="97" s="1"/>
  <c r="DB178" i="97" s="1"/>
  <c r="DC171" i="97" s="1"/>
  <c r="DC178" i="97" s="1"/>
  <c r="DD171" i="97" s="1"/>
  <c r="DD178" i="97" s="1"/>
  <c r="DE171" i="97" s="1"/>
  <c r="DE178" i="97" s="1"/>
  <c r="DF171" i="97" s="1"/>
  <c r="DF178" i="97" s="1"/>
  <c r="DG171" i="97" s="1"/>
  <c r="DG178" i="97" s="1"/>
  <c r="DH171" i="97" s="1"/>
  <c r="E157" i="97"/>
  <c r="F151" i="97" s="1"/>
  <c r="F157" i="97" s="1"/>
  <c r="G151" i="97" s="1"/>
  <c r="G157" i="97" s="1"/>
  <c r="H151" i="97" s="1"/>
  <c r="H157" i="97" s="1"/>
  <c r="I151" i="97" s="1"/>
  <c r="I157" i="97" s="1"/>
  <c r="J151" i="97" s="1"/>
  <c r="J157" i="97" s="1"/>
  <c r="K151" i="97" s="1"/>
  <c r="K157" i="97" s="1"/>
  <c r="L151" i="97" s="1"/>
  <c r="L157" i="97" s="1"/>
  <c r="M151" i="97" s="1"/>
  <c r="M157" i="97" s="1"/>
  <c r="N151" i="97" s="1"/>
  <c r="N157" i="97" s="1"/>
  <c r="O151" i="97" s="1"/>
  <c r="O157" i="97" s="1"/>
  <c r="P151" i="97" s="1"/>
  <c r="P157" i="97" s="1"/>
  <c r="Q151" i="97" s="1"/>
  <c r="Q157" i="97" s="1"/>
  <c r="R151" i="97" s="1"/>
  <c r="R157" i="97" s="1"/>
  <c r="S151" i="97" s="1"/>
  <c r="S157" i="97" s="1"/>
  <c r="T151" i="97" s="1"/>
  <c r="T157" i="97" s="1"/>
  <c r="U151" i="97" s="1"/>
  <c r="U157" i="97" s="1"/>
  <c r="V151" i="97" s="1"/>
  <c r="V157" i="97" s="1"/>
  <c r="W151" i="97" s="1"/>
  <c r="W157" i="97" s="1"/>
  <c r="X151" i="97" s="1"/>
  <c r="X157" i="97" s="1"/>
  <c r="Y151" i="97" s="1"/>
  <c r="Y157" i="97" s="1"/>
  <c r="Z151" i="97" s="1"/>
  <c r="Z157" i="97" s="1"/>
  <c r="AA151" i="97" s="1"/>
  <c r="AA157" i="97" s="1"/>
  <c r="AB151" i="97" s="1"/>
  <c r="AB157" i="97" s="1"/>
  <c r="AC151" i="97" s="1"/>
  <c r="AC157" i="97" s="1"/>
  <c r="AD151" i="97" s="1"/>
  <c r="AD157" i="97" s="1"/>
  <c r="AE151" i="97" s="1"/>
  <c r="AE157" i="97" s="1"/>
  <c r="AF151" i="97" s="1"/>
  <c r="AF157" i="97" s="1"/>
  <c r="AG151" i="97" s="1"/>
  <c r="AG157" i="97" s="1"/>
  <c r="AH151" i="97" s="1"/>
  <c r="AH157" i="97" s="1"/>
  <c r="AI151" i="97" s="1"/>
  <c r="AI157" i="97" s="1"/>
  <c r="AJ151" i="97" s="1"/>
  <c r="AJ157" i="97" s="1"/>
  <c r="AK151" i="97" s="1"/>
  <c r="AK157" i="97" s="1"/>
  <c r="AL151" i="97" s="1"/>
  <c r="AL157" i="97" s="1"/>
  <c r="AM151" i="97" s="1"/>
  <c r="AM157" i="97" s="1"/>
  <c r="AN151" i="97" s="1"/>
  <c r="AN157" i="97" s="1"/>
  <c r="AO151" i="97" s="1"/>
  <c r="AO157" i="97" s="1"/>
  <c r="AP151" i="97" s="1"/>
  <c r="AP157" i="97" s="1"/>
  <c r="AQ151" i="97" s="1"/>
  <c r="AQ157" i="97" s="1"/>
  <c r="AR151" i="97" s="1"/>
  <c r="AR157" i="97" s="1"/>
  <c r="AS151" i="97" s="1"/>
  <c r="AS157" i="97" s="1"/>
  <c r="AT151" i="97" s="1"/>
  <c r="AT157" i="97" s="1"/>
  <c r="AU151" i="97" s="1"/>
  <c r="AU157" i="97" s="1"/>
  <c r="AV151" i="97" s="1"/>
  <c r="AV157" i="97" s="1"/>
  <c r="AW151" i="97" s="1"/>
  <c r="AW157" i="97" s="1"/>
  <c r="AX151" i="97" s="1"/>
  <c r="AX157" i="97" s="1"/>
  <c r="AY151" i="97" s="1"/>
  <c r="AY157" i="97" s="1"/>
  <c r="AZ151" i="97" s="1"/>
  <c r="AZ157" i="97" s="1"/>
  <c r="BA151" i="97" s="1"/>
  <c r="BA157" i="97" s="1"/>
  <c r="BB151" i="97" s="1"/>
  <c r="BB157" i="97" s="1"/>
  <c r="BC151" i="97" s="1"/>
  <c r="BC157" i="97" s="1"/>
  <c r="BD151" i="97" s="1"/>
  <c r="BD157" i="97" s="1"/>
  <c r="BE151" i="97" s="1"/>
  <c r="BE157" i="97" s="1"/>
  <c r="BF151" i="97" s="1"/>
  <c r="BF157" i="97" s="1"/>
  <c r="BG151" i="97" s="1"/>
  <c r="BG157" i="97" s="1"/>
  <c r="BH151" i="97" s="1"/>
  <c r="BH157" i="97" s="1"/>
  <c r="BI151" i="97" s="1"/>
  <c r="BI157" i="97" s="1"/>
  <c r="BJ151" i="97" s="1"/>
  <c r="BJ157" i="97" s="1"/>
  <c r="BK151" i="97" s="1"/>
  <c r="BK157" i="97" s="1"/>
  <c r="BL151" i="97" s="1"/>
  <c r="BL157" i="97" s="1"/>
  <c r="BM151" i="97" s="1"/>
  <c r="BM157" i="97" s="1"/>
  <c r="BN151" i="97" s="1"/>
  <c r="BN157" i="97" s="1"/>
  <c r="BO151" i="97" s="1"/>
  <c r="BO157" i="97" s="1"/>
  <c r="BP151" i="97" s="1"/>
  <c r="BP157" i="97" s="1"/>
  <c r="BQ151" i="97" s="1"/>
  <c r="BQ157" i="97" s="1"/>
  <c r="BR151" i="97" s="1"/>
  <c r="BR157" i="97" s="1"/>
  <c r="BS151" i="97" s="1"/>
  <c r="BS157" i="97" s="1"/>
  <c r="BT151" i="97" s="1"/>
  <c r="BT157" i="97" s="1"/>
  <c r="BU151" i="97" s="1"/>
  <c r="BU157" i="97" s="1"/>
  <c r="BV151" i="97" s="1"/>
  <c r="BV157" i="97" s="1"/>
  <c r="BW151" i="97" s="1"/>
  <c r="BW157" i="97" s="1"/>
  <c r="BX151" i="97" s="1"/>
  <c r="BX157" i="97" s="1"/>
  <c r="BY151" i="97" s="1"/>
  <c r="BY157" i="97" s="1"/>
  <c r="BZ151" i="97" s="1"/>
  <c r="BZ157" i="97" s="1"/>
  <c r="CA151" i="97" s="1"/>
  <c r="CA157" i="97" s="1"/>
  <c r="CB151" i="97" s="1"/>
  <c r="CB157" i="97" s="1"/>
  <c r="CC151" i="97" s="1"/>
  <c r="CC157" i="97" s="1"/>
  <c r="CD151" i="97" s="1"/>
  <c r="CD157" i="97" s="1"/>
  <c r="CE151" i="97" s="1"/>
  <c r="CE157" i="97" s="1"/>
  <c r="CF151" i="97" s="1"/>
  <c r="CF157" i="97" s="1"/>
  <c r="CG151" i="97" s="1"/>
  <c r="CG157" i="97" s="1"/>
  <c r="CH151" i="97" s="1"/>
  <c r="CH157" i="97" s="1"/>
  <c r="CI151" i="97" s="1"/>
  <c r="CI157" i="97" s="1"/>
  <c r="CJ151" i="97" s="1"/>
  <c r="CJ157" i="97" s="1"/>
  <c r="CK151" i="97" s="1"/>
  <c r="CK157" i="97" s="1"/>
  <c r="CL151" i="97" s="1"/>
  <c r="CL157" i="97" s="1"/>
  <c r="CM151" i="97" s="1"/>
  <c r="CM157" i="97" s="1"/>
  <c r="CN151" i="97" s="1"/>
  <c r="CN157" i="97" s="1"/>
  <c r="CO151" i="97" s="1"/>
  <c r="CO157" i="97" s="1"/>
  <c r="CP151" i="97" s="1"/>
  <c r="CP157" i="97" s="1"/>
  <c r="CQ151" i="97" s="1"/>
  <c r="CQ157" i="97" s="1"/>
  <c r="E128" i="97"/>
  <c r="F121" i="97" s="1"/>
  <c r="F128" i="97" s="1"/>
  <c r="G121" i="97" s="1"/>
  <c r="E98" i="97"/>
  <c r="F91" i="97" s="1"/>
  <c r="F98" i="97" s="1"/>
  <c r="G91" i="97" s="1"/>
  <c r="G98" i="97" s="1"/>
  <c r="H91" i="97" s="1"/>
  <c r="H98" i="97" s="1"/>
  <c r="I91" i="97" s="1"/>
  <c r="I98" i="97" s="1"/>
  <c r="J91" i="97" s="1"/>
  <c r="J98" i="97" s="1"/>
  <c r="K91" i="97" s="1"/>
  <c r="K98" i="97" s="1"/>
  <c r="L91" i="97" s="1"/>
  <c r="L98" i="97" s="1"/>
  <c r="M91" i="97" s="1"/>
  <c r="M98" i="97" s="1"/>
  <c r="N91" i="97" s="1"/>
  <c r="N98" i="97" s="1"/>
  <c r="O91" i="97" s="1"/>
  <c r="O98" i="97" s="1"/>
  <c r="P91" i="97" s="1"/>
  <c r="P98" i="97" s="1"/>
  <c r="Q91" i="97" s="1"/>
  <c r="Q98" i="97" s="1"/>
  <c r="R91" i="97" s="1"/>
  <c r="R98" i="97" s="1"/>
  <c r="S91" i="97" s="1"/>
  <c r="S98" i="97" s="1"/>
  <c r="T91" i="97" s="1"/>
  <c r="T98" i="97" s="1"/>
  <c r="U91" i="97" s="1"/>
  <c r="U98" i="97" s="1"/>
  <c r="V91" i="97" s="1"/>
  <c r="V98" i="97" s="1"/>
  <c r="W91" i="97" s="1"/>
  <c r="W98" i="97" s="1"/>
  <c r="X91" i="97" s="1"/>
  <c r="X98" i="97" s="1"/>
  <c r="Y91" i="97" s="1"/>
  <c r="Y98" i="97" s="1"/>
  <c r="Z91" i="97" s="1"/>
  <c r="Z98" i="97" s="1"/>
  <c r="AA91" i="97" s="1"/>
  <c r="AA98" i="97" s="1"/>
  <c r="AB91" i="97" s="1"/>
  <c r="AB98" i="97" s="1"/>
  <c r="AC91" i="97" s="1"/>
  <c r="AC98" i="97" s="1"/>
  <c r="AD91" i="97" s="1"/>
  <c r="AD98" i="97" s="1"/>
  <c r="AE91" i="97" s="1"/>
  <c r="AE98" i="97" s="1"/>
  <c r="AF91" i="97" s="1"/>
  <c r="AF98" i="97" s="1"/>
  <c r="AG91" i="97" s="1"/>
  <c r="AG98" i="97" s="1"/>
  <c r="AH91" i="97" s="1"/>
  <c r="AH98" i="97" s="1"/>
  <c r="AI91" i="97" s="1"/>
  <c r="AI98" i="97" s="1"/>
  <c r="AJ91" i="97" s="1"/>
  <c r="AJ98" i="97" s="1"/>
  <c r="AK91" i="97" s="1"/>
  <c r="AK98" i="97" s="1"/>
  <c r="AL91" i="97" s="1"/>
  <c r="AL98" i="97" s="1"/>
  <c r="AM91" i="97" s="1"/>
  <c r="AM98" i="97" s="1"/>
  <c r="AN91" i="97" s="1"/>
  <c r="AN98" i="97" s="1"/>
  <c r="AO91" i="97" s="1"/>
  <c r="AO98" i="97" s="1"/>
  <c r="AP91" i="97" s="1"/>
  <c r="AP98" i="97" s="1"/>
  <c r="AQ91" i="97" s="1"/>
  <c r="AQ98" i="97" s="1"/>
  <c r="AR91" i="97" s="1"/>
  <c r="AR98" i="97" s="1"/>
  <c r="AS91" i="97" s="1"/>
  <c r="AS98" i="97" s="1"/>
  <c r="AT91" i="97" s="1"/>
  <c r="AT98" i="97" s="1"/>
  <c r="AU91" i="97" s="1"/>
  <c r="AU98" i="97" s="1"/>
  <c r="AV91" i="97" s="1"/>
  <c r="AV98" i="97" s="1"/>
  <c r="AW91" i="97" s="1"/>
  <c r="AW98" i="97" s="1"/>
  <c r="AX91" i="97" s="1"/>
  <c r="AX98" i="97" s="1"/>
  <c r="AY91" i="97" s="1"/>
  <c r="AY98" i="97" s="1"/>
  <c r="AZ91" i="97" s="1"/>
  <c r="AZ98" i="97" s="1"/>
  <c r="BA91" i="97" s="1"/>
  <c r="BA98" i="97" s="1"/>
  <c r="BB91" i="97" s="1"/>
  <c r="BB98" i="97" s="1"/>
  <c r="BC91" i="97" s="1"/>
  <c r="BC98" i="97" s="1"/>
  <c r="BD91" i="97" s="1"/>
  <c r="BD98" i="97" s="1"/>
  <c r="BE91" i="97" s="1"/>
  <c r="BE98" i="97" s="1"/>
  <c r="BF91" i="97" s="1"/>
  <c r="BF98" i="97" s="1"/>
  <c r="BG91" i="97" s="1"/>
  <c r="BG98" i="97" s="1"/>
  <c r="BH91" i="97" s="1"/>
  <c r="BH98" i="97" s="1"/>
  <c r="BI91" i="97" s="1"/>
  <c r="BI98" i="97" s="1"/>
  <c r="BJ91" i="97" s="1"/>
  <c r="BJ98" i="97" s="1"/>
  <c r="BK91" i="97" s="1"/>
  <c r="BK98" i="97" s="1"/>
  <c r="BL91" i="97" s="1"/>
  <c r="BL98" i="97" s="1"/>
  <c r="BM91" i="97" s="1"/>
  <c r="BM98" i="97" s="1"/>
  <c r="BN91" i="97" s="1"/>
  <c r="BN98" i="97" s="1"/>
  <c r="BO91" i="97" s="1"/>
  <c r="BO98" i="97" s="1"/>
  <c r="BP91" i="97" s="1"/>
  <c r="BP98" i="97" s="1"/>
  <c r="BQ91" i="97" s="1"/>
  <c r="BQ98" i="97" s="1"/>
  <c r="BR91" i="97" s="1"/>
  <c r="BR98" i="97" s="1"/>
  <c r="BS91" i="97" s="1"/>
  <c r="BS98" i="97" s="1"/>
  <c r="BT91" i="97" s="1"/>
  <c r="BT98" i="97" s="1"/>
  <c r="BU91" i="97" s="1"/>
  <c r="BU98" i="97" s="1"/>
  <c r="BV91" i="97" s="1"/>
  <c r="BV98" i="97" s="1"/>
  <c r="BW91" i="97" s="1"/>
  <c r="BW98" i="97" s="1"/>
  <c r="BX91" i="97" s="1"/>
  <c r="BX98" i="97" s="1"/>
  <c r="BY91" i="97" s="1"/>
  <c r="BY98" i="97" s="1"/>
  <c r="BZ91" i="97" s="1"/>
  <c r="BZ98" i="97" s="1"/>
  <c r="CA91" i="97" s="1"/>
  <c r="CA98" i="97" s="1"/>
  <c r="CB91" i="97" s="1"/>
  <c r="CB98" i="97" s="1"/>
  <c r="CC91" i="97" s="1"/>
  <c r="CC98" i="97" s="1"/>
  <c r="CD91" i="97" s="1"/>
  <c r="CD98" i="97" s="1"/>
  <c r="CE91" i="97" s="1"/>
  <c r="CE98" i="97" s="1"/>
  <c r="CF91" i="97" s="1"/>
  <c r="CF98" i="97" s="1"/>
  <c r="CG91" i="97" s="1"/>
  <c r="CG98" i="97" s="1"/>
  <c r="CH91" i="97" s="1"/>
  <c r="CH98" i="97" s="1"/>
  <c r="CI91" i="97" s="1"/>
  <c r="CI98" i="97" s="1"/>
  <c r="CJ91" i="97" s="1"/>
  <c r="CJ98" i="97" s="1"/>
  <c r="CK91" i="97" s="1"/>
  <c r="CK98" i="97" s="1"/>
  <c r="CL91" i="97" s="1"/>
  <c r="CL98" i="97" s="1"/>
  <c r="CM91" i="97" s="1"/>
  <c r="CM98" i="97" s="1"/>
  <c r="CN91" i="97" s="1"/>
  <c r="CN98" i="97" s="1"/>
  <c r="CO91" i="97" s="1"/>
  <c r="CO98" i="97" s="1"/>
  <c r="CP91" i="97" s="1"/>
  <c r="CP98" i="97" s="1"/>
  <c r="CQ91" i="97" s="1"/>
  <c r="CQ98" i="97" s="1"/>
  <c r="CR91" i="97" s="1"/>
  <c r="CR98" i="97" s="1"/>
  <c r="E47" i="97"/>
  <c r="F39" i="97" s="1"/>
  <c r="F47" i="97" s="1"/>
  <c r="G39" i="97" s="1"/>
  <c r="G47" i="97" s="1"/>
  <c r="H39" i="97" s="1"/>
  <c r="H47" i="97" s="1"/>
  <c r="I39" i="97" s="1"/>
  <c r="I47" i="97" s="1"/>
  <c r="J39" i="97" s="1"/>
  <c r="J47" i="97" s="1"/>
  <c r="K39" i="97" s="1"/>
  <c r="K47" i="97" s="1"/>
  <c r="L39" i="97" s="1"/>
  <c r="L47" i="97" s="1"/>
  <c r="M39" i="97" s="1"/>
  <c r="M47" i="97" s="1"/>
  <c r="N39" i="97" s="1"/>
  <c r="N47" i="97" s="1"/>
  <c r="O39" i="97" s="1"/>
  <c r="O47" i="97" s="1"/>
  <c r="P39" i="97" s="1"/>
  <c r="P47" i="97" s="1"/>
  <c r="Q39" i="97" s="1"/>
  <c r="Q47" i="97" s="1"/>
  <c r="R39" i="97" s="1"/>
  <c r="R47" i="97" s="1"/>
  <c r="S39" i="97" s="1"/>
  <c r="S47" i="97" s="1"/>
  <c r="T39" i="97" s="1"/>
  <c r="T47" i="97" s="1"/>
  <c r="U39" i="97" s="1"/>
  <c r="U47" i="97" s="1"/>
  <c r="V39" i="97" s="1"/>
  <c r="V47" i="97" s="1"/>
  <c r="W39" i="97" s="1"/>
  <c r="W47" i="97" s="1"/>
  <c r="X39" i="97" s="1"/>
  <c r="X47" i="97" s="1"/>
  <c r="Y39" i="97" s="1"/>
  <c r="Y47" i="97" s="1"/>
  <c r="Z39" i="97" s="1"/>
  <c r="Z47" i="97" s="1"/>
  <c r="AA39" i="97" s="1"/>
  <c r="AA47" i="97" s="1"/>
  <c r="AB39" i="97" s="1"/>
  <c r="AB47" i="97" s="1"/>
  <c r="AC39" i="97" s="1"/>
  <c r="AC47" i="97" s="1"/>
  <c r="AD39" i="97" s="1"/>
  <c r="AD47" i="97" s="1"/>
  <c r="AE39" i="97" s="1"/>
  <c r="AE47" i="97" s="1"/>
  <c r="AF39" i="97" s="1"/>
  <c r="AF47" i="97" s="1"/>
  <c r="AG39" i="97" s="1"/>
  <c r="AG47" i="97" s="1"/>
  <c r="AH39" i="97" s="1"/>
  <c r="AH47" i="97" s="1"/>
  <c r="AI39" i="97" s="1"/>
  <c r="AI47" i="97" s="1"/>
  <c r="AJ39" i="97" s="1"/>
  <c r="AJ47" i="97" s="1"/>
  <c r="AK39" i="97" s="1"/>
  <c r="AK47" i="97" s="1"/>
  <c r="AL39" i="97" s="1"/>
  <c r="AL47" i="97" s="1"/>
  <c r="AM39" i="97" s="1"/>
  <c r="AM47" i="97" s="1"/>
  <c r="AN39" i="97" s="1"/>
  <c r="AN47" i="97" s="1"/>
  <c r="AO39" i="97" s="1"/>
  <c r="AO47" i="97" s="1"/>
  <c r="AP39" i="97" s="1"/>
  <c r="AP47" i="97" s="1"/>
  <c r="AQ39" i="97" s="1"/>
  <c r="AQ47" i="97" s="1"/>
  <c r="AR39" i="97" s="1"/>
  <c r="AR47" i="97" s="1"/>
  <c r="AS39" i="97" s="1"/>
  <c r="AS47" i="97" s="1"/>
  <c r="AT39" i="97" s="1"/>
  <c r="AT47" i="97" s="1"/>
  <c r="AU39" i="97" s="1"/>
  <c r="AU47" i="97" s="1"/>
  <c r="AV39" i="97" s="1"/>
  <c r="AV47" i="97" s="1"/>
  <c r="AW39" i="97" s="1"/>
  <c r="AW47" i="97" s="1"/>
  <c r="AX39" i="97" s="1"/>
  <c r="AX47" i="97" s="1"/>
  <c r="AY39" i="97" s="1"/>
  <c r="AY47" i="97" s="1"/>
  <c r="AZ39" i="97" s="1"/>
  <c r="AZ47" i="97" s="1"/>
  <c r="BA39" i="97" s="1"/>
  <c r="BA47" i="97" s="1"/>
  <c r="BB39" i="97" s="1"/>
  <c r="BB47" i="97" s="1"/>
  <c r="BC39" i="97" s="1"/>
  <c r="BC47" i="97" s="1"/>
  <c r="BD39" i="97" s="1"/>
  <c r="BD47" i="97" s="1"/>
  <c r="BE39" i="97" s="1"/>
  <c r="BE47" i="97" s="1"/>
  <c r="BF39" i="97" s="1"/>
  <c r="BF47" i="97" s="1"/>
  <c r="BG39" i="97" s="1"/>
  <c r="BG47" i="97" s="1"/>
  <c r="BH39" i="97" s="1"/>
  <c r="BH47" i="97" s="1"/>
  <c r="BI39" i="97" s="1"/>
  <c r="BI47" i="97" s="1"/>
  <c r="BJ39" i="97" s="1"/>
  <c r="BJ47" i="97" s="1"/>
  <c r="BK39" i="97" s="1"/>
  <c r="BK47" i="97" s="1"/>
  <c r="BL39" i="97" s="1"/>
  <c r="BL47" i="97" s="1"/>
  <c r="BM39" i="97" s="1"/>
  <c r="BM47" i="97" s="1"/>
  <c r="BN39" i="97" s="1"/>
  <c r="BN47" i="97" s="1"/>
  <c r="BO39" i="97" s="1"/>
  <c r="BO47" i="97" s="1"/>
  <c r="BP39" i="97" s="1"/>
  <c r="BP47" i="97" s="1"/>
  <c r="BQ39" i="97" s="1"/>
  <c r="BQ47" i="97" s="1"/>
  <c r="BR39" i="97" s="1"/>
  <c r="BR47" i="97" s="1"/>
  <c r="BS39" i="97" s="1"/>
  <c r="BS47" i="97" s="1"/>
  <c r="BT39" i="97" s="1"/>
  <c r="BT47" i="97" s="1"/>
  <c r="BU39" i="97" s="1"/>
  <c r="BU47" i="97" s="1"/>
  <c r="BV39" i="97" s="1"/>
  <c r="BV47" i="97" s="1"/>
  <c r="BW39" i="97" s="1"/>
  <c r="BW47" i="97" s="1"/>
  <c r="BX39" i="97" s="1"/>
  <c r="BX47" i="97" s="1"/>
  <c r="BY39" i="97" s="1"/>
  <c r="BY47" i="97" s="1"/>
  <c r="BZ39" i="97" s="1"/>
  <c r="BZ47" i="97" s="1"/>
  <c r="CA39" i="97" s="1"/>
  <c r="CA47" i="97" s="1"/>
  <c r="CB39" i="97" s="1"/>
  <c r="CB47" i="97" s="1"/>
  <c r="CC39" i="97" s="1"/>
  <c r="CC47" i="97" s="1"/>
  <c r="CD39" i="97" s="1"/>
  <c r="CD47" i="97" s="1"/>
  <c r="CE39" i="97" s="1"/>
  <c r="CE47" i="97" s="1"/>
  <c r="CF39" i="97" s="1"/>
  <c r="CF47" i="97" s="1"/>
  <c r="CG39" i="97" s="1"/>
  <c r="CG47" i="97" s="1"/>
  <c r="CH39" i="97" s="1"/>
  <c r="CH47" i="97" s="1"/>
  <c r="CI39" i="97" s="1"/>
  <c r="CI47" i="97" s="1"/>
  <c r="CJ39" i="97" s="1"/>
  <c r="CJ47" i="97" s="1"/>
  <c r="CK39" i="97" s="1"/>
  <c r="CK47" i="97" s="1"/>
  <c r="CL39" i="97" s="1"/>
  <c r="CL47" i="97" s="1"/>
  <c r="CM39" i="97" s="1"/>
  <c r="CM47" i="97" s="1"/>
  <c r="CN39" i="97" s="1"/>
  <c r="CN47" i="97" s="1"/>
  <c r="CO39" i="97" s="1"/>
  <c r="CO47" i="97" s="1"/>
  <c r="CP39" i="97" s="1"/>
  <c r="CP47" i="97" s="1"/>
  <c r="CQ39" i="97" s="1"/>
  <c r="CQ47" i="97" s="1"/>
  <c r="CR39" i="97" s="1"/>
  <c r="CR47" i="97" s="1"/>
  <c r="E15" i="97"/>
  <c r="F9" i="97" s="1"/>
  <c r="F15" i="97" s="1"/>
  <c r="G9" i="97" s="1"/>
  <c r="G15" i="97" s="1"/>
  <c r="H9" i="97" s="1"/>
  <c r="H15" i="97" s="1"/>
  <c r="I9" i="97" s="1"/>
  <c r="I15" i="97" s="1"/>
  <c r="J9" i="97" s="1"/>
  <c r="J15" i="97" s="1"/>
  <c r="K9" i="97" s="1"/>
  <c r="K15" i="97" s="1"/>
  <c r="L9" i="97" s="1"/>
  <c r="L15" i="97" s="1"/>
  <c r="M9" i="97" s="1"/>
  <c r="M15" i="97" s="1"/>
  <c r="N9" i="97" s="1"/>
  <c r="N15" i="97" s="1"/>
  <c r="O9" i="97" s="1"/>
  <c r="O15" i="97" s="1"/>
  <c r="P9" i="97" s="1"/>
  <c r="P15" i="97" s="1"/>
  <c r="Q9" i="97" s="1"/>
  <c r="Q15" i="97" s="1"/>
  <c r="R9" i="97" s="1"/>
  <c r="R15" i="97" s="1"/>
  <c r="S9" i="97" s="1"/>
  <c r="S15" i="97" s="1"/>
  <c r="T9" i="97" s="1"/>
  <c r="T15" i="97" s="1"/>
  <c r="U9" i="97" s="1"/>
  <c r="U15" i="97" s="1"/>
  <c r="V9" i="97" s="1"/>
  <c r="V15" i="97" s="1"/>
  <c r="W9" i="97" s="1"/>
  <c r="W15" i="97" s="1"/>
  <c r="X9" i="97" s="1"/>
  <c r="X15" i="97" s="1"/>
  <c r="Y9" i="97" s="1"/>
  <c r="Y15" i="97" s="1"/>
  <c r="Z9" i="97" s="1"/>
  <c r="Z15" i="97" s="1"/>
  <c r="AA9" i="97" s="1"/>
  <c r="AA15" i="97" s="1"/>
  <c r="AB9" i="97" s="1"/>
  <c r="AB15" i="97" s="1"/>
  <c r="AC9" i="97" s="1"/>
  <c r="AC15" i="97" s="1"/>
  <c r="AD9" i="97" s="1"/>
  <c r="AD15" i="97" s="1"/>
  <c r="AE9" i="97" s="1"/>
  <c r="AE15" i="97" s="1"/>
  <c r="AF9" i="97" s="1"/>
  <c r="AF15" i="97" s="1"/>
  <c r="AG9" i="97" s="1"/>
  <c r="AG15" i="97" s="1"/>
  <c r="AH9" i="97" s="1"/>
  <c r="AH15" i="97" s="1"/>
  <c r="AI9" i="97" s="1"/>
  <c r="AI15" i="97" s="1"/>
  <c r="AJ9" i="97" s="1"/>
  <c r="AJ15" i="97" s="1"/>
  <c r="AK9" i="97" s="1"/>
  <c r="AK15" i="97" s="1"/>
  <c r="AL9" i="97" s="1"/>
  <c r="AL15" i="97" s="1"/>
  <c r="AM9" i="97" s="1"/>
  <c r="AM15" i="97" s="1"/>
  <c r="AN9" i="97" s="1"/>
  <c r="AN15" i="97" s="1"/>
  <c r="AO9" i="97" s="1"/>
  <c r="AO15" i="97" s="1"/>
  <c r="AP9" i="97" s="1"/>
  <c r="AP15" i="97" s="1"/>
  <c r="AQ9" i="97" s="1"/>
  <c r="AQ15" i="97" s="1"/>
  <c r="AR9" i="97" s="1"/>
  <c r="AR15" i="97" s="1"/>
  <c r="AS9" i="97" s="1"/>
  <c r="AS15" i="97" s="1"/>
  <c r="AT9" i="97" s="1"/>
  <c r="AT15" i="97" s="1"/>
  <c r="AU9" i="97" s="1"/>
  <c r="AU15" i="97" s="1"/>
  <c r="AV9" i="97" s="1"/>
  <c r="AV15" i="97" s="1"/>
  <c r="AW9" i="97" s="1"/>
  <c r="AW15" i="97" s="1"/>
  <c r="AX9" i="97" s="1"/>
  <c r="AX15" i="97" s="1"/>
  <c r="AY9" i="97" s="1"/>
  <c r="AY15" i="97" s="1"/>
  <c r="AZ9" i="97" s="1"/>
  <c r="AZ15" i="97" s="1"/>
  <c r="BA9" i="97" s="1"/>
  <c r="BA15" i="97" s="1"/>
  <c r="BB9" i="97" s="1"/>
  <c r="BB15" i="97" s="1"/>
  <c r="BC9" i="97" s="1"/>
  <c r="BC15" i="97" s="1"/>
  <c r="BD9" i="97" s="1"/>
  <c r="BD15" i="97" s="1"/>
  <c r="BE9" i="97" s="1"/>
  <c r="BE15" i="97" s="1"/>
  <c r="BF9" i="97" s="1"/>
  <c r="BF15" i="97" s="1"/>
  <c r="BG9" i="97" s="1"/>
  <c r="BG15" i="97" s="1"/>
  <c r="BH9" i="97" s="1"/>
  <c r="BH15" i="97" s="1"/>
  <c r="BI9" i="97" s="1"/>
  <c r="BI15" i="97" s="1"/>
  <c r="BJ9" i="97" s="1"/>
  <c r="BJ15" i="97" s="1"/>
  <c r="BK9" i="97" s="1"/>
  <c r="BK15" i="97" s="1"/>
  <c r="BL9" i="97" s="1"/>
  <c r="BL15" i="97" s="1"/>
  <c r="BM9" i="97" s="1"/>
  <c r="BM15" i="97" s="1"/>
  <c r="BN9" i="97" s="1"/>
  <c r="BN15" i="97" s="1"/>
  <c r="BO9" i="97" s="1"/>
  <c r="BO15" i="97" s="1"/>
  <c r="BP9" i="97" s="1"/>
  <c r="BP15" i="97" s="1"/>
  <c r="BQ9" i="97" s="1"/>
  <c r="BQ15" i="97" s="1"/>
  <c r="BR9" i="97" s="1"/>
  <c r="BR15" i="97" s="1"/>
  <c r="BS9" i="97" s="1"/>
  <c r="BS15" i="97" s="1"/>
  <c r="BT9" i="97" s="1"/>
  <c r="BT15" i="97" s="1"/>
  <c r="BU9" i="97" s="1"/>
  <c r="BU15" i="97" s="1"/>
  <c r="BV9" i="97" s="1"/>
  <c r="BV15" i="97" s="1"/>
  <c r="BW9" i="97" s="1"/>
  <c r="BW15" i="97" s="1"/>
  <c r="BX9" i="97" s="1"/>
  <c r="BX15" i="97" s="1"/>
  <c r="BY9" i="97" s="1"/>
  <c r="BY15" i="97" s="1"/>
  <c r="BZ9" i="97" s="1"/>
  <c r="BZ15" i="97" s="1"/>
  <c r="CA9" i="97" s="1"/>
  <c r="CA15" i="97" s="1"/>
  <c r="CB9" i="97" s="1"/>
  <c r="CB15" i="97" s="1"/>
  <c r="CC9" i="97" s="1"/>
  <c r="CC15" i="97" s="1"/>
  <c r="CD9" i="97" s="1"/>
  <c r="CD15" i="97" s="1"/>
  <c r="CE9" i="97" s="1"/>
  <c r="CE15" i="97" s="1"/>
  <c r="CF9" i="97" s="1"/>
  <c r="CF15" i="97" s="1"/>
  <c r="CG9" i="97" s="1"/>
  <c r="CG15" i="97" s="1"/>
  <c r="CH9" i="97" s="1"/>
  <c r="CH15" i="97" s="1"/>
  <c r="CI9" i="97" s="1"/>
  <c r="CI15" i="97" s="1"/>
  <c r="CJ9" i="97" s="1"/>
  <c r="CJ15" i="97" s="1"/>
  <c r="D496" i="97"/>
  <c r="E490" i="97" s="1"/>
  <c r="E496" i="97" s="1"/>
  <c r="F490" i="97" s="1"/>
  <c r="F496" i="97" s="1"/>
  <c r="G490" i="97" s="1"/>
  <c r="E411" i="97"/>
  <c r="F404" i="97" s="1"/>
  <c r="F411" i="97" s="1"/>
  <c r="G404" i="97" s="1"/>
  <c r="G411" i="97" s="1"/>
  <c r="H404" i="97" s="1"/>
  <c r="H411" i="97" s="1"/>
  <c r="I404" i="97" s="1"/>
  <c r="I411" i="97" s="1"/>
  <c r="J404" i="97" s="1"/>
  <c r="J411" i="97" s="1"/>
  <c r="K404" i="97" s="1"/>
  <c r="K411" i="97" s="1"/>
  <c r="L404" i="97" s="1"/>
  <c r="L411" i="97" s="1"/>
  <c r="M404" i="97" s="1"/>
  <c r="M411" i="97" s="1"/>
  <c r="N404" i="97" s="1"/>
  <c r="N411" i="97" s="1"/>
  <c r="O404" i="97" s="1"/>
  <c r="O411" i="97" s="1"/>
  <c r="P404" i="97" s="1"/>
  <c r="P411" i="97" s="1"/>
  <c r="Q404" i="97" s="1"/>
  <c r="Q411" i="97" s="1"/>
  <c r="R404" i="97" s="1"/>
  <c r="R411" i="97" s="1"/>
  <c r="S404" i="97" s="1"/>
  <c r="S411" i="97" s="1"/>
  <c r="T404" i="97" s="1"/>
  <c r="T411" i="97" s="1"/>
  <c r="U404" i="97" s="1"/>
  <c r="U411" i="97" s="1"/>
  <c r="V404" i="97" s="1"/>
  <c r="V411" i="97" s="1"/>
  <c r="W404" i="97" s="1"/>
  <c r="W411" i="97" s="1"/>
  <c r="X404" i="97" s="1"/>
  <c r="X411" i="97" s="1"/>
  <c r="Y404" i="97" s="1"/>
  <c r="Y411" i="97" s="1"/>
  <c r="Z404" i="97" s="1"/>
  <c r="Z411" i="97" s="1"/>
  <c r="AA404" i="97" s="1"/>
  <c r="AA411" i="97" s="1"/>
  <c r="AB404" i="97" s="1"/>
  <c r="AB411" i="97" s="1"/>
  <c r="AC404" i="97" s="1"/>
  <c r="AC411" i="97" s="1"/>
  <c r="AD404" i="97" s="1"/>
  <c r="AD411" i="97" s="1"/>
  <c r="AE404" i="97" s="1"/>
  <c r="AE411" i="97" s="1"/>
  <c r="AF404" i="97" s="1"/>
  <c r="AF411" i="97" s="1"/>
  <c r="AG404" i="97" s="1"/>
  <c r="AG411" i="97" s="1"/>
  <c r="AH404" i="97" s="1"/>
  <c r="AH411" i="97" s="1"/>
  <c r="AI404" i="97" s="1"/>
  <c r="AI411" i="97" s="1"/>
  <c r="AJ404" i="97" s="1"/>
  <c r="AJ411" i="97" s="1"/>
  <c r="AK404" i="97" s="1"/>
  <c r="AK411" i="97" s="1"/>
  <c r="AL404" i="97" s="1"/>
  <c r="AL411" i="97" s="1"/>
  <c r="AM404" i="97" s="1"/>
  <c r="AM411" i="97" s="1"/>
  <c r="AN404" i="97" s="1"/>
  <c r="AN411" i="97" s="1"/>
  <c r="AO404" i="97" s="1"/>
  <c r="AO411" i="97" s="1"/>
  <c r="AP404" i="97" s="1"/>
  <c r="AP411" i="97" s="1"/>
  <c r="AQ404" i="97" s="1"/>
  <c r="AQ411" i="97" s="1"/>
  <c r="AR404" i="97" s="1"/>
  <c r="AR411" i="97" s="1"/>
  <c r="AS404" i="97" s="1"/>
  <c r="AS411" i="97" s="1"/>
  <c r="AT404" i="97" s="1"/>
  <c r="AT411" i="97" s="1"/>
  <c r="AU404" i="97" s="1"/>
  <c r="AU411" i="97" s="1"/>
  <c r="AV404" i="97" s="1"/>
  <c r="AV411" i="97" s="1"/>
  <c r="AW404" i="97" s="1"/>
  <c r="AW411" i="97" s="1"/>
  <c r="AX404" i="97" s="1"/>
  <c r="AX411" i="97" s="1"/>
  <c r="AY404" i="97" s="1"/>
  <c r="AY411" i="97" s="1"/>
  <c r="AZ404" i="97" s="1"/>
  <c r="AZ411" i="97" s="1"/>
  <c r="BA404" i="97" s="1"/>
  <c r="BA411" i="97" s="1"/>
  <c r="BB404" i="97" s="1"/>
  <c r="BB411" i="97" s="1"/>
  <c r="BC404" i="97" s="1"/>
  <c r="BC411" i="97" s="1"/>
  <c r="BD404" i="97" s="1"/>
  <c r="BD411" i="97" s="1"/>
  <c r="BE404" i="97" s="1"/>
  <c r="BE411" i="97" s="1"/>
  <c r="BF404" i="97" s="1"/>
  <c r="BF411" i="97" s="1"/>
  <c r="BG404" i="97" s="1"/>
  <c r="BG411" i="97" s="1"/>
  <c r="BH404" i="97" s="1"/>
  <c r="BH411" i="97" s="1"/>
  <c r="BI404" i="97" s="1"/>
  <c r="BI411" i="97" s="1"/>
  <c r="BJ404" i="97" s="1"/>
  <c r="BJ411" i="97" s="1"/>
  <c r="BK404" i="97" s="1"/>
  <c r="BK411" i="97" s="1"/>
  <c r="BL404" i="97" s="1"/>
  <c r="BL411" i="97" s="1"/>
  <c r="BM404" i="97" s="1"/>
  <c r="BM411" i="97" s="1"/>
  <c r="BN404" i="97" s="1"/>
  <c r="BN411" i="97" s="1"/>
  <c r="BO404" i="97" s="1"/>
  <c r="BO411" i="97" s="1"/>
  <c r="BP404" i="97" s="1"/>
  <c r="BP411" i="97" s="1"/>
  <c r="BQ404" i="97" s="1"/>
  <c r="BQ411" i="97" s="1"/>
  <c r="BR404" i="97" s="1"/>
  <c r="BR411" i="97" s="1"/>
  <c r="BS404" i="97" s="1"/>
  <c r="BS411" i="97" s="1"/>
  <c r="BT404" i="97" s="1"/>
  <c r="BT411" i="97" s="1"/>
  <c r="BU404" i="97" s="1"/>
  <c r="BU411" i="97" s="1"/>
  <c r="BV404" i="97" s="1"/>
  <c r="BV411" i="97" s="1"/>
  <c r="BW404" i="97" s="1"/>
  <c r="BW411" i="97" s="1"/>
  <c r="BX404" i="97" s="1"/>
  <c r="BX411" i="97" s="1"/>
  <c r="BY404" i="97" s="1"/>
  <c r="BY411" i="97" s="1"/>
  <c r="BZ404" i="97" s="1"/>
  <c r="BZ411" i="97" s="1"/>
  <c r="CA404" i="97" s="1"/>
  <c r="CA411" i="97" s="1"/>
  <c r="CB404" i="97" s="1"/>
  <c r="CB411" i="97" s="1"/>
  <c r="CC404" i="97" s="1"/>
  <c r="CC411" i="97" s="1"/>
  <c r="CD404" i="97" s="1"/>
  <c r="CD411" i="97" s="1"/>
  <c r="CE404" i="97" s="1"/>
  <c r="CE411" i="97" s="1"/>
  <c r="CF404" i="97" s="1"/>
  <c r="CF411" i="97" s="1"/>
  <c r="CG404" i="97" s="1"/>
  <c r="CG411" i="97" s="1"/>
  <c r="CH404" i="97" s="1"/>
  <c r="CH411" i="97" s="1"/>
  <c r="CI404" i="97" s="1"/>
  <c r="CI411" i="97" s="1"/>
  <c r="CJ404" i="97" s="1"/>
  <c r="CJ411" i="97" s="1"/>
  <c r="CK404" i="97" s="1"/>
  <c r="CK411" i="97" s="1"/>
  <c r="CL404" i="97" s="1"/>
  <c r="CL411" i="97" s="1"/>
  <c r="CM404" i="97" s="1"/>
  <c r="CM411" i="97" s="1"/>
  <c r="CN404" i="97" s="1"/>
  <c r="CN411" i="97" s="1"/>
  <c r="CO404" i="97" s="1"/>
  <c r="CO411" i="97" s="1"/>
  <c r="CP404" i="97" s="1"/>
  <c r="CP411" i="97" s="1"/>
  <c r="CQ404" i="97" s="1"/>
  <c r="CQ411" i="97" s="1"/>
  <c r="CR404" i="97" s="1"/>
  <c r="CR411" i="97" s="1"/>
  <c r="CS404" i="97" s="1"/>
  <c r="CS411" i="97" s="1"/>
  <c r="E597" i="97"/>
  <c r="E363" i="97"/>
  <c r="F356" i="97" s="1"/>
  <c r="F363" i="97" s="1"/>
  <c r="G356" i="97" s="1"/>
  <c r="G363" i="97" s="1"/>
  <c r="H356" i="97" s="1"/>
  <c r="H363" i="97" s="1"/>
  <c r="I356" i="97" s="1"/>
  <c r="I363" i="97" s="1"/>
  <c r="J356" i="97" s="1"/>
  <c r="J363" i="97" s="1"/>
  <c r="K356" i="97" s="1"/>
  <c r="K363" i="97" s="1"/>
  <c r="L356" i="97" s="1"/>
  <c r="L363" i="97" s="1"/>
  <c r="M356" i="97" s="1"/>
  <c r="M363" i="97" s="1"/>
  <c r="N356" i="97" s="1"/>
  <c r="N363" i="97" s="1"/>
  <c r="O356" i="97" s="1"/>
  <c r="O363" i="97" s="1"/>
  <c r="P356" i="97" s="1"/>
  <c r="P363" i="97" s="1"/>
  <c r="Q356" i="97" s="1"/>
  <c r="Q363" i="97" s="1"/>
  <c r="R356" i="97" s="1"/>
  <c r="R363" i="97" s="1"/>
  <c r="S356" i="97" s="1"/>
  <c r="S363" i="97" s="1"/>
  <c r="T356" i="97" s="1"/>
  <c r="T363" i="97" s="1"/>
  <c r="U356" i="97" s="1"/>
  <c r="U363" i="97" s="1"/>
  <c r="V356" i="97" s="1"/>
  <c r="V363" i="97" s="1"/>
  <c r="W356" i="97" s="1"/>
  <c r="W363" i="97" s="1"/>
  <c r="X356" i="97" s="1"/>
  <c r="X363" i="97" s="1"/>
  <c r="Y356" i="97" s="1"/>
  <c r="Y363" i="97" s="1"/>
  <c r="Z356" i="97" s="1"/>
  <c r="Z363" i="97" s="1"/>
  <c r="AA356" i="97" s="1"/>
  <c r="AA363" i="97" s="1"/>
  <c r="AB356" i="97" s="1"/>
  <c r="AB363" i="97" s="1"/>
  <c r="AC356" i="97" s="1"/>
  <c r="AC363" i="97" s="1"/>
  <c r="AD356" i="97" s="1"/>
  <c r="AD363" i="97" s="1"/>
  <c r="AE356" i="97" s="1"/>
  <c r="AE363" i="97" s="1"/>
  <c r="AF356" i="97" s="1"/>
  <c r="AF363" i="97" s="1"/>
  <c r="AG356" i="97" s="1"/>
  <c r="AG363" i="97" s="1"/>
  <c r="AH356" i="97" s="1"/>
  <c r="AH363" i="97" s="1"/>
  <c r="AI356" i="97" s="1"/>
  <c r="AI363" i="97" s="1"/>
  <c r="AJ356" i="97" s="1"/>
  <c r="AJ363" i="97" s="1"/>
  <c r="AK356" i="97" s="1"/>
  <c r="AK363" i="97" s="1"/>
  <c r="AL356" i="97" s="1"/>
  <c r="AL363" i="97" s="1"/>
  <c r="AM356" i="97" s="1"/>
  <c r="AM363" i="97" s="1"/>
  <c r="AN356" i="97" s="1"/>
  <c r="AN363" i="97" s="1"/>
  <c r="AO356" i="97" s="1"/>
  <c r="AO363" i="97" s="1"/>
  <c r="AP356" i="97" s="1"/>
  <c r="AP363" i="97" s="1"/>
  <c r="AQ356" i="97" s="1"/>
  <c r="AQ363" i="97" s="1"/>
  <c r="AR356" i="97" s="1"/>
  <c r="AR363" i="97" s="1"/>
  <c r="AS356" i="97" s="1"/>
  <c r="AS363" i="97" s="1"/>
  <c r="AT356" i="97" s="1"/>
  <c r="AT363" i="97" s="1"/>
  <c r="AU356" i="97" s="1"/>
  <c r="AU363" i="97" s="1"/>
  <c r="AV356" i="97" s="1"/>
  <c r="AV363" i="97" s="1"/>
  <c r="AW356" i="97" s="1"/>
  <c r="AW363" i="97" s="1"/>
  <c r="AX356" i="97" s="1"/>
  <c r="AX363" i="97" s="1"/>
  <c r="AY356" i="97" s="1"/>
  <c r="AY363" i="97" s="1"/>
  <c r="AZ356" i="97" s="1"/>
  <c r="AZ363" i="97" s="1"/>
  <c r="BA356" i="97" s="1"/>
  <c r="BA363" i="97" s="1"/>
  <c r="BB356" i="97" s="1"/>
  <c r="BB363" i="97" s="1"/>
  <c r="BC356" i="97" s="1"/>
  <c r="BC363" i="97" s="1"/>
  <c r="BD356" i="97" s="1"/>
  <c r="BD363" i="97" s="1"/>
  <c r="BE356" i="97" s="1"/>
  <c r="BE363" i="97" s="1"/>
  <c r="BF356" i="97" s="1"/>
  <c r="BF363" i="97" s="1"/>
  <c r="BG356" i="97" s="1"/>
  <c r="BG363" i="97" s="1"/>
  <c r="BH356" i="97" s="1"/>
  <c r="BH363" i="97" s="1"/>
  <c r="BI356" i="97" s="1"/>
  <c r="BI363" i="97" s="1"/>
  <c r="BJ356" i="97" s="1"/>
  <c r="BJ363" i="97" s="1"/>
  <c r="BK356" i="97" s="1"/>
  <c r="BK363" i="97" s="1"/>
  <c r="BL356" i="97" s="1"/>
  <c r="BL363" i="97" s="1"/>
  <c r="BM356" i="97" s="1"/>
  <c r="BM363" i="97" s="1"/>
  <c r="BN356" i="97" s="1"/>
  <c r="BN363" i="97" s="1"/>
  <c r="BO356" i="97" s="1"/>
  <c r="BO363" i="97" s="1"/>
  <c r="BP356" i="97" s="1"/>
  <c r="BP363" i="97" s="1"/>
  <c r="BQ356" i="97" s="1"/>
  <c r="BQ363" i="97" s="1"/>
  <c r="BR356" i="97" s="1"/>
  <c r="BR363" i="97" s="1"/>
  <c r="BS356" i="97" s="1"/>
  <c r="BS363" i="97" s="1"/>
  <c r="BT356" i="97" s="1"/>
  <c r="BT363" i="97" s="1"/>
  <c r="BU356" i="97" s="1"/>
  <c r="BU363" i="97" s="1"/>
  <c r="BV356" i="97" s="1"/>
  <c r="BV363" i="97" s="1"/>
  <c r="BW356" i="97" s="1"/>
  <c r="BW363" i="97" s="1"/>
  <c r="BX356" i="97" s="1"/>
  <c r="BX363" i="97" s="1"/>
  <c r="BY356" i="97" s="1"/>
  <c r="BY363" i="97" s="1"/>
  <c r="BZ356" i="97" s="1"/>
  <c r="BZ363" i="97" s="1"/>
  <c r="CA356" i="97" s="1"/>
  <c r="CA363" i="97" s="1"/>
  <c r="CB356" i="97" s="1"/>
  <c r="CB363" i="97" s="1"/>
  <c r="CC356" i="97" s="1"/>
  <c r="CC363" i="97" s="1"/>
  <c r="CD356" i="97" s="1"/>
  <c r="CD363" i="97" s="1"/>
  <c r="CE356" i="97" s="1"/>
  <c r="CE363" i="97" s="1"/>
  <c r="CF356" i="97" s="1"/>
  <c r="CF363" i="97" s="1"/>
  <c r="CG356" i="97" s="1"/>
  <c r="CG363" i="97" s="1"/>
  <c r="CH356" i="97" s="1"/>
  <c r="CH363" i="97" s="1"/>
  <c r="CI356" i="97" s="1"/>
  <c r="CI363" i="97" s="1"/>
  <c r="CJ356" i="97" s="1"/>
  <c r="CJ363" i="97" s="1"/>
  <c r="CK356" i="97" s="1"/>
  <c r="CK363" i="97" s="1"/>
  <c r="CL356" i="97" s="1"/>
  <c r="CL363" i="97" s="1"/>
  <c r="CM356" i="97" s="1"/>
  <c r="CM363" i="97" s="1"/>
  <c r="CN356" i="97" s="1"/>
  <c r="CN363" i="97" s="1"/>
  <c r="CO356" i="97" s="1"/>
  <c r="CO363" i="97" s="1"/>
  <c r="CP356" i="97" s="1"/>
  <c r="CP363" i="97" s="1"/>
  <c r="CQ356" i="97" s="1"/>
  <c r="CQ363" i="97" s="1"/>
  <c r="CR356" i="97" s="1"/>
  <c r="CR363" i="97" s="1"/>
  <c r="CS356" i="97" s="1"/>
  <c r="CS363" i="97" s="1"/>
  <c r="CT356" i="97" s="1"/>
  <c r="CT363" i="97" s="1"/>
  <c r="BY597" i="97"/>
  <c r="BU597" i="97"/>
  <c r="BM597" i="97"/>
  <c r="BA597" i="97"/>
  <c r="AW597" i="97"/>
  <c r="AK597" i="97"/>
  <c r="AG597" i="97"/>
  <c r="AC597" i="97"/>
  <c r="Q597" i="97"/>
  <c r="M597" i="97"/>
  <c r="I597" i="97"/>
  <c r="F88" i="97"/>
  <c r="G82" i="97" s="1"/>
  <c r="G88" i="97" s="1"/>
  <c r="H82" i="97" s="1"/>
  <c r="H88" i="97" s="1"/>
  <c r="I82" i="97" s="1"/>
  <c r="I88" i="97" s="1"/>
  <c r="J82" i="97" s="1"/>
  <c r="J88" i="97" s="1"/>
  <c r="K82" i="97" s="1"/>
  <c r="K88" i="97" s="1"/>
  <c r="L82" i="97" s="1"/>
  <c r="L88" i="97" s="1"/>
  <c r="M82" i="97" s="1"/>
  <c r="M88" i="97" s="1"/>
  <c r="N82" i="97" s="1"/>
  <c r="N88" i="97" s="1"/>
  <c r="O82" i="97" s="1"/>
  <c r="O88" i="97" s="1"/>
  <c r="P82" i="97" s="1"/>
  <c r="P88" i="97" s="1"/>
  <c r="Q82" i="97" s="1"/>
  <c r="Q88" i="97" s="1"/>
  <c r="R82" i="97" s="1"/>
  <c r="R88" i="97" s="1"/>
  <c r="S82" i="97" s="1"/>
  <c r="S88" i="97" s="1"/>
  <c r="T82" i="97" s="1"/>
  <c r="T88" i="97" s="1"/>
  <c r="U82" i="97" s="1"/>
  <c r="U88" i="97" s="1"/>
  <c r="V82" i="97" s="1"/>
  <c r="V88" i="97" s="1"/>
  <c r="W82" i="97" s="1"/>
  <c r="W88" i="97" s="1"/>
  <c r="X82" i="97" s="1"/>
  <c r="X88" i="97" s="1"/>
  <c r="Y82" i="97" s="1"/>
  <c r="Y88" i="97" s="1"/>
  <c r="Z82" i="97" s="1"/>
  <c r="Z88" i="97" s="1"/>
  <c r="AA82" i="97" s="1"/>
  <c r="AA88" i="97" s="1"/>
  <c r="AB82" i="97" s="1"/>
  <c r="AB88" i="97" s="1"/>
  <c r="AC82" i="97" s="1"/>
  <c r="AC88" i="97" s="1"/>
  <c r="AD82" i="97" s="1"/>
  <c r="AD88" i="97" s="1"/>
  <c r="AE82" i="97" s="1"/>
  <c r="AE88" i="97" s="1"/>
  <c r="AF82" i="97" s="1"/>
  <c r="AF88" i="97" s="1"/>
  <c r="AG82" i="97" s="1"/>
  <c r="AG88" i="97" s="1"/>
  <c r="AH82" i="97" s="1"/>
  <c r="AH88" i="97" s="1"/>
  <c r="AI82" i="97" s="1"/>
  <c r="AI88" i="97" s="1"/>
  <c r="AJ82" i="97" s="1"/>
  <c r="AJ88" i="97" s="1"/>
  <c r="AK82" i="97" s="1"/>
  <c r="AK88" i="97" s="1"/>
  <c r="AL82" i="97" s="1"/>
  <c r="AL88" i="97" s="1"/>
  <c r="AM82" i="97" s="1"/>
  <c r="AM88" i="97" s="1"/>
  <c r="AN82" i="97" s="1"/>
  <c r="AN88" i="97" s="1"/>
  <c r="AO82" i="97" s="1"/>
  <c r="AO88" i="97" s="1"/>
  <c r="AP82" i="97" s="1"/>
  <c r="AP88" i="97" s="1"/>
  <c r="AQ82" i="97" s="1"/>
  <c r="AQ88" i="97" s="1"/>
  <c r="AR82" i="97" s="1"/>
  <c r="AR88" i="97" s="1"/>
  <c r="AS82" i="97" s="1"/>
  <c r="AS88" i="97" s="1"/>
  <c r="AT82" i="97" s="1"/>
  <c r="AT88" i="97" s="1"/>
  <c r="AU82" i="97" s="1"/>
  <c r="AU88" i="97" s="1"/>
  <c r="AV82" i="97" s="1"/>
  <c r="AV88" i="97" s="1"/>
  <c r="AW82" i="97" s="1"/>
  <c r="AW88" i="97" s="1"/>
  <c r="AX82" i="97" s="1"/>
  <c r="AX88" i="97" s="1"/>
  <c r="AY82" i="97" s="1"/>
  <c r="AY88" i="97" s="1"/>
  <c r="AZ82" i="97" s="1"/>
  <c r="AZ88" i="97" s="1"/>
  <c r="BA82" i="97" s="1"/>
  <c r="BA88" i="97" s="1"/>
  <c r="BB82" i="97" s="1"/>
  <c r="BB88" i="97" s="1"/>
  <c r="BC82" i="97" s="1"/>
  <c r="BC88" i="97" s="1"/>
  <c r="BD82" i="97" s="1"/>
  <c r="BD88" i="97" s="1"/>
  <c r="BE82" i="97" s="1"/>
  <c r="BE88" i="97" s="1"/>
  <c r="BF82" i="97" s="1"/>
  <c r="BF88" i="97" s="1"/>
  <c r="BG82" i="97" s="1"/>
  <c r="BG88" i="97" s="1"/>
  <c r="BH82" i="97" s="1"/>
  <c r="BH88" i="97" s="1"/>
  <c r="BI82" i="97" s="1"/>
  <c r="BI88" i="97" s="1"/>
  <c r="BJ82" i="97" s="1"/>
  <c r="BJ88" i="97" s="1"/>
  <c r="BK82" i="97" s="1"/>
  <c r="BK88" i="97" s="1"/>
  <c r="BL82" i="97" s="1"/>
  <c r="BL88" i="97" s="1"/>
  <c r="BM82" i="97" s="1"/>
  <c r="BM88" i="97" s="1"/>
  <c r="BN82" i="97" s="1"/>
  <c r="BN88" i="97" s="1"/>
  <c r="BO82" i="97" s="1"/>
  <c r="BO88" i="97" s="1"/>
  <c r="BP82" i="97" s="1"/>
  <c r="BP88" i="97" s="1"/>
  <c r="BQ82" i="97" s="1"/>
  <c r="BQ88" i="97" s="1"/>
  <c r="BR82" i="97" s="1"/>
  <c r="BR88" i="97" s="1"/>
  <c r="BS82" i="97" s="1"/>
  <c r="BS88" i="97" s="1"/>
  <c r="BT82" i="97" s="1"/>
  <c r="BT88" i="97" s="1"/>
  <c r="BU82" i="97" s="1"/>
  <c r="BU88" i="97" s="1"/>
  <c r="BV82" i="97" s="1"/>
  <c r="BV88" i="97" s="1"/>
  <c r="BW82" i="97" s="1"/>
  <c r="BW88" i="97" s="1"/>
  <c r="BX82" i="97" s="1"/>
  <c r="BX88" i="97" s="1"/>
  <c r="BY82" i="97" s="1"/>
  <c r="BY88" i="97" s="1"/>
  <c r="BZ82" i="97" s="1"/>
  <c r="BZ88" i="97" s="1"/>
  <c r="CA82" i="97" s="1"/>
  <c r="CA88" i="97" s="1"/>
  <c r="CB82" i="97" s="1"/>
  <c r="CB88" i="97" s="1"/>
  <c r="CC82" i="97" s="1"/>
  <c r="CC88" i="97" s="1"/>
  <c r="CD82" i="97" s="1"/>
  <c r="CD88" i="97" s="1"/>
  <c r="CE82" i="97" s="1"/>
  <c r="CE88" i="97" s="1"/>
  <c r="CF82" i="97" s="1"/>
  <c r="CF88" i="97" s="1"/>
  <c r="CG82" i="97" s="1"/>
  <c r="CG88" i="97" s="1"/>
  <c r="CH82" i="97" s="1"/>
  <c r="CH88" i="97" s="1"/>
  <c r="CI82" i="97" s="1"/>
  <c r="CI88" i="97" s="1"/>
  <c r="CJ82" i="97" s="1"/>
  <c r="CJ88" i="97" s="1"/>
  <c r="CK82" i="97" s="1"/>
  <c r="CK88" i="97" s="1"/>
  <c r="CL82" i="97" s="1"/>
  <c r="CL88" i="97" s="1"/>
  <c r="CM82" i="97" s="1"/>
  <c r="CM88" i="97" s="1"/>
  <c r="CN82" i="97" s="1"/>
  <c r="CN88" i="97" s="1"/>
  <c r="CO82" i="97" s="1"/>
  <c r="CO88" i="97" s="1"/>
  <c r="CP82" i="97" s="1"/>
  <c r="CP88" i="97" s="1"/>
  <c r="CQ82" i="97" s="1"/>
  <c r="CQ88" i="97" s="1"/>
  <c r="CR82" i="97" s="1"/>
  <c r="CR88" i="97" s="1"/>
  <c r="E79" i="97"/>
  <c r="F71" i="97" s="1"/>
  <c r="F79" i="97" s="1"/>
  <c r="G71" i="97" s="1"/>
  <c r="G79" i="97" s="1"/>
  <c r="H71" i="97" s="1"/>
  <c r="H79" i="97" s="1"/>
  <c r="I71" i="97" s="1"/>
  <c r="I79" i="97" s="1"/>
  <c r="J71" i="97" s="1"/>
  <c r="J79" i="97" s="1"/>
  <c r="K71" i="97" s="1"/>
  <c r="K79" i="97" s="1"/>
  <c r="L71" i="97" s="1"/>
  <c r="L79" i="97" s="1"/>
  <c r="M71" i="97" s="1"/>
  <c r="M79" i="97" s="1"/>
  <c r="N71" i="97" s="1"/>
  <c r="N79" i="97" s="1"/>
  <c r="O71" i="97" s="1"/>
  <c r="O79" i="97" s="1"/>
  <c r="P71" i="97" s="1"/>
  <c r="P79" i="97" s="1"/>
  <c r="Q71" i="97" s="1"/>
  <c r="Q79" i="97" s="1"/>
  <c r="R71" i="97" s="1"/>
  <c r="R79" i="97" s="1"/>
  <c r="S71" i="97" s="1"/>
  <c r="S79" i="97" s="1"/>
  <c r="T71" i="97" s="1"/>
  <c r="T79" i="97" s="1"/>
  <c r="U71" i="97" s="1"/>
  <c r="U79" i="97" s="1"/>
  <c r="V71" i="97" s="1"/>
  <c r="V79" i="97" s="1"/>
  <c r="W71" i="97" s="1"/>
  <c r="W79" i="97" s="1"/>
  <c r="X71" i="97" s="1"/>
  <c r="X79" i="97" s="1"/>
  <c r="Y71" i="97" s="1"/>
  <c r="Y79" i="97" s="1"/>
  <c r="Z71" i="97" s="1"/>
  <c r="Z79" i="97" s="1"/>
  <c r="AA71" i="97" s="1"/>
  <c r="AA79" i="97" s="1"/>
  <c r="AB71" i="97" s="1"/>
  <c r="AB79" i="97" s="1"/>
  <c r="AC71" i="97" s="1"/>
  <c r="AC79" i="97" s="1"/>
  <c r="AD71" i="97" s="1"/>
  <c r="AD79" i="97" s="1"/>
  <c r="AE71" i="97" s="1"/>
  <c r="AE79" i="97" s="1"/>
  <c r="AF71" i="97" s="1"/>
  <c r="AF79" i="97" s="1"/>
  <c r="AG71" i="97" s="1"/>
  <c r="AG79" i="97" s="1"/>
  <c r="AH71" i="97" s="1"/>
  <c r="AH79" i="97" s="1"/>
  <c r="AI71" i="97" s="1"/>
  <c r="AI79" i="97" s="1"/>
  <c r="AJ71" i="97" s="1"/>
  <c r="AJ79" i="97" s="1"/>
  <c r="AK71" i="97" s="1"/>
  <c r="AK79" i="97" s="1"/>
  <c r="AL71" i="97" s="1"/>
  <c r="AL79" i="97" s="1"/>
  <c r="AM71" i="97" s="1"/>
  <c r="AM79" i="97" s="1"/>
  <c r="AN71" i="97" s="1"/>
  <c r="AN79" i="97" s="1"/>
  <c r="AO71" i="97" s="1"/>
  <c r="AO79" i="97" s="1"/>
  <c r="AP71" i="97" s="1"/>
  <c r="AP79" i="97" s="1"/>
  <c r="AQ71" i="97" s="1"/>
  <c r="AQ79" i="97" s="1"/>
  <c r="AR71" i="97" s="1"/>
  <c r="AR79" i="97" s="1"/>
  <c r="AS71" i="97" s="1"/>
  <c r="AS79" i="97" s="1"/>
  <c r="AT71" i="97" s="1"/>
  <c r="AT79" i="97" s="1"/>
  <c r="AU71" i="97" s="1"/>
  <c r="AU79" i="97" s="1"/>
  <c r="AV71" i="97" s="1"/>
  <c r="AV79" i="97" s="1"/>
  <c r="AW71" i="97" s="1"/>
  <c r="AW79" i="97" s="1"/>
  <c r="AX71" i="97" s="1"/>
  <c r="AX79" i="97" s="1"/>
  <c r="AY71" i="97" s="1"/>
  <c r="AY79" i="97" s="1"/>
  <c r="AZ71" i="97" s="1"/>
  <c r="AZ79" i="97" s="1"/>
  <c r="BA71" i="97" s="1"/>
  <c r="BA79" i="97" s="1"/>
  <c r="BB71" i="97" s="1"/>
  <c r="BB79" i="97" s="1"/>
  <c r="BC71" i="97" s="1"/>
  <c r="BC79" i="97" s="1"/>
  <c r="BD71" i="97" s="1"/>
  <c r="BD79" i="97" s="1"/>
  <c r="BE71" i="97" s="1"/>
  <c r="BE79" i="97" s="1"/>
  <c r="BF71" i="97" s="1"/>
  <c r="BF79" i="97" s="1"/>
  <c r="BG71" i="97" s="1"/>
  <c r="BG79" i="97" s="1"/>
  <c r="BH71" i="97" s="1"/>
  <c r="BH79" i="97" s="1"/>
  <c r="BI71" i="97" s="1"/>
  <c r="BI79" i="97" s="1"/>
  <c r="BJ71" i="97" s="1"/>
  <c r="BJ79" i="97" s="1"/>
  <c r="BK71" i="97" s="1"/>
  <c r="BK79" i="97" s="1"/>
  <c r="BL71" i="97" s="1"/>
  <c r="BL79" i="97" s="1"/>
  <c r="BM71" i="97" s="1"/>
  <c r="BM79" i="97" s="1"/>
  <c r="BN71" i="97" s="1"/>
  <c r="BN79" i="97" s="1"/>
  <c r="BO71" i="97" s="1"/>
  <c r="BO79" i="97" s="1"/>
  <c r="BP71" i="97" s="1"/>
  <c r="BP79" i="97" s="1"/>
  <c r="BQ71" i="97" s="1"/>
  <c r="BQ79" i="97" s="1"/>
  <c r="BR71" i="97" s="1"/>
  <c r="BR79" i="97" s="1"/>
  <c r="BS71" i="97" s="1"/>
  <c r="BS79" i="97" s="1"/>
  <c r="BT71" i="97" s="1"/>
  <c r="BT79" i="97" s="1"/>
  <c r="BU71" i="97" s="1"/>
  <c r="BU79" i="97" s="1"/>
  <c r="BV71" i="97" s="1"/>
  <c r="BV79" i="97" s="1"/>
  <c r="BW71" i="97" s="1"/>
  <c r="BW79" i="97" s="1"/>
  <c r="BX71" i="97" s="1"/>
  <c r="BX79" i="97" s="1"/>
  <c r="BY71" i="97" s="1"/>
  <c r="BY79" i="97" s="1"/>
  <c r="BZ71" i="97" s="1"/>
  <c r="BZ79" i="97" s="1"/>
  <c r="CA71" i="97" s="1"/>
  <c r="CA79" i="97" s="1"/>
  <c r="CB71" i="97" s="1"/>
  <c r="CB79" i="97" s="1"/>
  <c r="CC71" i="97" s="1"/>
  <c r="CC79" i="97" s="1"/>
  <c r="CD71" i="97" s="1"/>
  <c r="CD79" i="97" s="1"/>
  <c r="CE71" i="97" s="1"/>
  <c r="CE79" i="97" s="1"/>
  <c r="CF71" i="97" s="1"/>
  <c r="CF79" i="97" s="1"/>
  <c r="CG71" i="97" s="1"/>
  <c r="CG79" i="97" s="1"/>
  <c r="CH71" i="97" s="1"/>
  <c r="CH79" i="97" s="1"/>
  <c r="CI71" i="97" s="1"/>
  <c r="CI79" i="97" s="1"/>
  <c r="CJ71" i="97" s="1"/>
  <c r="E523" i="97"/>
  <c r="F518" i="97" s="1"/>
  <c r="F523" i="97" s="1"/>
  <c r="G518" i="97" s="1"/>
  <c r="G523" i="97" s="1"/>
  <c r="H518" i="97" s="1"/>
  <c r="H523" i="97" s="1"/>
  <c r="I518" i="97" s="1"/>
  <c r="I523" i="97" s="1"/>
  <c r="J518" i="97" s="1"/>
  <c r="J523" i="97" s="1"/>
  <c r="K518" i="97" s="1"/>
  <c r="K523" i="97" s="1"/>
  <c r="L518" i="97" s="1"/>
  <c r="L523" i="97" s="1"/>
  <c r="M518" i="97" s="1"/>
  <c r="M523" i="97" s="1"/>
  <c r="N518" i="97" s="1"/>
  <c r="N523" i="97" s="1"/>
  <c r="O518" i="97" s="1"/>
  <c r="O523" i="97" s="1"/>
  <c r="P518" i="97" s="1"/>
  <c r="P523" i="97" s="1"/>
  <c r="Q518" i="97" s="1"/>
  <c r="Q523" i="97" s="1"/>
  <c r="R518" i="97" s="1"/>
  <c r="R523" i="97" s="1"/>
  <c r="S518" i="97" s="1"/>
  <c r="S523" i="97" s="1"/>
  <c r="T518" i="97" s="1"/>
  <c r="T523" i="97" s="1"/>
  <c r="U518" i="97" s="1"/>
  <c r="U523" i="97" s="1"/>
  <c r="V518" i="97" s="1"/>
  <c r="V523" i="97" s="1"/>
  <c r="W518" i="97" s="1"/>
  <c r="W523" i="97" s="1"/>
  <c r="X518" i="97" s="1"/>
  <c r="X523" i="97" s="1"/>
  <c r="Y518" i="97" s="1"/>
  <c r="Y523" i="97" s="1"/>
  <c r="Z518" i="97" s="1"/>
  <c r="Z523" i="97" s="1"/>
  <c r="AA518" i="97" s="1"/>
  <c r="AA523" i="97" s="1"/>
  <c r="AB518" i="97" s="1"/>
  <c r="AB523" i="97" s="1"/>
  <c r="AC518" i="97" s="1"/>
  <c r="AC523" i="97" s="1"/>
  <c r="AD518" i="97" s="1"/>
  <c r="AD523" i="97" s="1"/>
  <c r="AE518" i="97" s="1"/>
  <c r="AE523" i="97" s="1"/>
  <c r="AF518" i="97" s="1"/>
  <c r="AF523" i="97" s="1"/>
  <c r="AG518" i="97" s="1"/>
  <c r="AG523" i="97" s="1"/>
  <c r="AH518" i="97" s="1"/>
  <c r="AH523" i="97" s="1"/>
  <c r="AI518" i="97" s="1"/>
  <c r="AI523" i="97" s="1"/>
  <c r="AJ518" i="97" s="1"/>
  <c r="AJ523" i="97" s="1"/>
  <c r="AK518" i="97" s="1"/>
  <c r="AK523" i="97" s="1"/>
  <c r="AL518" i="97" s="1"/>
  <c r="AL523" i="97" s="1"/>
  <c r="AM518" i="97" s="1"/>
  <c r="AM523" i="97" s="1"/>
  <c r="AN518" i="97" s="1"/>
  <c r="AN523" i="97" s="1"/>
  <c r="AO518" i="97" s="1"/>
  <c r="AO523" i="97" s="1"/>
  <c r="AP518" i="97" s="1"/>
  <c r="AP523" i="97" s="1"/>
  <c r="AQ518" i="97" s="1"/>
  <c r="AQ523" i="97" s="1"/>
  <c r="AR518" i="97" s="1"/>
  <c r="AR523" i="97" s="1"/>
  <c r="AS518" i="97" s="1"/>
  <c r="AS523" i="97" s="1"/>
  <c r="AT518" i="97" s="1"/>
  <c r="AT523" i="97" s="1"/>
  <c r="AU518" i="97" s="1"/>
  <c r="AU523" i="97" s="1"/>
  <c r="AV518" i="97" s="1"/>
  <c r="AV523" i="97" s="1"/>
  <c r="AW518" i="97" s="1"/>
  <c r="AW523" i="97" s="1"/>
  <c r="AX518" i="97" s="1"/>
  <c r="AX523" i="97" s="1"/>
  <c r="AY518" i="97" s="1"/>
  <c r="AY523" i="97" s="1"/>
  <c r="AZ518" i="97" s="1"/>
  <c r="AZ523" i="97" s="1"/>
  <c r="BA518" i="97" s="1"/>
  <c r="BA523" i="97" s="1"/>
  <c r="BB518" i="97" s="1"/>
  <c r="BB523" i="97" s="1"/>
  <c r="BC518" i="97" s="1"/>
  <c r="BC523" i="97" s="1"/>
  <c r="BD518" i="97" s="1"/>
  <c r="BD523" i="97" s="1"/>
  <c r="BE518" i="97" s="1"/>
  <c r="BE523" i="97" s="1"/>
  <c r="BF518" i="97" s="1"/>
  <c r="BF523" i="97" s="1"/>
  <c r="BG518" i="97" s="1"/>
  <c r="BG523" i="97" s="1"/>
  <c r="BH518" i="97" s="1"/>
  <c r="BH523" i="97" s="1"/>
  <c r="BI518" i="97" s="1"/>
  <c r="BI523" i="97" s="1"/>
  <c r="BJ518" i="97" s="1"/>
  <c r="BJ523" i="97" s="1"/>
  <c r="BK518" i="97" s="1"/>
  <c r="BK523" i="97" s="1"/>
  <c r="BL518" i="97" s="1"/>
  <c r="BL523" i="97" s="1"/>
  <c r="BM518" i="97" s="1"/>
  <c r="BM523" i="97" s="1"/>
  <c r="BN518" i="97" s="1"/>
  <c r="BN523" i="97" s="1"/>
  <c r="BO518" i="97" s="1"/>
  <c r="BO523" i="97" s="1"/>
  <c r="BP518" i="97" s="1"/>
  <c r="BP523" i="97" s="1"/>
  <c r="BQ518" i="97" s="1"/>
  <c r="BQ523" i="97" s="1"/>
  <c r="BR518" i="97" s="1"/>
  <c r="BR523" i="97" s="1"/>
  <c r="BS518" i="97" s="1"/>
  <c r="BS523" i="97" s="1"/>
  <c r="BT518" i="97" s="1"/>
  <c r="BT523" i="97" s="1"/>
  <c r="BU518" i="97" s="1"/>
  <c r="BU523" i="97" s="1"/>
  <c r="BV518" i="97" s="1"/>
  <c r="BV523" i="97" s="1"/>
  <c r="BW518" i="97" s="1"/>
  <c r="BW523" i="97" s="1"/>
  <c r="BX518" i="97" s="1"/>
  <c r="BX523" i="97" s="1"/>
  <c r="BY518" i="97" s="1"/>
  <c r="BY523" i="97" s="1"/>
  <c r="BZ518" i="97" s="1"/>
  <c r="BZ523" i="97" s="1"/>
  <c r="CA518" i="97" s="1"/>
  <c r="CA523" i="97" s="1"/>
  <c r="CB518" i="97" s="1"/>
  <c r="CB523" i="97" s="1"/>
  <c r="CC518" i="97" s="1"/>
  <c r="CC523" i="97" s="1"/>
  <c r="CD518" i="97" s="1"/>
  <c r="CD523" i="97" s="1"/>
  <c r="CE518" i="97" s="1"/>
  <c r="CE523" i="97" s="1"/>
  <c r="CF518" i="97" s="1"/>
  <c r="CF523" i="97" s="1"/>
  <c r="CG518" i="97" s="1"/>
  <c r="CG523" i="97" s="1"/>
  <c r="CH518" i="97" s="1"/>
  <c r="CH523" i="97" s="1"/>
  <c r="CI518" i="97" s="1"/>
  <c r="CI523" i="97" s="1"/>
  <c r="D505" i="97"/>
  <c r="E499" i="97" s="1"/>
  <c r="E505" i="97" s="1"/>
  <c r="F499" i="97" s="1"/>
  <c r="F505" i="97" s="1"/>
  <c r="G499" i="97" s="1"/>
  <c r="G505" i="97" s="1"/>
  <c r="H499" i="97" s="1"/>
  <c r="H505" i="97" s="1"/>
  <c r="I499" i="97" s="1"/>
  <c r="I505" i="97" s="1"/>
  <c r="J499" i="97" s="1"/>
  <c r="J505" i="97" s="1"/>
  <c r="K499" i="97" s="1"/>
  <c r="K505" i="97" s="1"/>
  <c r="L499" i="97" s="1"/>
  <c r="L505" i="97" s="1"/>
  <c r="M499" i="97" s="1"/>
  <c r="M505" i="97" s="1"/>
  <c r="N499" i="97" s="1"/>
  <c r="N505" i="97" s="1"/>
  <c r="O499" i="97" s="1"/>
  <c r="O505" i="97" s="1"/>
  <c r="P499" i="97" s="1"/>
  <c r="P505" i="97" s="1"/>
  <c r="Q499" i="97" s="1"/>
  <c r="Q505" i="97" s="1"/>
  <c r="R499" i="97" s="1"/>
  <c r="R505" i="97" s="1"/>
  <c r="S499" i="97" s="1"/>
  <c r="S505" i="97" s="1"/>
  <c r="T499" i="97" s="1"/>
  <c r="T505" i="97" s="1"/>
  <c r="U499" i="97" s="1"/>
  <c r="U505" i="97" s="1"/>
  <c r="V499" i="97" s="1"/>
  <c r="V505" i="97" s="1"/>
  <c r="W499" i="97" s="1"/>
  <c r="W505" i="97" s="1"/>
  <c r="X499" i="97" s="1"/>
  <c r="X505" i="97" s="1"/>
  <c r="Y499" i="97" s="1"/>
  <c r="Y505" i="97" s="1"/>
  <c r="Z499" i="97" s="1"/>
  <c r="Z505" i="97" s="1"/>
  <c r="AA499" i="97" s="1"/>
  <c r="AA505" i="97" s="1"/>
  <c r="AB499" i="97" s="1"/>
  <c r="AB505" i="97" s="1"/>
  <c r="AC499" i="97" s="1"/>
  <c r="AC505" i="97" s="1"/>
  <c r="AD499" i="97" s="1"/>
  <c r="AD505" i="97" s="1"/>
  <c r="AE499" i="97" s="1"/>
  <c r="AE505" i="97" s="1"/>
  <c r="AF499" i="97" s="1"/>
  <c r="AF505" i="97" s="1"/>
  <c r="AG499" i="97" s="1"/>
  <c r="AG505" i="97" s="1"/>
  <c r="AH499" i="97" s="1"/>
  <c r="AH505" i="97" s="1"/>
  <c r="AI499" i="97" s="1"/>
  <c r="AI505" i="97" s="1"/>
  <c r="AJ499" i="97" s="1"/>
  <c r="AJ505" i="97" s="1"/>
  <c r="AK499" i="97" s="1"/>
  <c r="AK505" i="97" s="1"/>
  <c r="AL499" i="97" s="1"/>
  <c r="AL505" i="97" s="1"/>
  <c r="AM499" i="97" s="1"/>
  <c r="AM505" i="97" s="1"/>
  <c r="AN499" i="97" s="1"/>
  <c r="AN505" i="97" s="1"/>
  <c r="AO499" i="97" s="1"/>
  <c r="AO505" i="97" s="1"/>
  <c r="AP499" i="97" s="1"/>
  <c r="AP505" i="97" s="1"/>
  <c r="AQ499" i="97" s="1"/>
  <c r="AQ505" i="97" s="1"/>
  <c r="AR499" i="97" s="1"/>
  <c r="AR505" i="97" s="1"/>
  <c r="AS499" i="97" s="1"/>
  <c r="AS505" i="97" s="1"/>
  <c r="AT499" i="97" s="1"/>
  <c r="AT505" i="97" s="1"/>
  <c r="AU499" i="97" s="1"/>
  <c r="AU505" i="97" s="1"/>
  <c r="AV499" i="97" s="1"/>
  <c r="AV505" i="97" s="1"/>
  <c r="AW499" i="97" s="1"/>
  <c r="AW505" i="97" s="1"/>
  <c r="AX499" i="97" s="1"/>
  <c r="AX505" i="97" s="1"/>
  <c r="AY499" i="97" s="1"/>
  <c r="AY505" i="97" s="1"/>
  <c r="AZ499" i="97" s="1"/>
  <c r="AZ505" i="97" s="1"/>
  <c r="BA499" i="97" s="1"/>
  <c r="BA505" i="97" s="1"/>
  <c r="BB499" i="97" s="1"/>
  <c r="BB505" i="97" s="1"/>
  <c r="BC499" i="97" s="1"/>
  <c r="BC505" i="97" s="1"/>
  <c r="BD499" i="97" s="1"/>
  <c r="BD505" i="97" s="1"/>
  <c r="BE499" i="97" s="1"/>
  <c r="BE505" i="97" s="1"/>
  <c r="BF499" i="97" s="1"/>
  <c r="BF505" i="97" s="1"/>
  <c r="BG499" i="97" s="1"/>
  <c r="BG505" i="97" s="1"/>
  <c r="BH499" i="97" s="1"/>
  <c r="BH505" i="97" s="1"/>
  <c r="BI499" i="97" s="1"/>
  <c r="BI505" i="97" s="1"/>
  <c r="BJ499" i="97" s="1"/>
  <c r="BJ505" i="97" s="1"/>
  <c r="BK499" i="97" s="1"/>
  <c r="BK505" i="97" s="1"/>
  <c r="BL499" i="97" s="1"/>
  <c r="BL505" i="97" s="1"/>
  <c r="BM499" i="97" s="1"/>
  <c r="BM505" i="97" s="1"/>
  <c r="BN499" i="97" s="1"/>
  <c r="BN505" i="97" s="1"/>
  <c r="BO499" i="97" s="1"/>
  <c r="BO505" i="97" s="1"/>
  <c r="BP499" i="97" s="1"/>
  <c r="BP505" i="97" s="1"/>
  <c r="BQ499" i="97" s="1"/>
  <c r="BQ505" i="97" s="1"/>
  <c r="BR499" i="97" s="1"/>
  <c r="BR505" i="97" s="1"/>
  <c r="BS499" i="97" s="1"/>
  <c r="BS505" i="97" s="1"/>
  <c r="BT499" i="97" s="1"/>
  <c r="BT505" i="97" s="1"/>
  <c r="BU499" i="97" s="1"/>
  <c r="BU505" i="97" s="1"/>
  <c r="BV499" i="97" s="1"/>
  <c r="BV505" i="97" s="1"/>
  <c r="BW499" i="97" s="1"/>
  <c r="BW505" i="97" s="1"/>
  <c r="BX499" i="97" s="1"/>
  <c r="BX505" i="97" s="1"/>
  <c r="BY499" i="97" s="1"/>
  <c r="BY505" i="97" s="1"/>
  <c r="BZ499" i="97" s="1"/>
  <c r="BZ505" i="97" s="1"/>
  <c r="CA499" i="97" s="1"/>
  <c r="CA505" i="97" s="1"/>
  <c r="CB499" i="97" s="1"/>
  <c r="CB505" i="97" s="1"/>
  <c r="CC499" i="97" s="1"/>
  <c r="CC505" i="97" s="1"/>
  <c r="CD499" i="97" s="1"/>
  <c r="CD505" i="97" s="1"/>
  <c r="CE499" i="97" s="1"/>
  <c r="CE505" i="97" s="1"/>
  <c r="CF499" i="97" s="1"/>
  <c r="CF505" i="97" s="1"/>
  <c r="CG499" i="97" s="1"/>
  <c r="CG505" i="97" s="1"/>
  <c r="CH499" i="97" s="1"/>
  <c r="CH505" i="97" s="1"/>
  <c r="CI499" i="97" s="1"/>
  <c r="CI505" i="97" s="1"/>
  <c r="CJ499" i="97" s="1"/>
  <c r="CJ505" i="97" s="1"/>
  <c r="CK499" i="97" s="1"/>
  <c r="CK505" i="97" s="1"/>
  <c r="CL499" i="97" s="1"/>
  <c r="CL505" i="97" s="1"/>
  <c r="CM499" i="97" s="1"/>
  <c r="CM505" i="97" s="1"/>
  <c r="CN499" i="97" s="1"/>
  <c r="CN505" i="97" s="1"/>
  <c r="CO499" i="97" s="1"/>
  <c r="CO505" i="97" s="1"/>
  <c r="CP499" i="97" s="1"/>
  <c r="CP505" i="97" s="1"/>
  <c r="CQ499" i="97" s="1"/>
  <c r="CQ505" i="97" s="1"/>
  <c r="CR499" i="97" s="1"/>
  <c r="CR505" i="97" s="1"/>
  <c r="D467" i="97"/>
  <c r="E460" i="97" s="1"/>
  <c r="E467" i="97" s="1"/>
  <c r="F460" i="97" s="1"/>
  <c r="F467" i="97" s="1"/>
  <c r="G460" i="97" s="1"/>
  <c r="G467" i="97" s="1"/>
  <c r="H460" i="97" s="1"/>
  <c r="H467" i="97" s="1"/>
  <c r="I460" i="97" s="1"/>
  <c r="I467" i="97" s="1"/>
  <c r="J460" i="97" s="1"/>
  <c r="J467" i="97" s="1"/>
  <c r="K460" i="97" s="1"/>
  <c r="K467" i="97" s="1"/>
  <c r="L460" i="97" s="1"/>
  <c r="L467" i="97" s="1"/>
  <c r="M460" i="97" s="1"/>
  <c r="M467" i="97" s="1"/>
  <c r="N460" i="97" s="1"/>
  <c r="N467" i="97" s="1"/>
  <c r="O460" i="97" s="1"/>
  <c r="O467" i="97" s="1"/>
  <c r="P460" i="97" s="1"/>
  <c r="P467" i="97" s="1"/>
  <c r="Q460" i="97" s="1"/>
  <c r="Q467" i="97" s="1"/>
  <c r="R460" i="97" s="1"/>
  <c r="R467" i="97" s="1"/>
  <c r="S460" i="97" s="1"/>
  <c r="S467" i="97" s="1"/>
  <c r="T460" i="97" s="1"/>
  <c r="T467" i="97" s="1"/>
  <c r="U460" i="97" s="1"/>
  <c r="U467" i="97" s="1"/>
  <c r="V460" i="97" s="1"/>
  <c r="V467" i="97" s="1"/>
  <c r="W460" i="97" s="1"/>
  <c r="W467" i="97" s="1"/>
  <c r="X460" i="97" s="1"/>
  <c r="X467" i="97" s="1"/>
  <c r="Y460" i="97" s="1"/>
  <c r="Y467" i="97" s="1"/>
  <c r="Z460" i="97" s="1"/>
  <c r="Z467" i="97" s="1"/>
  <c r="AA460" i="97" s="1"/>
  <c r="AA467" i="97" s="1"/>
  <c r="AB460" i="97" s="1"/>
  <c r="AB467" i="97" s="1"/>
  <c r="AC460" i="97" s="1"/>
  <c r="AC467" i="97" s="1"/>
  <c r="AD460" i="97" s="1"/>
  <c r="AD467" i="97" s="1"/>
  <c r="AE460" i="97" s="1"/>
  <c r="AE467" i="97" s="1"/>
  <c r="AF460" i="97" s="1"/>
  <c r="AF467" i="97" s="1"/>
  <c r="AG460" i="97" s="1"/>
  <c r="AG467" i="97" s="1"/>
  <c r="AH460" i="97" s="1"/>
  <c r="AH467" i="97" s="1"/>
  <c r="AI460" i="97" s="1"/>
  <c r="AI467" i="97" s="1"/>
  <c r="AJ460" i="97" s="1"/>
  <c r="AJ467" i="97" s="1"/>
  <c r="AK460" i="97" s="1"/>
  <c r="AK467" i="97" s="1"/>
  <c r="AL460" i="97" s="1"/>
  <c r="AL467" i="97" s="1"/>
  <c r="AM460" i="97" s="1"/>
  <c r="AM467" i="97" s="1"/>
  <c r="AN460" i="97" s="1"/>
  <c r="AN467" i="97" s="1"/>
  <c r="AO460" i="97" s="1"/>
  <c r="AO467" i="97" s="1"/>
  <c r="AP460" i="97" s="1"/>
  <c r="AP467" i="97" s="1"/>
  <c r="AQ460" i="97" s="1"/>
  <c r="AQ467" i="97" s="1"/>
  <c r="AR460" i="97" s="1"/>
  <c r="AR467" i="97" s="1"/>
  <c r="AS460" i="97" s="1"/>
  <c r="AS467" i="97" s="1"/>
  <c r="AT460" i="97" s="1"/>
  <c r="AT467" i="97" s="1"/>
  <c r="AU460" i="97" s="1"/>
  <c r="AU467" i="97" s="1"/>
  <c r="AV460" i="97" s="1"/>
  <c r="AV467" i="97" s="1"/>
  <c r="AW460" i="97" s="1"/>
  <c r="AW467" i="97" s="1"/>
  <c r="AX460" i="97" s="1"/>
  <c r="AX467" i="97" s="1"/>
  <c r="AY460" i="97" s="1"/>
  <c r="AY467" i="97" s="1"/>
  <c r="AZ460" i="97" s="1"/>
  <c r="AZ467" i="97" s="1"/>
  <c r="BA460" i="97" s="1"/>
  <c r="BA467" i="97" s="1"/>
  <c r="BB460" i="97" s="1"/>
  <c r="BB467" i="97" s="1"/>
  <c r="BC460" i="97" s="1"/>
  <c r="BC467" i="97" s="1"/>
  <c r="BD460" i="97" s="1"/>
  <c r="BD467" i="97" s="1"/>
  <c r="BE460" i="97" s="1"/>
  <c r="BE467" i="97" s="1"/>
  <c r="BF460" i="97" s="1"/>
  <c r="BF467" i="97" s="1"/>
  <c r="BG460" i="97" s="1"/>
  <c r="BG467" i="97" s="1"/>
  <c r="BH460" i="97" s="1"/>
  <c r="BH467" i="97" s="1"/>
  <c r="BI460" i="97" s="1"/>
  <c r="BI467" i="97" s="1"/>
  <c r="BJ460" i="97" s="1"/>
  <c r="BJ467" i="97" s="1"/>
  <c r="BK460" i="97" s="1"/>
  <c r="BK467" i="97" s="1"/>
  <c r="BL460" i="97" s="1"/>
  <c r="BL467" i="97" s="1"/>
  <c r="BM460" i="97" s="1"/>
  <c r="BM467" i="97" s="1"/>
  <c r="BN460" i="97" s="1"/>
  <c r="BN467" i="97" s="1"/>
  <c r="BO460" i="97" s="1"/>
  <c r="BO467" i="97" s="1"/>
  <c r="BP460" i="97" s="1"/>
  <c r="BP467" i="97" s="1"/>
  <c r="BQ460" i="97" s="1"/>
  <c r="BQ467" i="97" s="1"/>
  <c r="BR460" i="97" s="1"/>
  <c r="BR467" i="97" s="1"/>
  <c r="BS460" i="97" s="1"/>
  <c r="BS467" i="97" s="1"/>
  <c r="BT460" i="97" s="1"/>
  <c r="BT467" i="97" s="1"/>
  <c r="BU460" i="97" s="1"/>
  <c r="BU467" i="97" s="1"/>
  <c r="BV460" i="97" s="1"/>
  <c r="BV467" i="97" s="1"/>
  <c r="BW460" i="97" s="1"/>
  <c r="BW467" i="97" s="1"/>
  <c r="BX460" i="97" s="1"/>
  <c r="BX467" i="97" s="1"/>
  <c r="BY460" i="97" s="1"/>
  <c r="BY467" i="97" s="1"/>
  <c r="BZ460" i="97" s="1"/>
  <c r="BZ467" i="97" s="1"/>
  <c r="CA460" i="97" s="1"/>
  <c r="CA467" i="97" s="1"/>
  <c r="CB460" i="97" s="1"/>
  <c r="CB467" i="97" s="1"/>
  <c r="CC460" i="97" s="1"/>
  <c r="CC467" i="97" s="1"/>
  <c r="CD460" i="97" s="1"/>
  <c r="CD467" i="97" s="1"/>
  <c r="CE460" i="97" s="1"/>
  <c r="CE467" i="97" s="1"/>
  <c r="CF460" i="97" s="1"/>
  <c r="CF467" i="97" s="1"/>
  <c r="CG460" i="97" s="1"/>
  <c r="CG467" i="97" s="1"/>
  <c r="CH460" i="97" s="1"/>
  <c r="CH467" i="97" s="1"/>
  <c r="CI460" i="97" s="1"/>
  <c r="CI467" i="97" s="1"/>
  <c r="CJ460" i="97" s="1"/>
  <c r="CJ467" i="97" s="1"/>
  <c r="CK460" i="97" s="1"/>
  <c r="CK467" i="97" s="1"/>
  <c r="CL460" i="97" s="1"/>
  <c r="CL467" i="97" s="1"/>
  <c r="CM460" i="97" s="1"/>
  <c r="CM467" i="97" s="1"/>
  <c r="CN460" i="97" s="1"/>
  <c r="CN467" i="97" s="1"/>
  <c r="CO460" i="97" s="1"/>
  <c r="CO467" i="97" s="1"/>
  <c r="CP460" i="97" s="1"/>
  <c r="CP467" i="97" s="1"/>
  <c r="CQ460" i="97" s="1"/>
  <c r="CQ467" i="97" s="1"/>
  <c r="CR460" i="97" s="1"/>
  <c r="CR467" i="97" s="1"/>
  <c r="E401" i="97"/>
  <c r="F394" i="97" s="1"/>
  <c r="F401" i="97" s="1"/>
  <c r="G394" i="97" s="1"/>
  <c r="G401" i="97" s="1"/>
  <c r="H394" i="97" s="1"/>
  <c r="H401" i="97" s="1"/>
  <c r="I394" i="97" s="1"/>
  <c r="I401" i="97" s="1"/>
  <c r="J394" i="97" s="1"/>
  <c r="J401" i="97" s="1"/>
  <c r="K394" i="97" s="1"/>
  <c r="K401" i="97" s="1"/>
  <c r="L394" i="97" s="1"/>
  <c r="L401" i="97" s="1"/>
  <c r="M394" i="97" s="1"/>
  <c r="M401" i="97" s="1"/>
  <c r="N394" i="97" s="1"/>
  <c r="N401" i="97" s="1"/>
  <c r="O394" i="97" s="1"/>
  <c r="O401" i="97" s="1"/>
  <c r="P394" i="97" s="1"/>
  <c r="P401" i="97" s="1"/>
  <c r="Q394" i="97" s="1"/>
  <c r="Q401" i="97" s="1"/>
  <c r="R394" i="97" s="1"/>
  <c r="R401" i="97" s="1"/>
  <c r="S394" i="97" s="1"/>
  <c r="S401" i="97" s="1"/>
  <c r="T394" i="97" s="1"/>
  <c r="T401" i="97" s="1"/>
  <c r="U394" i="97" s="1"/>
  <c r="U401" i="97" s="1"/>
  <c r="V394" i="97" s="1"/>
  <c r="V401" i="97" s="1"/>
  <c r="W394" i="97" s="1"/>
  <c r="W401" i="97" s="1"/>
  <c r="X394" i="97" s="1"/>
  <c r="X401" i="97" s="1"/>
  <c r="Y394" i="97" s="1"/>
  <c r="Y401" i="97" s="1"/>
  <c r="Z394" i="97" s="1"/>
  <c r="Z401" i="97" s="1"/>
  <c r="AA394" i="97" s="1"/>
  <c r="AA401" i="97" s="1"/>
  <c r="AB394" i="97" s="1"/>
  <c r="AB401" i="97" s="1"/>
  <c r="AC394" i="97" s="1"/>
  <c r="AC401" i="97" s="1"/>
  <c r="AD394" i="97" s="1"/>
  <c r="AD401" i="97" s="1"/>
  <c r="AE394" i="97" s="1"/>
  <c r="AE401" i="97" s="1"/>
  <c r="AF394" i="97" s="1"/>
  <c r="AF401" i="97" s="1"/>
  <c r="AG394" i="97" s="1"/>
  <c r="AG401" i="97" s="1"/>
  <c r="AH394" i="97" s="1"/>
  <c r="AH401" i="97" s="1"/>
  <c r="AI394" i="97" s="1"/>
  <c r="AI401" i="97" s="1"/>
  <c r="AJ394" i="97" s="1"/>
  <c r="AJ401" i="97" s="1"/>
  <c r="AK394" i="97" s="1"/>
  <c r="AK401" i="97" s="1"/>
  <c r="AL394" i="97" s="1"/>
  <c r="AL401" i="97" s="1"/>
  <c r="AM394" i="97" s="1"/>
  <c r="AM401" i="97" s="1"/>
  <c r="AN394" i="97" s="1"/>
  <c r="AN401" i="97" s="1"/>
  <c r="AO394" i="97" s="1"/>
  <c r="AO401" i="97" s="1"/>
  <c r="AP394" i="97" s="1"/>
  <c r="AP401" i="97" s="1"/>
  <c r="AQ394" i="97" s="1"/>
  <c r="AQ401" i="97" s="1"/>
  <c r="AR394" i="97" s="1"/>
  <c r="AR401" i="97" s="1"/>
  <c r="AS394" i="97" s="1"/>
  <c r="AS401" i="97" s="1"/>
  <c r="AT394" i="97" s="1"/>
  <c r="AT401" i="97" s="1"/>
  <c r="AU394" i="97" s="1"/>
  <c r="AU401" i="97" s="1"/>
  <c r="AV394" i="97" s="1"/>
  <c r="AV401" i="97" s="1"/>
  <c r="AW394" i="97" s="1"/>
  <c r="AW401" i="97" s="1"/>
  <c r="AX394" i="97" s="1"/>
  <c r="AX401" i="97" s="1"/>
  <c r="AY394" i="97" s="1"/>
  <c r="AY401" i="97" s="1"/>
  <c r="AZ394" i="97" s="1"/>
  <c r="AZ401" i="97" s="1"/>
  <c r="BA394" i="97" s="1"/>
  <c r="BA401" i="97" s="1"/>
  <c r="BB394" i="97" s="1"/>
  <c r="BB401" i="97" s="1"/>
  <c r="BC394" i="97" s="1"/>
  <c r="BC401" i="97" s="1"/>
  <c r="BD394" i="97" s="1"/>
  <c r="BD401" i="97" s="1"/>
  <c r="BE394" i="97" s="1"/>
  <c r="BE401" i="97" s="1"/>
  <c r="BF394" i="97" s="1"/>
  <c r="BF401" i="97" s="1"/>
  <c r="BG394" i="97" s="1"/>
  <c r="BG401" i="97" s="1"/>
  <c r="BH394" i="97" s="1"/>
  <c r="BH401" i="97" s="1"/>
  <c r="BI394" i="97" s="1"/>
  <c r="BI401" i="97" s="1"/>
  <c r="BJ394" i="97" s="1"/>
  <c r="BJ401" i="97" s="1"/>
  <c r="BK394" i="97" s="1"/>
  <c r="BK401" i="97" s="1"/>
  <c r="BL394" i="97" s="1"/>
  <c r="BL401" i="97" s="1"/>
  <c r="BM394" i="97" s="1"/>
  <c r="BM401" i="97" s="1"/>
  <c r="BN394" i="97" s="1"/>
  <c r="BN401" i="97" s="1"/>
  <c r="BO394" i="97" s="1"/>
  <c r="BO401" i="97" s="1"/>
  <c r="BP394" i="97" s="1"/>
  <c r="BP401" i="97" s="1"/>
  <c r="BQ394" i="97" s="1"/>
  <c r="BQ401" i="97" s="1"/>
  <c r="BR394" i="97" s="1"/>
  <c r="BR401" i="97" s="1"/>
  <c r="BS394" i="97" s="1"/>
  <c r="BS401" i="97" s="1"/>
  <c r="BT394" i="97" s="1"/>
  <c r="BT401" i="97" s="1"/>
  <c r="BU394" i="97" s="1"/>
  <c r="BU401" i="97" s="1"/>
  <c r="BV394" i="97" s="1"/>
  <c r="BV401" i="97" s="1"/>
  <c r="BW394" i="97" s="1"/>
  <c r="BW401" i="97" s="1"/>
  <c r="BX394" i="97" s="1"/>
  <c r="BX401" i="97" s="1"/>
  <c r="BY394" i="97" s="1"/>
  <c r="BY401" i="97" s="1"/>
  <c r="BZ394" i="97" s="1"/>
  <c r="BZ401" i="97" s="1"/>
  <c r="CA394" i="97" s="1"/>
  <c r="CA401" i="97" s="1"/>
  <c r="CB394" i="97" s="1"/>
  <c r="CB401" i="97" s="1"/>
  <c r="CC394" i="97" s="1"/>
  <c r="CC401" i="97" s="1"/>
  <c r="CD394" i="97" s="1"/>
  <c r="CD401" i="97" s="1"/>
  <c r="CE394" i="97" s="1"/>
  <c r="CE401" i="97" s="1"/>
  <c r="CF394" i="97" s="1"/>
  <c r="CF401" i="97" s="1"/>
  <c r="CG394" i="97" s="1"/>
  <c r="CG401" i="97" s="1"/>
  <c r="CH394" i="97" s="1"/>
  <c r="CH401" i="97" s="1"/>
  <c r="CI394" i="97" s="1"/>
  <c r="CI401" i="97" s="1"/>
  <c r="CJ394" i="97" s="1"/>
  <c r="CJ401" i="97" s="1"/>
  <c r="CK394" i="97" s="1"/>
  <c r="CK401" i="97" s="1"/>
  <c r="CL394" i="97" s="1"/>
  <c r="CL401" i="97" s="1"/>
  <c r="CM394" i="97" s="1"/>
  <c r="CM401" i="97" s="1"/>
  <c r="CN394" i="97" s="1"/>
  <c r="CN401" i="97" s="1"/>
  <c r="CO394" i="97" s="1"/>
  <c r="CO401" i="97" s="1"/>
  <c r="CP394" i="97" s="1"/>
  <c r="CP401" i="97" s="1"/>
  <c r="CQ394" i="97" s="1"/>
  <c r="CQ401" i="97" s="1"/>
  <c r="CR394" i="97" s="1"/>
  <c r="CR401" i="97" s="1"/>
  <c r="CS394" i="97" s="1"/>
  <c r="CS401" i="97" s="1"/>
  <c r="CT394" i="97" s="1"/>
  <c r="CT401" i="97" s="1"/>
  <c r="D323" i="97"/>
  <c r="E316" i="97" s="1"/>
  <c r="E323" i="97" s="1"/>
  <c r="F316" i="97" s="1"/>
  <c r="F323" i="97" s="1"/>
  <c r="G316" i="97" s="1"/>
  <c r="G323" i="97" s="1"/>
  <c r="H316" i="97" s="1"/>
  <c r="H323" i="97" s="1"/>
  <c r="I316" i="97" s="1"/>
  <c r="I323" i="97" s="1"/>
  <c r="J316" i="97" s="1"/>
  <c r="J323" i="97" s="1"/>
  <c r="K316" i="97" s="1"/>
  <c r="K323" i="97" s="1"/>
  <c r="L316" i="97" s="1"/>
  <c r="L323" i="97" s="1"/>
  <c r="M316" i="97" s="1"/>
  <c r="M323" i="97" s="1"/>
  <c r="N316" i="97" s="1"/>
  <c r="N323" i="97" s="1"/>
  <c r="O316" i="97" s="1"/>
  <c r="O323" i="97" s="1"/>
  <c r="P316" i="97" s="1"/>
  <c r="P323" i="97" s="1"/>
  <c r="Q316" i="97" s="1"/>
  <c r="Q323" i="97" s="1"/>
  <c r="R316" i="97" s="1"/>
  <c r="R323" i="97" s="1"/>
  <c r="S316" i="97" s="1"/>
  <c r="S323" i="97" s="1"/>
  <c r="T316" i="97" s="1"/>
  <c r="T323" i="97" s="1"/>
  <c r="U316" i="97" s="1"/>
  <c r="U323" i="97" s="1"/>
  <c r="V316" i="97" s="1"/>
  <c r="V323" i="97" s="1"/>
  <c r="W316" i="97" s="1"/>
  <c r="W323" i="97" s="1"/>
  <c r="X316" i="97" s="1"/>
  <c r="X323" i="97" s="1"/>
  <c r="Y316" i="97" s="1"/>
  <c r="Y323" i="97" s="1"/>
  <c r="Z316" i="97" s="1"/>
  <c r="Z323" i="97" s="1"/>
  <c r="AA316" i="97" s="1"/>
  <c r="AA323" i="97" s="1"/>
  <c r="AB316" i="97" s="1"/>
  <c r="AB323" i="97" s="1"/>
  <c r="AC316" i="97" s="1"/>
  <c r="AC323" i="97" s="1"/>
  <c r="AD316" i="97" s="1"/>
  <c r="AD323" i="97" s="1"/>
  <c r="AE316" i="97" s="1"/>
  <c r="AE323" i="97" s="1"/>
  <c r="AF316" i="97" s="1"/>
  <c r="AF323" i="97" s="1"/>
  <c r="AG316" i="97" s="1"/>
  <c r="AG323" i="97" s="1"/>
  <c r="AH316" i="97" s="1"/>
  <c r="AH323" i="97" s="1"/>
  <c r="AI316" i="97" s="1"/>
  <c r="AI323" i="97" s="1"/>
  <c r="AJ316" i="97" s="1"/>
  <c r="AJ323" i="97" s="1"/>
  <c r="AK316" i="97" s="1"/>
  <c r="AK323" i="97" s="1"/>
  <c r="AL316" i="97" s="1"/>
  <c r="AL323" i="97" s="1"/>
  <c r="AM316" i="97" s="1"/>
  <c r="AM323" i="97" s="1"/>
  <c r="AN316" i="97" s="1"/>
  <c r="AN323" i="97" s="1"/>
  <c r="AO316" i="97" s="1"/>
  <c r="AO323" i="97" s="1"/>
  <c r="AP316" i="97" s="1"/>
  <c r="AP323" i="97" s="1"/>
  <c r="AQ316" i="97" s="1"/>
  <c r="AQ323" i="97" s="1"/>
  <c r="AR316" i="97" s="1"/>
  <c r="AR323" i="97" s="1"/>
  <c r="AS316" i="97" s="1"/>
  <c r="AS323" i="97" s="1"/>
  <c r="AT316" i="97" s="1"/>
  <c r="AT323" i="97" s="1"/>
  <c r="AU316" i="97" s="1"/>
  <c r="AU323" i="97" s="1"/>
  <c r="AV316" i="97" s="1"/>
  <c r="AV323" i="97" s="1"/>
  <c r="AW316" i="97" s="1"/>
  <c r="AW323" i="97" s="1"/>
  <c r="AX316" i="97" s="1"/>
  <c r="AX323" i="97" s="1"/>
  <c r="AY316" i="97" s="1"/>
  <c r="AY323" i="97" s="1"/>
  <c r="AZ316" i="97" s="1"/>
  <c r="AZ323" i="97" s="1"/>
  <c r="BA316" i="97" s="1"/>
  <c r="BA323" i="97" s="1"/>
  <c r="BB316" i="97" s="1"/>
  <c r="BB323" i="97" s="1"/>
  <c r="BC316" i="97" s="1"/>
  <c r="BC323" i="97" s="1"/>
  <c r="BD316" i="97" s="1"/>
  <c r="BD323" i="97" s="1"/>
  <c r="BE316" i="97" s="1"/>
  <c r="BE323" i="97" s="1"/>
  <c r="BF316" i="97" s="1"/>
  <c r="BF323" i="97" s="1"/>
  <c r="BG316" i="97" s="1"/>
  <c r="BG323" i="97" s="1"/>
  <c r="BH316" i="97" s="1"/>
  <c r="BH323" i="97" s="1"/>
  <c r="BI316" i="97" s="1"/>
  <c r="BI323" i="97" s="1"/>
  <c r="BJ316" i="97" s="1"/>
  <c r="BJ323" i="97" s="1"/>
  <c r="BK316" i="97" s="1"/>
  <c r="BK323" i="97" s="1"/>
  <c r="BL316" i="97" s="1"/>
  <c r="BL323" i="97" s="1"/>
  <c r="BM316" i="97" s="1"/>
  <c r="BM323" i="97" s="1"/>
  <c r="BN316" i="97" s="1"/>
  <c r="BN323" i="97" s="1"/>
  <c r="BO316" i="97" s="1"/>
  <c r="BO323" i="97" s="1"/>
  <c r="BP316" i="97" s="1"/>
  <c r="BP323" i="97" s="1"/>
  <c r="BQ316" i="97" s="1"/>
  <c r="BQ323" i="97" s="1"/>
  <c r="BR316" i="97" s="1"/>
  <c r="BR323" i="97" s="1"/>
  <c r="BS316" i="97" s="1"/>
  <c r="BS323" i="97" s="1"/>
  <c r="BT316" i="97" s="1"/>
  <c r="BT323" i="97" s="1"/>
  <c r="BU316" i="97" s="1"/>
  <c r="BU323" i="97" s="1"/>
  <c r="BV316" i="97" s="1"/>
  <c r="BV323" i="97" s="1"/>
  <c r="BW316" i="97" s="1"/>
  <c r="BW323" i="97" s="1"/>
  <c r="BX316" i="97" s="1"/>
  <c r="BX323" i="97" s="1"/>
  <c r="BY316" i="97" s="1"/>
  <c r="BY323" i="97" s="1"/>
  <c r="BZ316" i="97" s="1"/>
  <c r="BZ323" i="97" s="1"/>
  <c r="CA316" i="97" s="1"/>
  <c r="CA323" i="97" s="1"/>
  <c r="CB316" i="97" s="1"/>
  <c r="CB323" i="97" s="1"/>
  <c r="CC316" i="97" s="1"/>
  <c r="CC323" i="97" s="1"/>
  <c r="CD316" i="97" s="1"/>
  <c r="CD323" i="97" s="1"/>
  <c r="CE316" i="97" s="1"/>
  <c r="CE323" i="97" s="1"/>
  <c r="CF316" i="97" s="1"/>
  <c r="CF323" i="97" s="1"/>
  <c r="CG316" i="97" s="1"/>
  <c r="CG323" i="97" s="1"/>
  <c r="CH316" i="97" s="1"/>
  <c r="CH323" i="97" s="1"/>
  <c r="CI316" i="97" s="1"/>
  <c r="CI323" i="97" s="1"/>
  <c r="CJ316" i="97" s="1"/>
  <c r="CJ323" i="97" s="1"/>
  <c r="CK316" i="97" s="1"/>
  <c r="CK323" i="97" s="1"/>
  <c r="CL316" i="97" s="1"/>
  <c r="CL323" i="97" s="1"/>
  <c r="CM316" i="97" s="1"/>
  <c r="CM323" i="97" s="1"/>
  <c r="CN316" i="97" s="1"/>
  <c r="CN323" i="97" s="1"/>
  <c r="CO316" i="97" s="1"/>
  <c r="CO323" i="97" s="1"/>
  <c r="CP316" i="97" s="1"/>
  <c r="CP323" i="97" s="1"/>
  <c r="CQ316" i="97" s="1"/>
  <c r="CQ323" i="97" s="1"/>
  <c r="CR316" i="97" s="1"/>
  <c r="CR323" i="97" s="1"/>
  <c r="CS316" i="97" s="1"/>
  <c r="CS323" i="97" s="1"/>
  <c r="CT316" i="97" s="1"/>
  <c r="CT323" i="97" s="1"/>
  <c r="CU316" i="97" s="1"/>
  <c r="CU323" i="97" s="1"/>
  <c r="CV316" i="97" s="1"/>
  <c r="CV323" i="97" s="1"/>
  <c r="CW316" i="97" s="1"/>
  <c r="CW323" i="97" s="1"/>
  <c r="CX316" i="97" s="1"/>
  <c r="CX323" i="97" s="1"/>
  <c r="CY316" i="97" s="1"/>
  <c r="CY323" i="97" s="1"/>
  <c r="CZ316" i="97" s="1"/>
  <c r="CZ323" i="97" s="1"/>
  <c r="DA316" i="97" s="1"/>
  <c r="DA323" i="97" s="1"/>
  <c r="DB316" i="97" s="1"/>
  <c r="DB323" i="97" s="1"/>
  <c r="DC316" i="97" s="1"/>
  <c r="DC323" i="97" s="1"/>
  <c r="DD316" i="97" s="1"/>
  <c r="DD323" i="97" s="1"/>
  <c r="DE316" i="97" s="1"/>
  <c r="DE323" i="97" s="1"/>
  <c r="DF316" i="97" s="1"/>
  <c r="DF323" i="97" s="1"/>
  <c r="DG316" i="97" s="1"/>
  <c r="DG323" i="97" s="1"/>
  <c r="DH316" i="97" s="1"/>
  <c r="BG597" i="97"/>
  <c r="E227" i="97"/>
  <c r="F222" i="97" s="1"/>
  <c r="F227" i="97" s="1"/>
  <c r="G222" i="97" s="1"/>
  <c r="E219" i="97"/>
  <c r="F211" i="97" s="1"/>
  <c r="F219" i="97" s="1"/>
  <c r="G211" i="97" s="1"/>
  <c r="G219" i="97" s="1"/>
  <c r="H211" i="97" s="1"/>
  <c r="H219" i="97" s="1"/>
  <c r="I211" i="97" s="1"/>
  <c r="I219" i="97" s="1"/>
  <c r="J211" i="97" s="1"/>
  <c r="J219" i="97" s="1"/>
  <c r="K211" i="97" s="1"/>
  <c r="K219" i="97" s="1"/>
  <c r="L211" i="97" s="1"/>
  <c r="L219" i="97" s="1"/>
  <c r="M211" i="97" s="1"/>
  <c r="M219" i="97" s="1"/>
  <c r="N211" i="97" s="1"/>
  <c r="N219" i="97" s="1"/>
  <c r="O211" i="97" s="1"/>
  <c r="O219" i="97" s="1"/>
  <c r="P211" i="97" s="1"/>
  <c r="P219" i="97" s="1"/>
  <c r="Q211" i="97" s="1"/>
  <c r="Q219" i="97" s="1"/>
  <c r="R211" i="97" s="1"/>
  <c r="R219" i="97" s="1"/>
  <c r="S211" i="97" s="1"/>
  <c r="S219" i="97" s="1"/>
  <c r="T211" i="97" s="1"/>
  <c r="T219" i="97" s="1"/>
  <c r="U211" i="97" s="1"/>
  <c r="U219" i="97" s="1"/>
  <c r="V211" i="97" s="1"/>
  <c r="V219" i="97" s="1"/>
  <c r="W211" i="97" s="1"/>
  <c r="W219" i="97" s="1"/>
  <c r="X211" i="97" s="1"/>
  <c r="X219" i="97" s="1"/>
  <c r="Y211" i="97" s="1"/>
  <c r="Y219" i="97" s="1"/>
  <c r="Z211" i="97" s="1"/>
  <c r="Z219" i="97" s="1"/>
  <c r="AA211" i="97" s="1"/>
  <c r="AA219" i="97" s="1"/>
  <c r="AB211" i="97" s="1"/>
  <c r="AB219" i="97" s="1"/>
  <c r="AC211" i="97" s="1"/>
  <c r="AC219" i="97" s="1"/>
  <c r="AD211" i="97" s="1"/>
  <c r="AD219" i="97" s="1"/>
  <c r="AE211" i="97" s="1"/>
  <c r="AE219" i="97" s="1"/>
  <c r="AF211" i="97" s="1"/>
  <c r="AF219" i="97" s="1"/>
  <c r="AG211" i="97" s="1"/>
  <c r="AG219" i="97" s="1"/>
  <c r="AH211" i="97" s="1"/>
  <c r="AH219" i="97" s="1"/>
  <c r="AI211" i="97" s="1"/>
  <c r="AI219" i="97" s="1"/>
  <c r="AJ211" i="97" s="1"/>
  <c r="AJ219" i="97" s="1"/>
  <c r="AK211" i="97" s="1"/>
  <c r="AK219" i="97" s="1"/>
  <c r="AL211" i="97" s="1"/>
  <c r="AL219" i="97" s="1"/>
  <c r="AM211" i="97" s="1"/>
  <c r="AM219" i="97" s="1"/>
  <c r="AN211" i="97" s="1"/>
  <c r="AN219" i="97" s="1"/>
  <c r="AO211" i="97" s="1"/>
  <c r="AO219" i="97" s="1"/>
  <c r="AP211" i="97" s="1"/>
  <c r="AP219" i="97" s="1"/>
  <c r="AQ211" i="97" s="1"/>
  <c r="AQ219" i="97" s="1"/>
  <c r="AR211" i="97" s="1"/>
  <c r="AR219" i="97" s="1"/>
  <c r="AS211" i="97" s="1"/>
  <c r="AS219" i="97" s="1"/>
  <c r="AT211" i="97" s="1"/>
  <c r="AT219" i="97" s="1"/>
  <c r="AU211" i="97" s="1"/>
  <c r="AU219" i="97" s="1"/>
  <c r="AV211" i="97" s="1"/>
  <c r="AV219" i="97" s="1"/>
  <c r="AW211" i="97" s="1"/>
  <c r="AW219" i="97" s="1"/>
  <c r="AX211" i="97" s="1"/>
  <c r="AX219" i="97" s="1"/>
  <c r="AY211" i="97" s="1"/>
  <c r="AY219" i="97" s="1"/>
  <c r="AZ211" i="97" s="1"/>
  <c r="AZ219" i="97" s="1"/>
  <c r="BA211" i="97" s="1"/>
  <c r="BA219" i="97" s="1"/>
  <c r="BB211" i="97" s="1"/>
  <c r="BB219" i="97" s="1"/>
  <c r="BC211" i="97" s="1"/>
  <c r="BC219" i="97" s="1"/>
  <c r="BD211" i="97" s="1"/>
  <c r="BD219" i="97" s="1"/>
  <c r="BE211" i="97" s="1"/>
  <c r="BE219" i="97" s="1"/>
  <c r="BF211" i="97" s="1"/>
  <c r="BF219" i="97" s="1"/>
  <c r="BG211" i="97" s="1"/>
  <c r="BG219" i="97" s="1"/>
  <c r="BH211" i="97" s="1"/>
  <c r="BH219" i="97" s="1"/>
  <c r="BI211" i="97" s="1"/>
  <c r="BI219" i="97" s="1"/>
  <c r="BJ211" i="97" s="1"/>
  <c r="BJ219" i="97" s="1"/>
  <c r="BK211" i="97" s="1"/>
  <c r="BK219" i="97" s="1"/>
  <c r="BL211" i="97" s="1"/>
  <c r="BL219" i="97" s="1"/>
  <c r="BM211" i="97" s="1"/>
  <c r="BM219" i="97" s="1"/>
  <c r="BN211" i="97" s="1"/>
  <c r="BN219" i="97" s="1"/>
  <c r="BO211" i="97" s="1"/>
  <c r="BO219" i="97" s="1"/>
  <c r="BP211" i="97" s="1"/>
  <c r="BP219" i="97" s="1"/>
  <c r="BQ211" i="97" s="1"/>
  <c r="BQ219" i="97" s="1"/>
  <c r="BR211" i="97" s="1"/>
  <c r="BR219" i="97" s="1"/>
  <c r="BS211" i="97" s="1"/>
  <c r="BS219" i="97" s="1"/>
  <c r="BT211" i="97" s="1"/>
  <c r="BT219" i="97" s="1"/>
  <c r="BU211" i="97" s="1"/>
  <c r="BU219" i="97" s="1"/>
  <c r="BV211" i="97" s="1"/>
  <c r="BV219" i="97" s="1"/>
  <c r="BW211" i="97" s="1"/>
  <c r="BW219" i="97" s="1"/>
  <c r="BX211" i="97" s="1"/>
  <c r="BX219" i="97" s="1"/>
  <c r="BY211" i="97" s="1"/>
  <c r="BY219" i="97" s="1"/>
  <c r="BZ211" i="97" s="1"/>
  <c r="BZ219" i="97" s="1"/>
  <c r="CA211" i="97" s="1"/>
  <c r="CA219" i="97" s="1"/>
  <c r="CB211" i="97" s="1"/>
  <c r="CB219" i="97" s="1"/>
  <c r="CC211" i="97" s="1"/>
  <c r="CC219" i="97" s="1"/>
  <c r="CD211" i="97" s="1"/>
  <c r="CD219" i="97" s="1"/>
  <c r="CE211" i="97" s="1"/>
  <c r="CE219" i="97" s="1"/>
  <c r="CF211" i="97" s="1"/>
  <c r="CF219" i="97" s="1"/>
  <c r="CG211" i="97" s="1"/>
  <c r="CG219" i="97" s="1"/>
  <c r="CH211" i="97" s="1"/>
  <c r="CH219" i="97" s="1"/>
  <c r="CI211" i="97" s="1"/>
  <c r="CI219" i="97" s="1"/>
  <c r="CJ211" i="97" s="1"/>
  <c r="CJ219" i="97" s="1"/>
  <c r="CK211" i="97" s="1"/>
  <c r="CK219" i="97" s="1"/>
  <c r="CL211" i="97" s="1"/>
  <c r="CL219" i="97" s="1"/>
  <c r="CM211" i="97" s="1"/>
  <c r="CM219" i="97" s="1"/>
  <c r="CN211" i="97" s="1"/>
  <c r="CN219" i="97" s="1"/>
  <c r="CO211" i="97" s="1"/>
  <c r="CO219" i="97" s="1"/>
  <c r="CP211" i="97" s="1"/>
  <c r="CP219" i="97" s="1"/>
  <c r="CQ211" i="97" s="1"/>
  <c r="CQ219" i="97" s="1"/>
  <c r="CR211" i="97" s="1"/>
  <c r="CR219" i="97" s="1"/>
  <c r="CS211" i="97" s="1"/>
  <c r="CS219" i="97" s="1"/>
  <c r="CT211" i="97" s="1"/>
  <c r="CT219" i="97" s="1"/>
  <c r="CU211" i="97" s="1"/>
  <c r="CU219" i="97" s="1"/>
  <c r="CV211" i="97" s="1"/>
  <c r="CV219" i="97" s="1"/>
  <c r="CW211" i="97" s="1"/>
  <c r="CW219" i="97" s="1"/>
  <c r="CX211" i="97" s="1"/>
  <c r="CX219" i="97" s="1"/>
  <c r="CY211" i="97" s="1"/>
  <c r="CY219" i="97" s="1"/>
  <c r="CZ211" i="97" s="1"/>
  <c r="CZ219" i="97" s="1"/>
  <c r="DA211" i="97" s="1"/>
  <c r="DA219" i="97" s="1"/>
  <c r="DB211" i="97" s="1"/>
  <c r="DB219" i="97" s="1"/>
  <c r="DC211" i="97" s="1"/>
  <c r="DC219" i="97" s="1"/>
  <c r="DD211" i="97" s="1"/>
  <c r="DD219" i="97" s="1"/>
  <c r="DE211" i="97" s="1"/>
  <c r="DE219" i="97" s="1"/>
  <c r="DF211" i="97" s="1"/>
  <c r="DF219" i="97" s="1"/>
  <c r="DG211" i="97" s="1"/>
  <c r="DG219" i="97" s="1"/>
  <c r="DH211" i="97" s="1"/>
  <c r="F58" i="97"/>
  <c r="G50" i="97" s="1"/>
  <c r="G58" i="97" s="1"/>
  <c r="H50" i="97" s="1"/>
  <c r="H58" i="97" s="1"/>
  <c r="I50" i="97" s="1"/>
  <c r="I58" i="97" s="1"/>
  <c r="J50" i="97" s="1"/>
  <c r="J58" i="97" s="1"/>
  <c r="K50" i="97" s="1"/>
  <c r="K58" i="97" s="1"/>
  <c r="L50" i="97" s="1"/>
  <c r="L58" i="97" s="1"/>
  <c r="M50" i="97" s="1"/>
  <c r="M58" i="97" s="1"/>
  <c r="N50" i="97" s="1"/>
  <c r="N58" i="97" s="1"/>
  <c r="O50" i="97" s="1"/>
  <c r="O58" i="97" s="1"/>
  <c r="P50" i="97" s="1"/>
  <c r="P58" i="97" s="1"/>
  <c r="Q50" i="97" s="1"/>
  <c r="Q58" i="97" s="1"/>
  <c r="R50" i="97" s="1"/>
  <c r="R58" i="97" s="1"/>
  <c r="S50" i="97" s="1"/>
  <c r="S58" i="97" s="1"/>
  <c r="T50" i="97" s="1"/>
  <c r="T58" i="97" s="1"/>
  <c r="U50" i="97" s="1"/>
  <c r="U58" i="97" s="1"/>
  <c r="V50" i="97" s="1"/>
  <c r="V58" i="97" s="1"/>
  <c r="W50" i="97" s="1"/>
  <c r="W58" i="97" s="1"/>
  <c r="X50" i="97" s="1"/>
  <c r="X58" i="97" s="1"/>
  <c r="Y50" i="97" s="1"/>
  <c r="Y58" i="97" s="1"/>
  <c r="Z50" i="97" s="1"/>
  <c r="Z58" i="97" s="1"/>
  <c r="AA50" i="97" s="1"/>
  <c r="AA58" i="97" s="1"/>
  <c r="AB50" i="97" s="1"/>
  <c r="AB58" i="97" s="1"/>
  <c r="AC50" i="97" s="1"/>
  <c r="AC58" i="97" s="1"/>
  <c r="AD50" i="97" s="1"/>
  <c r="AD58" i="97" s="1"/>
  <c r="AE50" i="97" s="1"/>
  <c r="AE58" i="97" s="1"/>
  <c r="AF50" i="97" s="1"/>
  <c r="AF58" i="97" s="1"/>
  <c r="AG50" i="97" s="1"/>
  <c r="AG58" i="97" s="1"/>
  <c r="AH50" i="97" s="1"/>
  <c r="AH58" i="97" s="1"/>
  <c r="AI50" i="97" s="1"/>
  <c r="AI58" i="97" s="1"/>
  <c r="AJ50" i="97" s="1"/>
  <c r="AJ58" i="97" s="1"/>
  <c r="AK50" i="97" s="1"/>
  <c r="AK58" i="97" s="1"/>
  <c r="AL50" i="97" s="1"/>
  <c r="AL58" i="97" s="1"/>
  <c r="AM50" i="97" s="1"/>
  <c r="AM58" i="97" s="1"/>
  <c r="AN50" i="97" s="1"/>
  <c r="AN58" i="97" s="1"/>
  <c r="AO50" i="97" s="1"/>
  <c r="AO58" i="97" s="1"/>
  <c r="AP50" i="97" s="1"/>
  <c r="AP58" i="97" s="1"/>
  <c r="AQ50" i="97" s="1"/>
  <c r="AQ58" i="97" s="1"/>
  <c r="AR50" i="97" s="1"/>
  <c r="AR58" i="97" s="1"/>
  <c r="AS50" i="97" s="1"/>
  <c r="AS58" i="97" s="1"/>
  <c r="AT50" i="97" s="1"/>
  <c r="AT58" i="97" s="1"/>
  <c r="AU50" i="97" s="1"/>
  <c r="AU58" i="97" s="1"/>
  <c r="AV50" i="97" s="1"/>
  <c r="AV58" i="97" s="1"/>
  <c r="AW50" i="97" s="1"/>
  <c r="AW58" i="97" s="1"/>
  <c r="AX50" i="97" s="1"/>
  <c r="AX58" i="97" s="1"/>
  <c r="AY50" i="97" s="1"/>
  <c r="AY58" i="97" s="1"/>
  <c r="AZ50" i="97" s="1"/>
  <c r="AZ58" i="97" s="1"/>
  <c r="BA50" i="97" s="1"/>
  <c r="BA58" i="97" s="1"/>
  <c r="BB50" i="97" s="1"/>
  <c r="BB58" i="97" s="1"/>
  <c r="BC50" i="97" s="1"/>
  <c r="BC58" i="97" s="1"/>
  <c r="BD50" i="97" s="1"/>
  <c r="BD58" i="97" s="1"/>
  <c r="BE50" i="97" s="1"/>
  <c r="BE58" i="97" s="1"/>
  <c r="BF50" i="97" s="1"/>
  <c r="BF58" i="97" s="1"/>
  <c r="BG50" i="97" s="1"/>
  <c r="BG58" i="97" s="1"/>
  <c r="BH50" i="97" s="1"/>
  <c r="BH58" i="97" s="1"/>
  <c r="BI50" i="97" s="1"/>
  <c r="BI58" i="97" s="1"/>
  <c r="BJ50" i="97" s="1"/>
  <c r="BJ58" i="97" s="1"/>
  <c r="BK50" i="97" s="1"/>
  <c r="BK58" i="97" s="1"/>
  <c r="BL50" i="97" s="1"/>
  <c r="BL58" i="97" s="1"/>
  <c r="BM50" i="97" s="1"/>
  <c r="BM58" i="97" s="1"/>
  <c r="BN50" i="97" s="1"/>
  <c r="BN58" i="97" s="1"/>
  <c r="BO50" i="97" s="1"/>
  <c r="BO58" i="97" s="1"/>
  <c r="BP50" i="97" s="1"/>
  <c r="BP58" i="97" s="1"/>
  <c r="BQ50" i="97" s="1"/>
  <c r="BQ58" i="97" s="1"/>
  <c r="BR50" i="97" s="1"/>
  <c r="BR58" i="97" s="1"/>
  <c r="BS50" i="97" s="1"/>
  <c r="BS58" i="97" s="1"/>
  <c r="BT50" i="97" s="1"/>
  <c r="BT58" i="97" s="1"/>
  <c r="BU50" i="97" s="1"/>
  <c r="BU58" i="97" s="1"/>
  <c r="BV50" i="97" s="1"/>
  <c r="BV58" i="97" s="1"/>
  <c r="BW50" i="97" s="1"/>
  <c r="BW58" i="97" s="1"/>
  <c r="BX50" i="97" s="1"/>
  <c r="BX58" i="97" s="1"/>
  <c r="BY50" i="97" s="1"/>
  <c r="BY58" i="97" s="1"/>
  <c r="BZ50" i="97" s="1"/>
  <c r="BZ58" i="97" s="1"/>
  <c r="CA50" i="97" s="1"/>
  <c r="CA58" i="97" s="1"/>
  <c r="CB50" i="97" s="1"/>
  <c r="CB58" i="97" s="1"/>
  <c r="CC50" i="97" s="1"/>
  <c r="CC58" i="97" s="1"/>
  <c r="CD50" i="97" s="1"/>
  <c r="CD58" i="97" s="1"/>
  <c r="CE50" i="97" s="1"/>
  <c r="CE58" i="97" s="1"/>
  <c r="CF50" i="97" s="1"/>
  <c r="CF58" i="97" s="1"/>
  <c r="CG50" i="97" s="1"/>
  <c r="CG58" i="97" s="1"/>
  <c r="CH50" i="97" s="1"/>
  <c r="CH58" i="97" s="1"/>
  <c r="CI50" i="97" s="1"/>
  <c r="CI58" i="97" s="1"/>
  <c r="CJ50" i="97" s="1"/>
  <c r="CJ58" i="97" s="1"/>
  <c r="CK50" i="97" s="1"/>
  <c r="CK58" i="97" s="1"/>
  <c r="CL50" i="97" s="1"/>
  <c r="CL58" i="97" s="1"/>
  <c r="CM50" i="97" s="1"/>
  <c r="CM58" i="97" s="1"/>
  <c r="CN50" i="97" s="1"/>
  <c r="CN58" i="97" s="1"/>
  <c r="CO50" i="97" s="1"/>
  <c r="CO58" i="97" s="1"/>
  <c r="CP50" i="97" s="1"/>
  <c r="CP58" i="97" s="1"/>
  <c r="CQ50" i="97" s="1"/>
  <c r="CQ58" i="97" s="1"/>
  <c r="CR50" i="97" s="1"/>
  <c r="CR58" i="97" s="1"/>
  <c r="D391" i="97"/>
  <c r="E386" i="97" s="1"/>
  <c r="E391" i="97" s="1"/>
  <c r="F386" i="97" s="1"/>
  <c r="F391" i="97" s="1"/>
  <c r="G128" i="97"/>
  <c r="H121" i="97" s="1"/>
  <c r="H128" i="97" s="1"/>
  <c r="I121" i="97" s="1"/>
  <c r="I128" i="97" s="1"/>
  <c r="J121" i="97" s="1"/>
  <c r="J128" i="97" s="1"/>
  <c r="K121" i="97" s="1"/>
  <c r="K128" i="97" s="1"/>
  <c r="L121" i="97" s="1"/>
  <c r="L128" i="97" s="1"/>
  <c r="M121" i="97" s="1"/>
  <c r="M128" i="97" s="1"/>
  <c r="N121" i="97" s="1"/>
  <c r="N128" i="97" s="1"/>
  <c r="O121" i="97" s="1"/>
  <c r="O128" i="97" s="1"/>
  <c r="P121" i="97" s="1"/>
  <c r="P128" i="97" s="1"/>
  <c r="Q121" i="97" s="1"/>
  <c r="Q128" i="97" s="1"/>
  <c r="R121" i="97" s="1"/>
  <c r="R128" i="97" s="1"/>
  <c r="S121" i="97" s="1"/>
  <c r="S128" i="97" s="1"/>
  <c r="T121" i="97" s="1"/>
  <c r="T128" i="97" s="1"/>
  <c r="U121" i="97" s="1"/>
  <c r="U128" i="97" s="1"/>
  <c r="V121" i="97" s="1"/>
  <c r="V128" i="97" s="1"/>
  <c r="W121" i="97" s="1"/>
  <c r="W128" i="97" s="1"/>
  <c r="X121" i="97" s="1"/>
  <c r="X128" i="97" s="1"/>
  <c r="Y121" i="97" s="1"/>
  <c r="Y128" i="97" s="1"/>
  <c r="Z121" i="97" s="1"/>
  <c r="Z128" i="97" s="1"/>
  <c r="AA121" i="97" s="1"/>
  <c r="AA128" i="97" s="1"/>
  <c r="AB121" i="97" s="1"/>
  <c r="AB128" i="97" s="1"/>
  <c r="AC121" i="97" s="1"/>
  <c r="AC128" i="97" s="1"/>
  <c r="AD121" i="97" s="1"/>
  <c r="AD128" i="97" s="1"/>
  <c r="AE121" i="97" s="1"/>
  <c r="AE128" i="97" s="1"/>
  <c r="AF121" i="97" s="1"/>
  <c r="AF128" i="97" s="1"/>
  <c r="AG121" i="97" s="1"/>
  <c r="AG128" i="97" s="1"/>
  <c r="AH121" i="97" s="1"/>
  <c r="AH128" i="97" s="1"/>
  <c r="AI121" i="97" s="1"/>
  <c r="AI128" i="97" s="1"/>
  <c r="AJ121" i="97" s="1"/>
  <c r="AJ128" i="97" s="1"/>
  <c r="AK121" i="97" s="1"/>
  <c r="AK128" i="97" s="1"/>
  <c r="AL121" i="97" s="1"/>
  <c r="AL128" i="97" s="1"/>
  <c r="AM121" i="97" s="1"/>
  <c r="AM128" i="97" s="1"/>
  <c r="AN121" i="97" s="1"/>
  <c r="AN128" i="97" s="1"/>
  <c r="AO121" i="97" s="1"/>
  <c r="AO128" i="97" s="1"/>
  <c r="AP121" i="97" s="1"/>
  <c r="AP128" i="97" s="1"/>
  <c r="AQ121" i="97" s="1"/>
  <c r="AQ128" i="97" s="1"/>
  <c r="AR121" i="97" s="1"/>
  <c r="AR128" i="97" s="1"/>
  <c r="AS121" i="97" s="1"/>
  <c r="AS128" i="97" s="1"/>
  <c r="AT121" i="97" s="1"/>
  <c r="AT128" i="97" s="1"/>
  <c r="AU121" i="97" s="1"/>
  <c r="AU128" i="97" s="1"/>
  <c r="AV121" i="97" s="1"/>
  <c r="AV128" i="97" s="1"/>
  <c r="AW121" i="97" s="1"/>
  <c r="AW128" i="97" s="1"/>
  <c r="AX121" i="97" s="1"/>
  <c r="AX128" i="97" s="1"/>
  <c r="AY121" i="97" s="1"/>
  <c r="AY128" i="97" s="1"/>
  <c r="AZ121" i="97" s="1"/>
  <c r="AZ128" i="97" s="1"/>
  <c r="BA121" i="97" s="1"/>
  <c r="BA128" i="97" s="1"/>
  <c r="BB121" i="97" s="1"/>
  <c r="BB128" i="97" s="1"/>
  <c r="BC121" i="97" s="1"/>
  <c r="BC128" i="97" s="1"/>
  <c r="BD121" i="97" s="1"/>
  <c r="BD128" i="97" s="1"/>
  <c r="BE121" i="97" s="1"/>
  <c r="BE128" i="97" s="1"/>
  <c r="BF121" i="97" s="1"/>
  <c r="BF128" i="97" s="1"/>
  <c r="BG121" i="97" s="1"/>
  <c r="BG128" i="97" s="1"/>
  <c r="BH121" i="97" s="1"/>
  <c r="BH128" i="97" s="1"/>
  <c r="BI121" i="97" s="1"/>
  <c r="BI128" i="97" s="1"/>
  <c r="BJ121" i="97" s="1"/>
  <c r="BJ128" i="97" s="1"/>
  <c r="BK121" i="97" s="1"/>
  <c r="BK128" i="97" s="1"/>
  <c r="BL121" i="97" s="1"/>
  <c r="BL128" i="97" s="1"/>
  <c r="BM121" i="97" s="1"/>
  <c r="BM128" i="97" s="1"/>
  <c r="BN121" i="97" s="1"/>
  <c r="BN128" i="97" s="1"/>
  <c r="BO121" i="97" s="1"/>
  <c r="BO128" i="97" s="1"/>
  <c r="BP121" i="97" s="1"/>
  <c r="BP128" i="97" s="1"/>
  <c r="BQ121" i="97" s="1"/>
  <c r="BQ128" i="97" s="1"/>
  <c r="BR121" i="97" s="1"/>
  <c r="BR128" i="97" s="1"/>
  <c r="BS121" i="97" s="1"/>
  <c r="BS128" i="97" s="1"/>
  <c r="BT121" i="97" s="1"/>
  <c r="BT128" i="97" s="1"/>
  <c r="BU121" i="97" s="1"/>
  <c r="BU128" i="97" s="1"/>
  <c r="BV121" i="97" s="1"/>
  <c r="BV128" i="97" s="1"/>
  <c r="BW121" i="97" s="1"/>
  <c r="BW128" i="97" s="1"/>
  <c r="BX121" i="97" s="1"/>
  <c r="BX128" i="97" s="1"/>
  <c r="BY121" i="97" s="1"/>
  <c r="BY128" i="97" s="1"/>
  <c r="BZ121" i="97" s="1"/>
  <c r="BZ128" i="97" s="1"/>
  <c r="CA121" i="97" s="1"/>
  <c r="CA128" i="97" s="1"/>
  <c r="CB121" i="97" s="1"/>
  <c r="CB128" i="97" s="1"/>
  <c r="CC121" i="97" s="1"/>
  <c r="CC128" i="97" s="1"/>
  <c r="CD121" i="97" s="1"/>
  <c r="CD128" i="97" s="1"/>
  <c r="CE121" i="97" s="1"/>
  <c r="CE128" i="97" s="1"/>
  <c r="CF121" i="97" s="1"/>
  <c r="CF128" i="97" s="1"/>
  <c r="CG121" i="97" s="1"/>
  <c r="CG128" i="97" s="1"/>
  <c r="CH121" i="97" s="1"/>
  <c r="CH128" i="97" s="1"/>
  <c r="CI121" i="97" s="1"/>
  <c r="CI128" i="97" s="1"/>
  <c r="CJ121" i="97" s="1"/>
  <c r="CJ128" i="97" s="1"/>
  <c r="CK121" i="97" s="1"/>
  <c r="CK128" i="97" s="1"/>
  <c r="CL121" i="97" s="1"/>
  <c r="CL128" i="97" s="1"/>
  <c r="CM121" i="97" s="1"/>
  <c r="CM128" i="97" s="1"/>
  <c r="CN121" i="97" s="1"/>
  <c r="CN128" i="97" s="1"/>
  <c r="CO121" i="97" s="1"/>
  <c r="CO128" i="97" s="1"/>
  <c r="CP121" i="97" s="1"/>
  <c r="CP128" i="97" s="1"/>
  <c r="CQ121" i="97" s="1"/>
  <c r="CQ128" i="97" s="1"/>
  <c r="E208" i="97"/>
  <c r="F201" i="97" s="1"/>
  <c r="CG597" i="97"/>
  <c r="BE597" i="97"/>
  <c r="Y597" i="97"/>
  <c r="CI597" i="97"/>
  <c r="CA597" i="97"/>
  <c r="BS597" i="97"/>
  <c r="E421" i="97"/>
  <c r="F414" i="97" s="1"/>
  <c r="F421" i="97" s="1"/>
  <c r="G414" i="97" s="1"/>
  <c r="G421" i="97" s="1"/>
  <c r="H414" i="97" s="1"/>
  <c r="H421" i="97" s="1"/>
  <c r="I414" i="97" s="1"/>
  <c r="I421" i="97" s="1"/>
  <c r="J414" i="97" s="1"/>
  <c r="J421" i="97" s="1"/>
  <c r="K414" i="97" s="1"/>
  <c r="K421" i="97" s="1"/>
  <c r="L414" i="97" s="1"/>
  <c r="L421" i="97" s="1"/>
  <c r="M414" i="97" s="1"/>
  <c r="M421" i="97" s="1"/>
  <c r="N414" i="97" s="1"/>
  <c r="N421" i="97" s="1"/>
  <c r="O414" i="97" s="1"/>
  <c r="O421" i="97" s="1"/>
  <c r="P414" i="97" s="1"/>
  <c r="P421" i="97" s="1"/>
  <c r="Q414" i="97" s="1"/>
  <c r="Q421" i="97" s="1"/>
  <c r="R414" i="97" s="1"/>
  <c r="R421" i="97" s="1"/>
  <c r="S414" i="97" s="1"/>
  <c r="S421" i="97" s="1"/>
  <c r="T414" i="97" s="1"/>
  <c r="T421" i="97" s="1"/>
  <c r="U414" i="97" s="1"/>
  <c r="U421" i="97" s="1"/>
  <c r="V414" i="97" s="1"/>
  <c r="V421" i="97" s="1"/>
  <c r="W414" i="97" s="1"/>
  <c r="W421" i="97" s="1"/>
  <c r="X414" i="97" s="1"/>
  <c r="X421" i="97" s="1"/>
  <c r="Y414" i="97" s="1"/>
  <c r="Y421" i="97" s="1"/>
  <c r="Z414" i="97" s="1"/>
  <c r="Z421" i="97" s="1"/>
  <c r="AA414" i="97" s="1"/>
  <c r="AA421" i="97" s="1"/>
  <c r="AB414" i="97" s="1"/>
  <c r="AB421" i="97" s="1"/>
  <c r="AC414" i="97" s="1"/>
  <c r="AC421" i="97" s="1"/>
  <c r="AD414" i="97" s="1"/>
  <c r="AD421" i="97" s="1"/>
  <c r="AE414" i="97" s="1"/>
  <c r="AE421" i="97" s="1"/>
  <c r="AF414" i="97" s="1"/>
  <c r="AF421" i="97" s="1"/>
  <c r="AG414" i="97" s="1"/>
  <c r="AG421" i="97" s="1"/>
  <c r="AH414" i="97" s="1"/>
  <c r="AH421" i="97" s="1"/>
  <c r="AI414" i="97" s="1"/>
  <c r="AI421" i="97" s="1"/>
  <c r="AJ414" i="97" s="1"/>
  <c r="AJ421" i="97" s="1"/>
  <c r="AK414" i="97" s="1"/>
  <c r="AK421" i="97" s="1"/>
  <c r="AL414" i="97" s="1"/>
  <c r="AL421" i="97" s="1"/>
  <c r="AM414" i="97" s="1"/>
  <c r="AM421" i="97" s="1"/>
  <c r="AN414" i="97" s="1"/>
  <c r="AN421" i="97" s="1"/>
  <c r="AO414" i="97" s="1"/>
  <c r="AO421" i="97" s="1"/>
  <c r="AP414" i="97" s="1"/>
  <c r="AP421" i="97" s="1"/>
  <c r="AQ414" i="97" s="1"/>
  <c r="AQ421" i="97" s="1"/>
  <c r="AR414" i="97" s="1"/>
  <c r="AR421" i="97" s="1"/>
  <c r="AS414" i="97" s="1"/>
  <c r="AS421" i="97" s="1"/>
  <c r="AT414" i="97" s="1"/>
  <c r="AT421" i="97" s="1"/>
  <c r="AU414" i="97" s="1"/>
  <c r="AU421" i="97" s="1"/>
  <c r="AV414" i="97" s="1"/>
  <c r="AV421" i="97" s="1"/>
  <c r="AW414" i="97" s="1"/>
  <c r="AW421" i="97" s="1"/>
  <c r="AX414" i="97" s="1"/>
  <c r="AX421" i="97" s="1"/>
  <c r="AY414" i="97" s="1"/>
  <c r="AY421" i="97" s="1"/>
  <c r="AZ414" i="97" s="1"/>
  <c r="AZ421" i="97" s="1"/>
  <c r="BA414" i="97" s="1"/>
  <c r="BA421" i="97" s="1"/>
  <c r="BB414" i="97" s="1"/>
  <c r="BB421" i="97" s="1"/>
  <c r="BC414" i="97" s="1"/>
  <c r="BC421" i="97" s="1"/>
  <c r="BD414" i="97" s="1"/>
  <c r="BD421" i="97" s="1"/>
  <c r="BE414" i="97" s="1"/>
  <c r="BE421" i="97" s="1"/>
  <c r="BF414" i="97" s="1"/>
  <c r="BF421" i="97" s="1"/>
  <c r="BG414" i="97" s="1"/>
  <c r="BG421" i="97" s="1"/>
  <c r="BH414" i="97" s="1"/>
  <c r="BH421" i="97" s="1"/>
  <c r="BI414" i="97" s="1"/>
  <c r="BI421" i="97" s="1"/>
  <c r="BJ414" i="97" s="1"/>
  <c r="BJ421" i="97" s="1"/>
  <c r="BK414" i="97" s="1"/>
  <c r="BK421" i="97" s="1"/>
  <c r="BL414" i="97" s="1"/>
  <c r="BL421" i="97" s="1"/>
  <c r="BM414" i="97" s="1"/>
  <c r="BM421" i="97" s="1"/>
  <c r="BN414" i="97" s="1"/>
  <c r="BN421" i="97" s="1"/>
  <c r="BO414" i="97" s="1"/>
  <c r="BO421" i="97" s="1"/>
  <c r="BP414" i="97" s="1"/>
  <c r="BP421" i="97" s="1"/>
  <c r="BQ414" i="97" s="1"/>
  <c r="BQ421" i="97" s="1"/>
  <c r="BR414" i="97" s="1"/>
  <c r="BR421" i="97" s="1"/>
  <c r="BS414" i="97" s="1"/>
  <c r="BS421" i="97" s="1"/>
  <c r="BT414" i="97" s="1"/>
  <c r="BT421" i="97" s="1"/>
  <c r="BU414" i="97" s="1"/>
  <c r="BU421" i="97" s="1"/>
  <c r="BV414" i="97" s="1"/>
  <c r="BV421" i="97" s="1"/>
  <c r="BW414" i="97" s="1"/>
  <c r="BW421" i="97" s="1"/>
  <c r="BX414" i="97" s="1"/>
  <c r="BX421" i="97" s="1"/>
  <c r="BY414" i="97" s="1"/>
  <c r="BY421" i="97" s="1"/>
  <c r="BZ414" i="97" s="1"/>
  <c r="BZ421" i="97" s="1"/>
  <c r="CA414" i="97" s="1"/>
  <c r="CA421" i="97" s="1"/>
  <c r="CB414" i="97" s="1"/>
  <c r="CB421" i="97" s="1"/>
  <c r="CC414" i="97" s="1"/>
  <c r="CC421" i="97" s="1"/>
  <c r="CD414" i="97" s="1"/>
  <c r="CD421" i="97" s="1"/>
  <c r="CE414" i="97" s="1"/>
  <c r="CE421" i="97" s="1"/>
  <c r="CF414" i="97" s="1"/>
  <c r="CF421" i="97" s="1"/>
  <c r="CG414" i="97" s="1"/>
  <c r="CG421" i="97" s="1"/>
  <c r="CH414" i="97" s="1"/>
  <c r="CH421" i="97" s="1"/>
  <c r="CI414" i="97" s="1"/>
  <c r="CI421" i="97" s="1"/>
  <c r="CJ414" i="97" s="1"/>
  <c r="CJ421" i="97" s="1"/>
  <c r="CK414" i="97" s="1"/>
  <c r="CK421" i="97" s="1"/>
  <c r="CL414" i="97" s="1"/>
  <c r="CL421" i="97" s="1"/>
  <c r="CM414" i="97" s="1"/>
  <c r="CM421" i="97" s="1"/>
  <c r="CN414" i="97" s="1"/>
  <c r="CN421" i="97" s="1"/>
  <c r="CO414" i="97" s="1"/>
  <c r="CO421" i="97" s="1"/>
  <c r="CP414" i="97" s="1"/>
  <c r="CP421" i="97" s="1"/>
  <c r="CQ414" i="97" s="1"/>
  <c r="CQ421" i="97" s="1"/>
  <c r="CR414" i="97" s="1"/>
  <c r="CR421" i="97" s="1"/>
  <c r="CS414" i="97" s="1"/>
  <c r="CS421" i="97" s="1"/>
  <c r="BQ597" i="97"/>
  <c r="AO597" i="97"/>
  <c r="E448" i="97"/>
  <c r="F442" i="97" s="1"/>
  <c r="F448" i="97" s="1"/>
  <c r="G442" i="97" s="1"/>
  <c r="G448" i="97" s="1"/>
  <c r="H442" i="97" s="1"/>
  <c r="H448" i="97" s="1"/>
  <c r="I442" i="97" s="1"/>
  <c r="I448" i="97" s="1"/>
  <c r="J442" i="97" s="1"/>
  <c r="J448" i="97" s="1"/>
  <c r="K442" i="97" s="1"/>
  <c r="K448" i="97" s="1"/>
  <c r="L442" i="97" s="1"/>
  <c r="L448" i="97" s="1"/>
  <c r="M442" i="97" s="1"/>
  <c r="M448" i="97" s="1"/>
  <c r="N442" i="97" s="1"/>
  <c r="N448" i="97" s="1"/>
  <c r="O442" i="97" s="1"/>
  <c r="O448" i="97" s="1"/>
  <c r="P442" i="97" s="1"/>
  <c r="P448" i="97" s="1"/>
  <c r="Q442" i="97" s="1"/>
  <c r="Q448" i="97" s="1"/>
  <c r="R442" i="97" s="1"/>
  <c r="R448" i="97" s="1"/>
  <c r="S442" i="97" s="1"/>
  <c r="S448" i="97" s="1"/>
  <c r="T442" i="97" s="1"/>
  <c r="T448" i="97" s="1"/>
  <c r="U442" i="97" s="1"/>
  <c r="U448" i="97" s="1"/>
  <c r="V442" i="97" s="1"/>
  <c r="V448" i="97" s="1"/>
  <c r="W442" i="97" s="1"/>
  <c r="W448" i="97" s="1"/>
  <c r="X442" i="97" s="1"/>
  <c r="X448" i="97" s="1"/>
  <c r="Y442" i="97" s="1"/>
  <c r="Y448" i="97" s="1"/>
  <c r="Z442" i="97" s="1"/>
  <c r="Z448" i="97" s="1"/>
  <c r="AA442" i="97" s="1"/>
  <c r="AA448" i="97" s="1"/>
  <c r="AB442" i="97" s="1"/>
  <c r="AB448" i="97" s="1"/>
  <c r="AC442" i="97" s="1"/>
  <c r="AC448" i="97" s="1"/>
  <c r="AD442" i="97" s="1"/>
  <c r="AD448" i="97" s="1"/>
  <c r="AE442" i="97" s="1"/>
  <c r="AE448" i="97" s="1"/>
  <c r="AF442" i="97" s="1"/>
  <c r="AF448" i="97" s="1"/>
  <c r="AG442" i="97" s="1"/>
  <c r="AG448" i="97" s="1"/>
  <c r="AH442" i="97" s="1"/>
  <c r="AH448" i="97" s="1"/>
  <c r="AI442" i="97" s="1"/>
  <c r="AI448" i="97" s="1"/>
  <c r="AJ442" i="97" s="1"/>
  <c r="AJ448" i="97" s="1"/>
  <c r="AK442" i="97" s="1"/>
  <c r="AK448" i="97" s="1"/>
  <c r="AL442" i="97" s="1"/>
  <c r="AL448" i="97" s="1"/>
  <c r="AM442" i="97" s="1"/>
  <c r="AM448" i="97" s="1"/>
  <c r="AN442" i="97" s="1"/>
  <c r="AN448" i="97" s="1"/>
  <c r="AO442" i="97" s="1"/>
  <c r="AO448" i="97" s="1"/>
  <c r="AP442" i="97" s="1"/>
  <c r="AP448" i="97" s="1"/>
  <c r="AQ442" i="97" s="1"/>
  <c r="AQ448" i="97" s="1"/>
  <c r="AR442" i="97" s="1"/>
  <c r="AR448" i="97" s="1"/>
  <c r="AS442" i="97" s="1"/>
  <c r="AS448" i="97" s="1"/>
  <c r="AT442" i="97" s="1"/>
  <c r="AT448" i="97" s="1"/>
  <c r="AU442" i="97" s="1"/>
  <c r="AU448" i="97" s="1"/>
  <c r="AV442" i="97" s="1"/>
  <c r="AV448" i="97" s="1"/>
  <c r="AW442" i="97" s="1"/>
  <c r="AW448" i="97" s="1"/>
  <c r="AX442" i="97" s="1"/>
  <c r="AX448" i="97" s="1"/>
  <c r="AY442" i="97" s="1"/>
  <c r="AY448" i="97" s="1"/>
  <c r="AZ442" i="97" s="1"/>
  <c r="AZ448" i="97" s="1"/>
  <c r="BA442" i="97" s="1"/>
  <c r="BA448" i="97" s="1"/>
  <c r="BB442" i="97" s="1"/>
  <c r="BB448" i="97" s="1"/>
  <c r="BC442" i="97" s="1"/>
  <c r="BC448" i="97" s="1"/>
  <c r="BD442" i="97" s="1"/>
  <c r="BD448" i="97" s="1"/>
  <c r="BE442" i="97" s="1"/>
  <c r="BE448" i="97" s="1"/>
  <c r="BF442" i="97" s="1"/>
  <c r="BF448" i="97" s="1"/>
  <c r="BG442" i="97" s="1"/>
  <c r="BG448" i="97" s="1"/>
  <c r="BH442" i="97" s="1"/>
  <c r="BH448" i="97" s="1"/>
  <c r="BI442" i="97" s="1"/>
  <c r="BI448" i="97" s="1"/>
  <c r="BJ442" i="97" s="1"/>
  <c r="BJ448" i="97" s="1"/>
  <c r="BK442" i="97" s="1"/>
  <c r="BK448" i="97" s="1"/>
  <c r="BL442" i="97" s="1"/>
  <c r="BL448" i="97" s="1"/>
  <c r="BM442" i="97" s="1"/>
  <c r="BM448" i="97" s="1"/>
  <c r="BN442" i="97" s="1"/>
  <c r="BN448" i="97" s="1"/>
  <c r="BO442" i="97" s="1"/>
  <c r="BO448" i="97" s="1"/>
  <c r="BP442" i="97" s="1"/>
  <c r="BP448" i="97" s="1"/>
  <c r="BQ442" i="97" s="1"/>
  <c r="BQ448" i="97" s="1"/>
  <c r="BR442" i="97" s="1"/>
  <c r="BR448" i="97" s="1"/>
  <c r="BS442" i="97" s="1"/>
  <c r="BS448" i="97" s="1"/>
  <c r="BT442" i="97" s="1"/>
  <c r="BT448" i="97" s="1"/>
  <c r="BU442" i="97" s="1"/>
  <c r="BU448" i="97" s="1"/>
  <c r="BV442" i="97" s="1"/>
  <c r="BV448" i="97" s="1"/>
  <c r="BW442" i="97" s="1"/>
  <c r="BW448" i="97" s="1"/>
  <c r="BX442" i="97" s="1"/>
  <c r="BX448" i="97" s="1"/>
  <c r="BY442" i="97" s="1"/>
  <c r="BY448" i="97" s="1"/>
  <c r="BZ442" i="97" s="1"/>
  <c r="BZ448" i="97" s="1"/>
  <c r="CA442" i="97" s="1"/>
  <c r="CA448" i="97" s="1"/>
  <c r="CB442" i="97" s="1"/>
  <c r="CB448" i="97" s="1"/>
  <c r="CC442" i="97" s="1"/>
  <c r="CC448" i="97" s="1"/>
  <c r="CD442" i="97" s="1"/>
  <c r="CD448" i="97" s="1"/>
  <c r="CE442" i="97" s="1"/>
  <c r="CE448" i="97" s="1"/>
  <c r="CF442" i="97" s="1"/>
  <c r="CF448" i="97" s="1"/>
  <c r="CG442" i="97" s="1"/>
  <c r="CG448" i="97" s="1"/>
  <c r="CH442" i="97" s="1"/>
  <c r="CH448" i="97" s="1"/>
  <c r="CI442" i="97" s="1"/>
  <c r="CI448" i="97" s="1"/>
  <c r="CJ442" i="97" s="1"/>
  <c r="CJ448" i="97" s="1"/>
  <c r="CK442" i="97" s="1"/>
  <c r="CK448" i="97" s="1"/>
  <c r="CL442" i="97" s="1"/>
  <c r="CL448" i="97" s="1"/>
  <c r="CM442" i="97" s="1"/>
  <c r="CM448" i="97" s="1"/>
  <c r="CN442" i="97" s="1"/>
  <c r="CN448" i="97" s="1"/>
  <c r="CO442" i="97" s="1"/>
  <c r="CO448" i="97" s="1"/>
  <c r="CP442" i="97" s="1"/>
  <c r="CP448" i="97" s="1"/>
  <c r="CQ442" i="97" s="1"/>
  <c r="CQ448" i="97" s="1"/>
  <c r="CR442" i="97" s="1"/>
  <c r="CR448" i="97" s="1"/>
  <c r="CS442" i="97" s="1"/>
  <c r="CS448" i="97" s="1"/>
  <c r="CT442" i="97" s="1"/>
  <c r="CT448" i="97" s="1"/>
  <c r="CU442" i="97" s="1"/>
  <c r="CU448" i="97" s="1"/>
  <c r="CV442" i="97" s="1"/>
  <c r="CV448" i="97" s="1"/>
  <c r="CW442" i="97" s="1"/>
  <c r="CW448" i="97" s="1"/>
  <c r="CX442" i="97" s="1"/>
  <c r="CX448" i="97" s="1"/>
  <c r="CY442" i="97" s="1"/>
  <c r="CY448" i="97" s="1"/>
  <c r="CZ442" i="97" s="1"/>
  <c r="CZ448" i="97" s="1"/>
  <c r="DA442" i="97" s="1"/>
  <c r="DA448" i="97" s="1"/>
  <c r="DB442" i="97" s="1"/>
  <c r="DB448" i="97" s="1"/>
  <c r="DC442" i="97" s="1"/>
  <c r="DC448" i="97" s="1"/>
  <c r="DD442" i="97" s="1"/>
  <c r="DD448" i="97" s="1"/>
  <c r="DE442" i="97" s="1"/>
  <c r="DE448" i="97" s="1"/>
  <c r="DF442" i="97" s="1"/>
  <c r="DF448" i="97" s="1"/>
  <c r="DG442" i="97" s="1"/>
  <c r="DG448" i="97" s="1"/>
  <c r="DH442" i="97" s="1"/>
  <c r="CE597" i="97"/>
  <c r="BW597" i="97"/>
  <c r="BO597" i="97"/>
  <c r="BK597" i="97"/>
  <c r="BC597" i="97"/>
  <c r="E515" i="97"/>
  <c r="F508" i="97" s="1"/>
  <c r="F515" i="97" s="1"/>
  <c r="G508" i="97" s="1"/>
  <c r="G515" i="97" s="1"/>
  <c r="H508" i="97" s="1"/>
  <c r="H515" i="97" s="1"/>
  <c r="I508" i="97" s="1"/>
  <c r="I515" i="97" s="1"/>
  <c r="J508" i="97" s="1"/>
  <c r="J515" i="97" s="1"/>
  <c r="K508" i="97" s="1"/>
  <c r="K515" i="97" s="1"/>
  <c r="L508" i="97" s="1"/>
  <c r="L515" i="97" s="1"/>
  <c r="M508" i="97" s="1"/>
  <c r="M515" i="97" s="1"/>
  <c r="N508" i="97" s="1"/>
  <c r="N515" i="97" s="1"/>
  <c r="O508" i="97" s="1"/>
  <c r="O515" i="97" s="1"/>
  <c r="P508" i="97" s="1"/>
  <c r="P515" i="97" s="1"/>
  <c r="Q508" i="97" s="1"/>
  <c r="Q515" i="97" s="1"/>
  <c r="R508" i="97" s="1"/>
  <c r="R515" i="97" s="1"/>
  <c r="S508" i="97" s="1"/>
  <c r="S515" i="97" s="1"/>
  <c r="T508" i="97" s="1"/>
  <c r="T515" i="97" s="1"/>
  <c r="U508" i="97" s="1"/>
  <c r="U515" i="97" s="1"/>
  <c r="V508" i="97" s="1"/>
  <c r="V515" i="97" s="1"/>
  <c r="W508" i="97" s="1"/>
  <c r="W515" i="97" s="1"/>
  <c r="X508" i="97" s="1"/>
  <c r="X515" i="97" s="1"/>
  <c r="Y508" i="97" s="1"/>
  <c r="Y515" i="97" s="1"/>
  <c r="Z508" i="97" s="1"/>
  <c r="Z515" i="97" s="1"/>
  <c r="AA508" i="97" s="1"/>
  <c r="AA515" i="97" s="1"/>
  <c r="AB508" i="97" s="1"/>
  <c r="AB515" i="97" s="1"/>
  <c r="AC508" i="97" s="1"/>
  <c r="AC515" i="97" s="1"/>
  <c r="AD508" i="97" s="1"/>
  <c r="AD515" i="97" s="1"/>
  <c r="AE508" i="97" s="1"/>
  <c r="AE515" i="97" s="1"/>
  <c r="AF508" i="97" s="1"/>
  <c r="AF515" i="97" s="1"/>
  <c r="AG508" i="97" s="1"/>
  <c r="AG515" i="97" s="1"/>
  <c r="AH508" i="97" s="1"/>
  <c r="AH515" i="97" s="1"/>
  <c r="AI508" i="97" s="1"/>
  <c r="AI515" i="97" s="1"/>
  <c r="AJ508" i="97" s="1"/>
  <c r="AJ515" i="97" s="1"/>
  <c r="AK508" i="97" s="1"/>
  <c r="AK515" i="97" s="1"/>
  <c r="AL508" i="97" s="1"/>
  <c r="AL515" i="97" s="1"/>
  <c r="AM508" i="97" s="1"/>
  <c r="AM515" i="97" s="1"/>
  <c r="AN508" i="97" s="1"/>
  <c r="AN515" i="97" s="1"/>
  <c r="AO508" i="97" s="1"/>
  <c r="AO515" i="97" s="1"/>
  <c r="AP508" i="97" s="1"/>
  <c r="AP515" i="97" s="1"/>
  <c r="AQ508" i="97" s="1"/>
  <c r="AQ515" i="97" s="1"/>
  <c r="AR508" i="97" s="1"/>
  <c r="AR515" i="97" s="1"/>
  <c r="AS508" i="97" s="1"/>
  <c r="AS515" i="97" s="1"/>
  <c r="AT508" i="97" s="1"/>
  <c r="AT515" i="97" s="1"/>
  <c r="AU508" i="97" s="1"/>
  <c r="AU515" i="97" s="1"/>
  <c r="AV508" i="97" s="1"/>
  <c r="AV515" i="97" s="1"/>
  <c r="AW508" i="97" s="1"/>
  <c r="AW515" i="97" s="1"/>
  <c r="AX508" i="97" s="1"/>
  <c r="AX515" i="97" s="1"/>
  <c r="AY508" i="97" s="1"/>
  <c r="AY515" i="97" s="1"/>
  <c r="AZ508" i="97" s="1"/>
  <c r="AZ515" i="97" s="1"/>
  <c r="BA508" i="97" s="1"/>
  <c r="BA515" i="97" s="1"/>
  <c r="BB508" i="97" s="1"/>
  <c r="BB515" i="97" s="1"/>
  <c r="BC508" i="97" s="1"/>
  <c r="BC515" i="97" s="1"/>
  <c r="BD508" i="97" s="1"/>
  <c r="BD515" i="97" s="1"/>
  <c r="BE508" i="97" s="1"/>
  <c r="BE515" i="97" s="1"/>
  <c r="BF508" i="97" s="1"/>
  <c r="BF515" i="97" s="1"/>
  <c r="BG508" i="97" s="1"/>
  <c r="BG515" i="97" s="1"/>
  <c r="BH508" i="97" s="1"/>
  <c r="BH515" i="97" s="1"/>
  <c r="BI508" i="97" s="1"/>
  <c r="BI515" i="97" s="1"/>
  <c r="BJ508" i="97" s="1"/>
  <c r="BJ515" i="97" s="1"/>
  <c r="BK508" i="97" s="1"/>
  <c r="BK515" i="97" s="1"/>
  <c r="BL508" i="97" s="1"/>
  <c r="BL515" i="97" s="1"/>
  <c r="BM508" i="97" s="1"/>
  <c r="BM515" i="97" s="1"/>
  <c r="BN508" i="97" s="1"/>
  <c r="BN515" i="97" s="1"/>
  <c r="BO508" i="97" s="1"/>
  <c r="BO515" i="97" s="1"/>
  <c r="BP508" i="97" s="1"/>
  <c r="BP515" i="97" s="1"/>
  <c r="BQ508" i="97" s="1"/>
  <c r="BQ515" i="97" s="1"/>
  <c r="BR508" i="97" s="1"/>
  <c r="BR515" i="97" s="1"/>
  <c r="BS508" i="97" s="1"/>
  <c r="BS515" i="97" s="1"/>
  <c r="BT508" i="97" s="1"/>
  <c r="BT515" i="97" s="1"/>
  <c r="BU508" i="97" s="1"/>
  <c r="BU515" i="97" s="1"/>
  <c r="BV508" i="97" s="1"/>
  <c r="BV515" i="97" s="1"/>
  <c r="BW508" i="97" s="1"/>
  <c r="BW515" i="97" s="1"/>
  <c r="BX508" i="97" s="1"/>
  <c r="BX515" i="97" s="1"/>
  <c r="BY508" i="97" s="1"/>
  <c r="BY515" i="97" s="1"/>
  <c r="BZ508" i="97" s="1"/>
  <c r="BZ515" i="97" s="1"/>
  <c r="CA508" i="97" s="1"/>
  <c r="CA515" i="97" s="1"/>
  <c r="CB508" i="97" s="1"/>
  <c r="CB515" i="97" s="1"/>
  <c r="CC508" i="97" s="1"/>
  <c r="CC515" i="97" s="1"/>
  <c r="CD508" i="97" s="1"/>
  <c r="CD515" i="97" s="1"/>
  <c r="CE508" i="97" s="1"/>
  <c r="CE515" i="97" s="1"/>
  <c r="CF508" i="97" s="1"/>
  <c r="CF515" i="97" s="1"/>
  <c r="CG508" i="97" s="1"/>
  <c r="CG515" i="97" s="1"/>
  <c r="CH508" i="97" s="1"/>
  <c r="CH515" i="97" s="1"/>
  <c r="CI508" i="97" s="1"/>
  <c r="CI515" i="97" s="1"/>
  <c r="CJ508" i="97" s="1"/>
  <c r="CJ515" i="97" s="1"/>
  <c r="CK508" i="97" s="1"/>
  <c r="CK515" i="97" s="1"/>
  <c r="CL508" i="97" s="1"/>
  <c r="CL515" i="97" s="1"/>
  <c r="CM508" i="97" s="1"/>
  <c r="CM515" i="97" s="1"/>
  <c r="CN508" i="97" s="1"/>
  <c r="CN515" i="97" s="1"/>
  <c r="CO508" i="97" s="1"/>
  <c r="CO515" i="97" s="1"/>
  <c r="CP508" i="97" s="1"/>
  <c r="CP515" i="97" s="1"/>
  <c r="CQ508" i="97" s="1"/>
  <c r="CQ515" i="97" s="1"/>
  <c r="CR508" i="97" s="1"/>
  <c r="CR515" i="97" s="1"/>
  <c r="E439" i="97"/>
  <c r="F433" i="97" s="1"/>
  <c r="F439" i="97" s="1"/>
  <c r="G433" i="97" s="1"/>
  <c r="G439" i="97" s="1"/>
  <c r="H433" i="97" s="1"/>
  <c r="H439" i="97" s="1"/>
  <c r="I433" i="97" s="1"/>
  <c r="I439" i="97" s="1"/>
  <c r="J433" i="97" s="1"/>
  <c r="J439" i="97" s="1"/>
  <c r="K433" i="97" s="1"/>
  <c r="K439" i="97" s="1"/>
  <c r="L433" i="97" s="1"/>
  <c r="L439" i="97" s="1"/>
  <c r="M433" i="97" s="1"/>
  <c r="M439" i="97" s="1"/>
  <c r="N433" i="97" s="1"/>
  <c r="N439" i="97" s="1"/>
  <c r="O433" i="97" s="1"/>
  <c r="O439" i="97" s="1"/>
  <c r="P433" i="97" s="1"/>
  <c r="P439" i="97" s="1"/>
  <c r="Q433" i="97" s="1"/>
  <c r="Q439" i="97" s="1"/>
  <c r="R433" i="97" s="1"/>
  <c r="R439" i="97" s="1"/>
  <c r="S433" i="97" s="1"/>
  <c r="S439" i="97" s="1"/>
  <c r="T433" i="97" s="1"/>
  <c r="T439" i="97" s="1"/>
  <c r="U433" i="97" s="1"/>
  <c r="U439" i="97" s="1"/>
  <c r="V433" i="97" s="1"/>
  <c r="V439" i="97" s="1"/>
  <c r="W433" i="97" s="1"/>
  <c r="W439" i="97" s="1"/>
  <c r="X433" i="97" s="1"/>
  <c r="X439" i="97" s="1"/>
  <c r="Y433" i="97" s="1"/>
  <c r="Y439" i="97" s="1"/>
  <c r="Z433" i="97" s="1"/>
  <c r="Z439" i="97" s="1"/>
  <c r="AA433" i="97" s="1"/>
  <c r="AA439" i="97" s="1"/>
  <c r="AB433" i="97" s="1"/>
  <c r="AB439" i="97" s="1"/>
  <c r="AC433" i="97" s="1"/>
  <c r="AC439" i="97" s="1"/>
  <c r="AD433" i="97" s="1"/>
  <c r="AD439" i="97" s="1"/>
  <c r="AE433" i="97" s="1"/>
  <c r="AE439" i="97" s="1"/>
  <c r="AF433" i="97" s="1"/>
  <c r="AF439" i="97" s="1"/>
  <c r="AG433" i="97" s="1"/>
  <c r="AG439" i="97" s="1"/>
  <c r="AH433" i="97" s="1"/>
  <c r="AH439" i="97" s="1"/>
  <c r="AI433" i="97" s="1"/>
  <c r="AI439" i="97" s="1"/>
  <c r="AJ433" i="97" s="1"/>
  <c r="AJ439" i="97" s="1"/>
  <c r="AK433" i="97" s="1"/>
  <c r="AK439" i="97" s="1"/>
  <c r="AL433" i="97" s="1"/>
  <c r="AL439" i="97" s="1"/>
  <c r="AM433" i="97" s="1"/>
  <c r="AM439" i="97" s="1"/>
  <c r="AN433" i="97" s="1"/>
  <c r="AN439" i="97" s="1"/>
  <c r="AO433" i="97" s="1"/>
  <c r="AO439" i="97" s="1"/>
  <c r="AP433" i="97" s="1"/>
  <c r="AP439" i="97" s="1"/>
  <c r="AQ433" i="97" s="1"/>
  <c r="AQ439" i="97" s="1"/>
  <c r="AR433" i="97" s="1"/>
  <c r="AR439" i="97" s="1"/>
  <c r="AS433" i="97" s="1"/>
  <c r="AS439" i="97" s="1"/>
  <c r="AT433" i="97" s="1"/>
  <c r="AT439" i="97" s="1"/>
  <c r="AU433" i="97" s="1"/>
  <c r="AU439" i="97" s="1"/>
  <c r="AV433" i="97" s="1"/>
  <c r="AV439" i="97" s="1"/>
  <c r="AW433" i="97" s="1"/>
  <c r="AW439" i="97" s="1"/>
  <c r="AX433" i="97" s="1"/>
  <c r="AX439" i="97" s="1"/>
  <c r="AY433" i="97" s="1"/>
  <c r="AY439" i="97" s="1"/>
  <c r="AZ433" i="97" s="1"/>
  <c r="AZ439" i="97" s="1"/>
  <c r="BA433" i="97" s="1"/>
  <c r="BA439" i="97" s="1"/>
  <c r="BB433" i="97" s="1"/>
  <c r="BB439" i="97" s="1"/>
  <c r="BC433" i="97" s="1"/>
  <c r="BC439" i="97" s="1"/>
  <c r="BD433" i="97" s="1"/>
  <c r="BD439" i="97" s="1"/>
  <c r="BE433" i="97" s="1"/>
  <c r="BE439" i="97" s="1"/>
  <c r="BF433" i="97" s="1"/>
  <c r="BF439" i="97" s="1"/>
  <c r="BG433" i="97" s="1"/>
  <c r="BG439" i="97" s="1"/>
  <c r="BH433" i="97" s="1"/>
  <c r="BH439" i="97" s="1"/>
  <c r="BI433" i="97" s="1"/>
  <c r="BI439" i="97" s="1"/>
  <c r="BJ433" i="97" s="1"/>
  <c r="BJ439" i="97" s="1"/>
  <c r="BK433" i="97" s="1"/>
  <c r="BK439" i="97" s="1"/>
  <c r="BL433" i="97" s="1"/>
  <c r="BL439" i="97" s="1"/>
  <c r="BM433" i="97" s="1"/>
  <c r="BM439" i="97" s="1"/>
  <c r="BN433" i="97" s="1"/>
  <c r="BN439" i="97" s="1"/>
  <c r="BO433" i="97" s="1"/>
  <c r="BO439" i="97" s="1"/>
  <c r="BP433" i="97" s="1"/>
  <c r="BP439" i="97" s="1"/>
  <c r="BQ433" i="97" s="1"/>
  <c r="BQ439" i="97" s="1"/>
  <c r="BR433" i="97" s="1"/>
  <c r="BR439" i="97" s="1"/>
  <c r="BS433" i="97" s="1"/>
  <c r="BS439" i="97" s="1"/>
  <c r="BT433" i="97" s="1"/>
  <c r="BT439" i="97" s="1"/>
  <c r="BU433" i="97" s="1"/>
  <c r="BU439" i="97" s="1"/>
  <c r="BV433" i="97" s="1"/>
  <c r="BV439" i="97" s="1"/>
  <c r="BW433" i="97" s="1"/>
  <c r="BW439" i="97" s="1"/>
  <c r="BX433" i="97" s="1"/>
  <c r="BX439" i="97" s="1"/>
  <c r="BY433" i="97" s="1"/>
  <c r="BY439" i="97" s="1"/>
  <c r="BZ433" i="97" s="1"/>
  <c r="BZ439" i="97" s="1"/>
  <c r="CA433" i="97" s="1"/>
  <c r="CA439" i="97" s="1"/>
  <c r="CB433" i="97" s="1"/>
  <c r="CB439" i="97" s="1"/>
  <c r="CC433" i="97" s="1"/>
  <c r="CC439" i="97" s="1"/>
  <c r="CD433" i="97" s="1"/>
  <c r="CD439" i="97" s="1"/>
  <c r="CE433" i="97" s="1"/>
  <c r="CE439" i="97" s="1"/>
  <c r="CF433" i="97" s="1"/>
  <c r="CF439" i="97" s="1"/>
  <c r="CG433" i="97" s="1"/>
  <c r="CG439" i="97" s="1"/>
  <c r="CH433" i="97" s="1"/>
  <c r="CH439" i="97" s="1"/>
  <c r="CI433" i="97" s="1"/>
  <c r="CI439" i="97" s="1"/>
  <c r="CJ433" i="97" s="1"/>
  <c r="CJ439" i="97" s="1"/>
  <c r="CK433" i="97" s="1"/>
  <c r="CK439" i="97" s="1"/>
  <c r="CL433" i="97" s="1"/>
  <c r="CL439" i="97" s="1"/>
  <c r="CM433" i="97" s="1"/>
  <c r="CM439" i="97" s="1"/>
  <c r="CN433" i="97" s="1"/>
  <c r="CN439" i="97" s="1"/>
  <c r="CO433" i="97" s="1"/>
  <c r="CO439" i="97" s="1"/>
  <c r="CP433" i="97" s="1"/>
  <c r="CP439" i="97" s="1"/>
  <c r="CQ433" i="97" s="1"/>
  <c r="CQ439" i="97" s="1"/>
  <c r="CR433" i="97" s="1"/>
  <c r="CR439" i="97" s="1"/>
  <c r="CS433" i="97" s="1"/>
  <c r="CS439" i="97" s="1"/>
  <c r="CH597" i="97"/>
  <c r="CD597" i="97"/>
  <c r="BZ597" i="97"/>
  <c r="BV597" i="97"/>
  <c r="BR597" i="97"/>
  <c r="BN597" i="97"/>
  <c r="BJ597" i="97"/>
  <c r="BF597" i="97"/>
  <c r="BB597" i="97"/>
  <c r="AX597" i="97"/>
  <c r="AT597" i="97"/>
  <c r="AP597" i="97"/>
  <c r="AL597" i="97"/>
  <c r="AH597" i="97"/>
  <c r="AD597" i="97"/>
  <c r="Z597" i="97"/>
  <c r="V597" i="97"/>
  <c r="R597" i="97"/>
  <c r="N597" i="97"/>
  <c r="J597" i="97"/>
  <c r="F597" i="97"/>
  <c r="F531" i="97"/>
  <c r="G526" i="97" s="1"/>
  <c r="G531" i="97" s="1"/>
  <c r="H526" i="97" s="1"/>
  <c r="H531" i="97" s="1"/>
  <c r="I526" i="97" s="1"/>
  <c r="I531" i="97" s="1"/>
  <c r="J526" i="97" s="1"/>
  <c r="J531" i="97" s="1"/>
  <c r="K526" i="97" s="1"/>
  <c r="K531" i="97" s="1"/>
  <c r="L526" i="97" s="1"/>
  <c r="L531" i="97" s="1"/>
  <c r="M526" i="97" s="1"/>
  <c r="M531" i="97" s="1"/>
  <c r="N526" i="97" s="1"/>
  <c r="N531" i="97" s="1"/>
  <c r="O526" i="97" s="1"/>
  <c r="O531" i="97" s="1"/>
  <c r="P526" i="97" s="1"/>
  <c r="P531" i="97" s="1"/>
  <c r="Q526" i="97" s="1"/>
  <c r="Q531" i="97" s="1"/>
  <c r="R526" i="97" s="1"/>
  <c r="R531" i="97" s="1"/>
  <c r="S526" i="97" s="1"/>
  <c r="S531" i="97" s="1"/>
  <c r="T526" i="97" s="1"/>
  <c r="T531" i="97" s="1"/>
  <c r="U526" i="97" s="1"/>
  <c r="U531" i="97" s="1"/>
  <c r="V526" i="97" s="1"/>
  <c r="V531" i="97" s="1"/>
  <c r="W526" i="97" s="1"/>
  <c r="W531" i="97" s="1"/>
  <c r="X526" i="97" s="1"/>
  <c r="X531" i="97" s="1"/>
  <c r="Y526" i="97" s="1"/>
  <c r="Y531" i="97" s="1"/>
  <c r="Z526" i="97" s="1"/>
  <c r="Z531" i="97" s="1"/>
  <c r="AA526" i="97" s="1"/>
  <c r="AA531" i="97" s="1"/>
  <c r="AB526" i="97" s="1"/>
  <c r="AB531" i="97" s="1"/>
  <c r="AC526" i="97" s="1"/>
  <c r="AC531" i="97" s="1"/>
  <c r="AD526" i="97" s="1"/>
  <c r="AD531" i="97" s="1"/>
  <c r="AE526" i="97" s="1"/>
  <c r="AE531" i="97" s="1"/>
  <c r="AF526" i="97" s="1"/>
  <c r="AF531" i="97" s="1"/>
  <c r="AG526" i="97" s="1"/>
  <c r="AG531" i="97" s="1"/>
  <c r="AH526" i="97" s="1"/>
  <c r="AH531" i="97" s="1"/>
  <c r="AI526" i="97" s="1"/>
  <c r="AI531" i="97" s="1"/>
  <c r="AJ526" i="97" s="1"/>
  <c r="AJ531" i="97" s="1"/>
  <c r="AK526" i="97" s="1"/>
  <c r="AK531" i="97" s="1"/>
  <c r="AL526" i="97" s="1"/>
  <c r="AL531" i="97" s="1"/>
  <c r="AM526" i="97" s="1"/>
  <c r="AM531" i="97" s="1"/>
  <c r="AN526" i="97" s="1"/>
  <c r="AN531" i="97" s="1"/>
  <c r="AO526" i="97" s="1"/>
  <c r="AO531" i="97" s="1"/>
  <c r="AP526" i="97" s="1"/>
  <c r="AP531" i="97" s="1"/>
  <c r="AQ526" i="97" s="1"/>
  <c r="AQ531" i="97" s="1"/>
  <c r="AR526" i="97" s="1"/>
  <c r="AR531" i="97" s="1"/>
  <c r="AS526" i="97" s="1"/>
  <c r="AS531" i="97" s="1"/>
  <c r="AT526" i="97" s="1"/>
  <c r="AT531" i="97" s="1"/>
  <c r="AU526" i="97" s="1"/>
  <c r="AU531" i="97" s="1"/>
  <c r="AV526" i="97" s="1"/>
  <c r="AV531" i="97" s="1"/>
  <c r="AW526" i="97" s="1"/>
  <c r="AW531" i="97" s="1"/>
  <c r="AX526" i="97" s="1"/>
  <c r="AX531" i="97" s="1"/>
  <c r="AY526" i="97" s="1"/>
  <c r="AY531" i="97" s="1"/>
  <c r="AZ526" i="97" s="1"/>
  <c r="AZ531" i="97" s="1"/>
  <c r="BA526" i="97" s="1"/>
  <c r="BA531" i="97" s="1"/>
  <c r="BB526" i="97" s="1"/>
  <c r="BB531" i="97" s="1"/>
  <c r="BC526" i="97" s="1"/>
  <c r="BC531" i="97" s="1"/>
  <c r="BD526" i="97" s="1"/>
  <c r="BD531" i="97" s="1"/>
  <c r="BE526" i="97" s="1"/>
  <c r="BE531" i="97" s="1"/>
  <c r="BF526" i="97" s="1"/>
  <c r="BF531" i="97" s="1"/>
  <c r="BG526" i="97" s="1"/>
  <c r="BG531" i="97" s="1"/>
  <c r="BH526" i="97" s="1"/>
  <c r="BH531" i="97" s="1"/>
  <c r="BI526" i="97" s="1"/>
  <c r="BI531" i="97" s="1"/>
  <c r="BJ526" i="97" s="1"/>
  <c r="BJ531" i="97" s="1"/>
  <c r="BK526" i="97" s="1"/>
  <c r="BK531" i="97" s="1"/>
  <c r="BL526" i="97" s="1"/>
  <c r="BL531" i="97" s="1"/>
  <c r="BM526" i="97" s="1"/>
  <c r="BM531" i="97" s="1"/>
  <c r="BN526" i="97" s="1"/>
  <c r="BN531" i="97" s="1"/>
  <c r="BO526" i="97" s="1"/>
  <c r="BO531" i="97" s="1"/>
  <c r="BP526" i="97" s="1"/>
  <c r="BP531" i="97" s="1"/>
  <c r="BQ526" i="97" s="1"/>
  <c r="BQ531" i="97" s="1"/>
  <c r="BR526" i="97" s="1"/>
  <c r="BR531" i="97" s="1"/>
  <c r="BS526" i="97" s="1"/>
  <c r="BS531" i="97" s="1"/>
  <c r="BT526" i="97" s="1"/>
  <c r="BT531" i="97" s="1"/>
  <c r="BU526" i="97" s="1"/>
  <c r="BU531" i="97" s="1"/>
  <c r="BV526" i="97" s="1"/>
  <c r="BV531" i="97" s="1"/>
  <c r="BW526" i="97" s="1"/>
  <c r="BW531" i="97" s="1"/>
  <c r="BX526" i="97" s="1"/>
  <c r="BX531" i="97" s="1"/>
  <c r="BY526" i="97" s="1"/>
  <c r="BY531" i="97" s="1"/>
  <c r="BZ526" i="97" s="1"/>
  <c r="BZ531" i="97" s="1"/>
  <c r="CA526" i="97" s="1"/>
  <c r="CA531" i="97" s="1"/>
  <c r="CB526" i="97" s="1"/>
  <c r="CB531" i="97" s="1"/>
  <c r="CC526" i="97" s="1"/>
  <c r="CC531" i="97" s="1"/>
  <c r="CD526" i="97" s="1"/>
  <c r="CD531" i="97" s="1"/>
  <c r="CE526" i="97" s="1"/>
  <c r="CE531" i="97" s="1"/>
  <c r="CF526" i="97" s="1"/>
  <c r="CF531" i="97" s="1"/>
  <c r="CG526" i="97" s="1"/>
  <c r="CG531" i="97" s="1"/>
  <c r="CH526" i="97" s="1"/>
  <c r="CH531" i="97" s="1"/>
  <c r="CI526" i="97" s="1"/>
  <c r="CI531" i="97" s="1"/>
  <c r="G496" i="97"/>
  <c r="H490" i="97" s="1"/>
  <c r="H496" i="97" s="1"/>
  <c r="I490" i="97" s="1"/>
  <c r="I496" i="97" s="1"/>
  <c r="J490" i="97" s="1"/>
  <c r="J496" i="97" s="1"/>
  <c r="K490" i="97" s="1"/>
  <c r="K496" i="97" s="1"/>
  <c r="L490" i="97" s="1"/>
  <c r="L496" i="97" s="1"/>
  <c r="M490" i="97" s="1"/>
  <c r="M496" i="97" s="1"/>
  <c r="N490" i="97" s="1"/>
  <c r="N496" i="97" s="1"/>
  <c r="O490" i="97" s="1"/>
  <c r="O496" i="97" s="1"/>
  <c r="P490" i="97" s="1"/>
  <c r="P496" i="97" s="1"/>
  <c r="Q490" i="97" s="1"/>
  <c r="Q496" i="97" s="1"/>
  <c r="R490" i="97" s="1"/>
  <c r="R496" i="97" s="1"/>
  <c r="S490" i="97" s="1"/>
  <c r="S496" i="97" s="1"/>
  <c r="T490" i="97" s="1"/>
  <c r="T496" i="97" s="1"/>
  <c r="U490" i="97" s="1"/>
  <c r="U496" i="97" s="1"/>
  <c r="V490" i="97" s="1"/>
  <c r="V496" i="97" s="1"/>
  <c r="W490" i="97" s="1"/>
  <c r="W496" i="97" s="1"/>
  <c r="X490" i="97" s="1"/>
  <c r="X496" i="97" s="1"/>
  <c r="Y490" i="97" s="1"/>
  <c r="Y496" i="97" s="1"/>
  <c r="Z490" i="97" s="1"/>
  <c r="Z496" i="97" s="1"/>
  <c r="AA490" i="97" s="1"/>
  <c r="AA496" i="97" s="1"/>
  <c r="AB490" i="97" s="1"/>
  <c r="AB496" i="97" s="1"/>
  <c r="AC490" i="97" s="1"/>
  <c r="AC496" i="97" s="1"/>
  <c r="AD490" i="97" s="1"/>
  <c r="AD496" i="97" s="1"/>
  <c r="AE490" i="97" s="1"/>
  <c r="AE496" i="97" s="1"/>
  <c r="AF490" i="97" s="1"/>
  <c r="AF496" i="97" s="1"/>
  <c r="AG490" i="97" s="1"/>
  <c r="AG496" i="97" s="1"/>
  <c r="AH490" i="97" s="1"/>
  <c r="AH496" i="97" s="1"/>
  <c r="AI490" i="97" s="1"/>
  <c r="AI496" i="97" s="1"/>
  <c r="AJ490" i="97" s="1"/>
  <c r="AJ496" i="97" s="1"/>
  <c r="AK490" i="97" s="1"/>
  <c r="AK496" i="97" s="1"/>
  <c r="AL490" i="97" s="1"/>
  <c r="AL496" i="97" s="1"/>
  <c r="AM490" i="97" s="1"/>
  <c r="AM496" i="97" s="1"/>
  <c r="AN490" i="97" s="1"/>
  <c r="AN496" i="97" s="1"/>
  <c r="AO490" i="97" s="1"/>
  <c r="AO496" i="97" s="1"/>
  <c r="AP490" i="97" s="1"/>
  <c r="AP496" i="97" s="1"/>
  <c r="AQ490" i="97" s="1"/>
  <c r="AQ496" i="97" s="1"/>
  <c r="AR490" i="97" s="1"/>
  <c r="AR496" i="97" s="1"/>
  <c r="AS490" i="97" s="1"/>
  <c r="AS496" i="97" s="1"/>
  <c r="AT490" i="97" s="1"/>
  <c r="AT496" i="97" s="1"/>
  <c r="AU490" i="97" s="1"/>
  <c r="AU496" i="97" s="1"/>
  <c r="AV490" i="97" s="1"/>
  <c r="AV496" i="97" s="1"/>
  <c r="AW490" i="97" s="1"/>
  <c r="AW496" i="97" s="1"/>
  <c r="AX490" i="97" s="1"/>
  <c r="AX496" i="97" s="1"/>
  <c r="AY490" i="97" s="1"/>
  <c r="AY496" i="97" s="1"/>
  <c r="AZ490" i="97" s="1"/>
  <c r="AZ496" i="97" s="1"/>
  <c r="BA490" i="97" s="1"/>
  <c r="BA496" i="97" s="1"/>
  <c r="BB490" i="97" s="1"/>
  <c r="BB496" i="97" s="1"/>
  <c r="BC490" i="97" s="1"/>
  <c r="BC496" i="97" s="1"/>
  <c r="BD490" i="97" s="1"/>
  <c r="BD496" i="97" s="1"/>
  <c r="BE490" i="97" s="1"/>
  <c r="BE496" i="97" s="1"/>
  <c r="BF490" i="97" s="1"/>
  <c r="BF496" i="97" s="1"/>
  <c r="BG490" i="97" s="1"/>
  <c r="BG496" i="97" s="1"/>
  <c r="BH490" i="97" s="1"/>
  <c r="BH496" i="97" s="1"/>
  <c r="BI490" i="97" s="1"/>
  <c r="BI496" i="97" s="1"/>
  <c r="BJ490" i="97" s="1"/>
  <c r="BJ496" i="97" s="1"/>
  <c r="BK490" i="97" s="1"/>
  <c r="BK496" i="97" s="1"/>
  <c r="BL490" i="97" s="1"/>
  <c r="BL496" i="97" s="1"/>
  <c r="BM490" i="97" s="1"/>
  <c r="BM496" i="97" s="1"/>
  <c r="BN490" i="97" s="1"/>
  <c r="BN496" i="97" s="1"/>
  <c r="BO490" i="97" s="1"/>
  <c r="BO496" i="97" s="1"/>
  <c r="BP490" i="97" s="1"/>
  <c r="BP496" i="97" s="1"/>
  <c r="BQ490" i="97" s="1"/>
  <c r="BQ496" i="97" s="1"/>
  <c r="BR490" i="97" s="1"/>
  <c r="BR496" i="97" s="1"/>
  <c r="BS490" i="97" s="1"/>
  <c r="BS496" i="97" s="1"/>
  <c r="BT490" i="97" s="1"/>
  <c r="BT496" i="97" s="1"/>
  <c r="BU490" i="97" s="1"/>
  <c r="BU496" i="97" s="1"/>
  <c r="BV490" i="97" s="1"/>
  <c r="BV496" i="97" s="1"/>
  <c r="BW490" i="97" s="1"/>
  <c r="BW496" i="97" s="1"/>
  <c r="BX490" i="97" s="1"/>
  <c r="BX496" i="97" s="1"/>
  <c r="BY490" i="97" s="1"/>
  <c r="BY496" i="97" s="1"/>
  <c r="BZ490" i="97" s="1"/>
  <c r="BZ496" i="97" s="1"/>
  <c r="CA490" i="97" s="1"/>
  <c r="CA496" i="97" s="1"/>
  <c r="CB490" i="97" s="1"/>
  <c r="CB496" i="97" s="1"/>
  <c r="CC490" i="97" s="1"/>
  <c r="CC496" i="97" s="1"/>
  <c r="CD490" i="97" s="1"/>
  <c r="CD496" i="97" s="1"/>
  <c r="CE490" i="97" s="1"/>
  <c r="CE496" i="97" s="1"/>
  <c r="CF490" i="97" s="1"/>
  <c r="CF496" i="97" s="1"/>
  <c r="CG490" i="97" s="1"/>
  <c r="CG496" i="97" s="1"/>
  <c r="CH490" i="97" s="1"/>
  <c r="CH496" i="97" s="1"/>
  <c r="CI490" i="97" s="1"/>
  <c r="CI496" i="97" s="1"/>
  <c r="CJ490" i="97" s="1"/>
  <c r="CJ496" i="97" s="1"/>
  <c r="CK490" i="97" s="1"/>
  <c r="CK496" i="97" s="1"/>
  <c r="CL490" i="97" s="1"/>
  <c r="CL496" i="97" s="1"/>
  <c r="CM490" i="97" s="1"/>
  <c r="CM496" i="97" s="1"/>
  <c r="CN490" i="97" s="1"/>
  <c r="CN496" i="97" s="1"/>
  <c r="CO490" i="97" s="1"/>
  <c r="CO496" i="97" s="1"/>
  <c r="CP490" i="97" s="1"/>
  <c r="CP496" i="97" s="1"/>
  <c r="CQ490" i="97" s="1"/>
  <c r="CQ496" i="97" s="1"/>
  <c r="CR490" i="97" s="1"/>
  <c r="CR496" i="97" s="1"/>
  <c r="G312" i="97"/>
  <c r="H306" i="97" s="1"/>
  <c r="H312" i="97" s="1"/>
  <c r="I306" i="97" s="1"/>
  <c r="I312" i="97" s="1"/>
  <c r="J306" i="97" s="1"/>
  <c r="J312" i="97" s="1"/>
  <c r="K306" i="97" s="1"/>
  <c r="K312" i="97" s="1"/>
  <c r="L306" i="97" s="1"/>
  <c r="L312" i="97" s="1"/>
  <c r="M306" i="97" s="1"/>
  <c r="M312" i="97" s="1"/>
  <c r="N306" i="97" s="1"/>
  <c r="N312" i="97" s="1"/>
  <c r="O306" i="97" s="1"/>
  <c r="O312" i="97" s="1"/>
  <c r="P306" i="97" s="1"/>
  <c r="P312" i="97" s="1"/>
  <c r="Q306" i="97" s="1"/>
  <c r="Q312" i="97" s="1"/>
  <c r="R306" i="97" s="1"/>
  <c r="R312" i="97" s="1"/>
  <c r="S306" i="97" s="1"/>
  <c r="S312" i="97" s="1"/>
  <c r="T306" i="97" s="1"/>
  <c r="T312" i="97" s="1"/>
  <c r="U306" i="97" s="1"/>
  <c r="U312" i="97" s="1"/>
  <c r="V306" i="97" s="1"/>
  <c r="V312" i="97" s="1"/>
  <c r="W306" i="97" s="1"/>
  <c r="W312" i="97" s="1"/>
  <c r="X306" i="97" s="1"/>
  <c r="X312" i="97" s="1"/>
  <c r="Y306" i="97" s="1"/>
  <c r="Y312" i="97" s="1"/>
  <c r="Z306" i="97" s="1"/>
  <c r="Z312" i="97" s="1"/>
  <c r="AA306" i="97" s="1"/>
  <c r="AA312" i="97" s="1"/>
  <c r="AB306" i="97" s="1"/>
  <c r="AB312" i="97" s="1"/>
  <c r="AC306" i="97" s="1"/>
  <c r="AC312" i="97" s="1"/>
  <c r="AD306" i="97" s="1"/>
  <c r="AD312" i="97" s="1"/>
  <c r="AE306" i="97" s="1"/>
  <c r="AE312" i="97" s="1"/>
  <c r="AF306" i="97" s="1"/>
  <c r="AF312" i="97" s="1"/>
  <c r="AG306" i="97" s="1"/>
  <c r="AG312" i="97" s="1"/>
  <c r="AH306" i="97" s="1"/>
  <c r="AH312" i="97" s="1"/>
  <c r="AI306" i="97" s="1"/>
  <c r="AI312" i="97" s="1"/>
  <c r="AJ306" i="97" s="1"/>
  <c r="AJ312" i="97" s="1"/>
  <c r="AK306" i="97" s="1"/>
  <c r="AK312" i="97" s="1"/>
  <c r="AL306" i="97" s="1"/>
  <c r="AL312" i="97" s="1"/>
  <c r="AM306" i="97" s="1"/>
  <c r="AM312" i="97" s="1"/>
  <c r="AN306" i="97" s="1"/>
  <c r="AN312" i="97" s="1"/>
  <c r="AO306" i="97" s="1"/>
  <c r="AO312" i="97" s="1"/>
  <c r="AP306" i="97" s="1"/>
  <c r="AP312" i="97" s="1"/>
  <c r="AQ306" i="97" s="1"/>
  <c r="AQ312" i="97" s="1"/>
  <c r="AR306" i="97" s="1"/>
  <c r="AR312" i="97" s="1"/>
  <c r="AS306" i="97" s="1"/>
  <c r="AS312" i="97" s="1"/>
  <c r="AT306" i="97" s="1"/>
  <c r="AT312" i="97" s="1"/>
  <c r="AU306" i="97" s="1"/>
  <c r="AU312" i="97" s="1"/>
  <c r="AV306" i="97" s="1"/>
  <c r="AV312" i="97" s="1"/>
  <c r="AW306" i="97" s="1"/>
  <c r="AW312" i="97" s="1"/>
  <c r="AX306" i="97" s="1"/>
  <c r="AX312" i="97" s="1"/>
  <c r="AY306" i="97" s="1"/>
  <c r="AY312" i="97" s="1"/>
  <c r="AZ306" i="97" s="1"/>
  <c r="AZ312" i="97" s="1"/>
  <c r="BA306" i="97" s="1"/>
  <c r="BA312" i="97" s="1"/>
  <c r="BB306" i="97" s="1"/>
  <c r="BB312" i="97" s="1"/>
  <c r="BC306" i="97" s="1"/>
  <c r="BC312" i="97" s="1"/>
  <c r="BD306" i="97" s="1"/>
  <c r="BD312" i="97" s="1"/>
  <c r="BE306" i="97" s="1"/>
  <c r="BE312" i="97" s="1"/>
  <c r="BF306" i="97" s="1"/>
  <c r="BF312" i="97" s="1"/>
  <c r="BG306" i="97" s="1"/>
  <c r="BG312" i="97" s="1"/>
  <c r="BH306" i="97" s="1"/>
  <c r="BH312" i="97" s="1"/>
  <c r="BI306" i="97" s="1"/>
  <c r="BI312" i="97" s="1"/>
  <c r="BJ306" i="97" s="1"/>
  <c r="BJ312" i="97" s="1"/>
  <c r="BK306" i="97" s="1"/>
  <c r="BK312" i="97" s="1"/>
  <c r="BL306" i="97" s="1"/>
  <c r="BL312" i="97" s="1"/>
  <c r="BM306" i="97" s="1"/>
  <c r="BM312" i="97" s="1"/>
  <c r="BN306" i="97" s="1"/>
  <c r="BN312" i="97" s="1"/>
  <c r="BO306" i="97" s="1"/>
  <c r="BO312" i="97" s="1"/>
  <c r="BP306" i="97" s="1"/>
  <c r="BP312" i="97" s="1"/>
  <c r="BQ306" i="97" s="1"/>
  <c r="BQ312" i="97" s="1"/>
  <c r="BR306" i="97" s="1"/>
  <c r="BR312" i="97" s="1"/>
  <c r="BS306" i="97" s="1"/>
  <c r="BS312" i="97" s="1"/>
  <c r="BT306" i="97" s="1"/>
  <c r="BT312" i="97" s="1"/>
  <c r="BU306" i="97" s="1"/>
  <c r="BU312" i="97" s="1"/>
  <c r="BV306" i="97" s="1"/>
  <c r="BV312" i="97" s="1"/>
  <c r="BW306" i="97" s="1"/>
  <c r="BW312" i="97" s="1"/>
  <c r="BX306" i="97" s="1"/>
  <c r="BX312" i="97" s="1"/>
  <c r="BY306" i="97" s="1"/>
  <c r="BY312" i="97" s="1"/>
  <c r="BZ306" i="97" s="1"/>
  <c r="BZ312" i="97" s="1"/>
  <c r="CA306" i="97" s="1"/>
  <c r="CA312" i="97" s="1"/>
  <c r="CB306" i="97" s="1"/>
  <c r="CB312" i="97" s="1"/>
  <c r="CC306" i="97" s="1"/>
  <c r="CC312" i="97" s="1"/>
  <c r="CD306" i="97" s="1"/>
  <c r="CD312" i="97" s="1"/>
  <c r="CE306" i="97" s="1"/>
  <c r="CE312" i="97" s="1"/>
  <c r="CF306" i="97" s="1"/>
  <c r="CF312" i="97" s="1"/>
  <c r="CG306" i="97" s="1"/>
  <c r="CG312" i="97" s="1"/>
  <c r="CH306" i="97" s="1"/>
  <c r="CH312" i="97" s="1"/>
  <c r="CI306" i="97" s="1"/>
  <c r="CI312" i="97" s="1"/>
  <c r="CJ306" i="97" s="1"/>
  <c r="CJ312" i="97" s="1"/>
  <c r="CK306" i="97" s="1"/>
  <c r="CK312" i="97" s="1"/>
  <c r="CL306" i="97" s="1"/>
  <c r="CL312" i="97" s="1"/>
  <c r="CM306" i="97" s="1"/>
  <c r="CM312" i="97" s="1"/>
  <c r="CN306" i="97" s="1"/>
  <c r="CN312" i="97" s="1"/>
  <c r="CO306" i="97" s="1"/>
  <c r="CO312" i="97" s="1"/>
  <c r="CP306" i="97" s="1"/>
  <c r="CP312" i="97" s="1"/>
  <c r="CQ306" i="97" s="1"/>
  <c r="CQ312" i="97" s="1"/>
  <c r="AY597" i="97"/>
  <c r="AU597" i="97"/>
  <c r="AQ597" i="97"/>
  <c r="AM597" i="97"/>
  <c r="AI597" i="97"/>
  <c r="AE597" i="97"/>
  <c r="AA597" i="97"/>
  <c r="W597" i="97"/>
  <c r="S597" i="97"/>
  <c r="O597" i="97"/>
  <c r="K597" i="97"/>
  <c r="G597" i="97"/>
  <c r="CF597" i="97"/>
  <c r="CB597" i="97"/>
  <c r="BX597" i="97"/>
  <c r="BT597" i="97"/>
  <c r="BP597" i="97"/>
  <c r="BL597" i="97"/>
  <c r="BH597" i="97"/>
  <c r="BD597" i="97"/>
  <c r="AZ597" i="97"/>
  <c r="AV597" i="97"/>
  <c r="AR597" i="97"/>
  <c r="AN597" i="97"/>
  <c r="AJ597" i="97"/>
  <c r="AF597" i="97"/>
  <c r="AB597" i="97"/>
  <c r="X597" i="97"/>
  <c r="T597" i="97"/>
  <c r="P597" i="97"/>
  <c r="L597" i="97"/>
  <c r="H597" i="97"/>
  <c r="D558" i="97"/>
  <c r="E552" i="97" s="1"/>
  <c r="E558" i="97" s="1"/>
  <c r="F552" i="97" s="1"/>
  <c r="F558" i="97" s="1"/>
  <c r="G552" i="97" s="1"/>
  <c r="G558" i="97" s="1"/>
  <c r="H552" i="97" s="1"/>
  <c r="H558" i="97" s="1"/>
  <c r="I552" i="97" s="1"/>
  <c r="I558" i="97" s="1"/>
  <c r="J552" i="97" s="1"/>
  <c r="J558" i="97" s="1"/>
  <c r="K552" i="97" s="1"/>
  <c r="K558" i="97" s="1"/>
  <c r="L552" i="97" s="1"/>
  <c r="L558" i="97" s="1"/>
  <c r="M552" i="97" s="1"/>
  <c r="M558" i="97" s="1"/>
  <c r="N552" i="97" s="1"/>
  <c r="N558" i="97" s="1"/>
  <c r="O552" i="97" s="1"/>
  <c r="O558" i="97" s="1"/>
  <c r="P552" i="97" s="1"/>
  <c r="P558" i="97" s="1"/>
  <c r="Q552" i="97" s="1"/>
  <c r="Q558" i="97" s="1"/>
  <c r="R552" i="97" s="1"/>
  <c r="R558" i="97" s="1"/>
  <c r="S552" i="97" s="1"/>
  <c r="S558" i="97" s="1"/>
  <c r="T552" i="97" s="1"/>
  <c r="T558" i="97" s="1"/>
  <c r="U552" i="97" s="1"/>
  <c r="U558" i="97" s="1"/>
  <c r="V552" i="97" s="1"/>
  <c r="V558" i="97" s="1"/>
  <c r="W552" i="97" s="1"/>
  <c r="W558" i="97" s="1"/>
  <c r="X552" i="97" s="1"/>
  <c r="X558" i="97" s="1"/>
  <c r="Y552" i="97" s="1"/>
  <c r="Y558" i="97" s="1"/>
  <c r="Z552" i="97" s="1"/>
  <c r="Z558" i="97" s="1"/>
  <c r="AA552" i="97" s="1"/>
  <c r="AA558" i="97" s="1"/>
  <c r="AB552" i="97" s="1"/>
  <c r="AB558" i="97" s="1"/>
  <c r="AC552" i="97" s="1"/>
  <c r="AC558" i="97" s="1"/>
  <c r="AD552" i="97" s="1"/>
  <c r="AD558" i="97" s="1"/>
  <c r="AE552" i="97" s="1"/>
  <c r="AE558" i="97" s="1"/>
  <c r="AF552" i="97" s="1"/>
  <c r="AF558" i="97" s="1"/>
  <c r="AG552" i="97" s="1"/>
  <c r="AG558" i="97" s="1"/>
  <c r="AH552" i="97" s="1"/>
  <c r="AH558" i="97" s="1"/>
  <c r="AI552" i="97" s="1"/>
  <c r="AI558" i="97" s="1"/>
  <c r="AJ552" i="97" s="1"/>
  <c r="AJ558" i="97" s="1"/>
  <c r="AK552" i="97" s="1"/>
  <c r="AK558" i="97" s="1"/>
  <c r="AL552" i="97" s="1"/>
  <c r="AL558" i="97" s="1"/>
  <c r="AM552" i="97" s="1"/>
  <c r="AM558" i="97" s="1"/>
  <c r="AN552" i="97" s="1"/>
  <c r="AN558" i="97" s="1"/>
  <c r="AO552" i="97" s="1"/>
  <c r="AO558" i="97" s="1"/>
  <c r="AP552" i="97" s="1"/>
  <c r="AP558" i="97" s="1"/>
  <c r="AQ552" i="97" s="1"/>
  <c r="AQ558" i="97" s="1"/>
  <c r="AR552" i="97" s="1"/>
  <c r="AR558" i="97" s="1"/>
  <c r="AS552" i="97" s="1"/>
  <c r="AS558" i="97" s="1"/>
  <c r="AT552" i="97" s="1"/>
  <c r="AT558" i="97" s="1"/>
  <c r="AU552" i="97" s="1"/>
  <c r="AU558" i="97" s="1"/>
  <c r="AV552" i="97" s="1"/>
  <c r="AV558" i="97" s="1"/>
  <c r="AW552" i="97" s="1"/>
  <c r="AW558" i="97" s="1"/>
  <c r="AX552" i="97" s="1"/>
  <c r="AX558" i="97" s="1"/>
  <c r="AY552" i="97" s="1"/>
  <c r="AY558" i="97" s="1"/>
  <c r="AZ552" i="97" s="1"/>
  <c r="AZ558" i="97" s="1"/>
  <c r="BA552" i="97" s="1"/>
  <c r="BA558" i="97" s="1"/>
  <c r="BB552" i="97" s="1"/>
  <c r="BB558" i="97" s="1"/>
  <c r="BC552" i="97" s="1"/>
  <c r="BC558" i="97" s="1"/>
  <c r="BD552" i="97" s="1"/>
  <c r="BD558" i="97" s="1"/>
  <c r="BE552" i="97" s="1"/>
  <c r="BE558" i="97" s="1"/>
  <c r="BF552" i="97" s="1"/>
  <c r="BF558" i="97" s="1"/>
  <c r="BG552" i="97" s="1"/>
  <c r="BG558" i="97" s="1"/>
  <c r="BH552" i="97" s="1"/>
  <c r="BH558" i="97" s="1"/>
  <c r="BI552" i="97" s="1"/>
  <c r="BI558" i="97" s="1"/>
  <c r="BJ552" i="97" s="1"/>
  <c r="BJ558" i="97" s="1"/>
  <c r="BK552" i="97" s="1"/>
  <c r="BK558" i="97" s="1"/>
  <c r="BL552" i="97" s="1"/>
  <c r="BL558" i="97" s="1"/>
  <c r="BM552" i="97" s="1"/>
  <c r="BM558" i="97" s="1"/>
  <c r="BN552" i="97" s="1"/>
  <c r="BN558" i="97" s="1"/>
  <c r="BO552" i="97" s="1"/>
  <c r="BO558" i="97" s="1"/>
  <c r="BP552" i="97" s="1"/>
  <c r="BP558" i="97" s="1"/>
  <c r="BQ552" i="97" s="1"/>
  <c r="BQ558" i="97" s="1"/>
  <c r="BR552" i="97" s="1"/>
  <c r="BR558" i="97" s="1"/>
  <c r="BS552" i="97" s="1"/>
  <c r="BS558" i="97" s="1"/>
  <c r="BT552" i="97" s="1"/>
  <c r="BT558" i="97" s="1"/>
  <c r="BU552" i="97" s="1"/>
  <c r="BU558" i="97" s="1"/>
  <c r="BV552" i="97" s="1"/>
  <c r="BV558" i="97" s="1"/>
  <c r="BW552" i="97" s="1"/>
  <c r="BW558" i="97" s="1"/>
  <c r="BX552" i="97" s="1"/>
  <c r="BX558" i="97" s="1"/>
  <c r="BY552" i="97" s="1"/>
  <c r="BY558" i="97" s="1"/>
  <c r="BZ552" i="97" s="1"/>
  <c r="BZ558" i="97" s="1"/>
  <c r="CA552" i="97" s="1"/>
  <c r="CA558" i="97" s="1"/>
  <c r="CB552" i="97" s="1"/>
  <c r="CB558" i="97" s="1"/>
  <c r="CC552" i="97" s="1"/>
  <c r="CC558" i="97" s="1"/>
  <c r="CD552" i="97" s="1"/>
  <c r="CD558" i="97" s="1"/>
  <c r="CE552" i="97" s="1"/>
  <c r="CE558" i="97" s="1"/>
  <c r="CF552" i="97" s="1"/>
  <c r="CF558" i="97" s="1"/>
  <c r="CG552" i="97" s="1"/>
  <c r="CG558" i="97" s="1"/>
  <c r="CH552" i="97" s="1"/>
  <c r="CH558" i="97" s="1"/>
  <c r="CI552" i="97" s="1"/>
  <c r="CI558" i="97" s="1"/>
  <c r="CJ552" i="97" s="1"/>
  <c r="CJ558" i="97" s="1"/>
  <c r="CK552" i="97" s="1"/>
  <c r="CK558" i="97" s="1"/>
  <c r="CL552" i="97" s="1"/>
  <c r="CL558" i="97" s="1"/>
  <c r="CM552" i="97" s="1"/>
  <c r="CM558" i="97" s="1"/>
  <c r="CN552" i="97" s="1"/>
  <c r="CN558" i="97" s="1"/>
  <c r="CO552" i="97" s="1"/>
  <c r="CO558" i="97" s="1"/>
  <c r="CP552" i="97" s="1"/>
  <c r="CP558" i="97" s="1"/>
  <c r="CQ552" i="97" s="1"/>
  <c r="CQ558" i="97" s="1"/>
  <c r="CR552" i="97" s="1"/>
  <c r="CR558" i="97" s="1"/>
  <c r="D457" i="97"/>
  <c r="E451" i="97" s="1"/>
  <c r="E457" i="97" s="1"/>
  <c r="F451" i="97" s="1"/>
  <c r="F457" i="97" s="1"/>
  <c r="G451" i="97" s="1"/>
  <c r="G457" i="97" s="1"/>
  <c r="H451" i="97" s="1"/>
  <c r="H457" i="97" s="1"/>
  <c r="I451" i="97" s="1"/>
  <c r="I457" i="97" s="1"/>
  <c r="J451" i="97" s="1"/>
  <c r="J457" i="97" s="1"/>
  <c r="K451" i="97" s="1"/>
  <c r="K457" i="97" s="1"/>
  <c r="L451" i="97" s="1"/>
  <c r="L457" i="97" s="1"/>
  <c r="M451" i="97" s="1"/>
  <c r="M457" i="97" s="1"/>
  <c r="N451" i="97" s="1"/>
  <c r="N457" i="97" s="1"/>
  <c r="O451" i="97" s="1"/>
  <c r="O457" i="97" s="1"/>
  <c r="P451" i="97" s="1"/>
  <c r="P457" i="97" s="1"/>
  <c r="Q451" i="97" s="1"/>
  <c r="Q457" i="97" s="1"/>
  <c r="R451" i="97" s="1"/>
  <c r="R457" i="97" s="1"/>
  <c r="S451" i="97" s="1"/>
  <c r="S457" i="97" s="1"/>
  <c r="T451" i="97" s="1"/>
  <c r="T457" i="97" s="1"/>
  <c r="U451" i="97" s="1"/>
  <c r="U457" i="97" s="1"/>
  <c r="V451" i="97" s="1"/>
  <c r="V457" i="97" s="1"/>
  <c r="W451" i="97" s="1"/>
  <c r="W457" i="97" s="1"/>
  <c r="X451" i="97" s="1"/>
  <c r="X457" i="97" s="1"/>
  <c r="Y451" i="97" s="1"/>
  <c r="Y457" i="97" s="1"/>
  <c r="Z451" i="97" s="1"/>
  <c r="Z457" i="97" s="1"/>
  <c r="AA451" i="97" s="1"/>
  <c r="AA457" i="97" s="1"/>
  <c r="AB451" i="97" s="1"/>
  <c r="AB457" i="97" s="1"/>
  <c r="AC451" i="97" s="1"/>
  <c r="AC457" i="97" s="1"/>
  <c r="AD451" i="97" s="1"/>
  <c r="AD457" i="97" s="1"/>
  <c r="AE451" i="97" s="1"/>
  <c r="AE457" i="97" s="1"/>
  <c r="AF451" i="97" s="1"/>
  <c r="AF457" i="97" s="1"/>
  <c r="AG451" i="97" s="1"/>
  <c r="AG457" i="97" s="1"/>
  <c r="AH451" i="97" s="1"/>
  <c r="AH457" i="97" s="1"/>
  <c r="AI451" i="97" s="1"/>
  <c r="AI457" i="97" s="1"/>
  <c r="AJ451" i="97" s="1"/>
  <c r="AJ457" i="97" s="1"/>
  <c r="AK451" i="97" s="1"/>
  <c r="AK457" i="97" s="1"/>
  <c r="AL451" i="97" s="1"/>
  <c r="AL457" i="97" s="1"/>
  <c r="AM451" i="97" s="1"/>
  <c r="AM457" i="97" s="1"/>
  <c r="AN451" i="97" s="1"/>
  <c r="AN457" i="97" s="1"/>
  <c r="AO451" i="97" s="1"/>
  <c r="AO457" i="97" s="1"/>
  <c r="AP451" i="97" s="1"/>
  <c r="AP457" i="97" s="1"/>
  <c r="AQ451" i="97" s="1"/>
  <c r="AQ457" i="97" s="1"/>
  <c r="AR451" i="97" s="1"/>
  <c r="AR457" i="97" s="1"/>
  <c r="AS451" i="97" s="1"/>
  <c r="AS457" i="97" s="1"/>
  <c r="AT451" i="97" s="1"/>
  <c r="AT457" i="97" s="1"/>
  <c r="AU451" i="97" s="1"/>
  <c r="AU457" i="97" s="1"/>
  <c r="AV451" i="97" s="1"/>
  <c r="AV457" i="97" s="1"/>
  <c r="AW451" i="97" s="1"/>
  <c r="AW457" i="97" s="1"/>
  <c r="AX451" i="97" s="1"/>
  <c r="AX457" i="97" s="1"/>
  <c r="AY451" i="97" s="1"/>
  <c r="AY457" i="97" s="1"/>
  <c r="AZ451" i="97" s="1"/>
  <c r="AZ457" i="97" s="1"/>
  <c r="BA451" i="97" s="1"/>
  <c r="BA457" i="97" s="1"/>
  <c r="BB451" i="97" s="1"/>
  <c r="BB457" i="97" s="1"/>
  <c r="BC451" i="97" s="1"/>
  <c r="BC457" i="97" s="1"/>
  <c r="BD451" i="97" s="1"/>
  <c r="BD457" i="97" s="1"/>
  <c r="BE451" i="97" s="1"/>
  <c r="BE457" i="97" s="1"/>
  <c r="BF451" i="97" s="1"/>
  <c r="BF457" i="97" s="1"/>
  <c r="BG451" i="97" s="1"/>
  <c r="BG457" i="97" s="1"/>
  <c r="BH451" i="97" s="1"/>
  <c r="BH457" i="97" s="1"/>
  <c r="BI451" i="97" s="1"/>
  <c r="BI457" i="97" s="1"/>
  <c r="BJ451" i="97" s="1"/>
  <c r="BJ457" i="97" s="1"/>
  <c r="BK451" i="97" s="1"/>
  <c r="BK457" i="97" s="1"/>
  <c r="BL451" i="97" s="1"/>
  <c r="BL457" i="97" s="1"/>
  <c r="BM451" i="97" s="1"/>
  <c r="BM457" i="97" s="1"/>
  <c r="BN451" i="97" s="1"/>
  <c r="BN457" i="97" s="1"/>
  <c r="BO451" i="97" s="1"/>
  <c r="BO457" i="97" s="1"/>
  <c r="BP451" i="97" s="1"/>
  <c r="BP457" i="97" s="1"/>
  <c r="BQ451" i="97" s="1"/>
  <c r="BQ457" i="97" s="1"/>
  <c r="BR451" i="97" s="1"/>
  <c r="BR457" i="97" s="1"/>
  <c r="BS451" i="97" s="1"/>
  <c r="BS457" i="97" s="1"/>
  <c r="BT451" i="97" s="1"/>
  <c r="BT457" i="97" s="1"/>
  <c r="BU451" i="97" s="1"/>
  <c r="BU457" i="97" s="1"/>
  <c r="BV451" i="97" s="1"/>
  <c r="BV457" i="97" s="1"/>
  <c r="BW451" i="97" s="1"/>
  <c r="BW457" i="97" s="1"/>
  <c r="BX451" i="97" s="1"/>
  <c r="BX457" i="97" s="1"/>
  <c r="BY451" i="97" s="1"/>
  <c r="BY457" i="97" s="1"/>
  <c r="BZ451" i="97" s="1"/>
  <c r="BZ457" i="97" s="1"/>
  <c r="CA451" i="97" s="1"/>
  <c r="CA457" i="97" s="1"/>
  <c r="CB451" i="97" s="1"/>
  <c r="CB457" i="97" s="1"/>
  <c r="CC451" i="97" s="1"/>
  <c r="CC457" i="97" s="1"/>
  <c r="CD451" i="97" s="1"/>
  <c r="CD457" i="97" s="1"/>
  <c r="CE451" i="97" s="1"/>
  <c r="CE457" i="97" s="1"/>
  <c r="CF451" i="97" s="1"/>
  <c r="CF457" i="97" s="1"/>
  <c r="CG451" i="97" s="1"/>
  <c r="CG457" i="97" s="1"/>
  <c r="CH451" i="97" s="1"/>
  <c r="CH457" i="97" s="1"/>
  <c r="CI451" i="97" s="1"/>
  <c r="CI457" i="97" s="1"/>
  <c r="CJ451" i="97" s="1"/>
  <c r="CJ457" i="97" s="1"/>
  <c r="CK451" i="97" s="1"/>
  <c r="CK457" i="97" s="1"/>
  <c r="CL451" i="97" s="1"/>
  <c r="CL457" i="97" s="1"/>
  <c r="CM451" i="97" s="1"/>
  <c r="CM457" i="97" s="1"/>
  <c r="CN451" i="97" s="1"/>
  <c r="CN457" i="97" s="1"/>
  <c r="CO451" i="97" s="1"/>
  <c r="CO457" i="97" s="1"/>
  <c r="CP451" i="97" s="1"/>
  <c r="CP457" i="97" s="1"/>
  <c r="CQ451" i="97" s="1"/>
  <c r="CQ457" i="97" s="1"/>
  <c r="CR451" i="97" s="1"/>
  <c r="CR457" i="97" s="1"/>
  <c r="CS451" i="97" s="1"/>
  <c r="CS457" i="97" s="1"/>
  <c r="G333" i="97"/>
  <c r="H326" i="97" s="1"/>
  <c r="H333" i="97" s="1"/>
  <c r="I326" i="97" s="1"/>
  <c r="I333" i="97" s="1"/>
  <c r="J326" i="97" s="1"/>
  <c r="J333" i="97" s="1"/>
  <c r="K326" i="97" s="1"/>
  <c r="K333" i="97" s="1"/>
  <c r="L326" i="97" s="1"/>
  <c r="L333" i="97" s="1"/>
  <c r="M326" i="97" s="1"/>
  <c r="M333" i="97" s="1"/>
  <c r="N326" i="97" s="1"/>
  <c r="N333" i="97" s="1"/>
  <c r="O326" i="97" s="1"/>
  <c r="O333" i="97" s="1"/>
  <c r="P326" i="97" s="1"/>
  <c r="P333" i="97" s="1"/>
  <c r="Q326" i="97" s="1"/>
  <c r="Q333" i="97" s="1"/>
  <c r="R326" i="97" s="1"/>
  <c r="R333" i="97" s="1"/>
  <c r="S326" i="97" s="1"/>
  <c r="S333" i="97" s="1"/>
  <c r="T326" i="97" s="1"/>
  <c r="T333" i="97" s="1"/>
  <c r="U326" i="97" s="1"/>
  <c r="U333" i="97" s="1"/>
  <c r="V326" i="97" s="1"/>
  <c r="V333" i="97" s="1"/>
  <c r="W326" i="97" s="1"/>
  <c r="W333" i="97" s="1"/>
  <c r="X326" i="97" s="1"/>
  <c r="X333" i="97" s="1"/>
  <c r="Y326" i="97" s="1"/>
  <c r="Y333" i="97" s="1"/>
  <c r="Z326" i="97" s="1"/>
  <c r="Z333" i="97" s="1"/>
  <c r="AA326" i="97" s="1"/>
  <c r="AA333" i="97" s="1"/>
  <c r="AB326" i="97" s="1"/>
  <c r="AB333" i="97" s="1"/>
  <c r="AC326" i="97" s="1"/>
  <c r="AC333" i="97" s="1"/>
  <c r="AD326" i="97" s="1"/>
  <c r="AD333" i="97" s="1"/>
  <c r="AE326" i="97" s="1"/>
  <c r="AE333" i="97" s="1"/>
  <c r="AF326" i="97" s="1"/>
  <c r="AF333" i="97" s="1"/>
  <c r="AG326" i="97" s="1"/>
  <c r="AG333" i="97" s="1"/>
  <c r="AH326" i="97" s="1"/>
  <c r="AH333" i="97" s="1"/>
  <c r="AI326" i="97" s="1"/>
  <c r="AI333" i="97" s="1"/>
  <c r="AJ326" i="97" s="1"/>
  <c r="AJ333" i="97" s="1"/>
  <c r="AK326" i="97" s="1"/>
  <c r="AK333" i="97" s="1"/>
  <c r="AL326" i="97" s="1"/>
  <c r="AL333" i="97" s="1"/>
  <c r="AM326" i="97" s="1"/>
  <c r="AM333" i="97" s="1"/>
  <c r="AN326" i="97" s="1"/>
  <c r="AN333" i="97" s="1"/>
  <c r="AO326" i="97" s="1"/>
  <c r="AO333" i="97" s="1"/>
  <c r="AP326" i="97" s="1"/>
  <c r="AP333" i="97" s="1"/>
  <c r="AQ326" i="97" s="1"/>
  <c r="AQ333" i="97" s="1"/>
  <c r="AR326" i="97" s="1"/>
  <c r="AR333" i="97" s="1"/>
  <c r="AS326" i="97" s="1"/>
  <c r="AS333" i="97" s="1"/>
  <c r="AT326" i="97" s="1"/>
  <c r="AT333" i="97" s="1"/>
  <c r="AU326" i="97" s="1"/>
  <c r="AU333" i="97" s="1"/>
  <c r="AV326" i="97" s="1"/>
  <c r="AV333" i="97" s="1"/>
  <c r="AW326" i="97" s="1"/>
  <c r="AW333" i="97" s="1"/>
  <c r="AX326" i="97" s="1"/>
  <c r="AX333" i="97" s="1"/>
  <c r="AY326" i="97" s="1"/>
  <c r="AY333" i="97" s="1"/>
  <c r="AZ326" i="97" s="1"/>
  <c r="AZ333" i="97" s="1"/>
  <c r="BA326" i="97" s="1"/>
  <c r="BA333" i="97" s="1"/>
  <c r="BB326" i="97" s="1"/>
  <c r="BB333" i="97" s="1"/>
  <c r="BC326" i="97" s="1"/>
  <c r="BC333" i="97" s="1"/>
  <c r="BD326" i="97" s="1"/>
  <c r="BD333" i="97" s="1"/>
  <c r="BE326" i="97" s="1"/>
  <c r="BE333" i="97" s="1"/>
  <c r="BF326" i="97" s="1"/>
  <c r="BF333" i="97" s="1"/>
  <c r="BG326" i="97" s="1"/>
  <c r="BG333" i="97" s="1"/>
  <c r="BH326" i="97" s="1"/>
  <c r="BH333" i="97" s="1"/>
  <c r="BI326" i="97" s="1"/>
  <c r="BI333" i="97" s="1"/>
  <c r="BJ326" i="97" s="1"/>
  <c r="BJ333" i="97" s="1"/>
  <c r="BK326" i="97" s="1"/>
  <c r="BK333" i="97" s="1"/>
  <c r="BL326" i="97" s="1"/>
  <c r="BL333" i="97" s="1"/>
  <c r="BM326" i="97" s="1"/>
  <c r="BM333" i="97" s="1"/>
  <c r="BN326" i="97" s="1"/>
  <c r="BN333" i="97" s="1"/>
  <c r="BO326" i="97" s="1"/>
  <c r="BO333" i="97" s="1"/>
  <c r="BP326" i="97" s="1"/>
  <c r="BP333" i="97" s="1"/>
  <c r="BQ326" i="97" s="1"/>
  <c r="BQ333" i="97" s="1"/>
  <c r="BR326" i="97" s="1"/>
  <c r="BR333" i="97" s="1"/>
  <c r="BS326" i="97" s="1"/>
  <c r="BS333" i="97" s="1"/>
  <c r="BT326" i="97" s="1"/>
  <c r="BT333" i="97" s="1"/>
  <c r="BU326" i="97" s="1"/>
  <c r="BU333" i="97" s="1"/>
  <c r="BV326" i="97" s="1"/>
  <c r="BV333" i="97" s="1"/>
  <c r="BW326" i="97" s="1"/>
  <c r="BW333" i="97" s="1"/>
  <c r="BX326" i="97" s="1"/>
  <c r="BX333" i="97" s="1"/>
  <c r="BY326" i="97" s="1"/>
  <c r="BY333" i="97" s="1"/>
  <c r="BZ326" i="97" s="1"/>
  <c r="BZ333" i="97" s="1"/>
  <c r="CA326" i="97" s="1"/>
  <c r="CA333" i="97" s="1"/>
  <c r="CB326" i="97" s="1"/>
  <c r="CB333" i="97" s="1"/>
  <c r="CC326" i="97" s="1"/>
  <c r="CC333" i="97" s="1"/>
  <c r="CD326" i="97" s="1"/>
  <c r="CD333" i="97" s="1"/>
  <c r="CE326" i="97" s="1"/>
  <c r="CE333" i="97" s="1"/>
  <c r="CF326" i="97" s="1"/>
  <c r="CF333" i="97" s="1"/>
  <c r="CG326" i="97" s="1"/>
  <c r="CG333" i="97" s="1"/>
  <c r="CH326" i="97" s="1"/>
  <c r="CH333" i="97" s="1"/>
  <c r="CI326" i="97" s="1"/>
  <c r="CI333" i="97" s="1"/>
  <c r="CJ326" i="97" s="1"/>
  <c r="CJ333" i="97" s="1"/>
  <c r="CK326" i="97" s="1"/>
  <c r="CK333" i="97" s="1"/>
  <c r="CL326" i="97" s="1"/>
  <c r="CL333" i="97" s="1"/>
  <c r="CM326" i="97" s="1"/>
  <c r="CM333" i="97" s="1"/>
  <c r="CN326" i="97" s="1"/>
  <c r="CN333" i="97" s="1"/>
  <c r="CO326" i="97" s="1"/>
  <c r="CO333" i="97" s="1"/>
  <c r="CP326" i="97" s="1"/>
  <c r="CP333" i="97" s="1"/>
  <c r="CQ326" i="97" s="1"/>
  <c r="CQ333" i="97" s="1"/>
  <c r="CR326" i="97" s="1"/>
  <c r="CR333" i="97" s="1"/>
  <c r="CS326" i="97" s="1"/>
  <c r="CS333" i="97" s="1"/>
  <c r="CT326" i="97" s="1"/>
  <c r="CT333" i="97" s="1"/>
  <c r="CU326" i="97" s="1"/>
  <c r="CU333" i="97" s="1"/>
  <c r="CV326" i="97" s="1"/>
  <c r="CV333" i="97" s="1"/>
  <c r="CW326" i="97" s="1"/>
  <c r="CW333" i="97" s="1"/>
  <c r="CX326" i="97" s="1"/>
  <c r="CX333" i="97" s="1"/>
  <c r="CY326" i="97" s="1"/>
  <c r="CY333" i="97" s="1"/>
  <c r="CZ326" i="97" s="1"/>
  <c r="CZ333" i="97" s="1"/>
  <c r="DA326" i="97" s="1"/>
  <c r="DA333" i="97" s="1"/>
  <c r="DB326" i="97" s="1"/>
  <c r="DB333" i="97" s="1"/>
  <c r="DC326" i="97" s="1"/>
  <c r="DC333" i="97" s="1"/>
  <c r="DD326" i="97" s="1"/>
  <c r="DD333" i="97" s="1"/>
  <c r="DE326" i="97" s="1"/>
  <c r="DE333" i="97" s="1"/>
  <c r="DF326" i="97" s="1"/>
  <c r="DF333" i="97" s="1"/>
  <c r="DG326" i="97" s="1"/>
  <c r="DG333" i="97" s="1"/>
  <c r="DH326" i="97" s="1"/>
  <c r="E258" i="97"/>
  <c r="F251" i="97" s="1"/>
  <c r="F258" i="97" s="1"/>
  <c r="G251" i="97" s="1"/>
  <c r="G258" i="97" s="1"/>
  <c r="H251" i="97" s="1"/>
  <c r="H258" i="97" s="1"/>
  <c r="I251" i="97" s="1"/>
  <c r="I258" i="97" s="1"/>
  <c r="J251" i="97" s="1"/>
  <c r="J258" i="97" s="1"/>
  <c r="K251" i="97" s="1"/>
  <c r="K258" i="97" s="1"/>
  <c r="L251" i="97" s="1"/>
  <c r="L258" i="97" s="1"/>
  <c r="M251" i="97" s="1"/>
  <c r="M258" i="97" s="1"/>
  <c r="N251" i="97" s="1"/>
  <c r="N258" i="97" s="1"/>
  <c r="O251" i="97" s="1"/>
  <c r="O258" i="97" s="1"/>
  <c r="P251" i="97" s="1"/>
  <c r="P258" i="97" s="1"/>
  <c r="Q251" i="97" s="1"/>
  <c r="Q258" i="97" s="1"/>
  <c r="R251" i="97" s="1"/>
  <c r="R258" i="97" s="1"/>
  <c r="S251" i="97" s="1"/>
  <c r="S258" i="97" s="1"/>
  <c r="T251" i="97" s="1"/>
  <c r="T258" i="97" s="1"/>
  <c r="U251" i="97" s="1"/>
  <c r="U258" i="97" s="1"/>
  <c r="V251" i="97" s="1"/>
  <c r="V258" i="97" s="1"/>
  <c r="W251" i="97" s="1"/>
  <c r="W258" i="97" s="1"/>
  <c r="X251" i="97" s="1"/>
  <c r="X258" i="97" s="1"/>
  <c r="Y251" i="97" s="1"/>
  <c r="Y258" i="97" s="1"/>
  <c r="Z251" i="97" s="1"/>
  <c r="Z258" i="97" s="1"/>
  <c r="AA251" i="97" s="1"/>
  <c r="AA258" i="97" s="1"/>
  <c r="AB251" i="97" s="1"/>
  <c r="AB258" i="97" s="1"/>
  <c r="AC251" i="97" s="1"/>
  <c r="AC258" i="97" s="1"/>
  <c r="AD251" i="97" s="1"/>
  <c r="AD258" i="97" s="1"/>
  <c r="AE251" i="97" s="1"/>
  <c r="AE258" i="97" s="1"/>
  <c r="AF251" i="97" s="1"/>
  <c r="AF258" i="97" s="1"/>
  <c r="AG251" i="97" s="1"/>
  <c r="AG258" i="97" s="1"/>
  <c r="AH251" i="97" s="1"/>
  <c r="AH258" i="97" s="1"/>
  <c r="AI251" i="97" s="1"/>
  <c r="AI258" i="97" s="1"/>
  <c r="AJ251" i="97" s="1"/>
  <c r="AJ258" i="97" s="1"/>
  <c r="AK251" i="97" s="1"/>
  <c r="AK258" i="97" s="1"/>
  <c r="AL251" i="97" s="1"/>
  <c r="AL258" i="97" s="1"/>
  <c r="AM251" i="97" s="1"/>
  <c r="AM258" i="97" s="1"/>
  <c r="AN251" i="97" s="1"/>
  <c r="AN258" i="97" s="1"/>
  <c r="AO251" i="97" s="1"/>
  <c r="AO258" i="97" s="1"/>
  <c r="AP251" i="97" s="1"/>
  <c r="AP258" i="97" s="1"/>
  <c r="AQ251" i="97" s="1"/>
  <c r="AQ258" i="97" s="1"/>
  <c r="AR251" i="97" s="1"/>
  <c r="AR258" i="97" s="1"/>
  <c r="AS251" i="97" s="1"/>
  <c r="AS258" i="97" s="1"/>
  <c r="AT251" i="97" s="1"/>
  <c r="AT258" i="97" s="1"/>
  <c r="AU251" i="97" s="1"/>
  <c r="AU258" i="97" s="1"/>
  <c r="AV251" i="97" s="1"/>
  <c r="AV258" i="97" s="1"/>
  <c r="AW251" i="97" s="1"/>
  <c r="AW258" i="97" s="1"/>
  <c r="AX251" i="97" s="1"/>
  <c r="AX258" i="97" s="1"/>
  <c r="AY251" i="97" s="1"/>
  <c r="AY258" i="97" s="1"/>
  <c r="AZ251" i="97" s="1"/>
  <c r="AZ258" i="97" s="1"/>
  <c r="BA251" i="97" s="1"/>
  <c r="BA258" i="97" s="1"/>
  <c r="BB251" i="97" s="1"/>
  <c r="BB258" i="97" s="1"/>
  <c r="BC251" i="97" s="1"/>
  <c r="BC258" i="97" s="1"/>
  <c r="BD251" i="97" s="1"/>
  <c r="BD258" i="97" s="1"/>
  <c r="BE251" i="97" s="1"/>
  <c r="BE258" i="97" s="1"/>
  <c r="BF251" i="97" s="1"/>
  <c r="BF258" i="97" s="1"/>
  <c r="BG251" i="97" s="1"/>
  <c r="BG258" i="97" s="1"/>
  <c r="BH251" i="97" s="1"/>
  <c r="BH258" i="97" s="1"/>
  <c r="BI251" i="97" s="1"/>
  <c r="BI258" i="97" s="1"/>
  <c r="BJ251" i="97" s="1"/>
  <c r="BJ258" i="97" s="1"/>
  <c r="BK251" i="97" s="1"/>
  <c r="BK258" i="97" s="1"/>
  <c r="BL251" i="97" s="1"/>
  <c r="BL258" i="97" s="1"/>
  <c r="BM251" i="97" s="1"/>
  <c r="BM258" i="97" s="1"/>
  <c r="BN251" i="97" s="1"/>
  <c r="BN258" i="97" s="1"/>
  <c r="BO251" i="97" s="1"/>
  <c r="BO258" i="97" s="1"/>
  <c r="BP251" i="97" s="1"/>
  <c r="BP258" i="97" s="1"/>
  <c r="BQ251" i="97" s="1"/>
  <c r="BQ258" i="97" s="1"/>
  <c r="BR251" i="97" s="1"/>
  <c r="BR258" i="97" s="1"/>
  <c r="BS251" i="97" s="1"/>
  <c r="BS258" i="97" s="1"/>
  <c r="BT251" i="97" s="1"/>
  <c r="BT258" i="97" s="1"/>
  <c r="BU251" i="97" s="1"/>
  <c r="BU258" i="97" s="1"/>
  <c r="BV251" i="97" s="1"/>
  <c r="BV258" i="97" s="1"/>
  <c r="BW251" i="97" s="1"/>
  <c r="BW258" i="97" s="1"/>
  <c r="BX251" i="97" s="1"/>
  <c r="BX258" i="97" s="1"/>
  <c r="BY251" i="97" s="1"/>
  <c r="BY258" i="97" s="1"/>
  <c r="BZ251" i="97" s="1"/>
  <c r="BZ258" i="97" s="1"/>
  <c r="CA251" i="97" s="1"/>
  <c r="CA258" i="97" s="1"/>
  <c r="CB251" i="97" s="1"/>
  <c r="CB258" i="97" s="1"/>
  <c r="CC251" i="97" s="1"/>
  <c r="CC258" i="97" s="1"/>
  <c r="CD251" i="97" s="1"/>
  <c r="CD258" i="97" s="1"/>
  <c r="CE251" i="97" s="1"/>
  <c r="CE258" i="97" s="1"/>
  <c r="CF251" i="97" s="1"/>
  <c r="CF258" i="97" s="1"/>
  <c r="CG251" i="97" s="1"/>
  <c r="CG258" i="97" s="1"/>
  <c r="CH251" i="97" s="1"/>
  <c r="CH258" i="97" s="1"/>
  <c r="CI251" i="97" s="1"/>
  <c r="CI258" i="97" s="1"/>
  <c r="CJ251" i="97" s="1"/>
  <c r="CJ258" i="97" s="1"/>
  <c r="CK251" i="97" s="1"/>
  <c r="CK258" i="97" s="1"/>
  <c r="CL251" i="97" s="1"/>
  <c r="CL258" i="97" s="1"/>
  <c r="CM251" i="97" s="1"/>
  <c r="CM258" i="97" s="1"/>
  <c r="CN251" i="97" s="1"/>
  <c r="CN258" i="97" s="1"/>
  <c r="CO251" i="97" s="1"/>
  <c r="CO258" i="97" s="1"/>
  <c r="CP251" i="97" s="1"/>
  <c r="CP258" i="97" s="1"/>
  <c r="CQ251" i="97" s="1"/>
  <c r="CQ258" i="97" s="1"/>
  <c r="CR251" i="97" s="1"/>
  <c r="CR258" i="97" s="1"/>
  <c r="CS251" i="97" s="1"/>
  <c r="CS258" i="97" s="1"/>
  <c r="CT251" i="97" s="1"/>
  <c r="CT258" i="97" s="1"/>
  <c r="CU251" i="97" s="1"/>
  <c r="CU258" i="97" s="1"/>
  <c r="CV251" i="97" s="1"/>
  <c r="CV258" i="97" s="1"/>
  <c r="CW251" i="97" s="1"/>
  <c r="CW258" i="97" s="1"/>
  <c r="CX251" i="97" s="1"/>
  <c r="CX258" i="97" s="1"/>
  <c r="CY251" i="97" s="1"/>
  <c r="CY258" i="97" s="1"/>
  <c r="CZ251" i="97" s="1"/>
  <c r="CZ258" i="97" s="1"/>
  <c r="DA251" i="97" s="1"/>
  <c r="DA258" i="97" s="1"/>
  <c r="DB251" i="97" s="1"/>
  <c r="DB258" i="97" s="1"/>
  <c r="DC251" i="97" s="1"/>
  <c r="DC258" i="97" s="1"/>
  <c r="DD251" i="97" s="1"/>
  <c r="DD258" i="97" s="1"/>
  <c r="DE251" i="97" s="1"/>
  <c r="DE258" i="97" s="1"/>
  <c r="DF251" i="97" s="1"/>
  <c r="DF258" i="97" s="1"/>
  <c r="DG251" i="97" s="1"/>
  <c r="DG258" i="97" s="1"/>
  <c r="DH251" i="97" s="1"/>
  <c r="G227" i="97"/>
  <c r="H222" i="97" s="1"/>
  <c r="H227" i="97" s="1"/>
  <c r="I222" i="97" s="1"/>
  <c r="I227" i="97" s="1"/>
  <c r="J222" i="97" s="1"/>
  <c r="J227" i="97" s="1"/>
  <c r="K222" i="97" s="1"/>
  <c r="K227" i="97" s="1"/>
  <c r="L222" i="97" s="1"/>
  <c r="L227" i="97" s="1"/>
  <c r="M222" i="97" s="1"/>
  <c r="M227" i="97" s="1"/>
  <c r="N222" i="97" s="1"/>
  <c r="N227" i="97" s="1"/>
  <c r="O222" i="97" s="1"/>
  <c r="O227" i="97" s="1"/>
  <c r="P222" i="97" s="1"/>
  <c r="P227" i="97" s="1"/>
  <c r="Q222" i="97" s="1"/>
  <c r="Q227" i="97" s="1"/>
  <c r="R222" i="97" s="1"/>
  <c r="R227" i="97" s="1"/>
  <c r="S222" i="97" s="1"/>
  <c r="S227" i="97" s="1"/>
  <c r="T222" i="97" s="1"/>
  <c r="T227" i="97" s="1"/>
  <c r="U222" i="97" s="1"/>
  <c r="U227" i="97" s="1"/>
  <c r="V222" i="97" s="1"/>
  <c r="V227" i="97" s="1"/>
  <c r="W222" i="97" s="1"/>
  <c r="W227" i="97" s="1"/>
  <c r="X222" i="97" s="1"/>
  <c r="X227" i="97" s="1"/>
  <c r="Y222" i="97" s="1"/>
  <c r="Y227" i="97" s="1"/>
  <c r="Z222" i="97" s="1"/>
  <c r="Z227" i="97" s="1"/>
  <c r="AA222" i="97" s="1"/>
  <c r="AA227" i="97" s="1"/>
  <c r="AB222" i="97" s="1"/>
  <c r="AB227" i="97" s="1"/>
  <c r="AC222" i="97" s="1"/>
  <c r="AC227" i="97" s="1"/>
  <c r="AD222" i="97" s="1"/>
  <c r="AD227" i="97" s="1"/>
  <c r="AE222" i="97" s="1"/>
  <c r="AE227" i="97" s="1"/>
  <c r="AF222" i="97" s="1"/>
  <c r="AF227" i="97" s="1"/>
  <c r="AG222" i="97" s="1"/>
  <c r="AG227" i="97" s="1"/>
  <c r="AH222" i="97" s="1"/>
  <c r="AH227" i="97" s="1"/>
  <c r="AI222" i="97" s="1"/>
  <c r="AI227" i="97" s="1"/>
  <c r="AJ222" i="97" s="1"/>
  <c r="AJ227" i="97" s="1"/>
  <c r="AK222" i="97" s="1"/>
  <c r="AK227" i="97" s="1"/>
  <c r="AL222" i="97" s="1"/>
  <c r="AL227" i="97" s="1"/>
  <c r="AM222" i="97" s="1"/>
  <c r="AM227" i="97" s="1"/>
  <c r="AN222" i="97" s="1"/>
  <c r="AN227" i="97" s="1"/>
  <c r="AO222" i="97" s="1"/>
  <c r="AO227" i="97" s="1"/>
  <c r="AP222" i="97" s="1"/>
  <c r="AP227" i="97" s="1"/>
  <c r="AQ222" i="97" s="1"/>
  <c r="AQ227" i="97" s="1"/>
  <c r="AR222" i="97" s="1"/>
  <c r="AR227" i="97" s="1"/>
  <c r="AS222" i="97" s="1"/>
  <c r="AS227" i="97" s="1"/>
  <c r="AT222" i="97" s="1"/>
  <c r="AT227" i="97" s="1"/>
  <c r="AU222" i="97" s="1"/>
  <c r="AU227" i="97" s="1"/>
  <c r="AV222" i="97" s="1"/>
  <c r="AV227" i="97" s="1"/>
  <c r="AW222" i="97" s="1"/>
  <c r="AW227" i="97" s="1"/>
  <c r="AX222" i="97" s="1"/>
  <c r="AX227" i="97" s="1"/>
  <c r="AY222" i="97" s="1"/>
  <c r="AY227" i="97" s="1"/>
  <c r="AZ222" i="97" s="1"/>
  <c r="AZ227" i="97" s="1"/>
  <c r="BA222" i="97" s="1"/>
  <c r="BA227" i="97" s="1"/>
  <c r="BB222" i="97" s="1"/>
  <c r="BB227" i="97" s="1"/>
  <c r="BC222" i="97" s="1"/>
  <c r="BC227" i="97" s="1"/>
  <c r="BD222" i="97" s="1"/>
  <c r="BD227" i="97" s="1"/>
  <c r="BE222" i="97" s="1"/>
  <c r="BE227" i="97" s="1"/>
  <c r="BF222" i="97" s="1"/>
  <c r="BF227" i="97" s="1"/>
  <c r="BG222" i="97" s="1"/>
  <c r="BG227" i="97" s="1"/>
  <c r="BH222" i="97" s="1"/>
  <c r="BH227" i="97" s="1"/>
  <c r="BI222" i="97" s="1"/>
  <c r="BI227" i="97" s="1"/>
  <c r="BJ222" i="97" s="1"/>
  <c r="BJ227" i="97" s="1"/>
  <c r="BK222" i="97" s="1"/>
  <c r="BK227" i="97" s="1"/>
  <c r="BL222" i="97" s="1"/>
  <c r="BL227" i="97" s="1"/>
  <c r="BM222" i="97" s="1"/>
  <c r="BM227" i="97" s="1"/>
  <c r="BN222" i="97" s="1"/>
  <c r="BN227" i="97" s="1"/>
  <c r="BO222" i="97" s="1"/>
  <c r="BO227" i="97" s="1"/>
  <c r="BP222" i="97" s="1"/>
  <c r="BP227" i="97" s="1"/>
  <c r="BQ222" i="97" s="1"/>
  <c r="BQ227" i="97" s="1"/>
  <c r="BR222" i="97" s="1"/>
  <c r="BR227" i="97" s="1"/>
  <c r="BS222" i="97" s="1"/>
  <c r="BS227" i="97" s="1"/>
  <c r="BT222" i="97" s="1"/>
  <c r="BT227" i="97" s="1"/>
  <c r="BU222" i="97" s="1"/>
  <c r="BU227" i="97" s="1"/>
  <c r="BV222" i="97" s="1"/>
  <c r="BV227" i="97" s="1"/>
  <c r="BW222" i="97" s="1"/>
  <c r="BW227" i="97" s="1"/>
  <c r="BX222" i="97" s="1"/>
  <c r="BX227" i="97" s="1"/>
  <c r="BY222" i="97" s="1"/>
  <c r="BY227" i="97" s="1"/>
  <c r="BZ222" i="97" s="1"/>
  <c r="BZ227" i="97" s="1"/>
  <c r="CA222" i="97" s="1"/>
  <c r="CA227" i="97" s="1"/>
  <c r="CB222" i="97" s="1"/>
  <c r="CB227" i="97" s="1"/>
  <c r="CC222" i="97" s="1"/>
  <c r="CC227" i="97" s="1"/>
  <c r="CD222" i="97" s="1"/>
  <c r="CD227" i="97" s="1"/>
  <c r="CE222" i="97" s="1"/>
  <c r="CE227" i="97" s="1"/>
  <c r="CF222" i="97" s="1"/>
  <c r="CF227" i="97" s="1"/>
  <c r="CG222" i="97" s="1"/>
  <c r="CG227" i="97" s="1"/>
  <c r="CH222" i="97" s="1"/>
  <c r="CH227" i="97" s="1"/>
  <c r="CI222" i="97" s="1"/>
  <c r="CI227" i="97" s="1"/>
  <c r="F208" i="97"/>
  <c r="G201" i="97" s="1"/>
  <c r="G208" i="97" s="1"/>
  <c r="H201" i="97" s="1"/>
  <c r="H208" i="97" s="1"/>
  <c r="I201" i="97" s="1"/>
  <c r="I208" i="97" s="1"/>
  <c r="J201" i="97" s="1"/>
  <c r="J208" i="97" s="1"/>
  <c r="K201" i="97" s="1"/>
  <c r="K208" i="97" s="1"/>
  <c r="L201" i="97" s="1"/>
  <c r="L208" i="97" s="1"/>
  <c r="M201" i="97" s="1"/>
  <c r="M208" i="97" s="1"/>
  <c r="N201" i="97" s="1"/>
  <c r="N208" i="97" s="1"/>
  <c r="O201" i="97" s="1"/>
  <c r="O208" i="97" s="1"/>
  <c r="P201" i="97" s="1"/>
  <c r="P208" i="97" s="1"/>
  <c r="Q201" i="97" s="1"/>
  <c r="Q208" i="97" s="1"/>
  <c r="R201" i="97" s="1"/>
  <c r="R208" i="97" s="1"/>
  <c r="S201" i="97" s="1"/>
  <c r="S208" i="97" s="1"/>
  <c r="T201" i="97" s="1"/>
  <c r="T208" i="97" s="1"/>
  <c r="U201" i="97" s="1"/>
  <c r="U208" i="97" s="1"/>
  <c r="V201" i="97" s="1"/>
  <c r="V208" i="97" s="1"/>
  <c r="W201" i="97" s="1"/>
  <c r="W208" i="97" s="1"/>
  <c r="X201" i="97" s="1"/>
  <c r="X208" i="97" s="1"/>
  <c r="Y201" i="97" s="1"/>
  <c r="Y208" i="97" s="1"/>
  <c r="Z201" i="97" s="1"/>
  <c r="Z208" i="97" s="1"/>
  <c r="AA201" i="97" s="1"/>
  <c r="AA208" i="97" s="1"/>
  <c r="AB201" i="97" s="1"/>
  <c r="AB208" i="97" s="1"/>
  <c r="AC201" i="97" s="1"/>
  <c r="AC208" i="97" s="1"/>
  <c r="AD201" i="97" s="1"/>
  <c r="AD208" i="97" s="1"/>
  <c r="AE201" i="97" s="1"/>
  <c r="AE208" i="97" s="1"/>
  <c r="AF201" i="97" s="1"/>
  <c r="AF208" i="97" s="1"/>
  <c r="AG201" i="97" s="1"/>
  <c r="AG208" i="97" s="1"/>
  <c r="AH201" i="97" s="1"/>
  <c r="AH208" i="97" s="1"/>
  <c r="AI201" i="97" s="1"/>
  <c r="AI208" i="97" s="1"/>
  <c r="AJ201" i="97" s="1"/>
  <c r="AJ208" i="97" s="1"/>
  <c r="AK201" i="97" s="1"/>
  <c r="AK208" i="97" s="1"/>
  <c r="AL201" i="97" s="1"/>
  <c r="AL208" i="97" s="1"/>
  <c r="AM201" i="97" s="1"/>
  <c r="AM208" i="97" s="1"/>
  <c r="AN201" i="97" s="1"/>
  <c r="AN208" i="97" s="1"/>
  <c r="AO201" i="97" s="1"/>
  <c r="AO208" i="97" s="1"/>
  <c r="AP201" i="97" s="1"/>
  <c r="AP208" i="97" s="1"/>
  <c r="AQ201" i="97" s="1"/>
  <c r="AQ208" i="97" s="1"/>
  <c r="AR201" i="97" s="1"/>
  <c r="AR208" i="97" s="1"/>
  <c r="AS201" i="97" s="1"/>
  <c r="AS208" i="97" s="1"/>
  <c r="AT201" i="97" s="1"/>
  <c r="AT208" i="97" s="1"/>
  <c r="AU201" i="97" s="1"/>
  <c r="AU208" i="97" s="1"/>
  <c r="AV201" i="97" s="1"/>
  <c r="AV208" i="97" s="1"/>
  <c r="AW201" i="97" s="1"/>
  <c r="AW208" i="97" s="1"/>
  <c r="AX201" i="97" s="1"/>
  <c r="AX208" i="97" s="1"/>
  <c r="AY201" i="97" s="1"/>
  <c r="AY208" i="97" s="1"/>
  <c r="AZ201" i="97" s="1"/>
  <c r="AZ208" i="97" s="1"/>
  <c r="BA201" i="97" s="1"/>
  <c r="BA208" i="97" s="1"/>
  <c r="BB201" i="97" s="1"/>
  <c r="BB208" i="97" s="1"/>
  <c r="BC201" i="97" s="1"/>
  <c r="BC208" i="97" s="1"/>
  <c r="BD201" i="97" s="1"/>
  <c r="BD208" i="97" s="1"/>
  <c r="BE201" i="97" s="1"/>
  <c r="BE208" i="97" s="1"/>
  <c r="BF201" i="97" s="1"/>
  <c r="BF208" i="97" s="1"/>
  <c r="BG201" i="97" s="1"/>
  <c r="BG208" i="97" s="1"/>
  <c r="BH201" i="97" s="1"/>
  <c r="BH208" i="97" s="1"/>
  <c r="BI201" i="97" s="1"/>
  <c r="BI208" i="97" s="1"/>
  <c r="BJ201" i="97" s="1"/>
  <c r="BJ208" i="97" s="1"/>
  <c r="BK201" i="97" s="1"/>
  <c r="BK208" i="97" s="1"/>
  <c r="BL201" i="97" s="1"/>
  <c r="BL208" i="97" s="1"/>
  <c r="BM201" i="97" s="1"/>
  <c r="BM208" i="97" s="1"/>
  <c r="BN201" i="97" s="1"/>
  <c r="BN208" i="97" s="1"/>
  <c r="BO201" i="97" s="1"/>
  <c r="BO208" i="97" s="1"/>
  <c r="BP201" i="97" s="1"/>
  <c r="BP208" i="97" s="1"/>
  <c r="BQ201" i="97" s="1"/>
  <c r="BQ208" i="97" s="1"/>
  <c r="BR201" i="97" s="1"/>
  <c r="BR208" i="97" s="1"/>
  <c r="BS201" i="97" s="1"/>
  <c r="BS208" i="97" s="1"/>
  <c r="BT201" i="97" s="1"/>
  <c r="BT208" i="97" s="1"/>
  <c r="BU201" i="97" s="1"/>
  <c r="BU208" i="97" s="1"/>
  <c r="BV201" i="97" s="1"/>
  <c r="BV208" i="97" s="1"/>
  <c r="BW201" i="97" s="1"/>
  <c r="BW208" i="97" s="1"/>
  <c r="BX201" i="97" s="1"/>
  <c r="BX208" i="97" s="1"/>
  <c r="BY201" i="97" s="1"/>
  <c r="BY208" i="97" s="1"/>
  <c r="BZ201" i="97" s="1"/>
  <c r="BZ208" i="97" s="1"/>
  <c r="CA201" i="97" s="1"/>
  <c r="CA208" i="97" s="1"/>
  <c r="CB201" i="97" s="1"/>
  <c r="CB208" i="97" s="1"/>
  <c r="CC201" i="97" s="1"/>
  <c r="CC208" i="97" s="1"/>
  <c r="CD201" i="97" s="1"/>
  <c r="CD208" i="97" s="1"/>
  <c r="CE201" i="97" s="1"/>
  <c r="CE208" i="97" s="1"/>
  <c r="CF201" i="97" s="1"/>
  <c r="CF208" i="97" s="1"/>
  <c r="CG201" i="97" s="1"/>
  <c r="CG208" i="97" s="1"/>
  <c r="CH201" i="97" s="1"/>
  <c r="CH208" i="97" s="1"/>
  <c r="CI201" i="97" s="1"/>
  <c r="CI208" i="97" s="1"/>
  <c r="CJ201" i="97" s="1"/>
  <c r="CJ208" i="97" s="1"/>
  <c r="CK201" i="97" s="1"/>
  <c r="CK208" i="97" s="1"/>
  <c r="CL201" i="97" s="1"/>
  <c r="CL208" i="97" s="1"/>
  <c r="CM201" i="97" s="1"/>
  <c r="CM208" i="97" s="1"/>
  <c r="CN201" i="97" s="1"/>
  <c r="CN208" i="97" s="1"/>
  <c r="CO201" i="97" s="1"/>
  <c r="CO208" i="97" s="1"/>
  <c r="CP201" i="97" s="1"/>
  <c r="CP208" i="97" s="1"/>
  <c r="CQ201" i="97" s="1"/>
  <c r="CQ208" i="97" s="1"/>
  <c r="CR201" i="97" s="1"/>
  <c r="CR208" i="97" s="1"/>
  <c r="CS201" i="97" s="1"/>
  <c r="CS208" i="97" s="1"/>
  <c r="CT201" i="97" s="1"/>
  <c r="CT208" i="97" s="1"/>
  <c r="CU201" i="97" s="1"/>
  <c r="CU208" i="97" s="1"/>
  <c r="CV201" i="97" s="1"/>
  <c r="CV208" i="97" s="1"/>
  <c r="CW201" i="97" s="1"/>
  <c r="CW208" i="97" s="1"/>
  <c r="CX201" i="97" s="1"/>
  <c r="CX208" i="97" s="1"/>
  <c r="CY201" i="97" s="1"/>
  <c r="CY208" i="97" s="1"/>
  <c r="CZ201" i="97" s="1"/>
  <c r="CZ208" i="97" s="1"/>
  <c r="DA201" i="97" s="1"/>
  <c r="DA208" i="97" s="1"/>
  <c r="DB201" i="97" s="1"/>
  <c r="DB208" i="97" s="1"/>
  <c r="DC201" i="97" s="1"/>
  <c r="DC208" i="97" s="1"/>
  <c r="DD201" i="97" s="1"/>
  <c r="DD208" i="97" s="1"/>
  <c r="DE201" i="97" s="1"/>
  <c r="DE208" i="97" s="1"/>
  <c r="DF201" i="97" s="1"/>
  <c r="DF208" i="97" s="1"/>
  <c r="DG201" i="97" s="1"/>
  <c r="DG208" i="97" s="1"/>
  <c r="DH201" i="97" s="1"/>
  <c r="E576" i="97"/>
  <c r="D597" i="97"/>
  <c r="D596" i="97"/>
  <c r="G36" i="97"/>
  <c r="CV271" i="97" l="1"/>
  <c r="CV278" i="97" s="1"/>
  <c r="CW271" i="97" s="1"/>
  <c r="CW278" i="97" s="1"/>
  <c r="CX271" i="97" s="1"/>
  <c r="CX278" i="97" s="1"/>
  <c r="CY271" i="97" s="1"/>
  <c r="CY278" i="97" s="1"/>
  <c r="CZ271" i="97" s="1"/>
  <c r="CZ278" i="97" s="1"/>
  <c r="DA271" i="97" s="1"/>
  <c r="DA278" i="97" s="1"/>
  <c r="DB271" i="97" s="1"/>
  <c r="DB278" i="97" s="1"/>
  <c r="DC271" i="97" s="1"/>
  <c r="DC278" i="97" s="1"/>
  <c r="DD271" i="97" s="1"/>
  <c r="DD278" i="97" s="1"/>
  <c r="DE271" i="97" s="1"/>
  <c r="DE278" i="97" s="1"/>
  <c r="DF271" i="97" s="1"/>
  <c r="DF278" i="97" s="1"/>
  <c r="DG271" i="97" s="1"/>
  <c r="DG278" i="97" s="1"/>
  <c r="DH271" i="97" s="1"/>
  <c r="CI588" i="97"/>
  <c r="CI593" i="97" s="1"/>
  <c r="CU588" i="97"/>
  <c r="CU593" i="97" s="1"/>
  <c r="DH588" i="97" s="1"/>
  <c r="DH593" i="97" s="1"/>
  <c r="CS470" i="97"/>
  <c r="CS477" i="97" s="1"/>
  <c r="CT470" i="97" s="1"/>
  <c r="CT477" i="97" s="1"/>
  <c r="CU470" i="97" s="1"/>
  <c r="CU477" i="97" s="1"/>
  <c r="CV470" i="97" s="1"/>
  <c r="CV477" i="97" s="1"/>
  <c r="CW470" i="97" s="1"/>
  <c r="CW477" i="97" s="1"/>
  <c r="CX470" i="97" s="1"/>
  <c r="CX477" i="97" s="1"/>
  <c r="CY470" i="97" s="1"/>
  <c r="CY477" i="97" s="1"/>
  <c r="CZ470" i="97" s="1"/>
  <c r="CZ477" i="97" s="1"/>
  <c r="DA470" i="97" s="1"/>
  <c r="DA477" i="97" s="1"/>
  <c r="DB470" i="97" s="1"/>
  <c r="DB477" i="97" s="1"/>
  <c r="DC470" i="97" s="1"/>
  <c r="DC477" i="97" s="1"/>
  <c r="DD470" i="97" s="1"/>
  <c r="DD477" i="97" s="1"/>
  <c r="DE470" i="97" s="1"/>
  <c r="DE477" i="97" s="1"/>
  <c r="DF470" i="97" s="1"/>
  <c r="DF477" i="97" s="1"/>
  <c r="DG470" i="97" s="1"/>
  <c r="DG477" i="97" s="1"/>
  <c r="DH470" i="97" s="1"/>
  <c r="CR306" i="97"/>
  <c r="CR312" i="97" s="1"/>
  <c r="CS306" i="97" s="1"/>
  <c r="CS312" i="97" s="1"/>
  <c r="CT306" i="97" s="1"/>
  <c r="CT312" i="97" s="1"/>
  <c r="CU306" i="97" s="1"/>
  <c r="CU312" i="97" s="1"/>
  <c r="CV306" i="97" s="1"/>
  <c r="CV312" i="97" s="1"/>
  <c r="CW306" i="97" s="1"/>
  <c r="CW312" i="97" s="1"/>
  <c r="CX306" i="97" s="1"/>
  <c r="CX312" i="97" s="1"/>
  <c r="CY306" i="97" s="1"/>
  <c r="CY312" i="97" s="1"/>
  <c r="CZ306" i="97" s="1"/>
  <c r="CZ312" i="97" s="1"/>
  <c r="DA306" i="97" s="1"/>
  <c r="DA312" i="97" s="1"/>
  <c r="DB306" i="97" s="1"/>
  <c r="DB312" i="97" s="1"/>
  <c r="DC306" i="97" s="1"/>
  <c r="DC312" i="97" s="1"/>
  <c r="DD306" i="97" s="1"/>
  <c r="DD312" i="97" s="1"/>
  <c r="DE306" i="97" s="1"/>
  <c r="DE312" i="97" s="1"/>
  <c r="DF306" i="97" s="1"/>
  <c r="DF312" i="97" s="1"/>
  <c r="DG306" i="97" s="1"/>
  <c r="DG312" i="97" s="1"/>
  <c r="DH306" i="97" s="1"/>
  <c r="DH312" i="97" s="1"/>
  <c r="DI306" i="97" s="1"/>
  <c r="DI312" i="97" s="1"/>
  <c r="DJ306" i="97" s="1"/>
  <c r="DJ312" i="97" s="1"/>
  <c r="DK306" i="97" s="1"/>
  <c r="DK312" i="97" s="1"/>
  <c r="DL306" i="97" s="1"/>
  <c r="DL312" i="97" s="1"/>
  <c r="DM306" i="97" s="1"/>
  <c r="DM312" i="97" s="1"/>
  <c r="DN306" i="97" s="1"/>
  <c r="DN312" i="97" s="1"/>
  <c r="DO306" i="97" s="1"/>
  <c r="DO312" i="97" s="1"/>
  <c r="DP306" i="97" s="1"/>
  <c r="DP312" i="97" s="1"/>
  <c r="DQ306" i="97" s="1"/>
  <c r="DQ312" i="97" s="1"/>
  <c r="DR306" i="97" s="1"/>
  <c r="DR312" i="97" s="1"/>
  <c r="DS306" i="97" s="1"/>
  <c r="DS312" i="97" s="1"/>
  <c r="DT306" i="97" s="1"/>
  <c r="DT312" i="97" s="1"/>
  <c r="DU306" i="97" s="1"/>
  <c r="DU312" i="97" s="1"/>
  <c r="DV306" i="97" s="1"/>
  <c r="DV312" i="97" s="1"/>
  <c r="DW306" i="97" s="1"/>
  <c r="DW312" i="97" s="1"/>
  <c r="DX306" i="97" s="1"/>
  <c r="DX312" i="97" s="1"/>
  <c r="DY306" i="97" s="1"/>
  <c r="DY312" i="97" s="1"/>
  <c r="DZ306" i="97" s="1"/>
  <c r="DZ312" i="97" s="1"/>
  <c r="EA306" i="97" s="1"/>
  <c r="EA312" i="97" s="1"/>
  <c r="EB306" i="97" s="1"/>
  <c r="EB312" i="97" s="1"/>
  <c r="EC306" i="97" s="1"/>
  <c r="EC312" i="97" s="1"/>
  <c r="ED306" i="97" s="1"/>
  <c r="ED312" i="97" s="1"/>
  <c r="EE306" i="97" s="1"/>
  <c r="EE312" i="97" s="1"/>
  <c r="EF306" i="97" s="1"/>
  <c r="EF312" i="97" s="1"/>
  <c r="EG306" i="97" s="1"/>
  <c r="EG312" i="97" s="1"/>
  <c r="EH306" i="97" s="1"/>
  <c r="EH312" i="97" s="1"/>
  <c r="EI306" i="97" s="1"/>
  <c r="EI312" i="97" s="1"/>
  <c r="CS460" i="97"/>
  <c r="CS467" i="97" s="1"/>
  <c r="CT460" i="97" s="1"/>
  <c r="CT467" i="97" s="1"/>
  <c r="CU460" i="97" s="1"/>
  <c r="CU467" i="97" s="1"/>
  <c r="CV460" i="97" s="1"/>
  <c r="CV467" i="97" s="1"/>
  <c r="CW460" i="97" s="1"/>
  <c r="CW467" i="97" s="1"/>
  <c r="CX460" i="97" s="1"/>
  <c r="CX467" i="97" s="1"/>
  <c r="CY460" i="97" s="1"/>
  <c r="CY467" i="97" s="1"/>
  <c r="CZ460" i="97" s="1"/>
  <c r="CZ467" i="97" s="1"/>
  <c r="DA460" i="97" s="1"/>
  <c r="DA467" i="97" s="1"/>
  <c r="DB460" i="97" s="1"/>
  <c r="DB467" i="97" s="1"/>
  <c r="DC460" i="97" s="1"/>
  <c r="DC467" i="97" s="1"/>
  <c r="DD460" i="97" s="1"/>
  <c r="DD467" i="97" s="1"/>
  <c r="DE460" i="97" s="1"/>
  <c r="DE467" i="97" s="1"/>
  <c r="DF460" i="97" s="1"/>
  <c r="DF467" i="97" s="1"/>
  <c r="DG460" i="97" s="1"/>
  <c r="DG467" i="97" s="1"/>
  <c r="DH460" i="97" s="1"/>
  <c r="CR151" i="97"/>
  <c r="CR157" i="97" s="1"/>
  <c r="CS151" i="97" s="1"/>
  <c r="CS157" i="97" s="1"/>
  <c r="CT424" i="97"/>
  <c r="CT430" i="97" s="1"/>
  <c r="CU424" i="97" s="1"/>
  <c r="CU430" i="97" s="1"/>
  <c r="CV424" i="97" s="1"/>
  <c r="CV430" i="97" s="1"/>
  <c r="CW424" i="97" s="1"/>
  <c r="CW430" i="97" s="1"/>
  <c r="CX424" i="97" s="1"/>
  <c r="CX430" i="97" s="1"/>
  <c r="CY424" i="97" s="1"/>
  <c r="CY430" i="97" s="1"/>
  <c r="CZ424" i="97" s="1"/>
  <c r="CZ430" i="97" s="1"/>
  <c r="DA424" i="97" s="1"/>
  <c r="DA430" i="97" s="1"/>
  <c r="DB424" i="97" s="1"/>
  <c r="DB430" i="97" s="1"/>
  <c r="DC424" i="97" s="1"/>
  <c r="DC430" i="97" s="1"/>
  <c r="DD424" i="97" s="1"/>
  <c r="DD430" i="97" s="1"/>
  <c r="DE424" i="97" s="1"/>
  <c r="DE430" i="97" s="1"/>
  <c r="DF424" i="97" s="1"/>
  <c r="DF430" i="97" s="1"/>
  <c r="DG424" i="97" s="1"/>
  <c r="DG430" i="97" s="1"/>
  <c r="DH424" i="97" s="1"/>
  <c r="CJ240" i="97"/>
  <c r="CJ248" i="97" s="1"/>
  <c r="CK240" i="97" s="1"/>
  <c r="CK248" i="97" s="1"/>
  <c r="CL240" i="97" s="1"/>
  <c r="CL248" i="97" s="1"/>
  <c r="CM240" i="97" s="1"/>
  <c r="CM248" i="97" s="1"/>
  <c r="CN240" i="97" s="1"/>
  <c r="CN248" i="97" s="1"/>
  <c r="CO240" i="97" s="1"/>
  <c r="CO248" i="97" s="1"/>
  <c r="CP240" i="97" s="1"/>
  <c r="CP248" i="97" s="1"/>
  <c r="CQ240" i="97" s="1"/>
  <c r="CQ248" i="97" s="1"/>
  <c r="CS552" i="97"/>
  <c r="CS558" i="97" s="1"/>
  <c r="CT552" i="97" s="1"/>
  <c r="CT558" i="97" s="1"/>
  <c r="CU552" i="97" s="1"/>
  <c r="CU558" i="97" s="1"/>
  <c r="CV552" i="97" s="1"/>
  <c r="CV558" i="97" s="1"/>
  <c r="CW552" i="97" s="1"/>
  <c r="CW558" i="97" s="1"/>
  <c r="CX552" i="97" s="1"/>
  <c r="CX558" i="97" s="1"/>
  <c r="CY552" i="97" s="1"/>
  <c r="CY558" i="97" s="1"/>
  <c r="CZ552" i="97" s="1"/>
  <c r="CZ558" i="97" s="1"/>
  <c r="DA552" i="97" s="1"/>
  <c r="DA558" i="97" s="1"/>
  <c r="DB552" i="97" s="1"/>
  <c r="DB558" i="97" s="1"/>
  <c r="DC552" i="97" s="1"/>
  <c r="DC558" i="97" s="1"/>
  <c r="DD552" i="97" s="1"/>
  <c r="DD558" i="97" s="1"/>
  <c r="DE552" i="97" s="1"/>
  <c r="DE558" i="97" s="1"/>
  <c r="DF552" i="97" s="1"/>
  <c r="DF558" i="97" s="1"/>
  <c r="DG552" i="97" s="1"/>
  <c r="DG558" i="97" s="1"/>
  <c r="DH552" i="97" s="1"/>
  <c r="DH558" i="97" s="1"/>
  <c r="DI552" i="97" s="1"/>
  <c r="DI558" i="97" s="1"/>
  <c r="DJ552" i="97" s="1"/>
  <c r="DJ558" i="97" s="1"/>
  <c r="DK552" i="97" s="1"/>
  <c r="DK558" i="97" s="1"/>
  <c r="DL552" i="97" s="1"/>
  <c r="DL558" i="97" s="1"/>
  <c r="DM552" i="97" s="1"/>
  <c r="DM558" i="97" s="1"/>
  <c r="DN552" i="97" s="1"/>
  <c r="DN558" i="97" s="1"/>
  <c r="DO552" i="97" s="1"/>
  <c r="DO558" i="97" s="1"/>
  <c r="DP552" i="97" s="1"/>
  <c r="DP558" i="97" s="1"/>
  <c r="DQ552" i="97" s="1"/>
  <c r="DQ558" i="97" s="1"/>
  <c r="DR552" i="97" s="1"/>
  <c r="DR558" i="97" s="1"/>
  <c r="DS552" i="97" s="1"/>
  <c r="DS558" i="97" s="1"/>
  <c r="DT552" i="97" s="1"/>
  <c r="DT558" i="97" s="1"/>
  <c r="DU552" i="97" s="1"/>
  <c r="DU558" i="97" s="1"/>
  <c r="DV552" i="97" s="1"/>
  <c r="DV558" i="97" s="1"/>
  <c r="DW552" i="97" s="1"/>
  <c r="DW558" i="97" s="1"/>
  <c r="DX552" i="97" s="1"/>
  <c r="DX558" i="97" s="1"/>
  <c r="DY552" i="97" s="1"/>
  <c r="DY558" i="97" s="1"/>
  <c r="DZ552" i="97" s="1"/>
  <c r="DZ558" i="97" s="1"/>
  <c r="EA552" i="97" s="1"/>
  <c r="EA558" i="97" s="1"/>
  <c r="EB552" i="97" s="1"/>
  <c r="EB558" i="97" s="1"/>
  <c r="EC552" i="97" s="1"/>
  <c r="EC558" i="97" s="1"/>
  <c r="ED552" i="97" s="1"/>
  <c r="ED558" i="97" s="1"/>
  <c r="EE552" i="97" s="1"/>
  <c r="EE558" i="97" s="1"/>
  <c r="EF552" i="97" s="1"/>
  <c r="EF558" i="97" s="1"/>
  <c r="EG552" i="97" s="1"/>
  <c r="EG558" i="97" s="1"/>
  <c r="EH552" i="97" s="1"/>
  <c r="EH558" i="97" s="1"/>
  <c r="EI552" i="97" s="1"/>
  <c r="EI558" i="97" s="1"/>
  <c r="CS499" i="97"/>
  <c r="CS505" i="97" s="1"/>
  <c r="CT499" i="97" s="1"/>
  <c r="CT505" i="97" s="1"/>
  <c r="CU499" i="97" s="1"/>
  <c r="CU505" i="97" s="1"/>
  <c r="CV499" i="97" s="1"/>
  <c r="CV505" i="97" s="1"/>
  <c r="CW499" i="97" s="1"/>
  <c r="CW505" i="97" s="1"/>
  <c r="CX499" i="97" s="1"/>
  <c r="CX505" i="97" s="1"/>
  <c r="CY499" i="97" s="1"/>
  <c r="CY505" i="97" s="1"/>
  <c r="CZ499" i="97" s="1"/>
  <c r="CZ505" i="97" s="1"/>
  <c r="DA499" i="97" s="1"/>
  <c r="DA505" i="97" s="1"/>
  <c r="DB499" i="97" s="1"/>
  <c r="DB505" i="97" s="1"/>
  <c r="DC499" i="97" s="1"/>
  <c r="DC505" i="97" s="1"/>
  <c r="DD499" i="97" s="1"/>
  <c r="DD505" i="97" s="1"/>
  <c r="DE499" i="97" s="1"/>
  <c r="DE505" i="97" s="1"/>
  <c r="DF499" i="97" s="1"/>
  <c r="DF505" i="97" s="1"/>
  <c r="DG499" i="97" s="1"/>
  <c r="DG505" i="97" s="1"/>
  <c r="DH499" i="97" s="1"/>
  <c r="CJ543" i="97"/>
  <c r="CJ549" i="97" s="1"/>
  <c r="CK543" i="97" s="1"/>
  <c r="CK549" i="97" s="1"/>
  <c r="CL543" i="97" s="1"/>
  <c r="CL549" i="97" s="1"/>
  <c r="CM543" i="97" s="1"/>
  <c r="CM549" i="97" s="1"/>
  <c r="CN543" i="97" s="1"/>
  <c r="CN549" i="97" s="1"/>
  <c r="CO543" i="97" s="1"/>
  <c r="CO549" i="97" s="1"/>
  <c r="CP543" i="97" s="1"/>
  <c r="CP549" i="97" s="1"/>
  <c r="CQ543" i="97" s="1"/>
  <c r="CQ549" i="97" s="1"/>
  <c r="CR543" i="97" s="1"/>
  <c r="CR549" i="97" s="1"/>
  <c r="CS50" i="97"/>
  <c r="CS58" i="97" s="1"/>
  <c r="CT50" i="97" s="1"/>
  <c r="CT58" i="97" s="1"/>
  <c r="CU50" i="97" s="1"/>
  <c r="CU58" i="97" s="1"/>
  <c r="CV50" i="97" s="1"/>
  <c r="CV58" i="97" s="1"/>
  <c r="CW50" i="97" s="1"/>
  <c r="CW58" i="97" s="1"/>
  <c r="CX50" i="97" s="1"/>
  <c r="CX58" i="97" s="1"/>
  <c r="CY50" i="97" s="1"/>
  <c r="CY58" i="97" s="1"/>
  <c r="CZ50" i="97" s="1"/>
  <c r="CZ58" i="97" s="1"/>
  <c r="DA50" i="97" s="1"/>
  <c r="DA58" i="97" s="1"/>
  <c r="DB50" i="97" s="1"/>
  <c r="DB58" i="97" s="1"/>
  <c r="DC50" i="97" s="1"/>
  <c r="DC58" i="97" s="1"/>
  <c r="DD50" i="97" s="1"/>
  <c r="DD58" i="97" s="1"/>
  <c r="DE50" i="97" s="1"/>
  <c r="DE58" i="97" s="1"/>
  <c r="DF50" i="97" s="1"/>
  <c r="DF58" i="97" s="1"/>
  <c r="DG50" i="97" s="1"/>
  <c r="DG58" i="97" s="1"/>
  <c r="DH50" i="97" s="1"/>
  <c r="CJ518" i="97"/>
  <c r="CJ523" i="97" s="1"/>
  <c r="CK518" i="97" s="1"/>
  <c r="CK523" i="97" s="1"/>
  <c r="CL518" i="97" s="1"/>
  <c r="CL523" i="97" s="1"/>
  <c r="CM518" i="97" s="1"/>
  <c r="CM523" i="97" s="1"/>
  <c r="CN518" i="97" s="1"/>
  <c r="CN523" i="97" s="1"/>
  <c r="CO518" i="97" s="1"/>
  <c r="CO523" i="97" s="1"/>
  <c r="CP518" i="97" s="1"/>
  <c r="CP523" i="97" s="1"/>
  <c r="CQ518" i="97" s="1"/>
  <c r="CQ523" i="97" s="1"/>
  <c r="CR518" i="97" s="1"/>
  <c r="CR523" i="97" s="1"/>
  <c r="CT404" i="97"/>
  <c r="CT411" i="97" s="1"/>
  <c r="CU404" i="97" s="1"/>
  <c r="CU411" i="97" s="1"/>
  <c r="CV404" i="97" s="1"/>
  <c r="CV411" i="97" s="1"/>
  <c r="CW404" i="97" s="1"/>
  <c r="CW411" i="97" s="1"/>
  <c r="CX404" i="97" s="1"/>
  <c r="CX411" i="97" s="1"/>
  <c r="CY404" i="97" s="1"/>
  <c r="CY411" i="97" s="1"/>
  <c r="CZ404" i="97" s="1"/>
  <c r="CZ411" i="97" s="1"/>
  <c r="DA404" i="97" s="1"/>
  <c r="DA411" i="97" s="1"/>
  <c r="DB404" i="97" s="1"/>
  <c r="DB411" i="97" s="1"/>
  <c r="DC404" i="97" s="1"/>
  <c r="DC411" i="97" s="1"/>
  <c r="DD404" i="97" s="1"/>
  <c r="DD411" i="97" s="1"/>
  <c r="DE404" i="97" s="1"/>
  <c r="DE411" i="97" s="1"/>
  <c r="DF404" i="97" s="1"/>
  <c r="DF411" i="97" s="1"/>
  <c r="DG404" i="97" s="1"/>
  <c r="DG411" i="97" s="1"/>
  <c r="DH404" i="97" s="1"/>
  <c r="CU356" i="97"/>
  <c r="CU363" i="97" s="1"/>
  <c r="CV356" i="97" s="1"/>
  <c r="CV363" i="97" s="1"/>
  <c r="CW356" i="97" s="1"/>
  <c r="CW363" i="97" s="1"/>
  <c r="CX356" i="97" s="1"/>
  <c r="CX363" i="97" s="1"/>
  <c r="CY356" i="97" s="1"/>
  <c r="CY363" i="97" s="1"/>
  <c r="CZ356" i="97" s="1"/>
  <c r="CZ363" i="97" s="1"/>
  <c r="DA356" i="97" s="1"/>
  <c r="DA363" i="97" s="1"/>
  <c r="DB356" i="97" s="1"/>
  <c r="DB363" i="97" s="1"/>
  <c r="DC356" i="97" s="1"/>
  <c r="DC363" i="97" s="1"/>
  <c r="DD356" i="97" s="1"/>
  <c r="DD363" i="97" s="1"/>
  <c r="DE356" i="97" s="1"/>
  <c r="DE363" i="97" s="1"/>
  <c r="DF356" i="97" s="1"/>
  <c r="DF363" i="97" s="1"/>
  <c r="DG356" i="97" s="1"/>
  <c r="DG363" i="97" s="1"/>
  <c r="DH356" i="97" s="1"/>
  <c r="CT433" i="97"/>
  <c r="CT439" i="97" s="1"/>
  <c r="CU433" i="97" s="1"/>
  <c r="CU439" i="97" s="1"/>
  <c r="CV433" i="97" s="1"/>
  <c r="CV439" i="97" s="1"/>
  <c r="CW433" i="97" s="1"/>
  <c r="CW439" i="97" s="1"/>
  <c r="CX433" i="97" s="1"/>
  <c r="CX439" i="97" s="1"/>
  <c r="CY433" i="97" s="1"/>
  <c r="CY439" i="97" s="1"/>
  <c r="CZ433" i="97" s="1"/>
  <c r="CZ439" i="97" s="1"/>
  <c r="DA433" i="97" s="1"/>
  <c r="DA439" i="97" s="1"/>
  <c r="DB433" i="97" s="1"/>
  <c r="DB439" i="97" s="1"/>
  <c r="DC433" i="97" s="1"/>
  <c r="DC439" i="97" s="1"/>
  <c r="DD433" i="97" s="1"/>
  <c r="DD439" i="97" s="1"/>
  <c r="DE433" i="97" s="1"/>
  <c r="DE439" i="97" s="1"/>
  <c r="DF433" i="97" s="1"/>
  <c r="DF439" i="97" s="1"/>
  <c r="DG433" i="97" s="1"/>
  <c r="DG439" i="97" s="1"/>
  <c r="DH433" i="97" s="1"/>
  <c r="CS561" i="97"/>
  <c r="CS567" i="97" s="1"/>
  <c r="CT561" i="97" s="1"/>
  <c r="CT567" i="97" s="1"/>
  <c r="CU561" i="97" s="1"/>
  <c r="CU567" i="97" s="1"/>
  <c r="CU376" i="97"/>
  <c r="CU383" i="97" s="1"/>
  <c r="CV376" i="97" s="1"/>
  <c r="CV383" i="97" s="1"/>
  <c r="CW376" i="97" s="1"/>
  <c r="CW383" i="97" s="1"/>
  <c r="CX376" i="97" s="1"/>
  <c r="CX383" i="97" s="1"/>
  <c r="CY376" i="97" s="1"/>
  <c r="CY383" i="97" s="1"/>
  <c r="CZ376" i="97" s="1"/>
  <c r="CZ383" i="97" s="1"/>
  <c r="DA376" i="97" s="1"/>
  <c r="DA383" i="97" s="1"/>
  <c r="DB376" i="97" s="1"/>
  <c r="DB383" i="97" s="1"/>
  <c r="DC376" i="97" s="1"/>
  <c r="DC383" i="97" s="1"/>
  <c r="DD376" i="97" s="1"/>
  <c r="DD383" i="97" s="1"/>
  <c r="DE376" i="97" s="1"/>
  <c r="DE383" i="97" s="1"/>
  <c r="DF376" i="97" s="1"/>
  <c r="DF383" i="97" s="1"/>
  <c r="DG376" i="97" s="1"/>
  <c r="DG383" i="97" s="1"/>
  <c r="DH376" i="97" s="1"/>
  <c r="CJ526" i="97"/>
  <c r="CJ531" i="97" s="1"/>
  <c r="CK526" i="97" s="1"/>
  <c r="CK531" i="97" s="1"/>
  <c r="CL526" i="97" s="1"/>
  <c r="CL531" i="97" s="1"/>
  <c r="CM526" i="97" s="1"/>
  <c r="CM531" i="97" s="1"/>
  <c r="CN526" i="97" s="1"/>
  <c r="CN531" i="97" s="1"/>
  <c r="CO526" i="97" s="1"/>
  <c r="CO531" i="97" s="1"/>
  <c r="CP526" i="97" s="1"/>
  <c r="CP531" i="97" s="1"/>
  <c r="CQ526" i="97" s="1"/>
  <c r="CQ531" i="97" s="1"/>
  <c r="CR526" i="97" s="1"/>
  <c r="CR531" i="97" s="1"/>
  <c r="CS508" i="97"/>
  <c r="CS515" i="97" s="1"/>
  <c r="CT508" i="97" s="1"/>
  <c r="CT515" i="97" s="1"/>
  <c r="CU508" i="97" s="1"/>
  <c r="CU515" i="97" s="1"/>
  <c r="CV508" i="97" s="1"/>
  <c r="CV515" i="97" s="1"/>
  <c r="CW508" i="97" s="1"/>
  <c r="CW515" i="97" s="1"/>
  <c r="CX508" i="97" s="1"/>
  <c r="CX515" i="97" s="1"/>
  <c r="CY508" i="97" s="1"/>
  <c r="CY515" i="97" s="1"/>
  <c r="CZ508" i="97" s="1"/>
  <c r="CZ515" i="97" s="1"/>
  <c r="DA508" i="97" s="1"/>
  <c r="DA515" i="97" s="1"/>
  <c r="DB508" i="97" s="1"/>
  <c r="DB515" i="97" s="1"/>
  <c r="DC508" i="97" s="1"/>
  <c r="DC515" i="97" s="1"/>
  <c r="DD508" i="97" s="1"/>
  <c r="DD515" i="97" s="1"/>
  <c r="DE508" i="97" s="1"/>
  <c r="DE515" i="97" s="1"/>
  <c r="DF508" i="97" s="1"/>
  <c r="DF515" i="97" s="1"/>
  <c r="DG508" i="97" s="1"/>
  <c r="DG515" i="97" s="1"/>
  <c r="DH508" i="97" s="1"/>
  <c r="CS82" i="97"/>
  <c r="CS88" i="97" s="1"/>
  <c r="CT82" i="97" s="1"/>
  <c r="CT88" i="97" s="1"/>
  <c r="CS579" i="97"/>
  <c r="CS585" i="97" s="1"/>
  <c r="CT579" i="97" s="1"/>
  <c r="CT585" i="97" s="1"/>
  <c r="CU579" i="97" s="1"/>
  <c r="CU585" i="97" s="1"/>
  <c r="CR121" i="97"/>
  <c r="CR128" i="97" s="1"/>
  <c r="CS121" i="97" s="1"/>
  <c r="CS128" i="97" s="1"/>
  <c r="CS490" i="97"/>
  <c r="CS496" i="97" s="1"/>
  <c r="CT490" i="97" s="1"/>
  <c r="CT496" i="97" s="1"/>
  <c r="CU490" i="97" s="1"/>
  <c r="CU496" i="97" s="1"/>
  <c r="CV490" i="97" s="1"/>
  <c r="CV496" i="97" s="1"/>
  <c r="CW490" i="97" s="1"/>
  <c r="CW496" i="97" s="1"/>
  <c r="CX490" i="97" s="1"/>
  <c r="CX496" i="97" s="1"/>
  <c r="CY490" i="97" s="1"/>
  <c r="CY496" i="97" s="1"/>
  <c r="CZ490" i="97" s="1"/>
  <c r="CZ496" i="97" s="1"/>
  <c r="DA490" i="97" s="1"/>
  <c r="DA496" i="97" s="1"/>
  <c r="DB490" i="97" s="1"/>
  <c r="DB496" i="97" s="1"/>
  <c r="DC490" i="97" s="1"/>
  <c r="DC496" i="97" s="1"/>
  <c r="DD490" i="97" s="1"/>
  <c r="DD496" i="97" s="1"/>
  <c r="DE490" i="97" s="1"/>
  <c r="DE496" i="97" s="1"/>
  <c r="DF490" i="97" s="1"/>
  <c r="DF496" i="97" s="1"/>
  <c r="DG490" i="97" s="1"/>
  <c r="DG496" i="97" s="1"/>
  <c r="DH490" i="97" s="1"/>
  <c r="CS39" i="97"/>
  <c r="CS47" i="97" s="1"/>
  <c r="CT39" i="97" s="1"/>
  <c r="CT47" i="97" s="1"/>
  <c r="CU39" i="97" s="1"/>
  <c r="CU47" i="97" s="1"/>
  <c r="CV39" i="97" s="1"/>
  <c r="CV47" i="97" s="1"/>
  <c r="CW39" i="97" s="1"/>
  <c r="CW47" i="97" s="1"/>
  <c r="CX39" i="97" s="1"/>
  <c r="CX47" i="97" s="1"/>
  <c r="CY39" i="97" s="1"/>
  <c r="CY47" i="97" s="1"/>
  <c r="CZ39" i="97" s="1"/>
  <c r="CZ47" i="97" s="1"/>
  <c r="DA39" i="97" s="1"/>
  <c r="DA47" i="97" s="1"/>
  <c r="DB39" i="97" s="1"/>
  <c r="DB47" i="97" s="1"/>
  <c r="DC39" i="97" s="1"/>
  <c r="DC47" i="97" s="1"/>
  <c r="DD39" i="97" s="1"/>
  <c r="DD47" i="97" s="1"/>
  <c r="DE39" i="97" s="1"/>
  <c r="DE47" i="97" s="1"/>
  <c r="DF39" i="97" s="1"/>
  <c r="DF47" i="97" s="1"/>
  <c r="DG39" i="97" s="1"/>
  <c r="DG47" i="97" s="1"/>
  <c r="DH39" i="97" s="1"/>
  <c r="CR131" i="97"/>
  <c r="CR138" i="97" s="1"/>
  <c r="CS131" i="97" s="1"/>
  <c r="CS138" i="97" s="1"/>
  <c r="CS61" i="97"/>
  <c r="CS68" i="97" s="1"/>
  <c r="CT61" i="97" s="1"/>
  <c r="CT68" i="97" s="1"/>
  <c r="CU61" i="97" s="1"/>
  <c r="CU68" i="97" s="1"/>
  <c r="CV61" i="97" s="1"/>
  <c r="CV68" i="97" s="1"/>
  <c r="CW61" i="97" s="1"/>
  <c r="CW68" i="97" s="1"/>
  <c r="CX61" i="97" s="1"/>
  <c r="CX68" i="97" s="1"/>
  <c r="CY61" i="97" s="1"/>
  <c r="CY68" i="97" s="1"/>
  <c r="CZ61" i="97" s="1"/>
  <c r="CZ68" i="97" s="1"/>
  <c r="DA61" i="97" s="1"/>
  <c r="DA68" i="97" s="1"/>
  <c r="DB61" i="97" s="1"/>
  <c r="DB68" i="97" s="1"/>
  <c r="DC61" i="97" s="1"/>
  <c r="DC68" i="97" s="1"/>
  <c r="DD61" i="97" s="1"/>
  <c r="DD68" i="97" s="1"/>
  <c r="DE61" i="97" s="1"/>
  <c r="DE68" i="97" s="1"/>
  <c r="DF61" i="97" s="1"/>
  <c r="DF68" i="97" s="1"/>
  <c r="DG61" i="97" s="1"/>
  <c r="DG68" i="97" s="1"/>
  <c r="DH61" i="97" s="1"/>
  <c r="CS480" i="97"/>
  <c r="CS487" i="97" s="1"/>
  <c r="CT480" i="97" s="1"/>
  <c r="CT487" i="97" s="1"/>
  <c r="CU480" i="97" s="1"/>
  <c r="CU487" i="97" s="1"/>
  <c r="CV480" i="97" s="1"/>
  <c r="CV487" i="97" s="1"/>
  <c r="CW480" i="97" s="1"/>
  <c r="CW487" i="97" s="1"/>
  <c r="CX480" i="97" s="1"/>
  <c r="CX487" i="97" s="1"/>
  <c r="CY480" i="97" s="1"/>
  <c r="CY487" i="97" s="1"/>
  <c r="CZ480" i="97" s="1"/>
  <c r="CZ487" i="97" s="1"/>
  <c r="DA480" i="97" s="1"/>
  <c r="DA487" i="97" s="1"/>
  <c r="DB480" i="97" s="1"/>
  <c r="DB487" i="97" s="1"/>
  <c r="DC480" i="97" s="1"/>
  <c r="DC487" i="97" s="1"/>
  <c r="DD480" i="97" s="1"/>
  <c r="DD487" i="97" s="1"/>
  <c r="DE480" i="97" s="1"/>
  <c r="DE487" i="97" s="1"/>
  <c r="DF480" i="97" s="1"/>
  <c r="DF487" i="97" s="1"/>
  <c r="DG480" i="97" s="1"/>
  <c r="DG487" i="97" s="1"/>
  <c r="DH480" i="97" s="1"/>
  <c r="DH487" i="97" s="1"/>
  <c r="DI480" i="97" s="1"/>
  <c r="DI487" i="97" s="1"/>
  <c r="DJ480" i="97" s="1"/>
  <c r="DJ487" i="97" s="1"/>
  <c r="DK480" i="97" s="1"/>
  <c r="DK487" i="97" s="1"/>
  <c r="DL480" i="97" s="1"/>
  <c r="DL487" i="97" s="1"/>
  <c r="DM480" i="97" s="1"/>
  <c r="DM487" i="97" s="1"/>
  <c r="DN480" i="97" s="1"/>
  <c r="DN487" i="97" s="1"/>
  <c r="DO480" i="97" s="1"/>
  <c r="DO487" i="97" s="1"/>
  <c r="DP480" i="97" s="1"/>
  <c r="DP487" i="97" s="1"/>
  <c r="DQ480" i="97" s="1"/>
  <c r="DQ487" i="97" s="1"/>
  <c r="DR480" i="97" s="1"/>
  <c r="DR487" i="97" s="1"/>
  <c r="DS480" i="97" s="1"/>
  <c r="DS487" i="97" s="1"/>
  <c r="DT480" i="97" s="1"/>
  <c r="DT487" i="97" s="1"/>
  <c r="DU480" i="97" s="1"/>
  <c r="DU487" i="97" s="1"/>
  <c r="DV480" i="97" s="1"/>
  <c r="DV487" i="97" s="1"/>
  <c r="DW480" i="97" s="1"/>
  <c r="DW487" i="97" s="1"/>
  <c r="DX480" i="97" s="1"/>
  <c r="DX487" i="97" s="1"/>
  <c r="DY480" i="97" s="1"/>
  <c r="DY487" i="97" s="1"/>
  <c r="DZ480" i="97" s="1"/>
  <c r="DZ487" i="97" s="1"/>
  <c r="EA480" i="97" s="1"/>
  <c r="EA487" i="97" s="1"/>
  <c r="EB480" i="97" s="1"/>
  <c r="EB487" i="97" s="1"/>
  <c r="EC480" i="97" s="1"/>
  <c r="EC487" i="97" s="1"/>
  <c r="ED480" i="97" s="1"/>
  <c r="ED487" i="97" s="1"/>
  <c r="EE480" i="97" s="1"/>
  <c r="EE487" i="97" s="1"/>
  <c r="EF480" i="97" s="1"/>
  <c r="EF487" i="97" s="1"/>
  <c r="EG480" i="97" s="1"/>
  <c r="EG487" i="97" s="1"/>
  <c r="EH480" i="97" s="1"/>
  <c r="EH487" i="97" s="1"/>
  <c r="EI480" i="97" s="1"/>
  <c r="EI487" i="97" s="1"/>
  <c r="CR111" i="97"/>
  <c r="CR118" i="97" s="1"/>
  <c r="CS111" i="97" s="1"/>
  <c r="CS118" i="97" s="1"/>
  <c r="CS101" i="97"/>
  <c r="CS108" i="97" s="1"/>
  <c r="CT101" i="97" s="1"/>
  <c r="CT108" i="97" s="1"/>
  <c r="CU394" i="97"/>
  <c r="CU401" i="97" s="1"/>
  <c r="CV394" i="97" s="1"/>
  <c r="CV401" i="97" s="1"/>
  <c r="CW394" i="97" s="1"/>
  <c r="CW401" i="97" s="1"/>
  <c r="CX394" i="97" s="1"/>
  <c r="CX401" i="97" s="1"/>
  <c r="CY394" i="97" s="1"/>
  <c r="CY401" i="97" s="1"/>
  <c r="CZ394" i="97" s="1"/>
  <c r="CZ401" i="97" s="1"/>
  <c r="DA394" i="97" s="1"/>
  <c r="DA401" i="97" s="1"/>
  <c r="DB394" i="97" s="1"/>
  <c r="DB401" i="97" s="1"/>
  <c r="DC394" i="97" s="1"/>
  <c r="DC401" i="97" s="1"/>
  <c r="DD394" i="97" s="1"/>
  <c r="DD401" i="97" s="1"/>
  <c r="DE394" i="97" s="1"/>
  <c r="DE401" i="97" s="1"/>
  <c r="DF394" i="97" s="1"/>
  <c r="DF401" i="97" s="1"/>
  <c r="DG394" i="97" s="1"/>
  <c r="DG401" i="97" s="1"/>
  <c r="DH394" i="97" s="1"/>
  <c r="CT451" i="97"/>
  <c r="CT457" i="97" s="1"/>
  <c r="CU451" i="97" s="1"/>
  <c r="CU457" i="97" s="1"/>
  <c r="CV451" i="97" s="1"/>
  <c r="CV457" i="97" s="1"/>
  <c r="CW451" i="97" s="1"/>
  <c r="CW457" i="97" s="1"/>
  <c r="CX451" i="97" s="1"/>
  <c r="CX457" i="97" s="1"/>
  <c r="CY451" i="97" s="1"/>
  <c r="CY457" i="97" s="1"/>
  <c r="CZ451" i="97" s="1"/>
  <c r="CZ457" i="97" s="1"/>
  <c r="DA451" i="97" s="1"/>
  <c r="DA457" i="97" s="1"/>
  <c r="DB451" i="97" s="1"/>
  <c r="DB457" i="97" s="1"/>
  <c r="DC451" i="97" s="1"/>
  <c r="DC457" i="97" s="1"/>
  <c r="DD451" i="97" s="1"/>
  <c r="DD457" i="97" s="1"/>
  <c r="DE451" i="97" s="1"/>
  <c r="DE457" i="97" s="1"/>
  <c r="DF451" i="97" s="1"/>
  <c r="DF457" i="97" s="1"/>
  <c r="DG451" i="97" s="1"/>
  <c r="DG457" i="97" s="1"/>
  <c r="DH451" i="97" s="1"/>
  <c r="CT414" i="97"/>
  <c r="CT421" i="97" s="1"/>
  <c r="CU414" i="97" s="1"/>
  <c r="CU421" i="97" s="1"/>
  <c r="CV414" i="97" s="1"/>
  <c r="CV421" i="97" s="1"/>
  <c r="CW414" i="97" s="1"/>
  <c r="CW421" i="97" s="1"/>
  <c r="CX414" i="97" s="1"/>
  <c r="CX421" i="97" s="1"/>
  <c r="CY414" i="97" s="1"/>
  <c r="CY421" i="97" s="1"/>
  <c r="CZ414" i="97" s="1"/>
  <c r="CZ421" i="97" s="1"/>
  <c r="DA414" i="97" s="1"/>
  <c r="DA421" i="97" s="1"/>
  <c r="DB414" i="97" s="1"/>
  <c r="DB421" i="97" s="1"/>
  <c r="DC414" i="97" s="1"/>
  <c r="DC421" i="97" s="1"/>
  <c r="DD414" i="97" s="1"/>
  <c r="DD421" i="97" s="1"/>
  <c r="DE414" i="97" s="1"/>
  <c r="DE421" i="97" s="1"/>
  <c r="DF414" i="97" s="1"/>
  <c r="DF421" i="97" s="1"/>
  <c r="DG414" i="97" s="1"/>
  <c r="DG421" i="97" s="1"/>
  <c r="DH414" i="97" s="1"/>
  <c r="CS91" i="97"/>
  <c r="CS98" i="97" s="1"/>
  <c r="CT91" i="97" s="1"/>
  <c r="CT98" i="97" s="1"/>
  <c r="CR141" i="97"/>
  <c r="CR148" i="97" s="1"/>
  <c r="CS141" i="97" s="1"/>
  <c r="CS148" i="97" s="1"/>
  <c r="CJ534" i="97"/>
  <c r="CJ540" i="97" s="1"/>
  <c r="CK534" i="97" s="1"/>
  <c r="CK540" i="97" s="1"/>
  <c r="CL534" i="97" s="1"/>
  <c r="CL540" i="97" s="1"/>
  <c r="CM534" i="97" s="1"/>
  <c r="CM540" i="97" s="1"/>
  <c r="CN534" i="97" s="1"/>
  <c r="CN540" i="97" s="1"/>
  <c r="CO534" i="97" s="1"/>
  <c r="CO540" i="97" s="1"/>
  <c r="CP534" i="97" s="1"/>
  <c r="CP540" i="97" s="1"/>
  <c r="CQ534" i="97" s="1"/>
  <c r="CQ540" i="97" s="1"/>
  <c r="CR534" i="97" s="1"/>
  <c r="CR540" i="97" s="1"/>
  <c r="CJ79" i="97"/>
  <c r="CK71" i="97" s="1"/>
  <c r="CK79" i="97" s="1"/>
  <c r="CL71" i="97" s="1"/>
  <c r="CL79" i="97" s="1"/>
  <c r="CM71" i="97" s="1"/>
  <c r="CM79" i="97" s="1"/>
  <c r="CN71" i="97" s="1"/>
  <c r="CN79" i="97" s="1"/>
  <c r="CO71" i="97" s="1"/>
  <c r="CO79" i="97" s="1"/>
  <c r="CP71" i="97" s="1"/>
  <c r="CP79" i="97" s="1"/>
  <c r="CQ71" i="97" s="1"/>
  <c r="CQ79" i="97" s="1"/>
  <c r="CR71" i="97" s="1"/>
  <c r="CR79" i="97" s="1"/>
  <c r="CK9" i="97"/>
  <c r="CJ160" i="97"/>
  <c r="CJ168" i="97" s="1"/>
  <c r="CK160" i="97" s="1"/>
  <c r="CK168" i="97" s="1"/>
  <c r="CL160" i="97" s="1"/>
  <c r="CL168" i="97" s="1"/>
  <c r="CM160" i="97" s="1"/>
  <c r="CM168" i="97" s="1"/>
  <c r="CN160" i="97" s="1"/>
  <c r="CN168" i="97" s="1"/>
  <c r="CO160" i="97" s="1"/>
  <c r="CO168" i="97" s="1"/>
  <c r="CP160" i="97" s="1"/>
  <c r="CP168" i="97" s="1"/>
  <c r="CQ160" i="97" s="1"/>
  <c r="CQ168" i="97" s="1"/>
  <c r="CJ18" i="97"/>
  <c r="CJ24" i="97" s="1"/>
  <c r="CK18" i="97" s="1"/>
  <c r="CK24" i="97" s="1"/>
  <c r="CL18" i="97" s="1"/>
  <c r="CL24" i="97" s="1"/>
  <c r="CM18" i="97" s="1"/>
  <c r="CM24" i="97" s="1"/>
  <c r="CN18" i="97" s="1"/>
  <c r="CN24" i="97" s="1"/>
  <c r="CO18" i="97" s="1"/>
  <c r="CO24" i="97" s="1"/>
  <c r="CP18" i="97" s="1"/>
  <c r="CP24" i="97" s="1"/>
  <c r="CQ18" i="97" s="1"/>
  <c r="CQ24" i="97" s="1"/>
  <c r="CR18" i="97" s="1"/>
  <c r="CR24" i="97" s="1"/>
  <c r="CJ222" i="97"/>
  <c r="CJ227" i="97" s="1"/>
  <c r="CK222" i="97" s="1"/>
  <c r="CK227" i="97" s="1"/>
  <c r="CL222" i="97" s="1"/>
  <c r="CL227" i="97" s="1"/>
  <c r="CM222" i="97" s="1"/>
  <c r="CM227" i="97" s="1"/>
  <c r="CN222" i="97" s="1"/>
  <c r="CN227" i="97" s="1"/>
  <c r="CO222" i="97" s="1"/>
  <c r="CO227" i="97" s="1"/>
  <c r="CP222" i="97" s="1"/>
  <c r="CP227" i="97" s="1"/>
  <c r="CQ222" i="97" s="1"/>
  <c r="CQ227" i="97" s="1"/>
  <c r="DI588" i="97"/>
  <c r="DI593" i="97" s="1"/>
  <c r="E596" i="97"/>
  <c r="G386" i="97"/>
  <c r="G391" i="97" s="1"/>
  <c r="H386" i="97" s="1"/>
  <c r="H391" i="97" s="1"/>
  <c r="I386" i="97" s="1"/>
  <c r="I391" i="97" s="1"/>
  <c r="J386" i="97" s="1"/>
  <c r="J391" i="97" s="1"/>
  <c r="K386" i="97" s="1"/>
  <c r="K391" i="97" s="1"/>
  <c r="L386" i="97" s="1"/>
  <c r="L391" i="97" s="1"/>
  <c r="M386" i="97" s="1"/>
  <c r="M391" i="97" s="1"/>
  <c r="N386" i="97" s="1"/>
  <c r="N391" i="97" s="1"/>
  <c r="O386" i="97" s="1"/>
  <c r="O391" i="97" s="1"/>
  <c r="P386" i="97" s="1"/>
  <c r="P391" i="97" s="1"/>
  <c r="Q386" i="97" s="1"/>
  <c r="Q391" i="97" s="1"/>
  <c r="R386" i="97" s="1"/>
  <c r="R391" i="97" s="1"/>
  <c r="S386" i="97" s="1"/>
  <c r="S391" i="97" s="1"/>
  <c r="T386" i="97" s="1"/>
  <c r="T391" i="97" s="1"/>
  <c r="U386" i="97" s="1"/>
  <c r="U391" i="97" s="1"/>
  <c r="V386" i="97" s="1"/>
  <c r="V391" i="97" s="1"/>
  <c r="W386" i="97" s="1"/>
  <c r="W391" i="97" s="1"/>
  <c r="X386" i="97" s="1"/>
  <c r="X391" i="97" s="1"/>
  <c r="Y386" i="97" s="1"/>
  <c r="Y391" i="97" s="1"/>
  <c r="Z386" i="97" s="1"/>
  <c r="Z391" i="97" s="1"/>
  <c r="AA386" i="97" s="1"/>
  <c r="AA391" i="97" s="1"/>
  <c r="AB386" i="97" s="1"/>
  <c r="AB391" i="97" s="1"/>
  <c r="AC386" i="97" s="1"/>
  <c r="AC391" i="97" s="1"/>
  <c r="AD386" i="97" s="1"/>
  <c r="AD391" i="97" s="1"/>
  <c r="AE386" i="97" s="1"/>
  <c r="AE391" i="97" s="1"/>
  <c r="AF386" i="97" s="1"/>
  <c r="AF391" i="97" s="1"/>
  <c r="AG386" i="97" s="1"/>
  <c r="AG391" i="97" s="1"/>
  <c r="AH386" i="97" s="1"/>
  <c r="AH391" i="97" s="1"/>
  <c r="AI386" i="97" s="1"/>
  <c r="AI391" i="97" s="1"/>
  <c r="AJ386" i="97" s="1"/>
  <c r="AJ391" i="97" s="1"/>
  <c r="AK386" i="97" s="1"/>
  <c r="AK391" i="97" s="1"/>
  <c r="AL386" i="97" s="1"/>
  <c r="AL391" i="97" s="1"/>
  <c r="AM386" i="97" s="1"/>
  <c r="AM391" i="97" s="1"/>
  <c r="AN386" i="97" s="1"/>
  <c r="AN391" i="97" s="1"/>
  <c r="AO386" i="97" s="1"/>
  <c r="AO391" i="97" s="1"/>
  <c r="AP386" i="97" s="1"/>
  <c r="AP391" i="97" s="1"/>
  <c r="AQ386" i="97" s="1"/>
  <c r="AQ391" i="97" s="1"/>
  <c r="AR386" i="97" s="1"/>
  <c r="AR391" i="97" s="1"/>
  <c r="AS386" i="97" s="1"/>
  <c r="AS391" i="97" s="1"/>
  <c r="AT386" i="97" s="1"/>
  <c r="AT391" i="97" s="1"/>
  <c r="AU386" i="97" s="1"/>
  <c r="AU391" i="97" s="1"/>
  <c r="AV386" i="97" s="1"/>
  <c r="AV391" i="97" s="1"/>
  <c r="AW386" i="97" s="1"/>
  <c r="AW391" i="97" s="1"/>
  <c r="AX386" i="97" s="1"/>
  <c r="AX391" i="97" s="1"/>
  <c r="AY386" i="97" s="1"/>
  <c r="AY391" i="97" s="1"/>
  <c r="AZ386" i="97" s="1"/>
  <c r="AZ391" i="97" s="1"/>
  <c r="BA386" i="97" s="1"/>
  <c r="BA391" i="97" s="1"/>
  <c r="BB386" i="97" s="1"/>
  <c r="BB391" i="97" s="1"/>
  <c r="BC386" i="97" s="1"/>
  <c r="BC391" i="97" s="1"/>
  <c r="BD386" i="97" s="1"/>
  <c r="BD391" i="97" s="1"/>
  <c r="BE386" i="97" s="1"/>
  <c r="BE391" i="97" s="1"/>
  <c r="BF386" i="97" s="1"/>
  <c r="BF391" i="97" s="1"/>
  <c r="BG386" i="97" s="1"/>
  <c r="BG391" i="97" s="1"/>
  <c r="BH386" i="97" s="1"/>
  <c r="BH391" i="97" s="1"/>
  <c r="BI386" i="97" s="1"/>
  <c r="BI391" i="97" s="1"/>
  <c r="BJ386" i="97" s="1"/>
  <c r="BJ391" i="97" s="1"/>
  <c r="BK386" i="97" s="1"/>
  <c r="BK391" i="97" s="1"/>
  <c r="BL386" i="97" s="1"/>
  <c r="BL391" i="97" s="1"/>
  <c r="BM386" i="97" s="1"/>
  <c r="BM391" i="97" s="1"/>
  <c r="BN386" i="97" s="1"/>
  <c r="BN391" i="97" s="1"/>
  <c r="BO386" i="97" s="1"/>
  <c r="BO391" i="97" s="1"/>
  <c r="BP386" i="97" s="1"/>
  <c r="BP391" i="97" s="1"/>
  <c r="BQ386" i="97" s="1"/>
  <c r="BQ391" i="97" s="1"/>
  <c r="BR386" i="97" s="1"/>
  <c r="BR391" i="97" s="1"/>
  <c r="BS386" i="97" s="1"/>
  <c r="BS391" i="97" s="1"/>
  <c r="BT386" i="97" s="1"/>
  <c r="BT391" i="97" s="1"/>
  <c r="BU386" i="97" s="1"/>
  <c r="BU391" i="97" s="1"/>
  <c r="BV386" i="97" s="1"/>
  <c r="BV391" i="97" s="1"/>
  <c r="BW386" i="97" s="1"/>
  <c r="BW391" i="97" s="1"/>
  <c r="BX386" i="97" s="1"/>
  <c r="BX391" i="97" s="1"/>
  <c r="BY386" i="97" s="1"/>
  <c r="BY391" i="97" s="1"/>
  <c r="BZ386" i="97" s="1"/>
  <c r="BZ391" i="97" s="1"/>
  <c r="CA386" i="97" s="1"/>
  <c r="CA391" i="97" s="1"/>
  <c r="CB386" i="97" s="1"/>
  <c r="CB391" i="97" s="1"/>
  <c r="CC386" i="97" s="1"/>
  <c r="CC391" i="97" s="1"/>
  <c r="CD386" i="97" s="1"/>
  <c r="CD391" i="97" s="1"/>
  <c r="CE386" i="97" s="1"/>
  <c r="CE391" i="97" s="1"/>
  <c r="CF386" i="97" s="1"/>
  <c r="CF391" i="97" s="1"/>
  <c r="CG386" i="97" s="1"/>
  <c r="CG391" i="97" s="1"/>
  <c r="CH386" i="97" s="1"/>
  <c r="CH391" i="97" s="1"/>
  <c r="CI386" i="97" s="1"/>
  <c r="CI391" i="97" s="1"/>
  <c r="CJ386" i="97" s="1"/>
  <c r="CJ391" i="97" s="1"/>
  <c r="CK386" i="97" s="1"/>
  <c r="CK391" i="97" s="1"/>
  <c r="CL386" i="97" s="1"/>
  <c r="CL391" i="97" s="1"/>
  <c r="CM386" i="97" s="1"/>
  <c r="CM391" i="97" s="1"/>
  <c r="CN386" i="97" s="1"/>
  <c r="CN391" i="97" s="1"/>
  <c r="CO386" i="97" s="1"/>
  <c r="CO391" i="97" s="1"/>
  <c r="CP386" i="97" s="1"/>
  <c r="CP391" i="97" s="1"/>
  <c r="CQ386" i="97" s="1"/>
  <c r="CQ391" i="97" s="1"/>
  <c r="F599" i="97"/>
  <c r="D599" i="97"/>
  <c r="E599" i="97"/>
  <c r="D598" i="97"/>
  <c r="F570" i="97"/>
  <c r="E598" i="97"/>
  <c r="H28" i="97"/>
  <c r="G599" i="97"/>
  <c r="CJ588" i="97" l="1"/>
  <c r="CJ593" i="97" s="1"/>
  <c r="CV588" i="97"/>
  <c r="CV593" i="97" s="1"/>
  <c r="CV579" i="97"/>
  <c r="CV585" i="97" s="1"/>
  <c r="CW579" i="97" s="1"/>
  <c r="CW585" i="97" s="1"/>
  <c r="CX579" i="97" s="1"/>
  <c r="CX585" i="97" s="1"/>
  <c r="CY579" i="97" s="1"/>
  <c r="CY585" i="97" s="1"/>
  <c r="CZ579" i="97" s="1"/>
  <c r="CZ585" i="97" s="1"/>
  <c r="DA579" i="97" s="1"/>
  <c r="DA585" i="97" s="1"/>
  <c r="DB579" i="97" s="1"/>
  <c r="DB585" i="97" s="1"/>
  <c r="DC579" i="97" s="1"/>
  <c r="DC585" i="97" s="1"/>
  <c r="DD579" i="97" s="1"/>
  <c r="DD585" i="97" s="1"/>
  <c r="DE579" i="97" s="1"/>
  <c r="DE585" i="97" s="1"/>
  <c r="DF579" i="97" s="1"/>
  <c r="DF585" i="97" s="1"/>
  <c r="DG579" i="97" s="1"/>
  <c r="DG585" i="97" s="1"/>
  <c r="DH579" i="97" s="1"/>
  <c r="CV561" i="97"/>
  <c r="CV567" i="97" s="1"/>
  <c r="CW561" i="97" s="1"/>
  <c r="CW567" i="97" s="1"/>
  <c r="CX561" i="97" s="1"/>
  <c r="CX567" i="97" s="1"/>
  <c r="CY561" i="97" s="1"/>
  <c r="CY567" i="97" s="1"/>
  <c r="CZ561" i="97" s="1"/>
  <c r="CZ567" i="97" s="1"/>
  <c r="DA561" i="97" s="1"/>
  <c r="DA567" i="97" s="1"/>
  <c r="DB561" i="97" s="1"/>
  <c r="DB567" i="97" s="1"/>
  <c r="DC561" i="97" s="1"/>
  <c r="DC567" i="97" s="1"/>
  <c r="DD561" i="97" s="1"/>
  <c r="DD567" i="97" s="1"/>
  <c r="DE561" i="97" s="1"/>
  <c r="DE567" i="97" s="1"/>
  <c r="DF561" i="97" s="1"/>
  <c r="DF567" i="97" s="1"/>
  <c r="DG561" i="97" s="1"/>
  <c r="DG567" i="97" s="1"/>
  <c r="DH561" i="97" s="1"/>
  <c r="CR386" i="97"/>
  <c r="CR391" i="97" s="1"/>
  <c r="CS386" i="97" s="1"/>
  <c r="CS391" i="97" s="1"/>
  <c r="CT386" i="97" s="1"/>
  <c r="CT391" i="97" s="1"/>
  <c r="CU386" i="97" s="1"/>
  <c r="CU391" i="97" s="1"/>
  <c r="CS518" i="97"/>
  <c r="CS523" i="97" s="1"/>
  <c r="CT518" i="97" s="1"/>
  <c r="CT523" i="97" s="1"/>
  <c r="CU518" i="97" s="1"/>
  <c r="CU523" i="97" s="1"/>
  <c r="CS71" i="97"/>
  <c r="CS79" i="97" s="1"/>
  <c r="CT71" i="97" s="1"/>
  <c r="CT79" i="97" s="1"/>
  <c r="CU71" i="97" s="1"/>
  <c r="CU79" i="97" s="1"/>
  <c r="CV71" i="97" s="1"/>
  <c r="CV79" i="97" s="1"/>
  <c r="CW71" i="97" s="1"/>
  <c r="CW79" i="97" s="1"/>
  <c r="CX71" i="97" s="1"/>
  <c r="CX79" i="97" s="1"/>
  <c r="CY71" i="97" s="1"/>
  <c r="CY79" i="97" s="1"/>
  <c r="CZ71" i="97" s="1"/>
  <c r="CZ79" i="97" s="1"/>
  <c r="CS534" i="97"/>
  <c r="CS540" i="97" s="1"/>
  <c r="CT534" i="97" s="1"/>
  <c r="CT540" i="97" s="1"/>
  <c r="CU534" i="97" s="1"/>
  <c r="CU540" i="97" s="1"/>
  <c r="CR240" i="97"/>
  <c r="CR248" i="97" s="1"/>
  <c r="CS240" i="97" s="1"/>
  <c r="CS248" i="97" s="1"/>
  <c r="CT240" i="97" s="1"/>
  <c r="CT248" i="97" s="1"/>
  <c r="CU240" i="97" s="1"/>
  <c r="CU248" i="97" s="1"/>
  <c r="CR222" i="97"/>
  <c r="CR227" i="97" s="1"/>
  <c r="CS222" i="97" s="1"/>
  <c r="CS227" i="97" s="1"/>
  <c r="CS18" i="97"/>
  <c r="CS24" i="97" s="1"/>
  <c r="CT18" i="97" s="1"/>
  <c r="CT24" i="97" s="1"/>
  <c r="CU18" i="97" s="1"/>
  <c r="CU24" i="97" s="1"/>
  <c r="CV18" i="97" s="1"/>
  <c r="CV24" i="97" s="1"/>
  <c r="CW18" i="97" s="1"/>
  <c r="CW24" i="97" s="1"/>
  <c r="CX18" i="97" s="1"/>
  <c r="CX24" i="97" s="1"/>
  <c r="CY18" i="97" s="1"/>
  <c r="CY24" i="97" s="1"/>
  <c r="CZ18" i="97" s="1"/>
  <c r="CZ24" i="97" s="1"/>
  <c r="DA18" i="97" s="1"/>
  <c r="DA24" i="97" s="1"/>
  <c r="DB18" i="97" s="1"/>
  <c r="DB24" i="97" s="1"/>
  <c r="DC18" i="97" s="1"/>
  <c r="DC24" i="97" s="1"/>
  <c r="DD18" i="97" s="1"/>
  <c r="DD24" i="97" s="1"/>
  <c r="DE18" i="97" s="1"/>
  <c r="DE24" i="97" s="1"/>
  <c r="DF18" i="97" s="1"/>
  <c r="DF24" i="97" s="1"/>
  <c r="DG18" i="97" s="1"/>
  <c r="DG24" i="97" s="1"/>
  <c r="DH18" i="97" s="1"/>
  <c r="DH24" i="97" s="1"/>
  <c r="DI18" i="97" s="1"/>
  <c r="DI24" i="97" s="1"/>
  <c r="DJ18" i="97" s="1"/>
  <c r="DJ24" i="97" s="1"/>
  <c r="DK18" i="97" s="1"/>
  <c r="DK24" i="97" s="1"/>
  <c r="DL18" i="97" s="1"/>
  <c r="DL24" i="97" s="1"/>
  <c r="DM18" i="97" s="1"/>
  <c r="DM24" i="97" s="1"/>
  <c r="DN18" i="97" s="1"/>
  <c r="DN24" i="97" s="1"/>
  <c r="DO18" i="97" s="1"/>
  <c r="DO24" i="97" s="1"/>
  <c r="DP18" i="97" s="1"/>
  <c r="DP24" i="97" s="1"/>
  <c r="DQ18" i="97" s="1"/>
  <c r="DQ24" i="97" s="1"/>
  <c r="DR18" i="97" s="1"/>
  <c r="DR24" i="97" s="1"/>
  <c r="DS18" i="97" s="1"/>
  <c r="DS24" i="97" s="1"/>
  <c r="DT18" i="97" s="1"/>
  <c r="DT24" i="97" s="1"/>
  <c r="DU18" i="97" s="1"/>
  <c r="DU24" i="97" s="1"/>
  <c r="DV18" i="97" s="1"/>
  <c r="CS526" i="97"/>
  <c r="CS531" i="97" s="1"/>
  <c r="CT526" i="97" s="1"/>
  <c r="CT531" i="97" s="1"/>
  <c r="CU526" i="97" s="1"/>
  <c r="CU531" i="97" s="1"/>
  <c r="CV526" i="97" s="1"/>
  <c r="CV531" i="97" s="1"/>
  <c r="CW526" i="97" s="1"/>
  <c r="CW531" i="97" s="1"/>
  <c r="CX526" i="97" s="1"/>
  <c r="CX531" i="97" s="1"/>
  <c r="CY526" i="97" s="1"/>
  <c r="CY531" i="97" s="1"/>
  <c r="CZ526" i="97" s="1"/>
  <c r="CZ531" i="97" s="1"/>
  <c r="DA526" i="97" s="1"/>
  <c r="DA531" i="97" s="1"/>
  <c r="DB526" i="97" s="1"/>
  <c r="DB531" i="97" s="1"/>
  <c r="DC526" i="97" s="1"/>
  <c r="DC531" i="97" s="1"/>
  <c r="DD526" i="97" s="1"/>
  <c r="DD531" i="97" s="1"/>
  <c r="DE526" i="97" s="1"/>
  <c r="DE531" i="97" s="1"/>
  <c r="DF526" i="97" s="1"/>
  <c r="DF531" i="97" s="1"/>
  <c r="DG526" i="97" s="1"/>
  <c r="DG531" i="97" s="1"/>
  <c r="DH526" i="97" s="1"/>
  <c r="CS543" i="97"/>
  <c r="CS549" i="97" s="1"/>
  <c r="CT543" i="97" s="1"/>
  <c r="CT549" i="97" s="1"/>
  <c r="CU543" i="97" s="1"/>
  <c r="CU549" i="97" s="1"/>
  <c r="CR160" i="97"/>
  <c r="CR168" i="97" s="1"/>
  <c r="CS160" i="97" s="1"/>
  <c r="CS168" i="97" s="1"/>
  <c r="CT151" i="97"/>
  <c r="CT157" i="97" s="1"/>
  <c r="CT141" i="97"/>
  <c r="CT148" i="97" s="1"/>
  <c r="CT131" i="97"/>
  <c r="CT138" i="97" s="1"/>
  <c r="CT121" i="97"/>
  <c r="CT128" i="97" s="1"/>
  <c r="CT111" i="97"/>
  <c r="CT118" i="97" s="1"/>
  <c r="CU101" i="97"/>
  <c r="CU108" i="97" s="1"/>
  <c r="CV101" i="97" s="1"/>
  <c r="CV108" i="97" s="1"/>
  <c r="CW101" i="97" s="1"/>
  <c r="CW108" i="97" s="1"/>
  <c r="CX101" i="97" s="1"/>
  <c r="CX108" i="97" s="1"/>
  <c r="CY101" i="97" s="1"/>
  <c r="CY108" i="97" s="1"/>
  <c r="CZ101" i="97" s="1"/>
  <c r="CZ108" i="97" s="1"/>
  <c r="DA101" i="97" s="1"/>
  <c r="DA108" i="97" s="1"/>
  <c r="DB101" i="97" s="1"/>
  <c r="DB108" i="97" s="1"/>
  <c r="DC101" i="97" s="1"/>
  <c r="DC108" i="97" s="1"/>
  <c r="DD101" i="97" s="1"/>
  <c r="DD108" i="97" s="1"/>
  <c r="DE101" i="97" s="1"/>
  <c r="DE108" i="97" s="1"/>
  <c r="DF101" i="97" s="1"/>
  <c r="DF108" i="97" s="1"/>
  <c r="DG101" i="97" s="1"/>
  <c r="DG108" i="97" s="1"/>
  <c r="DH101" i="97" s="1"/>
  <c r="CU91" i="97"/>
  <c r="CU98" i="97" s="1"/>
  <c r="CV91" i="97" s="1"/>
  <c r="CV98" i="97" s="1"/>
  <c r="CW91" i="97" s="1"/>
  <c r="CW98" i="97" s="1"/>
  <c r="CX91" i="97" s="1"/>
  <c r="CX98" i="97" s="1"/>
  <c r="CY91" i="97" s="1"/>
  <c r="CY98" i="97" s="1"/>
  <c r="CZ91" i="97" s="1"/>
  <c r="CZ98" i="97" s="1"/>
  <c r="DA91" i="97" s="1"/>
  <c r="DA98" i="97" s="1"/>
  <c r="DB91" i="97" s="1"/>
  <c r="DB98" i="97" s="1"/>
  <c r="DC91" i="97" s="1"/>
  <c r="DC98" i="97" s="1"/>
  <c r="DD91" i="97" s="1"/>
  <c r="DD98" i="97" s="1"/>
  <c r="DE91" i="97" s="1"/>
  <c r="DE98" i="97" s="1"/>
  <c r="DF91" i="97" s="1"/>
  <c r="DF98" i="97" s="1"/>
  <c r="DG91" i="97" s="1"/>
  <c r="DG98" i="97" s="1"/>
  <c r="DH91" i="97" s="1"/>
  <c r="CU82" i="97"/>
  <c r="CU88" i="97" s="1"/>
  <c r="CV82" i="97" s="1"/>
  <c r="CV88" i="97" s="1"/>
  <c r="CW82" i="97" s="1"/>
  <c r="CW88" i="97" s="1"/>
  <c r="CX82" i="97" s="1"/>
  <c r="CX88" i="97" s="1"/>
  <c r="CY82" i="97" s="1"/>
  <c r="CY88" i="97" s="1"/>
  <c r="CZ82" i="97" s="1"/>
  <c r="CZ88" i="97" s="1"/>
  <c r="DA82" i="97" s="1"/>
  <c r="DA88" i="97" s="1"/>
  <c r="DB82" i="97" s="1"/>
  <c r="DB88" i="97" s="1"/>
  <c r="DC82" i="97" s="1"/>
  <c r="DC88" i="97" s="1"/>
  <c r="DD82" i="97" s="1"/>
  <c r="DD88" i="97" s="1"/>
  <c r="DE82" i="97" s="1"/>
  <c r="DE88" i="97" s="1"/>
  <c r="DF82" i="97" s="1"/>
  <c r="DF88" i="97" s="1"/>
  <c r="DG82" i="97" s="1"/>
  <c r="DG88" i="97" s="1"/>
  <c r="DH82" i="97" s="1"/>
  <c r="DH88" i="97" s="1"/>
  <c r="CK15" i="97"/>
  <c r="D600" i="97"/>
  <c r="E600" i="97"/>
  <c r="H36" i="97"/>
  <c r="DJ588" i="97"/>
  <c r="DJ593" i="97" s="1"/>
  <c r="F576" i="97"/>
  <c r="F596" i="97"/>
  <c r="DU87" i="97"/>
  <c r="DS87" i="97"/>
  <c r="DM87" i="97"/>
  <c r="DN87" i="97"/>
  <c r="DR87" i="97"/>
  <c r="CV386" i="97" l="1"/>
  <c r="CV391" i="97" s="1"/>
  <c r="CW386" i="97" s="1"/>
  <c r="CW391" i="97" s="1"/>
  <c r="CX386" i="97" s="1"/>
  <c r="CX391" i="97" s="1"/>
  <c r="CY386" i="97" s="1"/>
  <c r="CY391" i="97" s="1"/>
  <c r="CZ386" i="97" s="1"/>
  <c r="CZ391" i="97" s="1"/>
  <c r="DA386" i="97" s="1"/>
  <c r="DA391" i="97" s="1"/>
  <c r="DB386" i="97" s="1"/>
  <c r="DB391" i="97" s="1"/>
  <c r="DC386" i="97" s="1"/>
  <c r="DC391" i="97" s="1"/>
  <c r="DD386" i="97" s="1"/>
  <c r="DD391" i="97" s="1"/>
  <c r="DE386" i="97" s="1"/>
  <c r="DE391" i="97" s="1"/>
  <c r="DF386" i="97" s="1"/>
  <c r="DF391" i="97" s="1"/>
  <c r="DG386" i="97" s="1"/>
  <c r="DG391" i="97" s="1"/>
  <c r="DH386" i="97" s="1"/>
  <c r="DH391" i="97" s="1"/>
  <c r="DI386" i="97" s="1"/>
  <c r="DI391" i="97" s="1"/>
  <c r="CV518" i="97"/>
  <c r="CV523" i="97" s="1"/>
  <c r="CW518" i="97" s="1"/>
  <c r="CW523" i="97" s="1"/>
  <c r="CX518" i="97" s="1"/>
  <c r="CX523" i="97" s="1"/>
  <c r="CY518" i="97" s="1"/>
  <c r="CY523" i="97" s="1"/>
  <c r="CZ518" i="97" s="1"/>
  <c r="CZ523" i="97" s="1"/>
  <c r="DA518" i="97" s="1"/>
  <c r="DA523" i="97" s="1"/>
  <c r="DB518" i="97" s="1"/>
  <c r="DB523" i="97" s="1"/>
  <c r="DC518" i="97" s="1"/>
  <c r="DC523" i="97" s="1"/>
  <c r="DD518" i="97" s="1"/>
  <c r="DD523" i="97" s="1"/>
  <c r="DE518" i="97" s="1"/>
  <c r="DE523" i="97" s="1"/>
  <c r="DF518" i="97" s="1"/>
  <c r="DF523" i="97" s="1"/>
  <c r="DG518" i="97" s="1"/>
  <c r="DG523" i="97" s="1"/>
  <c r="DH518" i="97" s="1"/>
  <c r="DH523" i="97" s="1"/>
  <c r="DI518" i="97" s="1"/>
  <c r="DI523" i="97" s="1"/>
  <c r="DJ518" i="97" s="1"/>
  <c r="DJ523" i="97" s="1"/>
  <c r="DK518" i="97" s="1"/>
  <c r="DK523" i="97" s="1"/>
  <c r="CV240" i="97"/>
  <c r="CV248" i="97" s="1"/>
  <c r="CW240" i="97" s="1"/>
  <c r="CW248" i="97" s="1"/>
  <c r="CX240" i="97" s="1"/>
  <c r="CX248" i="97" s="1"/>
  <c r="CY240" i="97" s="1"/>
  <c r="CY248" i="97" s="1"/>
  <c r="CZ240" i="97" s="1"/>
  <c r="CZ248" i="97" s="1"/>
  <c r="DA240" i="97" s="1"/>
  <c r="DA248" i="97" s="1"/>
  <c r="DB240" i="97" s="1"/>
  <c r="DB248" i="97" s="1"/>
  <c r="DC240" i="97" s="1"/>
  <c r="DC248" i="97" s="1"/>
  <c r="DD240" i="97" s="1"/>
  <c r="DD248" i="97" s="1"/>
  <c r="DE240" i="97" s="1"/>
  <c r="DE248" i="97" s="1"/>
  <c r="DF240" i="97" s="1"/>
  <c r="DF248" i="97" s="1"/>
  <c r="DG240" i="97" s="1"/>
  <c r="DG248" i="97" s="1"/>
  <c r="DH240" i="97" s="1"/>
  <c r="DH248" i="97" s="1"/>
  <c r="DI240" i="97" s="1"/>
  <c r="DI248" i="97" s="1"/>
  <c r="DJ240" i="97" s="1"/>
  <c r="DJ248" i="97" s="1"/>
  <c r="DK240" i="97" s="1"/>
  <c r="DK248" i="97" s="1"/>
  <c r="DL240" i="97" s="1"/>
  <c r="DL248" i="97" s="1"/>
  <c r="DM240" i="97" s="1"/>
  <c r="DM248" i="97" s="1"/>
  <c r="DN240" i="97" s="1"/>
  <c r="DN248" i="97" s="1"/>
  <c r="DO240" i="97" s="1"/>
  <c r="DO248" i="97" s="1"/>
  <c r="DP240" i="97" s="1"/>
  <c r="DP248" i="97" s="1"/>
  <c r="DQ240" i="97" s="1"/>
  <c r="DQ248" i="97" s="1"/>
  <c r="DR240" i="97" s="1"/>
  <c r="DR248" i="97" s="1"/>
  <c r="DS240" i="97" s="1"/>
  <c r="DS248" i="97" s="1"/>
  <c r="DT240" i="97" s="1"/>
  <c r="DT248" i="97" s="1"/>
  <c r="DU240" i="97" s="1"/>
  <c r="DU248" i="97" s="1"/>
  <c r="DV240" i="97" s="1"/>
  <c r="DV248" i="97" s="1"/>
  <c r="DW240" i="97" s="1"/>
  <c r="DW248" i="97" s="1"/>
  <c r="DX240" i="97" s="1"/>
  <c r="DX248" i="97" s="1"/>
  <c r="DY240" i="97" s="1"/>
  <c r="DY248" i="97" s="1"/>
  <c r="DZ240" i="97" s="1"/>
  <c r="DZ248" i="97" s="1"/>
  <c r="EA240" i="97" s="1"/>
  <c r="EA248" i="97" s="1"/>
  <c r="EB240" i="97" s="1"/>
  <c r="EB248" i="97" s="1"/>
  <c r="EC240" i="97" s="1"/>
  <c r="EC248" i="97" s="1"/>
  <c r="ED240" i="97" s="1"/>
  <c r="ED248" i="97" s="1"/>
  <c r="EE240" i="97" s="1"/>
  <c r="EE248" i="97" s="1"/>
  <c r="EF240" i="97" s="1"/>
  <c r="EF248" i="97" s="1"/>
  <c r="EG240" i="97" s="1"/>
  <c r="EG248" i="97" s="1"/>
  <c r="EH240" i="97" s="1"/>
  <c r="EH248" i="97" s="1"/>
  <c r="EI240" i="97" s="1"/>
  <c r="EI248" i="97" s="1"/>
  <c r="CK588" i="97"/>
  <c r="CK593" i="97" s="1"/>
  <c r="CW588" i="97"/>
  <c r="CW593" i="97" s="1"/>
  <c r="DA71" i="97"/>
  <c r="DA79" i="97" s="1"/>
  <c r="CV543" i="97"/>
  <c r="CV549" i="97" s="1"/>
  <c r="CW543" i="97" s="1"/>
  <c r="CW549" i="97" s="1"/>
  <c r="CX543" i="97" s="1"/>
  <c r="CX549" i="97" s="1"/>
  <c r="CY543" i="97" s="1"/>
  <c r="CY549" i="97" s="1"/>
  <c r="CZ543" i="97" s="1"/>
  <c r="CZ549" i="97" s="1"/>
  <c r="DA543" i="97" s="1"/>
  <c r="DA549" i="97" s="1"/>
  <c r="DB543" i="97" s="1"/>
  <c r="DB549" i="97" s="1"/>
  <c r="DC543" i="97" s="1"/>
  <c r="DC549" i="97" s="1"/>
  <c r="DD543" i="97" s="1"/>
  <c r="DD549" i="97" s="1"/>
  <c r="DE543" i="97" s="1"/>
  <c r="DE549" i="97" s="1"/>
  <c r="DF543" i="97" s="1"/>
  <c r="DF549" i="97" s="1"/>
  <c r="DG543" i="97" s="1"/>
  <c r="DG549" i="97" s="1"/>
  <c r="DH543" i="97" s="1"/>
  <c r="CV534" i="97"/>
  <c r="CV540" i="97" s="1"/>
  <c r="CW534" i="97" s="1"/>
  <c r="CW540" i="97" s="1"/>
  <c r="CX534" i="97" s="1"/>
  <c r="CX540" i="97" s="1"/>
  <c r="CY534" i="97" s="1"/>
  <c r="CY540" i="97" s="1"/>
  <c r="CZ534" i="97" s="1"/>
  <c r="CZ540" i="97" s="1"/>
  <c r="DA534" i="97" s="1"/>
  <c r="DA540" i="97" s="1"/>
  <c r="DB534" i="97" s="1"/>
  <c r="DB540" i="97" s="1"/>
  <c r="DC534" i="97" s="1"/>
  <c r="DC540" i="97" s="1"/>
  <c r="DD534" i="97" s="1"/>
  <c r="DD540" i="97" s="1"/>
  <c r="DE534" i="97" s="1"/>
  <c r="DE540" i="97" s="1"/>
  <c r="DF534" i="97" s="1"/>
  <c r="DF540" i="97" s="1"/>
  <c r="DG534" i="97" s="1"/>
  <c r="DG540" i="97" s="1"/>
  <c r="DH534" i="97" s="1"/>
  <c r="CT222" i="97"/>
  <c r="CT227" i="97" s="1"/>
  <c r="CT160" i="97"/>
  <c r="CT168" i="97" s="1"/>
  <c r="CU151" i="97"/>
  <c r="CU157" i="97" s="1"/>
  <c r="CV151" i="97" s="1"/>
  <c r="CV157" i="97" s="1"/>
  <c r="CW151" i="97" s="1"/>
  <c r="CW157" i="97" s="1"/>
  <c r="CX151" i="97" s="1"/>
  <c r="CX157" i="97" s="1"/>
  <c r="CY151" i="97" s="1"/>
  <c r="CY157" i="97" s="1"/>
  <c r="CZ151" i="97" s="1"/>
  <c r="CZ157" i="97" s="1"/>
  <c r="DA151" i="97" s="1"/>
  <c r="DA157" i="97" s="1"/>
  <c r="DB151" i="97" s="1"/>
  <c r="DB157" i="97" s="1"/>
  <c r="DC151" i="97" s="1"/>
  <c r="DC157" i="97" s="1"/>
  <c r="DD151" i="97" s="1"/>
  <c r="DD157" i="97" s="1"/>
  <c r="DE151" i="97" s="1"/>
  <c r="DE157" i="97" s="1"/>
  <c r="DF151" i="97" s="1"/>
  <c r="DF157" i="97" s="1"/>
  <c r="DG151" i="97" s="1"/>
  <c r="DG157" i="97" s="1"/>
  <c r="DH151" i="97" s="1"/>
  <c r="CU141" i="97"/>
  <c r="CU148" i="97" s="1"/>
  <c r="CV141" i="97" s="1"/>
  <c r="CV148" i="97" s="1"/>
  <c r="CW141" i="97" s="1"/>
  <c r="CW148" i="97" s="1"/>
  <c r="CX141" i="97" s="1"/>
  <c r="CX148" i="97" s="1"/>
  <c r="CY141" i="97" s="1"/>
  <c r="CY148" i="97" s="1"/>
  <c r="CZ141" i="97" s="1"/>
  <c r="CZ148" i="97" s="1"/>
  <c r="DA141" i="97" s="1"/>
  <c r="DA148" i="97" s="1"/>
  <c r="DB141" i="97" s="1"/>
  <c r="DB148" i="97" s="1"/>
  <c r="DC141" i="97" s="1"/>
  <c r="DC148" i="97" s="1"/>
  <c r="DD141" i="97" s="1"/>
  <c r="DD148" i="97" s="1"/>
  <c r="DE141" i="97" s="1"/>
  <c r="DE148" i="97" s="1"/>
  <c r="DF141" i="97" s="1"/>
  <c r="DF148" i="97" s="1"/>
  <c r="DG141" i="97" s="1"/>
  <c r="DG148" i="97" s="1"/>
  <c r="DH141" i="97" s="1"/>
  <c r="CU131" i="97"/>
  <c r="CU138" i="97" s="1"/>
  <c r="CV131" i="97" s="1"/>
  <c r="CV138" i="97" s="1"/>
  <c r="CW131" i="97" s="1"/>
  <c r="CW138" i="97" s="1"/>
  <c r="CX131" i="97" s="1"/>
  <c r="CX138" i="97" s="1"/>
  <c r="CY131" i="97" s="1"/>
  <c r="CY138" i="97" s="1"/>
  <c r="CZ131" i="97" s="1"/>
  <c r="CZ138" i="97" s="1"/>
  <c r="DA131" i="97" s="1"/>
  <c r="DA138" i="97" s="1"/>
  <c r="DB131" i="97" s="1"/>
  <c r="DB138" i="97" s="1"/>
  <c r="DC131" i="97" s="1"/>
  <c r="DC138" i="97" s="1"/>
  <c r="DD131" i="97" s="1"/>
  <c r="DD138" i="97" s="1"/>
  <c r="DE131" i="97" s="1"/>
  <c r="DE138" i="97" s="1"/>
  <c r="DF131" i="97" s="1"/>
  <c r="DF138" i="97" s="1"/>
  <c r="DG131" i="97" s="1"/>
  <c r="DG138" i="97" s="1"/>
  <c r="DH131" i="97" s="1"/>
  <c r="CU121" i="97"/>
  <c r="CU128" i="97" s="1"/>
  <c r="CV121" i="97" s="1"/>
  <c r="CV128" i="97" s="1"/>
  <c r="CW121" i="97" s="1"/>
  <c r="CW128" i="97" s="1"/>
  <c r="CX121" i="97" s="1"/>
  <c r="CX128" i="97" s="1"/>
  <c r="CY121" i="97" s="1"/>
  <c r="CY128" i="97" s="1"/>
  <c r="CZ121" i="97" s="1"/>
  <c r="CZ128" i="97" s="1"/>
  <c r="DA121" i="97" s="1"/>
  <c r="DA128" i="97" s="1"/>
  <c r="DB121" i="97" s="1"/>
  <c r="DB128" i="97" s="1"/>
  <c r="DC121" i="97" s="1"/>
  <c r="DC128" i="97" s="1"/>
  <c r="DD121" i="97" s="1"/>
  <c r="DD128" i="97" s="1"/>
  <c r="DE121" i="97" s="1"/>
  <c r="DE128" i="97" s="1"/>
  <c r="DF121" i="97" s="1"/>
  <c r="DF128" i="97" s="1"/>
  <c r="DG121" i="97" s="1"/>
  <c r="DG128" i="97" s="1"/>
  <c r="DH121" i="97" s="1"/>
  <c r="CU111" i="97"/>
  <c r="CU118" i="97" s="1"/>
  <c r="CV111" i="97" s="1"/>
  <c r="CV118" i="97" s="1"/>
  <c r="CW111" i="97" s="1"/>
  <c r="CW118" i="97" s="1"/>
  <c r="CX111" i="97" s="1"/>
  <c r="CX118" i="97" s="1"/>
  <c r="CY111" i="97" s="1"/>
  <c r="CY118" i="97" s="1"/>
  <c r="CZ111" i="97" s="1"/>
  <c r="CZ118" i="97" s="1"/>
  <c r="DA111" i="97" s="1"/>
  <c r="DA118" i="97" s="1"/>
  <c r="DB111" i="97" s="1"/>
  <c r="DB118" i="97" s="1"/>
  <c r="DC111" i="97" s="1"/>
  <c r="DC118" i="97" s="1"/>
  <c r="DD111" i="97" s="1"/>
  <c r="DD118" i="97" s="1"/>
  <c r="DE111" i="97" s="1"/>
  <c r="DE118" i="97" s="1"/>
  <c r="DF111" i="97" s="1"/>
  <c r="DF118" i="97" s="1"/>
  <c r="DG111" i="97" s="1"/>
  <c r="DG118" i="97" s="1"/>
  <c r="DH111" i="97" s="1"/>
  <c r="DI82" i="97"/>
  <c r="DI88" i="97" s="1"/>
  <c r="DJ82" i="97" s="1"/>
  <c r="DJ88" i="97" s="1"/>
  <c r="DK82" i="97" s="1"/>
  <c r="DK88" i="97" s="1"/>
  <c r="CL9" i="97"/>
  <c r="G570" i="97"/>
  <c r="F598" i="97"/>
  <c r="F600" i="97" s="1"/>
  <c r="DK588" i="97"/>
  <c r="DK593" i="97" s="1"/>
  <c r="I28" i="97"/>
  <c r="H599" i="97"/>
  <c r="DP87" i="97"/>
  <c r="DO87" i="97"/>
  <c r="DQ87" i="97"/>
  <c r="DT87" i="97"/>
  <c r="DL87" i="97"/>
  <c r="CL588" i="97" l="1"/>
  <c r="CL593" i="97" s="1"/>
  <c r="CX588" i="97"/>
  <c r="CX593" i="97" s="1"/>
  <c r="DB71" i="97"/>
  <c r="DB79" i="97" s="1"/>
  <c r="CU222" i="97"/>
  <c r="CU227" i="97" s="1"/>
  <c r="CV222" i="97" s="1"/>
  <c r="CV227" i="97" s="1"/>
  <c r="CW222" i="97" s="1"/>
  <c r="CW227" i="97" s="1"/>
  <c r="CX222" i="97" s="1"/>
  <c r="CX227" i="97" s="1"/>
  <c r="CY222" i="97" s="1"/>
  <c r="CY227" i="97" s="1"/>
  <c r="CZ222" i="97" s="1"/>
  <c r="CZ227" i="97" s="1"/>
  <c r="DA222" i="97" s="1"/>
  <c r="DA227" i="97" s="1"/>
  <c r="DB222" i="97" s="1"/>
  <c r="DB227" i="97" s="1"/>
  <c r="DC222" i="97" s="1"/>
  <c r="DC227" i="97" s="1"/>
  <c r="DD222" i="97" s="1"/>
  <c r="DD227" i="97" s="1"/>
  <c r="DE222" i="97" s="1"/>
  <c r="DE227" i="97" s="1"/>
  <c r="DF222" i="97" s="1"/>
  <c r="DF227" i="97" s="1"/>
  <c r="DG222" i="97" s="1"/>
  <c r="DG227" i="97" s="1"/>
  <c r="DH222" i="97" s="1"/>
  <c r="DH227" i="97" s="1"/>
  <c r="CU160" i="97"/>
  <c r="CU168" i="97" s="1"/>
  <c r="CV160" i="97" s="1"/>
  <c r="CV168" i="97" s="1"/>
  <c r="CW160" i="97" s="1"/>
  <c r="CW168" i="97" s="1"/>
  <c r="CX160" i="97" s="1"/>
  <c r="CX168" i="97" s="1"/>
  <c r="CY160" i="97" s="1"/>
  <c r="CY168" i="97" s="1"/>
  <c r="CZ160" i="97" s="1"/>
  <c r="CZ168" i="97" s="1"/>
  <c r="DA160" i="97" s="1"/>
  <c r="DA168" i="97" s="1"/>
  <c r="DB160" i="97" s="1"/>
  <c r="DB168" i="97" s="1"/>
  <c r="DC160" i="97" s="1"/>
  <c r="DC168" i="97" s="1"/>
  <c r="DD160" i="97" s="1"/>
  <c r="DD168" i="97" s="1"/>
  <c r="DE160" i="97" s="1"/>
  <c r="DE168" i="97" s="1"/>
  <c r="DF160" i="97" s="1"/>
  <c r="DF168" i="97" s="1"/>
  <c r="DG160" i="97" s="1"/>
  <c r="DG168" i="97" s="1"/>
  <c r="DH160" i="97" s="1"/>
  <c r="DH168" i="97" s="1"/>
  <c r="CL15" i="97"/>
  <c r="DJ386" i="97"/>
  <c r="DJ391" i="97" s="1"/>
  <c r="DL588" i="97"/>
  <c r="DL593" i="97" s="1"/>
  <c r="DL82" i="97"/>
  <c r="DL88" i="97" s="1"/>
  <c r="I36" i="97"/>
  <c r="DL518" i="97"/>
  <c r="DL523" i="97" s="1"/>
  <c r="G576" i="97"/>
  <c r="G596" i="97"/>
  <c r="CM588" i="97" l="1"/>
  <c r="CM593" i="97" s="1"/>
  <c r="CY588" i="97"/>
  <c r="CY593" i="97" s="1"/>
  <c r="DC71" i="97"/>
  <c r="DC79" i="97" s="1"/>
  <c r="DI222" i="97"/>
  <c r="DI227" i="97" s="1"/>
  <c r="DJ222" i="97" s="1"/>
  <c r="DJ227" i="97" s="1"/>
  <c r="DK222" i="97" s="1"/>
  <c r="DK227" i="97" s="1"/>
  <c r="DL222" i="97" s="1"/>
  <c r="DL227" i="97" s="1"/>
  <c r="DM222" i="97" s="1"/>
  <c r="DM227" i="97" s="1"/>
  <c r="DV24" i="97"/>
  <c r="CM9" i="97"/>
  <c r="DK386" i="97"/>
  <c r="DK391" i="97" s="1"/>
  <c r="DM518" i="97"/>
  <c r="DM523" i="97" s="1"/>
  <c r="J28" i="97"/>
  <c r="I599" i="97"/>
  <c r="DM82" i="97"/>
  <c r="DM88" i="97" s="1"/>
  <c r="H570" i="97"/>
  <c r="G598" i="97"/>
  <c r="G600" i="97" s="1"/>
  <c r="DM588" i="97"/>
  <c r="DM593" i="97" s="1"/>
  <c r="CN588" i="97" l="1"/>
  <c r="CN593" i="97" s="1"/>
  <c r="CZ588" i="97"/>
  <c r="CZ593" i="97" s="1"/>
  <c r="DD71" i="97"/>
  <c r="DD79" i="97" s="1"/>
  <c r="DW18" i="97"/>
  <c r="DW24" i="97" s="1"/>
  <c r="DX18" i="97" s="1"/>
  <c r="DX24" i="97" s="1"/>
  <c r="DY18" i="97" s="1"/>
  <c r="DY24" i="97" s="1"/>
  <c r="DZ18" i="97" s="1"/>
  <c r="DZ24" i="97" s="1"/>
  <c r="EA18" i="97" s="1"/>
  <c r="EA24" i="97" s="1"/>
  <c r="EB18" i="97" s="1"/>
  <c r="EB24" i="97" s="1"/>
  <c r="EC18" i="97" s="1"/>
  <c r="EC24" i="97" s="1"/>
  <c r="ED18" i="97" s="1"/>
  <c r="ED24" i="97" s="1"/>
  <c r="EE18" i="97" s="1"/>
  <c r="EE24" i="97" s="1"/>
  <c r="EF18" i="97" s="1"/>
  <c r="EF24" i="97" s="1"/>
  <c r="EG18" i="97" s="1"/>
  <c r="EG24" i="97" s="1"/>
  <c r="EH18" i="97" s="1"/>
  <c r="EH24" i="97" s="1"/>
  <c r="EI18" i="97" s="1"/>
  <c r="EI24" i="97" s="1"/>
  <c r="DI160" i="97"/>
  <c r="DI168" i="97" s="1"/>
  <c r="DJ160" i="97" s="1"/>
  <c r="DJ168" i="97" s="1"/>
  <c r="DK160" i="97" s="1"/>
  <c r="DK168" i="97" s="1"/>
  <c r="DL160" i="97" s="1"/>
  <c r="DL168" i="97" s="1"/>
  <c r="DM160" i="97" s="1"/>
  <c r="DM168" i="97" s="1"/>
  <c r="DN160" i="97" s="1"/>
  <c r="DN168" i="97" s="1"/>
  <c r="DO160" i="97" s="1"/>
  <c r="DO168" i="97" s="1"/>
  <c r="DP160" i="97" s="1"/>
  <c r="DP168" i="97" s="1"/>
  <c r="DQ160" i="97" s="1"/>
  <c r="DQ168" i="97" s="1"/>
  <c r="DR160" i="97" s="1"/>
  <c r="DR168" i="97" s="1"/>
  <c r="DS160" i="97" s="1"/>
  <c r="DS168" i="97" s="1"/>
  <c r="DT160" i="97" s="1"/>
  <c r="DT168" i="97" s="1"/>
  <c r="DU160" i="97" s="1"/>
  <c r="DU168" i="97" s="1"/>
  <c r="DV160" i="97" s="1"/>
  <c r="CM15" i="97"/>
  <c r="DL386" i="97"/>
  <c r="DL391" i="97" s="1"/>
  <c r="DN588" i="97"/>
  <c r="DN593" i="97" s="1"/>
  <c r="H576" i="97"/>
  <c r="H596" i="97"/>
  <c r="DN82" i="97"/>
  <c r="DN88" i="97" s="1"/>
  <c r="J36" i="97"/>
  <c r="DN518" i="97"/>
  <c r="DN523" i="97" s="1"/>
  <c r="DN222" i="97"/>
  <c r="DN227" i="97" s="1"/>
  <c r="DV168" i="97" l="1"/>
  <c r="DW160" i="97" s="1"/>
  <c r="DW168" i="97" s="1"/>
  <c r="DX160" i="97" s="1"/>
  <c r="DX168" i="97" s="1"/>
  <c r="DY160" i="97" s="1"/>
  <c r="DY168" i="97" s="1"/>
  <c r="DZ160" i="97" s="1"/>
  <c r="DZ168" i="97" s="1"/>
  <c r="EA160" i="97" s="1"/>
  <c r="EA168" i="97" s="1"/>
  <c r="EB160" i="97" s="1"/>
  <c r="EB168" i="97" s="1"/>
  <c r="EC160" i="97" s="1"/>
  <c r="EC168" i="97" s="1"/>
  <c r="ED160" i="97" s="1"/>
  <c r="ED168" i="97" s="1"/>
  <c r="EE160" i="97" s="1"/>
  <c r="EE168" i="97" s="1"/>
  <c r="EF160" i="97" s="1"/>
  <c r="EF168" i="97" s="1"/>
  <c r="EG160" i="97" s="1"/>
  <c r="EG168" i="97" s="1"/>
  <c r="EH160" i="97" s="1"/>
  <c r="EH168" i="97" s="1"/>
  <c r="EI160" i="97" s="1"/>
  <c r="EI168" i="97" s="1"/>
  <c r="CO588" i="97"/>
  <c r="CO593" i="97" s="1"/>
  <c r="DA588" i="97"/>
  <c r="DA593" i="97" s="1"/>
  <c r="DE71" i="97"/>
  <c r="DE79" i="97" s="1"/>
  <c r="CN9" i="97"/>
  <c r="DM386" i="97"/>
  <c r="DM391" i="97" s="1"/>
  <c r="DO222" i="97"/>
  <c r="DO227" i="97" s="1"/>
  <c r="DO518" i="97"/>
  <c r="DO523" i="97" s="1"/>
  <c r="K28" i="97"/>
  <c r="J599" i="97"/>
  <c r="DO82" i="97"/>
  <c r="DO88" i="97" s="1"/>
  <c r="I570" i="97"/>
  <c r="H598" i="97"/>
  <c r="H600" i="97" s="1"/>
  <c r="DO588" i="97"/>
  <c r="DO593" i="97" s="1"/>
  <c r="CP588" i="97" l="1"/>
  <c r="CP593" i="97" s="1"/>
  <c r="DB588" i="97"/>
  <c r="DB593" i="97" s="1"/>
  <c r="DF71" i="97"/>
  <c r="DF79" i="97" s="1"/>
  <c r="CN15" i="97"/>
  <c r="DN386" i="97"/>
  <c r="DN391" i="97" s="1"/>
  <c r="DP518" i="97"/>
  <c r="DP523" i="97" s="1"/>
  <c r="DP222" i="97"/>
  <c r="DP227" i="97" s="1"/>
  <c r="DP588" i="97"/>
  <c r="DP593" i="97" s="1"/>
  <c r="I576" i="97"/>
  <c r="I596" i="97"/>
  <c r="DP82" i="97"/>
  <c r="DP88" i="97" s="1"/>
  <c r="K36" i="97"/>
  <c r="CQ588" i="97" l="1"/>
  <c r="CQ593" i="97" s="1"/>
  <c r="DC588" i="97"/>
  <c r="DC593" i="97" s="1"/>
  <c r="DG71" i="97"/>
  <c r="DG79" i="97" s="1"/>
  <c r="CO9" i="97"/>
  <c r="DO386" i="97"/>
  <c r="DO391" i="97" s="1"/>
  <c r="L28" i="97"/>
  <c r="K599" i="97"/>
  <c r="J570" i="97"/>
  <c r="I598" i="97"/>
  <c r="I600" i="97" s="1"/>
  <c r="DQ82" i="97"/>
  <c r="DQ88" i="97" s="1"/>
  <c r="DQ588" i="97"/>
  <c r="DQ593" i="97" s="1"/>
  <c r="DQ222" i="97"/>
  <c r="DQ227" i="97" s="1"/>
  <c r="DQ518" i="97"/>
  <c r="DQ523" i="97" s="1"/>
  <c r="CR588" i="97" l="1"/>
  <c r="CR593" i="97" s="1"/>
  <c r="DD588" i="97"/>
  <c r="DD593" i="97" s="1"/>
  <c r="DH71" i="97"/>
  <c r="CO15" i="97"/>
  <c r="DP386" i="97"/>
  <c r="DP391" i="97" s="1"/>
  <c r="L36" i="97"/>
  <c r="DR518" i="97"/>
  <c r="DR523" i="97" s="1"/>
  <c r="DR588" i="97"/>
  <c r="DR593" i="97" s="1"/>
  <c r="DR82" i="97"/>
  <c r="DR88" i="97" s="1"/>
  <c r="J576" i="97"/>
  <c r="J596" i="97"/>
  <c r="DR222" i="97"/>
  <c r="DR227" i="97" s="1"/>
  <c r="CS588" i="97" l="1"/>
  <c r="CS593" i="97" s="1"/>
  <c r="DE588" i="97"/>
  <c r="DE593" i="97" s="1"/>
  <c r="CP9" i="97"/>
  <c r="DQ386" i="97"/>
  <c r="DQ391" i="97" s="1"/>
  <c r="DS82" i="97"/>
  <c r="DS88" i="97" s="1"/>
  <c r="DS588" i="97"/>
  <c r="DS593" i="97" s="1"/>
  <c r="M28" i="97"/>
  <c r="L599" i="97"/>
  <c r="DS518" i="97"/>
  <c r="DS523" i="97" s="1"/>
  <c r="DS222" i="97"/>
  <c r="DS227" i="97" s="1"/>
  <c r="K570" i="97"/>
  <c r="J598" i="97"/>
  <c r="J600" i="97" s="1"/>
  <c r="CT588" i="97" l="1"/>
  <c r="CT593" i="97" s="1"/>
  <c r="DG588" i="97" s="1"/>
  <c r="DG593" i="97" s="1"/>
  <c r="DF588" i="97"/>
  <c r="DF593" i="97" s="1"/>
  <c r="CP15" i="97"/>
  <c r="DR386" i="97"/>
  <c r="DR391" i="97" s="1"/>
  <c r="DT82" i="97"/>
  <c r="DT88" i="97" s="1"/>
  <c r="DU82" i="97" s="1"/>
  <c r="DU88" i="97" s="1"/>
  <c r="DV82" i="97" s="1"/>
  <c r="DV88" i="97" s="1"/>
  <c r="DW82" i="97" s="1"/>
  <c r="DW88" i="97" s="1"/>
  <c r="DX82" i="97" s="1"/>
  <c r="DX88" i="97" s="1"/>
  <c r="DY82" i="97" s="1"/>
  <c r="DY88" i="97" s="1"/>
  <c r="DZ82" i="97" s="1"/>
  <c r="DZ88" i="97" s="1"/>
  <c r="EA82" i="97" s="1"/>
  <c r="EA88" i="97" s="1"/>
  <c r="EB82" i="97" s="1"/>
  <c r="EB88" i="97" s="1"/>
  <c r="EC82" i="97" s="1"/>
  <c r="EC88" i="97" s="1"/>
  <c r="ED82" i="97" s="1"/>
  <c r="ED88" i="97" s="1"/>
  <c r="EE82" i="97" s="1"/>
  <c r="EE88" i="97" s="1"/>
  <c r="EF82" i="97" s="1"/>
  <c r="EF88" i="97" s="1"/>
  <c r="EG82" i="97" s="1"/>
  <c r="EG88" i="97" s="1"/>
  <c r="EH82" i="97" s="1"/>
  <c r="EH88" i="97" s="1"/>
  <c r="EI82" i="97" s="1"/>
  <c r="EI88" i="97" s="1"/>
  <c r="K576" i="97"/>
  <c r="K596" i="97"/>
  <c r="M36" i="97"/>
  <c r="DT518" i="97"/>
  <c r="DT523" i="97" s="1"/>
  <c r="DU518" i="97" s="1"/>
  <c r="DU523" i="97" s="1"/>
  <c r="DV518" i="97" s="1"/>
  <c r="DV523" i="97" s="1"/>
  <c r="DW518" i="97" s="1"/>
  <c r="DW523" i="97" s="1"/>
  <c r="DX518" i="97" s="1"/>
  <c r="DX523" i="97" s="1"/>
  <c r="DY518" i="97" s="1"/>
  <c r="DY523" i="97" s="1"/>
  <c r="DZ518" i="97" s="1"/>
  <c r="DZ523" i="97" s="1"/>
  <c r="EA518" i="97" s="1"/>
  <c r="EA523" i="97" s="1"/>
  <c r="EB518" i="97" s="1"/>
  <c r="EB523" i="97" s="1"/>
  <c r="EC518" i="97" s="1"/>
  <c r="EC523" i="97" s="1"/>
  <c r="ED518" i="97" s="1"/>
  <c r="ED523" i="97" s="1"/>
  <c r="EE518" i="97" s="1"/>
  <c r="EE523" i="97" s="1"/>
  <c r="EF518" i="97" s="1"/>
  <c r="EF523" i="97" s="1"/>
  <c r="EG518" i="97" s="1"/>
  <c r="EG523" i="97" s="1"/>
  <c r="EH518" i="97" s="1"/>
  <c r="EH523" i="97" s="1"/>
  <c r="EI518" i="97" s="1"/>
  <c r="EI523" i="97" s="1"/>
  <c r="DT222" i="97"/>
  <c r="DT227" i="97" s="1"/>
  <c r="DU222" i="97" s="1"/>
  <c r="DU227" i="97" s="1"/>
  <c r="DV222" i="97" s="1"/>
  <c r="DV227" i="97" s="1"/>
  <c r="DW222" i="97" s="1"/>
  <c r="DW227" i="97" s="1"/>
  <c r="DX222" i="97" s="1"/>
  <c r="DX227" i="97" s="1"/>
  <c r="DY222" i="97" s="1"/>
  <c r="DY227" i="97" s="1"/>
  <c r="DZ222" i="97" s="1"/>
  <c r="DZ227" i="97" s="1"/>
  <c r="EA222" i="97" s="1"/>
  <c r="EA227" i="97" s="1"/>
  <c r="EB222" i="97" s="1"/>
  <c r="EB227" i="97" s="1"/>
  <c r="EC222" i="97" s="1"/>
  <c r="EC227" i="97" s="1"/>
  <c r="ED222" i="97" s="1"/>
  <c r="ED227" i="97" s="1"/>
  <c r="EE222" i="97" s="1"/>
  <c r="EE227" i="97" s="1"/>
  <c r="EF222" i="97" s="1"/>
  <c r="EF227" i="97" s="1"/>
  <c r="EG222" i="97" s="1"/>
  <c r="EG227" i="97" s="1"/>
  <c r="EH222" i="97" s="1"/>
  <c r="EH227" i="97" s="1"/>
  <c r="EI222" i="97" s="1"/>
  <c r="EI227" i="97" s="1"/>
  <c r="DT588" i="97"/>
  <c r="DT593" i="97" s="1"/>
  <c r="DU588" i="97" s="1"/>
  <c r="DU593" i="97" s="1"/>
  <c r="DV588" i="97" s="1"/>
  <c r="DV593" i="97" s="1"/>
  <c r="DW588" i="97" s="1"/>
  <c r="DW593" i="97" s="1"/>
  <c r="DX588" i="97" s="1"/>
  <c r="DX593" i="97" s="1"/>
  <c r="DY588" i="97" s="1"/>
  <c r="DY593" i="97" s="1"/>
  <c r="DZ588" i="97" s="1"/>
  <c r="DZ593" i="97" s="1"/>
  <c r="EA588" i="97" s="1"/>
  <c r="EA593" i="97" s="1"/>
  <c r="EB588" i="97" s="1"/>
  <c r="EB593" i="97" s="1"/>
  <c r="EC588" i="97" s="1"/>
  <c r="EC593" i="97" s="1"/>
  <c r="ED588" i="97" s="1"/>
  <c r="ED593" i="97" s="1"/>
  <c r="EE588" i="97" s="1"/>
  <c r="EE593" i="97" s="1"/>
  <c r="EF588" i="97" s="1"/>
  <c r="EF593" i="97" s="1"/>
  <c r="EG588" i="97" s="1"/>
  <c r="EG593" i="97" s="1"/>
  <c r="EH588" i="97" s="1"/>
  <c r="EH593" i="97" s="1"/>
  <c r="EI588" i="97" s="1"/>
  <c r="EI593" i="97" s="1"/>
  <c r="CQ9" i="97" l="1"/>
  <c r="DS386" i="97"/>
  <c r="DS391" i="97" s="1"/>
  <c r="N28" i="97"/>
  <c r="M599" i="97"/>
  <c r="L570" i="97"/>
  <c r="K598" i="97"/>
  <c r="K600" i="97" s="1"/>
  <c r="CQ15" i="97" l="1"/>
  <c r="DT386" i="97"/>
  <c r="DT391" i="97" s="1"/>
  <c r="DU386" i="97" s="1"/>
  <c r="DU391" i="97" s="1"/>
  <c r="DV386" i="97" s="1"/>
  <c r="DV391" i="97" s="1"/>
  <c r="DW386" i="97" s="1"/>
  <c r="DW391" i="97" s="1"/>
  <c r="DX386" i="97" s="1"/>
  <c r="DX391" i="97" s="1"/>
  <c r="DY386" i="97" s="1"/>
  <c r="DY391" i="97" s="1"/>
  <c r="DZ386" i="97" s="1"/>
  <c r="DZ391" i="97" s="1"/>
  <c r="EA386" i="97" s="1"/>
  <c r="EA391" i="97" s="1"/>
  <c r="EB386" i="97" s="1"/>
  <c r="EB391" i="97" s="1"/>
  <c r="EC386" i="97" s="1"/>
  <c r="EC391" i="97" s="1"/>
  <c r="ED386" i="97" s="1"/>
  <c r="ED391" i="97" s="1"/>
  <c r="EE386" i="97" s="1"/>
  <c r="EE391" i="97" s="1"/>
  <c r="EF386" i="97" s="1"/>
  <c r="EF391" i="97" s="1"/>
  <c r="EG386" i="97" s="1"/>
  <c r="EG391" i="97" s="1"/>
  <c r="EH386" i="97" s="1"/>
  <c r="EH391" i="97" s="1"/>
  <c r="EI386" i="97" s="1"/>
  <c r="EI391" i="97" s="1"/>
  <c r="L576" i="97"/>
  <c r="L596" i="97"/>
  <c r="N36" i="97"/>
  <c r="CR9" i="97" l="1"/>
  <c r="O28" i="97"/>
  <c r="N599" i="97"/>
  <c r="M570" i="97"/>
  <c r="L598" i="97"/>
  <c r="L600" i="97" s="1"/>
  <c r="CR15" i="97" l="1"/>
  <c r="CS9" i="97" s="1"/>
  <c r="M576" i="97"/>
  <c r="M596" i="97"/>
  <c r="O36" i="97"/>
  <c r="P28" i="97" l="1"/>
  <c r="O599" i="97"/>
  <c r="N570" i="97"/>
  <c r="M598" i="97"/>
  <c r="M600" i="97" s="1"/>
  <c r="CS15" i="97" l="1"/>
  <c r="CT9" i="97" s="1"/>
  <c r="N576" i="97"/>
  <c r="N596" i="97"/>
  <c r="P36" i="97"/>
  <c r="Q28" i="97" l="1"/>
  <c r="P599" i="97"/>
  <c r="O570" i="97"/>
  <c r="N598" i="97"/>
  <c r="N600" i="97" s="1"/>
  <c r="CT15" i="97" l="1"/>
  <c r="CU9" i="97" s="1"/>
  <c r="O576" i="97"/>
  <c r="O596" i="97"/>
  <c r="Q36" i="97"/>
  <c r="R28" i="97" l="1"/>
  <c r="Q599" i="97"/>
  <c r="P570" i="97"/>
  <c r="O598" i="97"/>
  <c r="O600" i="97" s="1"/>
  <c r="CU15" i="97" l="1"/>
  <c r="P576" i="97"/>
  <c r="P596" i="97"/>
  <c r="R36" i="97"/>
  <c r="CV9" i="97" l="1"/>
  <c r="CV15" i="97" s="1"/>
  <c r="S28" i="97"/>
  <c r="R599" i="97"/>
  <c r="Q570" i="97"/>
  <c r="P598" i="97"/>
  <c r="P600" i="97" s="1"/>
  <c r="CW9" i="97" l="1"/>
  <c r="CW15" i="97" s="1"/>
  <c r="Q576" i="97"/>
  <c r="Q596" i="97"/>
  <c r="S36" i="97"/>
  <c r="CX9" i="97" l="1"/>
  <c r="CX15" i="97" s="1"/>
  <c r="T28" i="97"/>
  <c r="S599" i="97"/>
  <c r="R570" i="97"/>
  <c r="Q598" i="97"/>
  <c r="Q600" i="97" s="1"/>
  <c r="CY9" i="97" l="1"/>
  <c r="CY15" i="97" s="1"/>
  <c r="T36" i="97"/>
  <c r="R576" i="97"/>
  <c r="R596" i="97"/>
  <c r="CZ9" i="97" l="1"/>
  <c r="CZ15" i="97" s="1"/>
  <c r="S570" i="97"/>
  <c r="R598" i="97"/>
  <c r="R600" i="97" s="1"/>
  <c r="U28" i="97"/>
  <c r="T599" i="97"/>
  <c r="DA9" i="97" l="1"/>
  <c r="DA15" i="97" s="1"/>
  <c r="U36" i="97"/>
  <c r="S576" i="97"/>
  <c r="S596" i="97"/>
  <c r="DB9" i="97" l="1"/>
  <c r="DB15" i="97" s="1"/>
  <c r="T570" i="97"/>
  <c r="S598" i="97"/>
  <c r="S600" i="97" s="1"/>
  <c r="V28" i="97"/>
  <c r="U599" i="97"/>
  <c r="DC9" i="97" l="1"/>
  <c r="DC15" i="97" s="1"/>
  <c r="V36" i="97"/>
  <c r="T576" i="97"/>
  <c r="T596" i="97"/>
  <c r="DD9" i="97" l="1"/>
  <c r="DD15" i="97" s="1"/>
  <c r="U570" i="97"/>
  <c r="T598" i="97"/>
  <c r="T600" i="97" s="1"/>
  <c r="W28" i="97"/>
  <c r="V599" i="97"/>
  <c r="DE9" i="97" l="1"/>
  <c r="DE15" i="97" s="1"/>
  <c r="U576" i="97"/>
  <c r="U596" i="97"/>
  <c r="W36" i="97"/>
  <c r="DF9" i="97" l="1"/>
  <c r="DF15" i="97" s="1"/>
  <c r="X28" i="97"/>
  <c r="W599" i="97"/>
  <c r="V570" i="97"/>
  <c r="U598" i="97"/>
  <c r="U600" i="97" s="1"/>
  <c r="DG9" i="97" l="1"/>
  <c r="DG15" i="97" s="1"/>
  <c r="V576" i="97"/>
  <c r="V596" i="97"/>
  <c r="X36" i="97"/>
  <c r="DH9" i="97" l="1"/>
  <c r="Y28" i="97"/>
  <c r="X599" i="97"/>
  <c r="W570" i="97"/>
  <c r="V598" i="97"/>
  <c r="V600" i="97" s="1"/>
  <c r="W576" i="97" l="1"/>
  <c r="W596" i="97"/>
  <c r="Y36" i="97"/>
  <c r="Z28" i="97" l="1"/>
  <c r="Y599" i="97"/>
  <c r="X570" i="97"/>
  <c r="W598" i="97"/>
  <c r="W600" i="97" s="1"/>
  <c r="X576" i="97" l="1"/>
  <c r="X596" i="97"/>
  <c r="Z36" i="97"/>
  <c r="AA28" i="97" l="1"/>
  <c r="Z599" i="97"/>
  <c r="Y570" i="97"/>
  <c r="X598" i="97"/>
  <c r="X600" i="97" s="1"/>
  <c r="Y576" i="97" l="1"/>
  <c r="Y596" i="97"/>
  <c r="AA36" i="97"/>
  <c r="AB28" i="97" l="1"/>
  <c r="AA599" i="97"/>
  <c r="Z570" i="97"/>
  <c r="Y598" i="97"/>
  <c r="Y600" i="97" s="1"/>
  <c r="Z576" i="97" l="1"/>
  <c r="Z596" i="97"/>
  <c r="AB36" i="97"/>
  <c r="AC28" i="97" l="1"/>
  <c r="AB599" i="97"/>
  <c r="AA570" i="97"/>
  <c r="Z598" i="97"/>
  <c r="Z600" i="97" s="1"/>
  <c r="AA576" i="97" l="1"/>
  <c r="AA596" i="97"/>
  <c r="AC36" i="97"/>
  <c r="AD28" i="97" l="1"/>
  <c r="AC599" i="97"/>
  <c r="AB570" i="97"/>
  <c r="AA598" i="97"/>
  <c r="AA600" i="97" s="1"/>
  <c r="AB576" i="97" l="1"/>
  <c r="AB596" i="97"/>
  <c r="AD36" i="97"/>
  <c r="AE28" i="97" l="1"/>
  <c r="AD599" i="97"/>
  <c r="AC570" i="97"/>
  <c r="AB598" i="97"/>
  <c r="AB600" i="97" s="1"/>
  <c r="AC576" i="97" l="1"/>
  <c r="AC596" i="97"/>
  <c r="AE36" i="97"/>
  <c r="AF28" i="97" l="1"/>
  <c r="AE599" i="97"/>
  <c r="AD570" i="97"/>
  <c r="AC598" i="97"/>
  <c r="AC600" i="97" s="1"/>
  <c r="AD576" i="97" l="1"/>
  <c r="AD596" i="97"/>
  <c r="AF36" i="97"/>
  <c r="AG28" i="97" l="1"/>
  <c r="AF599" i="97"/>
  <c r="AE570" i="97"/>
  <c r="AD598" i="97"/>
  <c r="AD600" i="97" s="1"/>
  <c r="AE576" i="97" l="1"/>
  <c r="AE596" i="97"/>
  <c r="AG36" i="97"/>
  <c r="AH28" i="97" l="1"/>
  <c r="AG599" i="97"/>
  <c r="AF570" i="97"/>
  <c r="AE598" i="97"/>
  <c r="AE600" i="97" s="1"/>
  <c r="AF576" i="97" l="1"/>
  <c r="AF596" i="97"/>
  <c r="AH36" i="97"/>
  <c r="AI28" i="97" l="1"/>
  <c r="AH599" i="97"/>
  <c r="AG570" i="97"/>
  <c r="AF598" i="97"/>
  <c r="AF600" i="97" s="1"/>
  <c r="AG576" i="97" l="1"/>
  <c r="AG596" i="97"/>
  <c r="AI36" i="97"/>
  <c r="AJ28" i="97" l="1"/>
  <c r="AI599" i="97"/>
  <c r="AH570" i="97"/>
  <c r="AG598" i="97"/>
  <c r="AG600" i="97" s="1"/>
  <c r="AH576" i="97" l="1"/>
  <c r="AH596" i="97"/>
  <c r="AJ36" i="97"/>
  <c r="AK28" i="97" l="1"/>
  <c r="AJ599" i="97"/>
  <c r="AI570" i="97"/>
  <c r="AH598" i="97"/>
  <c r="AH600" i="97" s="1"/>
  <c r="AI576" i="97" l="1"/>
  <c r="AI596" i="97"/>
  <c r="AK36" i="97"/>
  <c r="AL28" i="97" l="1"/>
  <c r="AK599" i="97"/>
  <c r="AJ570" i="97"/>
  <c r="AI598" i="97"/>
  <c r="AI600" i="97" s="1"/>
  <c r="AJ576" i="97" l="1"/>
  <c r="AJ596" i="97"/>
  <c r="AL36" i="97"/>
  <c r="AM28" i="97" l="1"/>
  <c r="AL599" i="97"/>
  <c r="AK570" i="97"/>
  <c r="AJ598" i="97"/>
  <c r="AJ600" i="97" s="1"/>
  <c r="AK576" i="97" l="1"/>
  <c r="AK596" i="97"/>
  <c r="AM36" i="97"/>
  <c r="AN28" i="97" l="1"/>
  <c r="AM599" i="97"/>
  <c r="AL570" i="97"/>
  <c r="AK598" i="97"/>
  <c r="AK600" i="97" s="1"/>
  <c r="AL576" i="97" l="1"/>
  <c r="AL596" i="97"/>
  <c r="AN36" i="97"/>
  <c r="AO28" i="97" l="1"/>
  <c r="AN599" i="97"/>
  <c r="AM570" i="97"/>
  <c r="AL598" i="97"/>
  <c r="AL600" i="97" s="1"/>
  <c r="AM576" i="97" l="1"/>
  <c r="AM596" i="97"/>
  <c r="AO36" i="97"/>
  <c r="AP28" i="97" l="1"/>
  <c r="AO599" i="97"/>
  <c r="AN570" i="97"/>
  <c r="AM598" i="97"/>
  <c r="AM600" i="97" s="1"/>
  <c r="AN576" i="97" l="1"/>
  <c r="AN596" i="97"/>
  <c r="AP36" i="97"/>
  <c r="AQ28" i="97" l="1"/>
  <c r="AP599" i="97"/>
  <c r="AO570" i="97"/>
  <c r="AN598" i="97"/>
  <c r="AN600" i="97" s="1"/>
  <c r="AO576" i="97" l="1"/>
  <c r="AO596" i="97"/>
  <c r="AQ36" i="97"/>
  <c r="AR28" i="97" l="1"/>
  <c r="AQ599" i="97"/>
  <c r="AP570" i="97"/>
  <c r="AO598" i="97"/>
  <c r="AO600" i="97" s="1"/>
  <c r="AP576" i="97" l="1"/>
  <c r="AP596" i="97"/>
  <c r="AR36" i="97"/>
  <c r="AS28" i="97" l="1"/>
  <c r="AR599" i="97"/>
  <c r="AQ570" i="97"/>
  <c r="AP598" i="97"/>
  <c r="AP600" i="97" s="1"/>
  <c r="AQ576" i="97" l="1"/>
  <c r="AQ596" i="97"/>
  <c r="AS36" i="97"/>
  <c r="AT28" i="97" l="1"/>
  <c r="AS599" i="97"/>
  <c r="AR570" i="97"/>
  <c r="AQ598" i="97"/>
  <c r="AQ600" i="97" s="1"/>
  <c r="AR576" i="97" l="1"/>
  <c r="AR596" i="97"/>
  <c r="AT36" i="97"/>
  <c r="AU28" i="97" l="1"/>
  <c r="AT599" i="97"/>
  <c r="AS570" i="97"/>
  <c r="AR598" i="97"/>
  <c r="AR600" i="97" s="1"/>
  <c r="AS576" i="97" l="1"/>
  <c r="AS596" i="97"/>
  <c r="AU36" i="97"/>
  <c r="AV28" i="97" l="1"/>
  <c r="AU599" i="97"/>
  <c r="AT570" i="97"/>
  <c r="AS598" i="97"/>
  <c r="AS600" i="97" s="1"/>
  <c r="AT576" i="97" l="1"/>
  <c r="AT596" i="97"/>
  <c r="AV36" i="97"/>
  <c r="AW28" i="97" l="1"/>
  <c r="AV599" i="97"/>
  <c r="AU570" i="97"/>
  <c r="AT598" i="97"/>
  <c r="AT600" i="97" s="1"/>
  <c r="AU576" i="97" l="1"/>
  <c r="AU596" i="97"/>
  <c r="AW36" i="97"/>
  <c r="AX28" i="97" l="1"/>
  <c r="AW599" i="97"/>
  <c r="AV570" i="97"/>
  <c r="AU598" i="97"/>
  <c r="AU600" i="97" s="1"/>
  <c r="AV576" i="97" l="1"/>
  <c r="AV596" i="97"/>
  <c r="AX36" i="97"/>
  <c r="AY28" i="97" l="1"/>
  <c r="AX599" i="97"/>
  <c r="AW570" i="97"/>
  <c r="AV598" i="97"/>
  <c r="AV600" i="97" s="1"/>
  <c r="AW576" i="97" l="1"/>
  <c r="AW596" i="97"/>
  <c r="AY36" i="97"/>
  <c r="AZ28" i="97" l="1"/>
  <c r="AY599" i="97"/>
  <c r="AX570" i="97"/>
  <c r="AW598" i="97"/>
  <c r="AW600" i="97" s="1"/>
  <c r="AX576" i="97" l="1"/>
  <c r="AX596" i="97"/>
  <c r="AZ36" i="97"/>
  <c r="BA28" i="97" l="1"/>
  <c r="AZ599" i="97"/>
  <c r="AY570" i="97"/>
  <c r="AX598" i="97"/>
  <c r="AX600" i="97" s="1"/>
  <c r="AY576" i="97" l="1"/>
  <c r="AY596" i="97"/>
  <c r="BA36" i="97"/>
  <c r="BB28" i="97" l="1"/>
  <c r="BA599" i="97"/>
  <c r="AZ570" i="97"/>
  <c r="AY598" i="97"/>
  <c r="AY600" i="97" s="1"/>
  <c r="AZ576" i="97" l="1"/>
  <c r="AZ596" i="97"/>
  <c r="BB36" i="97"/>
  <c r="BC28" i="97" l="1"/>
  <c r="BB599" i="97"/>
  <c r="BA570" i="97"/>
  <c r="AZ598" i="97"/>
  <c r="AZ600" i="97" s="1"/>
  <c r="BA576" i="97" l="1"/>
  <c r="BA596" i="97"/>
  <c r="BC36" i="97"/>
  <c r="BD28" i="97" l="1"/>
  <c r="BC599" i="97"/>
  <c r="BB570" i="97"/>
  <c r="BA598" i="97"/>
  <c r="BA600" i="97" s="1"/>
  <c r="BB576" i="97" l="1"/>
  <c r="BB596" i="97"/>
  <c r="BD36" i="97"/>
  <c r="BE28" i="97" l="1"/>
  <c r="BD599" i="97"/>
  <c r="BC570" i="97"/>
  <c r="BB598" i="97"/>
  <c r="BB600" i="97" s="1"/>
  <c r="BC576" i="97" l="1"/>
  <c r="BC596" i="97"/>
  <c r="BE36" i="97"/>
  <c r="BF28" i="97" l="1"/>
  <c r="BE599" i="97"/>
  <c r="BD570" i="97"/>
  <c r="BC598" i="97"/>
  <c r="BC600" i="97" s="1"/>
  <c r="BD576" i="97" l="1"/>
  <c r="BD596" i="97"/>
  <c r="BF36" i="97"/>
  <c r="BG28" i="97" l="1"/>
  <c r="BF599" i="97"/>
  <c r="BE570" i="97"/>
  <c r="BD598" i="97"/>
  <c r="BD600" i="97" s="1"/>
  <c r="BE576" i="97" l="1"/>
  <c r="BE596" i="97"/>
  <c r="BG36" i="97"/>
  <c r="BH28" i="97" l="1"/>
  <c r="BG599" i="97"/>
  <c r="BF570" i="97"/>
  <c r="BE598" i="97"/>
  <c r="BE600" i="97" s="1"/>
  <c r="BF576" i="97" l="1"/>
  <c r="BF596" i="97"/>
  <c r="BH36" i="97"/>
  <c r="BI28" i="97" l="1"/>
  <c r="BH599" i="97"/>
  <c r="BG570" i="97"/>
  <c r="BF598" i="97"/>
  <c r="BF600" i="97" s="1"/>
  <c r="BG576" i="97" l="1"/>
  <c r="BG596" i="97"/>
  <c r="BI36" i="97"/>
  <c r="BJ28" i="97" l="1"/>
  <c r="BI599" i="97"/>
  <c r="BH570" i="97"/>
  <c r="BG598" i="97"/>
  <c r="BG600" i="97" s="1"/>
  <c r="BH576" i="97" l="1"/>
  <c r="BH596" i="97"/>
  <c r="BJ36" i="97"/>
  <c r="BK28" i="97" l="1"/>
  <c r="BJ599" i="97"/>
  <c r="BI570" i="97"/>
  <c r="BH598" i="97"/>
  <c r="BH600" i="97" s="1"/>
  <c r="BI576" i="97" l="1"/>
  <c r="BI596" i="97"/>
  <c r="BK36" i="97"/>
  <c r="BL28" i="97" l="1"/>
  <c r="BK599" i="97"/>
  <c r="BJ570" i="97"/>
  <c r="BI598" i="97"/>
  <c r="BI600" i="97" s="1"/>
  <c r="BJ576" i="97" l="1"/>
  <c r="BJ596" i="97"/>
  <c r="BL36" i="97"/>
  <c r="BM28" i="97" l="1"/>
  <c r="BL599" i="97"/>
  <c r="BK570" i="97"/>
  <c r="BJ598" i="97"/>
  <c r="BJ600" i="97" s="1"/>
  <c r="BK576" i="97" l="1"/>
  <c r="BK596" i="97"/>
  <c r="BM36" i="97"/>
  <c r="BN28" i="97" l="1"/>
  <c r="BM599" i="97"/>
  <c r="BL570" i="97"/>
  <c r="BK598" i="97"/>
  <c r="BK600" i="97" s="1"/>
  <c r="BL576" i="97" l="1"/>
  <c r="BL596" i="97"/>
  <c r="BN36" i="97"/>
  <c r="BO28" i="97" l="1"/>
  <c r="BN599" i="97"/>
  <c r="BM570" i="97"/>
  <c r="BL598" i="97"/>
  <c r="BL600" i="97" s="1"/>
  <c r="BM576" i="97" l="1"/>
  <c r="BM596" i="97"/>
  <c r="BO36" i="97"/>
  <c r="BP28" i="97" l="1"/>
  <c r="BO599" i="97"/>
  <c r="BN570" i="97"/>
  <c r="BM598" i="97"/>
  <c r="BM600" i="97" s="1"/>
  <c r="BN576" i="97" l="1"/>
  <c r="BN596" i="97"/>
  <c r="BP36" i="97"/>
  <c r="BQ28" i="97" l="1"/>
  <c r="BP599" i="97"/>
  <c r="BO570" i="97"/>
  <c r="BN598" i="97"/>
  <c r="BN600" i="97" s="1"/>
  <c r="BO576" i="97" l="1"/>
  <c r="BO596" i="97"/>
  <c r="BQ36" i="97"/>
  <c r="BR28" i="97" l="1"/>
  <c r="BQ599" i="97"/>
  <c r="BP570" i="97"/>
  <c r="BO598" i="97"/>
  <c r="BO600" i="97" s="1"/>
  <c r="M25" i="86"/>
  <c r="L25" i="86"/>
  <c r="K25" i="86"/>
  <c r="J25" i="86"/>
  <c r="I25" i="86"/>
  <c r="H25" i="86"/>
  <c r="G25" i="86"/>
  <c r="F25" i="86"/>
  <c r="E25" i="86"/>
  <c r="D25" i="86"/>
  <c r="C25" i="86"/>
  <c r="M21" i="86"/>
  <c r="L21" i="86"/>
  <c r="K21" i="86"/>
  <c r="J21" i="86"/>
  <c r="I21" i="86"/>
  <c r="H21" i="86"/>
  <c r="G21" i="86"/>
  <c r="F21" i="86"/>
  <c r="E21" i="86"/>
  <c r="D21" i="86"/>
  <c r="C21" i="86"/>
  <c r="M17" i="86"/>
  <c r="L17" i="86"/>
  <c r="J17" i="86"/>
  <c r="I17" i="86"/>
  <c r="H17" i="86"/>
  <c r="G17" i="86"/>
  <c r="F17" i="86"/>
  <c r="E17" i="86"/>
  <c r="D17" i="86"/>
  <c r="C17" i="86"/>
  <c r="M13" i="86"/>
  <c r="L13" i="86"/>
  <c r="K13" i="86"/>
  <c r="J13" i="86"/>
  <c r="I13" i="86"/>
  <c r="H13" i="86"/>
  <c r="G13" i="86"/>
  <c r="F13" i="86"/>
  <c r="E13" i="86"/>
  <c r="D13" i="86"/>
  <c r="C13" i="86"/>
  <c r="C9" i="86"/>
  <c r="D9" i="86"/>
  <c r="E9" i="86"/>
  <c r="F9" i="86"/>
  <c r="G9" i="86"/>
  <c r="H9" i="86"/>
  <c r="I9" i="86"/>
  <c r="J9" i="86"/>
  <c r="K9" i="86"/>
  <c r="L9" i="86"/>
  <c r="M9" i="86"/>
  <c r="D30" i="86" l="1"/>
  <c r="J30" i="86"/>
  <c r="F30" i="86"/>
  <c r="H30" i="86"/>
  <c r="L30" i="86"/>
  <c r="K17" i="86"/>
  <c r="K30" i="86" s="1"/>
  <c r="M30" i="86"/>
  <c r="E30" i="86"/>
  <c r="BP576" i="97"/>
  <c r="BP596" i="97"/>
  <c r="BR36" i="97"/>
  <c r="N38" i="86"/>
  <c r="Q21" i="182" s="1"/>
  <c r="R21" i="182" s="1"/>
  <c r="N39" i="86"/>
  <c r="Q33" i="182" s="1"/>
  <c r="G30" i="86"/>
  <c r="C30" i="86"/>
  <c r="I30" i="86"/>
  <c r="Q44" i="182" l="1"/>
  <c r="G13" i="107" s="1"/>
  <c r="R33" i="182"/>
  <c r="R44" i="182" s="1"/>
  <c r="G11" i="107" s="1"/>
  <c r="BS28" i="97"/>
  <c r="BR599" i="97"/>
  <c r="BQ570" i="97"/>
  <c r="BP598" i="97"/>
  <c r="BP600" i="97" s="1"/>
  <c r="BQ576" i="97" l="1"/>
  <c r="BQ596" i="97"/>
  <c r="BS36" i="97"/>
  <c r="BT28" i="97" l="1"/>
  <c r="BS599" i="97"/>
  <c r="BR570" i="97"/>
  <c r="BQ598" i="97"/>
  <c r="BQ600" i="97" s="1"/>
  <c r="BR576" i="97" l="1"/>
  <c r="BR596" i="97"/>
  <c r="BT36" i="97"/>
  <c r="BU28" i="97" l="1"/>
  <c r="BT599" i="97"/>
  <c r="BS570" i="97"/>
  <c r="BR598" i="97"/>
  <c r="BR600" i="97" s="1"/>
  <c r="BS576" i="97" l="1"/>
  <c r="BS596" i="97"/>
  <c r="BU36" i="97"/>
  <c r="BV28" i="97" l="1"/>
  <c r="BU599" i="97"/>
  <c r="BT570" i="97"/>
  <c r="BS598" i="97"/>
  <c r="BS600" i="97" s="1"/>
  <c r="BT576" i="97" l="1"/>
  <c r="BT596" i="97"/>
  <c r="BV36" i="97"/>
  <c r="BW28" i="97" l="1"/>
  <c r="BV599" i="97"/>
  <c r="BU570" i="97"/>
  <c r="BT598" i="97"/>
  <c r="BT600" i="97" s="1"/>
  <c r="BU576" i="97" l="1"/>
  <c r="BU596" i="97"/>
  <c r="BW36" i="97"/>
  <c r="BX28" i="97" l="1"/>
  <c r="BW599" i="97"/>
  <c r="BV570" i="97"/>
  <c r="BU598" i="97"/>
  <c r="BU600" i="97" s="1"/>
  <c r="BV576" i="97" l="1"/>
  <c r="BV596" i="97"/>
  <c r="BX36" i="97"/>
  <c r="BY28" i="97" l="1"/>
  <c r="BX599" i="97"/>
  <c r="BW570" i="97"/>
  <c r="BV598" i="97"/>
  <c r="BV600" i="97" s="1"/>
  <c r="BW576" i="97" l="1"/>
  <c r="BW596" i="97"/>
  <c r="BY36" i="97"/>
  <c r="BZ28" i="97" l="1"/>
  <c r="BY599" i="97"/>
  <c r="BX570" i="97"/>
  <c r="BW598" i="97"/>
  <c r="BW600" i="97" s="1"/>
  <c r="BX576" i="97" l="1"/>
  <c r="BX596" i="97"/>
  <c r="BZ36" i="97"/>
  <c r="CA28" i="97" l="1"/>
  <c r="BZ599" i="97"/>
  <c r="BY570" i="97"/>
  <c r="BX598" i="97"/>
  <c r="BX600" i="97" s="1"/>
  <c r="BY576" i="97" l="1"/>
  <c r="BY596" i="97"/>
  <c r="CA36" i="97"/>
  <c r="CB28" i="97" l="1"/>
  <c r="CA599" i="97"/>
  <c r="BZ570" i="97"/>
  <c r="BY598" i="97"/>
  <c r="BY600" i="97" s="1"/>
  <c r="BZ576" i="97" l="1"/>
  <c r="BZ596" i="97"/>
  <c r="CB36" i="97"/>
  <c r="A2" i="89"/>
  <c r="A4" i="89"/>
  <c r="C7" i="89"/>
  <c r="C29" i="89" s="1"/>
  <c r="P22" i="89"/>
  <c r="B23" i="89"/>
  <c r="P28" i="89"/>
  <c r="B29" i="89"/>
  <c r="F42" i="89"/>
  <c r="J42" i="89"/>
  <c r="N42" i="89"/>
  <c r="B42" i="89"/>
  <c r="A2" i="88"/>
  <c r="A4" i="88"/>
  <c r="A10" i="88"/>
  <c r="A11" i="88" s="1"/>
  <c r="A12" i="88" s="1"/>
  <c r="A13" i="88" s="1"/>
  <c r="A14" i="88" s="1"/>
  <c r="A15" i="88" s="1"/>
  <c r="A16" i="88" s="1"/>
  <c r="A17" i="88" s="1"/>
  <c r="A18" i="88" s="1"/>
  <c r="A19" i="88" s="1"/>
  <c r="A20" i="88" s="1"/>
  <c r="A21" i="88" s="1"/>
  <c r="A22" i="88" s="1"/>
  <c r="A23" i="88" s="1"/>
  <c r="A24" i="88" s="1"/>
  <c r="A25" i="88" s="1"/>
  <c r="A26" i="88" s="1"/>
  <c r="A27" i="88" s="1"/>
  <c r="A28" i="88" s="1"/>
  <c r="A29" i="88" s="1"/>
  <c r="CC28" i="97" l="1"/>
  <c r="CB599" i="97"/>
  <c r="CA570" i="97"/>
  <c r="BZ598" i="97"/>
  <c r="BZ600" i="97" s="1"/>
  <c r="D7" i="89"/>
  <c r="E7" i="89" s="1"/>
  <c r="F7" i="89" s="1"/>
  <c r="C23" i="89"/>
  <c r="P10" i="89"/>
  <c r="E20" i="109" s="1"/>
  <c r="P14" i="89"/>
  <c r="I20" i="110" s="1"/>
  <c r="O18" i="89"/>
  <c r="P30" i="89"/>
  <c r="N20" i="89"/>
  <c r="C18" i="89"/>
  <c r="P16" i="89"/>
  <c r="J20" i="89"/>
  <c r="F20" i="89"/>
  <c r="B20" i="89"/>
  <c r="K18" i="89"/>
  <c r="G18" i="89"/>
  <c r="P39" i="89"/>
  <c r="M42" i="89"/>
  <c r="P12" i="89"/>
  <c r="H20" i="110" s="1"/>
  <c r="N18" i="89"/>
  <c r="F18" i="89"/>
  <c r="B18" i="89"/>
  <c r="P34" i="89"/>
  <c r="P15" i="89"/>
  <c r="P13" i="89"/>
  <c r="O20" i="89"/>
  <c r="K20" i="89"/>
  <c r="G20" i="89"/>
  <c r="C20" i="89"/>
  <c r="M18" i="89"/>
  <c r="I18" i="89"/>
  <c r="P8" i="89"/>
  <c r="D20" i="109" s="1"/>
  <c r="I42" i="89"/>
  <c r="M40" i="89"/>
  <c r="I40" i="89"/>
  <c r="P36" i="89"/>
  <c r="P17" i="89"/>
  <c r="G20" i="109" s="1"/>
  <c r="M20" i="89"/>
  <c r="I20" i="89"/>
  <c r="P11" i="89"/>
  <c r="L18" i="89"/>
  <c r="H18" i="89"/>
  <c r="D18" i="89"/>
  <c r="J18" i="89"/>
  <c r="L20" i="89"/>
  <c r="H20" i="89"/>
  <c r="D20" i="89"/>
  <c r="P9" i="89"/>
  <c r="N40" i="89"/>
  <c r="F40" i="89"/>
  <c r="L42" i="89"/>
  <c r="O40" i="89"/>
  <c r="G40" i="89"/>
  <c r="P38" i="89"/>
  <c r="O42" i="89"/>
  <c r="K42" i="89"/>
  <c r="G42" i="89"/>
  <c r="C42" i="89"/>
  <c r="P32" i="89"/>
  <c r="B40" i="89"/>
  <c r="D42" i="89"/>
  <c r="C40" i="89"/>
  <c r="P37" i="89"/>
  <c r="P35" i="89"/>
  <c r="J40" i="89"/>
  <c r="H42" i="89"/>
  <c r="K40" i="89"/>
  <c r="E40" i="89"/>
  <c r="P33" i="89"/>
  <c r="P31" i="89"/>
  <c r="L40" i="89"/>
  <c r="H40" i="89"/>
  <c r="D40" i="89"/>
  <c r="E42" i="89"/>
  <c r="E18" i="89"/>
  <c r="E20" i="89"/>
  <c r="I24" i="162" l="1"/>
  <c r="D24" i="162"/>
  <c r="J24" i="162"/>
  <c r="E24" i="162"/>
  <c r="E23" i="89"/>
  <c r="E29" i="89"/>
  <c r="D23" i="89"/>
  <c r="D29" i="89"/>
  <c r="E20" i="110"/>
  <c r="D20" i="110"/>
  <c r="G20" i="110"/>
  <c r="CC36" i="97"/>
  <c r="CA576" i="97"/>
  <c r="CA596" i="97"/>
  <c r="P20" i="89"/>
  <c r="F20" i="109" s="1"/>
  <c r="P18" i="89"/>
  <c r="P40" i="89"/>
  <c r="P42" i="89"/>
  <c r="G7" i="89"/>
  <c r="F23" i="89"/>
  <c r="F29" i="89"/>
  <c r="E66" i="162" l="1"/>
  <c r="E68" i="162" s="1"/>
  <c r="E26" i="162"/>
  <c r="J66" i="162"/>
  <c r="J68" i="162" s="1"/>
  <c r="J26" i="162"/>
  <c r="D66" i="162"/>
  <c r="D68" i="162" s="1"/>
  <c r="D26" i="162"/>
  <c r="I26" i="162"/>
  <c r="I66" i="162"/>
  <c r="I68" i="162" s="1"/>
  <c r="F20" i="110"/>
  <c r="CB570" i="97"/>
  <c r="CA598" i="97"/>
  <c r="CA600" i="97" s="1"/>
  <c r="CD28" i="97"/>
  <c r="CC599" i="97"/>
  <c r="G29" i="89"/>
  <c r="G23" i="89"/>
  <c r="H7" i="89"/>
  <c r="CD36" i="97" l="1"/>
  <c r="CB576" i="97"/>
  <c r="CB596" i="97"/>
  <c r="I7" i="89"/>
  <c r="H23" i="89"/>
  <c r="H29" i="89"/>
  <c r="CC570" i="97" l="1"/>
  <c r="CB598" i="97"/>
  <c r="CB600" i="97" s="1"/>
  <c r="CE28" i="97"/>
  <c r="CD599" i="97"/>
  <c r="J7" i="89"/>
  <c r="I23" i="89"/>
  <c r="I29" i="89"/>
  <c r="CE36" i="97" l="1"/>
  <c r="CC576" i="97"/>
  <c r="CC596" i="97"/>
  <c r="K7" i="89"/>
  <c r="J23" i="89"/>
  <c r="J29" i="89"/>
  <c r="CD570" i="97" l="1"/>
  <c r="CC598" i="97"/>
  <c r="CC600" i="97" s="1"/>
  <c r="CF28" i="97"/>
  <c r="CE599" i="97"/>
  <c r="K29" i="89"/>
  <c r="L7" i="89"/>
  <c r="K23" i="89"/>
  <c r="CF36" i="97" l="1"/>
  <c r="CD576" i="97"/>
  <c r="CD596" i="97"/>
  <c r="M7" i="89"/>
  <c r="L23" i="89"/>
  <c r="L29" i="89"/>
  <c r="CE570" i="97" l="1"/>
  <c r="CD598" i="97"/>
  <c r="CD600" i="97" s="1"/>
  <c r="CG28" i="97"/>
  <c r="CF599" i="97"/>
  <c r="N7" i="89"/>
  <c r="M23" i="89"/>
  <c r="M29" i="89"/>
  <c r="CG36" i="97" l="1"/>
  <c r="CE576" i="97"/>
  <c r="CE596" i="97"/>
  <c r="O7" i="89"/>
  <c r="N23" i="89"/>
  <c r="N29" i="89"/>
  <c r="CF570" i="97" l="1"/>
  <c r="CE598" i="97"/>
  <c r="CE600" i="97" s="1"/>
  <c r="CH28" i="97"/>
  <c r="CG599" i="97"/>
  <c r="O29" i="89"/>
  <c r="O23" i="89"/>
  <c r="CH36" i="97" l="1"/>
  <c r="CF576" i="97"/>
  <c r="CF596" i="97"/>
  <c r="C7" i="86"/>
  <c r="D7" i="86" s="1"/>
  <c r="B9" i="86"/>
  <c r="B13" i="86"/>
  <c r="B17" i="86"/>
  <c r="B25" i="86"/>
  <c r="B35" i="86"/>
  <c r="CG570" i="97" l="1"/>
  <c r="CF598" i="97"/>
  <c r="CF600" i="97" s="1"/>
  <c r="CI28" i="97"/>
  <c r="CH599" i="97"/>
  <c r="C35" i="86"/>
  <c r="N20" i="86"/>
  <c r="N28" i="86"/>
  <c r="N37" i="86"/>
  <c r="N12" i="86"/>
  <c r="N8" i="86"/>
  <c r="Q10" i="182" s="1"/>
  <c r="N15" i="86"/>
  <c r="N16" i="86"/>
  <c r="N27" i="86"/>
  <c r="Q22" i="182" s="1"/>
  <c r="R22" i="182" s="1"/>
  <c r="N36" i="86"/>
  <c r="N24" i="86"/>
  <c r="B21" i="86"/>
  <c r="B30" i="86" s="1"/>
  <c r="D35" i="86"/>
  <c r="E7" i="86"/>
  <c r="N19" i="86"/>
  <c r="N23" i="86"/>
  <c r="N11" i="86"/>
  <c r="Q41" i="182" l="1"/>
  <c r="R10" i="182"/>
  <c r="R41" i="182" s="1"/>
  <c r="N42" i="86"/>
  <c r="CI36" i="97"/>
  <c r="CJ28" i="97" s="1"/>
  <c r="CG576" i="97"/>
  <c r="CG596" i="97"/>
  <c r="N13" i="86"/>
  <c r="Q13" i="182" s="1"/>
  <c r="N17" i="86"/>
  <c r="Q14" i="182" s="1"/>
  <c r="N9" i="86"/>
  <c r="N25" i="86"/>
  <c r="Q20" i="182" s="1"/>
  <c r="N21" i="86"/>
  <c r="Q15" i="182" s="1"/>
  <c r="J45" i="86"/>
  <c r="I45" i="86"/>
  <c r="E45" i="86"/>
  <c r="M45" i="86"/>
  <c r="L45" i="86"/>
  <c r="C45" i="86"/>
  <c r="G45" i="86"/>
  <c r="H45" i="86"/>
  <c r="K45" i="86"/>
  <c r="B45" i="86"/>
  <c r="E35" i="86"/>
  <c r="F7" i="86"/>
  <c r="F45" i="86"/>
  <c r="D45" i="86"/>
  <c r="Q42" i="182" l="1"/>
  <c r="E13" i="107" s="1"/>
  <c r="R13" i="182"/>
  <c r="R42" i="182" s="1"/>
  <c r="E11" i="107" s="1"/>
  <c r="Q43" i="182"/>
  <c r="F13" i="107" s="1"/>
  <c r="R14" i="182"/>
  <c r="R43" i="182" s="1"/>
  <c r="F11" i="107" s="1"/>
  <c r="Q45" i="182"/>
  <c r="D15" i="149" s="1"/>
  <c r="R15" i="182"/>
  <c r="R45" i="182" s="1"/>
  <c r="D11" i="149" s="1"/>
  <c r="Q46" i="182"/>
  <c r="E15" i="149" s="1"/>
  <c r="R20" i="182"/>
  <c r="R46" i="182" s="1"/>
  <c r="E11" i="149" s="1"/>
  <c r="D11" i="107"/>
  <c r="D13" i="107"/>
  <c r="CJ36" i="97"/>
  <c r="CH570" i="97"/>
  <c r="CG598" i="97"/>
  <c r="CG600" i="97" s="1"/>
  <c r="CI599" i="97"/>
  <c r="N30" i="86"/>
  <c r="N45" i="86" s="1"/>
  <c r="G7" i="86"/>
  <c r="F35" i="86"/>
  <c r="R47" i="182" l="1"/>
  <c r="R48" i="182" s="1"/>
  <c r="Q47" i="182"/>
  <c r="Q48" i="182" s="1"/>
  <c r="D15" i="107"/>
  <c r="CK28" i="97"/>
  <c r="CJ599" i="97"/>
  <c r="CH576" i="97"/>
  <c r="CH596" i="97"/>
  <c r="H7" i="86"/>
  <c r="G35" i="86"/>
  <c r="CK36" i="97" l="1"/>
  <c r="CI570" i="97"/>
  <c r="CH598" i="97"/>
  <c r="CH600" i="97" s="1"/>
  <c r="H35" i="86"/>
  <c r="I7" i="86"/>
  <c r="CL28" i="97" l="1"/>
  <c r="CK599" i="97"/>
  <c r="CI576" i="97"/>
  <c r="CJ570" i="97" s="1"/>
  <c r="CI596" i="97"/>
  <c r="I35" i="86"/>
  <c r="J7" i="86"/>
  <c r="CJ576" i="97" l="1"/>
  <c r="CJ596" i="97"/>
  <c r="CL36" i="97"/>
  <c r="CI598" i="97"/>
  <c r="CI600" i="97" s="1"/>
  <c r="K7" i="86"/>
  <c r="J35" i="86"/>
  <c r="CM28" i="97" l="1"/>
  <c r="CL599" i="97"/>
  <c r="CK570" i="97"/>
  <c r="CJ598" i="97"/>
  <c r="CJ600" i="97" s="1"/>
  <c r="L7" i="86"/>
  <c r="K35" i="86"/>
  <c r="CK576" i="97" l="1"/>
  <c r="CK596" i="97"/>
  <c r="CM36" i="97"/>
  <c r="L35" i="86"/>
  <c r="M7" i="86"/>
  <c r="M35" i="86" s="1"/>
  <c r="CN28" i="97" l="1"/>
  <c r="CM599" i="97"/>
  <c r="CL570" i="97"/>
  <c r="CK598" i="97"/>
  <c r="CK600" i="97" s="1"/>
  <c r="CL576" i="97" l="1"/>
  <c r="CL596" i="97"/>
  <c r="CN36" i="97"/>
  <c r="CO28" i="97" l="1"/>
  <c r="CN599" i="97"/>
  <c r="CM570" i="97"/>
  <c r="CL598" i="97"/>
  <c r="CL600" i="97" s="1"/>
  <c r="CM576" i="97" l="1"/>
  <c r="CM596" i="97"/>
  <c r="CO36" i="97"/>
  <c r="CP28" i="97" l="1"/>
  <c r="CO599" i="97"/>
  <c r="CN570" i="97"/>
  <c r="CM598" i="97"/>
  <c r="CM600" i="97" s="1"/>
  <c r="CN576" i="97" l="1"/>
  <c r="CN596" i="97"/>
  <c r="CP36" i="97"/>
  <c r="CQ28" i="97" l="1"/>
  <c r="CP599" i="97"/>
  <c r="CO570" i="97"/>
  <c r="CN598" i="97"/>
  <c r="CN600" i="97" s="1"/>
  <c r="CO576" i="97" l="1"/>
  <c r="CO596" i="97"/>
  <c r="CQ36" i="97"/>
  <c r="CR28" i="97" l="1"/>
  <c r="CQ599" i="97"/>
  <c r="CP570" i="97"/>
  <c r="CO598" i="97"/>
  <c r="CO600" i="97" s="1"/>
  <c r="CP576" i="97" l="1"/>
  <c r="CP596" i="97"/>
  <c r="CR36" i="97"/>
  <c r="CS28" i="97" l="1"/>
  <c r="CR599" i="97"/>
  <c r="CQ570" i="97"/>
  <c r="CP598" i="97"/>
  <c r="CP600" i="97" s="1"/>
  <c r="CQ576" i="97" l="1"/>
  <c r="CQ596" i="97"/>
  <c r="CS36" i="97"/>
  <c r="CT28" i="97" l="1"/>
  <c r="CS599" i="97"/>
  <c r="CR570" i="97"/>
  <c r="CQ598" i="97"/>
  <c r="CQ600" i="97" s="1"/>
  <c r="E14" i="30"/>
  <c r="E16" i="30" s="1"/>
  <c r="E17" i="30" l="1"/>
  <c r="E18" i="30" s="1"/>
  <c r="CR576" i="97"/>
  <c r="CR596" i="97"/>
  <c r="CT36" i="97"/>
  <c r="DH35" i="97" l="1"/>
  <c r="J13" i="162"/>
  <c r="J14" i="162" s="1"/>
  <c r="I27" i="162"/>
  <c r="I28" i="162" s="1"/>
  <c r="I41" i="162"/>
  <c r="I42" i="162" s="1"/>
  <c r="D48" i="162"/>
  <c r="D49" i="162" s="1"/>
  <c r="EH77" i="97" s="1"/>
  <c r="EH78" i="97" s="1"/>
  <c r="D55" i="162"/>
  <c r="D56" i="162" s="1"/>
  <c r="EH96" i="97" s="1"/>
  <c r="EH97" i="97" s="1"/>
  <c r="E13" i="162"/>
  <c r="E14" i="162" s="1"/>
  <c r="EI13" i="97" s="1"/>
  <c r="EI14" i="97" s="1"/>
  <c r="J41" i="162"/>
  <c r="J42" i="162" s="1"/>
  <c r="E48" i="162"/>
  <c r="E49" i="162" s="1"/>
  <c r="EI77" i="97" s="1"/>
  <c r="EI78" i="97" s="1"/>
  <c r="E55" i="162"/>
  <c r="E56" i="162" s="1"/>
  <c r="EI96" i="97" s="1"/>
  <c r="EI97" i="97" s="1"/>
  <c r="D62" i="162"/>
  <c r="D63" i="162" s="1"/>
  <c r="I48" i="162"/>
  <c r="I49" i="162" s="1"/>
  <c r="I55" i="162"/>
  <c r="I56" i="162" s="1"/>
  <c r="E62" i="162"/>
  <c r="E63" i="162" s="1"/>
  <c r="EI106" i="97" s="1"/>
  <c r="EI107" i="97" s="1"/>
  <c r="D69" i="162"/>
  <c r="D70" i="162" s="1"/>
  <c r="J48" i="162"/>
  <c r="J49" i="162" s="1"/>
  <c r="J55" i="162"/>
  <c r="J56" i="162" s="1"/>
  <c r="I62" i="162"/>
  <c r="I63" i="162" s="1"/>
  <c r="E69" i="162"/>
  <c r="E70" i="162" s="1"/>
  <c r="EI116" i="97" s="1"/>
  <c r="EI117" i="97" s="1"/>
  <c r="D76" i="162"/>
  <c r="D77" i="162" s="1"/>
  <c r="D41" i="162"/>
  <c r="D42" i="162" s="1"/>
  <c r="EH66" i="97" s="1"/>
  <c r="EH67" i="97" s="1"/>
  <c r="J76" i="162"/>
  <c r="J77" i="162" s="1"/>
  <c r="J62" i="162"/>
  <c r="J63" i="162" s="1"/>
  <c r="I69" i="162"/>
  <c r="I70" i="162" s="1"/>
  <c r="E76" i="162"/>
  <c r="E77" i="162" s="1"/>
  <c r="EI126" i="97" s="1"/>
  <c r="EI127" i="97" s="1"/>
  <c r="D83" i="162"/>
  <c r="D84" i="162" s="1"/>
  <c r="D90" i="162"/>
  <c r="D91" i="162" s="1"/>
  <c r="I83" i="162"/>
  <c r="I84" i="162" s="1"/>
  <c r="J69" i="162"/>
  <c r="J70" i="162" s="1"/>
  <c r="I76" i="162"/>
  <c r="I77" i="162" s="1"/>
  <c r="E83" i="162"/>
  <c r="E84" i="162" s="1"/>
  <c r="EI136" i="97" s="1"/>
  <c r="EI137" i="97" s="1"/>
  <c r="E90" i="162"/>
  <c r="E91" i="162" s="1"/>
  <c r="EI146" i="97" s="1"/>
  <c r="EI147" i="97" s="1"/>
  <c r="I90" i="162"/>
  <c r="I91" i="162" s="1"/>
  <c r="E27" i="162"/>
  <c r="E28" i="162" s="1"/>
  <c r="EI45" i="97" s="1"/>
  <c r="EI46" i="97" s="1"/>
  <c r="E41" i="162"/>
  <c r="E42" i="162" s="1"/>
  <c r="EI66" i="97" s="1"/>
  <c r="EI67" i="97" s="1"/>
  <c r="J83" i="162"/>
  <c r="J84" i="162" s="1"/>
  <c r="J90" i="162"/>
  <c r="J91" i="162" s="1"/>
  <c r="E20" i="162"/>
  <c r="E21" i="162" s="1"/>
  <c r="D27" i="162"/>
  <c r="D28" i="162" s="1"/>
  <c r="J27" i="162"/>
  <c r="J28" i="162" s="1"/>
  <c r="D14" i="162"/>
  <c r="EH13" i="97" s="1"/>
  <c r="EH14" i="97" s="1"/>
  <c r="I13" i="162"/>
  <c r="I14" i="162" s="1"/>
  <c r="I34" i="162"/>
  <c r="I35" i="162" s="1"/>
  <c r="I20" i="162"/>
  <c r="I21" i="162" s="1"/>
  <c r="D20" i="162"/>
  <c r="D21" i="162" s="1"/>
  <c r="J34" i="162"/>
  <c r="J35" i="162" s="1"/>
  <c r="EI361" i="97" s="1"/>
  <c r="EI362" i="97" s="1"/>
  <c r="D34" i="162"/>
  <c r="D35" i="162" s="1"/>
  <c r="E34" i="162"/>
  <c r="E35" i="162" s="1"/>
  <c r="J20" i="162"/>
  <c r="J21" i="162" s="1"/>
  <c r="DH14" i="97"/>
  <c r="CU28" i="97"/>
  <c r="CT599" i="97"/>
  <c r="CS570" i="97"/>
  <c r="CS596" i="97" s="1"/>
  <c r="CR598" i="97"/>
  <c r="CR600" i="97" s="1"/>
  <c r="DV97" i="97"/>
  <c r="DW362" i="97"/>
  <c r="DW97" i="97"/>
  <c r="DW46" i="97"/>
  <c r="E20" i="88"/>
  <c r="G20" i="88"/>
  <c r="H20" i="88"/>
  <c r="I20" i="88"/>
  <c r="F20" i="88"/>
  <c r="DV447" i="97" l="1"/>
  <c r="EH446" i="97"/>
  <c r="EH447" i="97" s="1"/>
  <c r="DW447" i="97"/>
  <c r="EI446" i="97"/>
  <c r="EI447" i="97" s="1"/>
  <c r="DV438" i="97"/>
  <c r="EH437" i="97"/>
  <c r="EH438" i="97" s="1"/>
  <c r="DW438" i="97"/>
  <c r="EI437" i="97"/>
  <c r="EI438" i="97" s="1"/>
  <c r="DW429" i="97"/>
  <c r="EI428" i="97"/>
  <c r="EI429" i="97" s="1"/>
  <c r="DV429" i="97"/>
  <c r="EH428" i="97"/>
  <c r="EH429" i="97" s="1"/>
  <c r="DV420" i="97"/>
  <c r="EH419" i="97"/>
  <c r="EH420" i="97" s="1"/>
  <c r="DW420" i="97"/>
  <c r="EI419" i="97"/>
  <c r="EI420" i="97" s="1"/>
  <c r="DW410" i="97"/>
  <c r="EI409" i="97"/>
  <c r="EI410" i="97" s="1"/>
  <c r="DV410" i="97"/>
  <c r="EH409" i="97"/>
  <c r="EH410" i="97" s="1"/>
  <c r="DW400" i="97"/>
  <c r="EI399" i="97"/>
  <c r="EI400" i="97" s="1"/>
  <c r="DV400" i="97"/>
  <c r="EH399" i="97"/>
  <c r="EH400" i="97" s="1"/>
  <c r="DW382" i="97"/>
  <c r="EI381" i="97"/>
  <c r="EI382" i="97" s="1"/>
  <c r="DV382" i="97"/>
  <c r="EH381" i="97"/>
  <c r="EH382" i="97" s="1"/>
  <c r="DW372" i="97"/>
  <c r="EI371" i="97"/>
  <c r="EI372" i="97" s="1"/>
  <c r="DV372" i="97"/>
  <c r="EH371" i="97"/>
  <c r="EH372" i="97" s="1"/>
  <c r="DW342" i="97"/>
  <c r="EI341" i="97"/>
  <c r="EI342" i="97" s="1"/>
  <c r="DV46" i="97"/>
  <c r="EH45" i="97"/>
  <c r="EH46" i="97" s="1"/>
  <c r="EH146" i="97"/>
  <c r="EH147" i="97" s="1"/>
  <c r="DV117" i="97"/>
  <c r="EH116" i="97"/>
  <c r="EH117" i="97" s="1"/>
  <c r="DV342" i="97"/>
  <c r="EH341" i="97"/>
  <c r="EH342" i="97" s="1"/>
  <c r="DW35" i="97"/>
  <c r="EI34" i="97"/>
  <c r="EI35" i="97" s="1"/>
  <c r="EH136" i="97"/>
  <c r="EH137" i="97" s="1"/>
  <c r="DW322" i="97"/>
  <c r="EI321" i="97"/>
  <c r="EI322" i="97" s="1"/>
  <c r="DW332" i="97"/>
  <c r="EI331" i="97"/>
  <c r="EI332" i="97" s="1"/>
  <c r="DW57" i="97"/>
  <c r="EI56" i="97"/>
  <c r="EI57" i="97" s="1"/>
  <c r="DV57" i="97"/>
  <c r="EH56" i="97"/>
  <c r="EH57" i="97" s="1"/>
  <c r="DV107" i="97"/>
  <c r="EH106" i="97"/>
  <c r="EH107" i="97" s="1"/>
  <c r="DV362" i="97"/>
  <c r="EH361" i="97"/>
  <c r="EH362" i="97" s="1"/>
  <c r="DV35" i="97"/>
  <c r="EH34" i="97"/>
  <c r="EH35" i="97" s="1"/>
  <c r="DV332" i="97"/>
  <c r="EH331" i="97"/>
  <c r="EH332" i="97" s="1"/>
  <c r="DV127" i="97"/>
  <c r="EH126" i="97"/>
  <c r="EH127" i="97" s="1"/>
  <c r="DV322" i="97"/>
  <c r="EH321" i="97"/>
  <c r="EH322" i="97" s="1"/>
  <c r="DW107" i="97"/>
  <c r="DX107" i="97"/>
  <c r="DY107" i="97"/>
  <c r="DZ107" i="97"/>
  <c r="EA107" i="97"/>
  <c r="ED107" i="97"/>
  <c r="EB107" i="97"/>
  <c r="EC107" i="97"/>
  <c r="EE107" i="97"/>
  <c r="EF107" i="97"/>
  <c r="EG107" i="97"/>
  <c r="DW127" i="97"/>
  <c r="EC127" i="97"/>
  <c r="ED127" i="97"/>
  <c r="EE127" i="97"/>
  <c r="EF127" i="97"/>
  <c r="DX127" i="97"/>
  <c r="EG127" i="97"/>
  <c r="DY127" i="97"/>
  <c r="DZ127" i="97"/>
  <c r="EA127" i="97"/>
  <c r="EB127" i="97"/>
  <c r="DX147" i="97"/>
  <c r="ED147" i="97"/>
  <c r="DY147" i="97"/>
  <c r="EC147" i="97"/>
  <c r="DZ147" i="97"/>
  <c r="EA147" i="97"/>
  <c r="EB147" i="97"/>
  <c r="EE147" i="97"/>
  <c r="EF147" i="97"/>
  <c r="EG147" i="97"/>
  <c r="DZ137" i="97"/>
  <c r="EA137" i="97"/>
  <c r="EF137" i="97"/>
  <c r="EB137" i="97"/>
  <c r="EG137" i="97"/>
  <c r="EC137" i="97"/>
  <c r="ED137" i="97"/>
  <c r="EE137" i="97"/>
  <c r="DX137" i="97"/>
  <c r="DY137" i="97"/>
  <c r="DW117" i="97"/>
  <c r="EF117" i="97"/>
  <c r="EA117" i="97"/>
  <c r="EG117" i="97"/>
  <c r="DX117" i="97"/>
  <c r="DY117" i="97"/>
  <c r="DZ117" i="97"/>
  <c r="EB117" i="97"/>
  <c r="EC117" i="97"/>
  <c r="ED117" i="97"/>
  <c r="EE117" i="97"/>
  <c r="DI372" i="97"/>
  <c r="DI438" i="97"/>
  <c r="DI504" i="97"/>
  <c r="DI382" i="97"/>
  <c r="DI447" i="97"/>
  <c r="DI514" i="97"/>
  <c r="DI127" i="97"/>
  <c r="DI57" i="97"/>
  <c r="DI197" i="97"/>
  <c r="DI332" i="97"/>
  <c r="DI466" i="97"/>
  <c r="DI400" i="97"/>
  <c r="DI322" i="97"/>
  <c r="DI456" i="97"/>
  <c r="DI67" i="97"/>
  <c r="DI137" i="97"/>
  <c r="DI207" i="97"/>
  <c r="DI117" i="97"/>
  <c r="DI46" i="97"/>
  <c r="DI187" i="97"/>
  <c r="DI107" i="97"/>
  <c r="DI35" i="97"/>
  <c r="DI177" i="97"/>
  <c r="DI429" i="97"/>
  <c r="DI495" i="97"/>
  <c r="DI362" i="97"/>
  <c r="DI420" i="97"/>
  <c r="DI342" i="97"/>
  <c r="DI476" i="97"/>
  <c r="DI78" i="97"/>
  <c r="DI147" i="97"/>
  <c r="DI218" i="97"/>
  <c r="DI156" i="97"/>
  <c r="DI97" i="97"/>
  <c r="DI14" i="97"/>
  <c r="DH362" i="97"/>
  <c r="DH363" i="97" s="1"/>
  <c r="DI356" i="97" s="1"/>
  <c r="DH456" i="97"/>
  <c r="DH457" i="97" s="1"/>
  <c r="DI451" i="97" s="1"/>
  <c r="DH447" i="97"/>
  <c r="DH448" i="97" s="1"/>
  <c r="DI442" i="97" s="1"/>
  <c r="DH514" i="97"/>
  <c r="DH515" i="97" s="1"/>
  <c r="DI508" i="97" s="1"/>
  <c r="DH504" i="97"/>
  <c r="DH505" i="97" s="1"/>
  <c r="DI499" i="97" s="1"/>
  <c r="DH429" i="97"/>
  <c r="DH430" i="97" s="1"/>
  <c r="DI424" i="97" s="1"/>
  <c r="DH322" i="97"/>
  <c r="DH323" i="97" s="1"/>
  <c r="DI316" i="97" s="1"/>
  <c r="DH495" i="97"/>
  <c r="DH496" i="97" s="1"/>
  <c r="DI490" i="97" s="1"/>
  <c r="DH382" i="97"/>
  <c r="DH383" i="97" s="1"/>
  <c r="DI376" i="97" s="1"/>
  <c r="DH372" i="97"/>
  <c r="DH373" i="97" s="1"/>
  <c r="DI366" i="97" s="1"/>
  <c r="DH400" i="97"/>
  <c r="DH401" i="97" s="1"/>
  <c r="DI394" i="97" s="1"/>
  <c r="DH438" i="97"/>
  <c r="DH439" i="97" s="1"/>
  <c r="DI433" i="97" s="1"/>
  <c r="DH466" i="97"/>
  <c r="DH467" i="97" s="1"/>
  <c r="DI460" i="97" s="1"/>
  <c r="DH332" i="97"/>
  <c r="DH333" i="97" s="1"/>
  <c r="DI326" i="97" s="1"/>
  <c r="DH342" i="97"/>
  <c r="DH343" i="97" s="1"/>
  <c r="DI336" i="97" s="1"/>
  <c r="DH410" i="97"/>
  <c r="DH411" i="97" s="1"/>
  <c r="DI404" i="97" s="1"/>
  <c r="DH420" i="97"/>
  <c r="DH421" i="97" s="1"/>
  <c r="DI414" i="97" s="1"/>
  <c r="DH476" i="97"/>
  <c r="DH477" i="97" s="1"/>
  <c r="DI470" i="97" s="1"/>
  <c r="DH218" i="97"/>
  <c r="DH219" i="97" s="1"/>
  <c r="DI211" i="97" s="1"/>
  <c r="DH147" i="97"/>
  <c r="DH148" i="97" s="1"/>
  <c r="DI141" i="97" s="1"/>
  <c r="DH207" i="97"/>
  <c r="DH208" i="97" s="1"/>
  <c r="DI201" i="97" s="1"/>
  <c r="DH137" i="97"/>
  <c r="DH138" i="97" s="1"/>
  <c r="DI131" i="97" s="1"/>
  <c r="DH197" i="97"/>
  <c r="DH198" i="97" s="1"/>
  <c r="DI191" i="97" s="1"/>
  <c r="DH127" i="97"/>
  <c r="DH128" i="97" s="1"/>
  <c r="DI121" i="97" s="1"/>
  <c r="DH187" i="97"/>
  <c r="DH188" i="97" s="1"/>
  <c r="DI181" i="97" s="1"/>
  <c r="DH117" i="97"/>
  <c r="DH118" i="97" s="1"/>
  <c r="DI111" i="97" s="1"/>
  <c r="DH177" i="97"/>
  <c r="DH178" i="97" s="1"/>
  <c r="DI171" i="97" s="1"/>
  <c r="DH107" i="97"/>
  <c r="DH108" i="97" s="1"/>
  <c r="DI101" i="97" s="1"/>
  <c r="DH156" i="97"/>
  <c r="DH157" i="97" s="1"/>
  <c r="DI151" i="97" s="1"/>
  <c r="DH15" i="97"/>
  <c r="DH97" i="97"/>
  <c r="DH98" i="97" s="1"/>
  <c r="DI91" i="97" s="1"/>
  <c r="DH78" i="97"/>
  <c r="DH79" i="97" s="1"/>
  <c r="DH57" i="97"/>
  <c r="DH58" i="97" s="1"/>
  <c r="DI50" i="97" s="1"/>
  <c r="DH46" i="97"/>
  <c r="DH47" i="97" s="1"/>
  <c r="DI39" i="97" s="1"/>
  <c r="DH67" i="97"/>
  <c r="DH68" i="97" s="1"/>
  <c r="DI61" i="97" s="1"/>
  <c r="CS576" i="97"/>
  <c r="CU36" i="97"/>
  <c r="DW14" i="97"/>
  <c r="DV14" i="97"/>
  <c r="DI410" i="97"/>
  <c r="EE597" i="97" l="1"/>
  <c r="EC597" i="97"/>
  <c r="EI597" i="97"/>
  <c r="EH597" i="97"/>
  <c r="EG597" i="97"/>
  <c r="EF597" i="97"/>
  <c r="EB597" i="97"/>
  <c r="ED597" i="97"/>
  <c r="EA597" i="97"/>
  <c r="DZ597" i="97"/>
  <c r="DY597" i="97"/>
  <c r="DX597" i="97"/>
  <c r="DJ420" i="97"/>
  <c r="DJ342" i="97"/>
  <c r="DJ476" i="97"/>
  <c r="DJ107" i="97"/>
  <c r="DJ35" i="97"/>
  <c r="DJ177" i="97"/>
  <c r="DJ137" i="97"/>
  <c r="DJ67" i="97"/>
  <c r="DJ207" i="97"/>
  <c r="DJ410" i="97"/>
  <c r="DJ332" i="97"/>
  <c r="DJ466" i="97"/>
  <c r="DJ382" i="97"/>
  <c r="DJ447" i="97"/>
  <c r="DJ514" i="97"/>
  <c r="DJ78" i="97"/>
  <c r="DJ147" i="97"/>
  <c r="DJ218" i="97"/>
  <c r="DJ429" i="97"/>
  <c r="DJ362" i="97"/>
  <c r="DJ117" i="97"/>
  <c r="DJ46" i="97"/>
  <c r="DJ187" i="97"/>
  <c r="DJ400" i="97"/>
  <c r="DJ322" i="97"/>
  <c r="DJ456" i="97"/>
  <c r="DJ57" i="97"/>
  <c r="DJ127" i="97"/>
  <c r="DJ197" i="97"/>
  <c r="DJ372" i="97"/>
  <c r="DJ438" i="97"/>
  <c r="DJ504" i="97"/>
  <c r="DI71" i="97"/>
  <c r="DI79" i="97" s="1"/>
  <c r="DJ71" i="97" s="1"/>
  <c r="DJ14" i="97"/>
  <c r="DJ97" i="97"/>
  <c r="DJ156" i="97"/>
  <c r="DI401" i="97"/>
  <c r="DJ394" i="97" s="1"/>
  <c r="DI373" i="97"/>
  <c r="DJ366" i="97" s="1"/>
  <c r="DI343" i="97"/>
  <c r="DJ336" i="97" s="1"/>
  <c r="DI411" i="97"/>
  <c r="DJ404" i="97" s="1"/>
  <c r="DI477" i="97"/>
  <c r="DJ470" i="97" s="1"/>
  <c r="DI505" i="97"/>
  <c r="DJ499" i="97" s="1"/>
  <c r="DI363" i="97"/>
  <c r="DJ356" i="97" s="1"/>
  <c r="DI383" i="97"/>
  <c r="DJ376" i="97" s="1"/>
  <c r="DI323" i="97"/>
  <c r="DJ316" i="97" s="1"/>
  <c r="DI496" i="97"/>
  <c r="DJ490" i="97" s="1"/>
  <c r="DI448" i="97"/>
  <c r="DJ442" i="97" s="1"/>
  <c r="DI430" i="97"/>
  <c r="DJ424" i="97" s="1"/>
  <c r="DI515" i="97"/>
  <c r="DJ508" i="97" s="1"/>
  <c r="DI333" i="97"/>
  <c r="DJ326" i="97" s="1"/>
  <c r="DI457" i="97"/>
  <c r="DJ451" i="97" s="1"/>
  <c r="DI439" i="97"/>
  <c r="DJ433" i="97" s="1"/>
  <c r="DI421" i="97"/>
  <c r="DJ414" i="97" s="1"/>
  <c r="DI467" i="97"/>
  <c r="DJ460" i="97" s="1"/>
  <c r="DI219" i="97"/>
  <c r="DJ211" i="97" s="1"/>
  <c r="DI148" i="97"/>
  <c r="DJ141" i="97" s="1"/>
  <c r="DI208" i="97"/>
  <c r="DJ201" i="97" s="1"/>
  <c r="DI138" i="97"/>
  <c r="DJ131" i="97" s="1"/>
  <c r="DI128" i="97"/>
  <c r="DJ121" i="97" s="1"/>
  <c r="DI198" i="97"/>
  <c r="DJ191" i="97" s="1"/>
  <c r="DI118" i="97"/>
  <c r="DJ111" i="97" s="1"/>
  <c r="DI188" i="97"/>
  <c r="DJ181" i="97" s="1"/>
  <c r="DI178" i="97"/>
  <c r="DJ171" i="97" s="1"/>
  <c r="DI108" i="97"/>
  <c r="DJ101" i="97" s="1"/>
  <c r="DI98" i="97"/>
  <c r="DJ91" i="97" s="1"/>
  <c r="DI58" i="97"/>
  <c r="DJ50" i="97" s="1"/>
  <c r="DI47" i="97"/>
  <c r="DJ39" i="97" s="1"/>
  <c r="DI68" i="97"/>
  <c r="DJ61" i="97" s="1"/>
  <c r="CV28" i="97"/>
  <c r="CV36" i="97" s="1"/>
  <c r="CU599" i="97"/>
  <c r="CT570" i="97"/>
  <c r="CS598" i="97"/>
  <c r="CS600" i="97" s="1"/>
  <c r="DJ495" i="97"/>
  <c r="DI9" i="97"/>
  <c r="DI15" i="97" s="1"/>
  <c r="DI157" i="97"/>
  <c r="DJ151" i="97" s="1"/>
  <c r="CW28" i="97" l="1"/>
  <c r="CW36" i="97" s="1"/>
  <c r="CV599" i="97"/>
  <c r="DJ148" i="97"/>
  <c r="DK141" i="97" s="1"/>
  <c r="DK127" i="97"/>
  <c r="DK197" i="97"/>
  <c r="DK117" i="97"/>
  <c r="DK46" i="97"/>
  <c r="DK187" i="97"/>
  <c r="DK147" i="97"/>
  <c r="DK78" i="97"/>
  <c r="DK218" i="97"/>
  <c r="DK410" i="97"/>
  <c r="DK332" i="97"/>
  <c r="DK466" i="97"/>
  <c r="DK35" i="97"/>
  <c r="DK107" i="97"/>
  <c r="DK177" i="97"/>
  <c r="DK438" i="97"/>
  <c r="DK372" i="97"/>
  <c r="DK504" i="97"/>
  <c r="DK400" i="97"/>
  <c r="DK322" i="97"/>
  <c r="DK456" i="97"/>
  <c r="DK495" i="97"/>
  <c r="DK429" i="97"/>
  <c r="DK362" i="97"/>
  <c r="DK382" i="97"/>
  <c r="DK447" i="97"/>
  <c r="DK514" i="97"/>
  <c r="DK67" i="97"/>
  <c r="DK137" i="97"/>
  <c r="DK207" i="97"/>
  <c r="DK420" i="97"/>
  <c r="DK342" i="97"/>
  <c r="DK476" i="97"/>
  <c r="DJ219" i="97"/>
  <c r="DK211" i="97" s="1"/>
  <c r="DJ448" i="97"/>
  <c r="DK442" i="97" s="1"/>
  <c r="DJ439" i="97"/>
  <c r="DK433" i="97" s="1"/>
  <c r="DJ505" i="97"/>
  <c r="DK499" i="97" s="1"/>
  <c r="DJ373" i="97"/>
  <c r="DK366" i="97" s="1"/>
  <c r="DJ496" i="97"/>
  <c r="DK490" i="97" s="1"/>
  <c r="DJ421" i="97"/>
  <c r="DK414" i="97" s="1"/>
  <c r="DJ343" i="97"/>
  <c r="DK336" i="97" s="1"/>
  <c r="DJ467" i="97"/>
  <c r="DK460" i="97" s="1"/>
  <c r="DJ457" i="97"/>
  <c r="DK451" i="97" s="1"/>
  <c r="DJ323" i="97"/>
  <c r="DK316" i="97" s="1"/>
  <c r="DJ401" i="97"/>
  <c r="DK394" i="97" s="1"/>
  <c r="DJ198" i="97"/>
  <c r="DK191" i="97" s="1"/>
  <c r="DJ128" i="97"/>
  <c r="DK121" i="97" s="1"/>
  <c r="DJ58" i="97"/>
  <c r="DK50" i="97" s="1"/>
  <c r="DJ118" i="97"/>
  <c r="DK111" i="97" s="1"/>
  <c r="DJ47" i="97"/>
  <c r="DK39" i="97" s="1"/>
  <c r="DK14" i="97"/>
  <c r="DK97" i="97"/>
  <c r="DK156" i="97"/>
  <c r="DJ515" i="97"/>
  <c r="DK508" i="97" s="1"/>
  <c r="DJ108" i="97"/>
  <c r="DK101" i="97" s="1"/>
  <c r="DJ363" i="97"/>
  <c r="DK356" i="97" s="1"/>
  <c r="DJ333" i="97"/>
  <c r="DK326" i="97" s="1"/>
  <c r="DJ178" i="97"/>
  <c r="DK171" i="97" s="1"/>
  <c r="DJ138" i="97"/>
  <c r="DK131" i="97" s="1"/>
  <c r="DJ411" i="97"/>
  <c r="DK404" i="97" s="1"/>
  <c r="DJ383" i="97"/>
  <c r="DK376" i="97" s="1"/>
  <c r="DJ98" i="97"/>
  <c r="DK91" i="97" s="1"/>
  <c r="DJ208" i="97"/>
  <c r="DK201" i="97" s="1"/>
  <c r="DJ477" i="97"/>
  <c r="DK470" i="97" s="1"/>
  <c r="DJ188" i="97"/>
  <c r="DK181" i="97" s="1"/>
  <c r="DJ430" i="97"/>
  <c r="DK424" i="97" s="1"/>
  <c r="DJ79" i="97"/>
  <c r="DK71" i="97" s="1"/>
  <c r="DJ68" i="97"/>
  <c r="DK61" i="97" s="1"/>
  <c r="CT576" i="97"/>
  <c r="CT596" i="97"/>
  <c r="DJ157" i="97"/>
  <c r="DK151" i="97" s="1"/>
  <c r="DK57" i="97"/>
  <c r="DK477" i="97" l="1"/>
  <c r="DL470" i="97" s="1"/>
  <c r="DK421" i="97"/>
  <c r="DL414" i="97" s="1"/>
  <c r="DK148" i="97"/>
  <c r="DL141" i="97" s="1"/>
  <c r="CX28" i="97"/>
  <c r="CX36" i="97" s="1"/>
  <c r="CW599" i="97"/>
  <c r="DK128" i="97"/>
  <c r="DL121" i="97" s="1"/>
  <c r="DK219" i="97"/>
  <c r="DL211" i="97" s="1"/>
  <c r="DK457" i="97"/>
  <c r="DL451" i="97" s="1"/>
  <c r="DK505" i="97"/>
  <c r="DL499" i="97" s="1"/>
  <c r="DK448" i="97"/>
  <c r="DL442" i="97" s="1"/>
  <c r="DK323" i="97"/>
  <c r="DL316" i="97" s="1"/>
  <c r="DL207" i="97"/>
  <c r="DL495" i="97"/>
  <c r="DL372" i="97"/>
  <c r="DL504" i="97"/>
  <c r="DL466" i="97"/>
  <c r="DK178" i="97"/>
  <c r="DL171" i="97" s="1"/>
  <c r="DK439" i="97"/>
  <c r="DL433" i="97" s="1"/>
  <c r="DL476" i="97"/>
  <c r="DL477" i="97" s="1"/>
  <c r="DM470" i="97" s="1"/>
  <c r="DL514" i="97"/>
  <c r="DL456" i="97"/>
  <c r="DL457" i="97" s="1"/>
  <c r="DM451" i="97" s="1"/>
  <c r="DL218" i="97"/>
  <c r="DL197" i="97"/>
  <c r="DK343" i="97"/>
  <c r="DL336" i="97" s="1"/>
  <c r="DK467" i="97"/>
  <c r="DL460" i="97" s="1"/>
  <c r="DK118" i="97"/>
  <c r="DL111" i="97" s="1"/>
  <c r="DK496" i="97"/>
  <c r="DL490" i="97" s="1"/>
  <c r="DK383" i="97"/>
  <c r="DL376" i="97" s="1"/>
  <c r="DK515" i="97"/>
  <c r="DL508" i="97" s="1"/>
  <c r="DK373" i="97"/>
  <c r="DL366" i="97" s="1"/>
  <c r="DK198" i="97"/>
  <c r="DL191" i="97" s="1"/>
  <c r="DK401" i="97"/>
  <c r="DL394" i="97" s="1"/>
  <c r="DK58" i="97"/>
  <c r="DL50" i="97" s="1"/>
  <c r="DK188" i="97"/>
  <c r="DL181" i="97" s="1"/>
  <c r="DK47" i="97"/>
  <c r="DL39" i="97" s="1"/>
  <c r="DK108" i="97"/>
  <c r="DL101" i="97" s="1"/>
  <c r="DK363" i="97"/>
  <c r="DL356" i="97" s="1"/>
  <c r="DK208" i="97"/>
  <c r="DL201" i="97" s="1"/>
  <c r="DK79" i="97"/>
  <c r="DL71" i="97" s="1"/>
  <c r="DK333" i="97"/>
  <c r="DL326" i="97" s="1"/>
  <c r="DK411" i="97"/>
  <c r="DL404" i="97" s="1"/>
  <c r="DK98" i="97"/>
  <c r="DL91" i="97" s="1"/>
  <c r="DK430" i="97"/>
  <c r="DL424" i="97" s="1"/>
  <c r="DK68" i="97"/>
  <c r="DL61" i="97" s="1"/>
  <c r="DK138" i="97"/>
  <c r="DL131" i="97" s="1"/>
  <c r="CU570" i="97"/>
  <c r="CT598" i="97"/>
  <c r="CT600" i="97" s="1"/>
  <c r="DL400" i="97"/>
  <c r="DL410" i="97"/>
  <c r="DL447" i="97"/>
  <c r="DL448" i="97" s="1"/>
  <c r="DM442" i="97" s="1"/>
  <c r="DL420" i="97"/>
  <c r="DL421" i="97" s="1"/>
  <c r="DM414" i="97" s="1"/>
  <c r="DL429" i="97"/>
  <c r="DL438" i="97"/>
  <c r="DL137" i="97"/>
  <c r="DL147" i="97"/>
  <c r="DL148" i="97" s="1"/>
  <c r="DM141" i="97" s="1"/>
  <c r="DK157" i="97"/>
  <c r="DL151" i="97" s="1"/>
  <c r="DJ9" i="97"/>
  <c r="DL127" i="97"/>
  <c r="DL117" i="97"/>
  <c r="DL219" i="97" l="1"/>
  <c r="DM211" i="97" s="1"/>
  <c r="CY28" i="97"/>
  <c r="CY36" i="97" s="1"/>
  <c r="CX599" i="97"/>
  <c r="DL128" i="97"/>
  <c r="DM121" i="97" s="1"/>
  <c r="DJ15" i="97"/>
  <c r="DL505" i="97"/>
  <c r="DM499" i="97" s="1"/>
  <c r="DL67" i="97"/>
  <c r="DL68" i="97" s="1"/>
  <c r="DM61" i="97" s="1"/>
  <c r="DL332" i="97"/>
  <c r="DL333" i="97" s="1"/>
  <c r="DM326" i="97" s="1"/>
  <c r="DL78" i="97"/>
  <c r="DL79" i="97" s="1"/>
  <c r="DM71" i="97" s="1"/>
  <c r="DL118" i="97"/>
  <c r="DM111" i="97" s="1"/>
  <c r="DL467" i="97"/>
  <c r="DM460" i="97" s="1"/>
  <c r="DL496" i="97"/>
  <c r="DM490" i="97" s="1"/>
  <c r="DL57" i="97"/>
  <c r="DL58" i="97" s="1"/>
  <c r="DM50" i="97" s="1"/>
  <c r="DL382" i="97"/>
  <c r="DL383" i="97" s="1"/>
  <c r="DM376" i="97" s="1"/>
  <c r="DM466" i="97"/>
  <c r="DM495" i="97"/>
  <c r="DM362" i="97"/>
  <c r="DM476" i="97"/>
  <c r="DM477" i="97" s="1"/>
  <c r="DN470" i="97" s="1"/>
  <c r="DL439" i="97"/>
  <c r="DM433" i="97" s="1"/>
  <c r="DM218" i="97"/>
  <c r="DM219" i="97" s="1"/>
  <c r="DN211" i="97" s="1"/>
  <c r="DM197" i="97"/>
  <c r="DM35" i="97"/>
  <c r="DM177" i="97"/>
  <c r="DM514" i="97"/>
  <c r="DL322" i="97"/>
  <c r="DL323" i="97" s="1"/>
  <c r="DM316" i="97" s="1"/>
  <c r="DL342" i="97"/>
  <c r="DL343" i="97" s="1"/>
  <c r="DM336" i="97" s="1"/>
  <c r="DM187" i="97"/>
  <c r="DM504" i="97"/>
  <c r="DM207" i="97"/>
  <c r="DM456" i="97"/>
  <c r="DM457" i="97" s="1"/>
  <c r="DN451" i="97" s="1"/>
  <c r="DL362" i="97"/>
  <c r="DL363" i="97" s="1"/>
  <c r="DM356" i="97" s="1"/>
  <c r="DL198" i="97"/>
  <c r="DM191" i="97" s="1"/>
  <c r="DL208" i="97"/>
  <c r="DM201" i="97" s="1"/>
  <c r="DL401" i="97"/>
  <c r="DM394" i="97" s="1"/>
  <c r="DL373" i="97"/>
  <c r="DM366" i="97" s="1"/>
  <c r="DL515" i="97"/>
  <c r="DM508" i="97" s="1"/>
  <c r="DL411" i="97"/>
  <c r="DM404" i="97" s="1"/>
  <c r="DL138" i="97"/>
  <c r="DM131" i="97" s="1"/>
  <c r="DM156" i="97"/>
  <c r="DL430" i="97"/>
  <c r="DM424" i="97" s="1"/>
  <c r="CU576" i="97"/>
  <c r="CV570" i="97" s="1"/>
  <c r="CU596" i="97"/>
  <c r="DM438" i="97"/>
  <c r="DM447" i="97"/>
  <c r="DM448" i="97" s="1"/>
  <c r="DN442" i="97" s="1"/>
  <c r="DM410" i="97"/>
  <c r="DM429" i="97"/>
  <c r="DM420" i="97"/>
  <c r="DM421" i="97" s="1"/>
  <c r="DN414" i="97" s="1"/>
  <c r="DM400" i="97"/>
  <c r="DM137" i="97"/>
  <c r="DM147" i="97"/>
  <c r="DM148" i="97" s="1"/>
  <c r="DN141" i="97" s="1"/>
  <c r="DM97" i="97"/>
  <c r="DM117" i="97"/>
  <c r="DM127" i="97"/>
  <c r="DM107" i="97"/>
  <c r="DM505" i="97" l="1"/>
  <c r="DN499" i="97" s="1"/>
  <c r="CZ28" i="97"/>
  <c r="CZ36" i="97" s="1"/>
  <c r="CY599" i="97"/>
  <c r="DM128" i="97"/>
  <c r="DN121" i="97" s="1"/>
  <c r="DM439" i="97"/>
  <c r="DN433" i="97" s="1"/>
  <c r="DM496" i="97"/>
  <c r="DN490" i="97" s="1"/>
  <c r="DM78" i="97"/>
  <c r="DM79" i="97" s="1"/>
  <c r="DN71" i="97" s="1"/>
  <c r="DM467" i="97"/>
  <c r="DN460" i="97" s="1"/>
  <c r="DM118" i="97"/>
  <c r="DN111" i="97" s="1"/>
  <c r="DM208" i="97"/>
  <c r="DN201" i="97" s="1"/>
  <c r="DM342" i="97"/>
  <c r="DM343" i="97" s="1"/>
  <c r="DN336" i="97" s="1"/>
  <c r="DM332" i="97"/>
  <c r="DM333" i="97" s="1"/>
  <c r="DN326" i="97" s="1"/>
  <c r="DM382" i="97"/>
  <c r="DM383" i="97" s="1"/>
  <c r="DN376" i="97" s="1"/>
  <c r="DM57" i="97"/>
  <c r="DM58" i="97" s="1"/>
  <c r="DN50" i="97" s="1"/>
  <c r="DM401" i="97"/>
  <c r="DN394" i="97" s="1"/>
  <c r="DM198" i="97"/>
  <c r="DN191" i="97" s="1"/>
  <c r="DM322" i="97"/>
  <c r="DM323" i="97" s="1"/>
  <c r="DN316" i="97" s="1"/>
  <c r="DM372" i="97"/>
  <c r="DM373" i="97" s="1"/>
  <c r="DN366" i="97" s="1"/>
  <c r="DN177" i="97"/>
  <c r="DN218" i="97"/>
  <c r="DN219" i="97" s="1"/>
  <c r="DO211" i="97" s="1"/>
  <c r="DN495" i="97"/>
  <c r="DN496" i="97" s="1"/>
  <c r="DO490" i="97" s="1"/>
  <c r="DN456" i="97"/>
  <c r="DN457" i="97" s="1"/>
  <c r="DO451" i="97" s="1"/>
  <c r="DN504" i="97"/>
  <c r="DN505" i="97" s="1"/>
  <c r="DO499" i="97" s="1"/>
  <c r="DN514" i="97"/>
  <c r="DN197" i="97"/>
  <c r="DM67" i="97"/>
  <c r="DM68" i="97" s="1"/>
  <c r="DN61" i="97" s="1"/>
  <c r="DM46" i="97"/>
  <c r="DN476" i="97"/>
  <c r="DN477" i="97" s="1"/>
  <c r="DO470" i="97" s="1"/>
  <c r="DN466" i="97"/>
  <c r="DN467" i="97" s="1"/>
  <c r="DO460" i="97" s="1"/>
  <c r="DN207" i="97"/>
  <c r="DN208" i="97" s="1"/>
  <c r="DO201" i="97" s="1"/>
  <c r="DN187" i="97"/>
  <c r="DM138" i="97"/>
  <c r="DN131" i="97" s="1"/>
  <c r="DM411" i="97"/>
  <c r="DN404" i="97" s="1"/>
  <c r="DM515" i="97"/>
  <c r="DN508" i="97" s="1"/>
  <c r="DM363" i="97"/>
  <c r="DN356" i="97" s="1"/>
  <c r="DM430" i="97"/>
  <c r="DN424" i="97" s="1"/>
  <c r="DM14" i="97"/>
  <c r="DN156" i="97"/>
  <c r="CV596" i="97"/>
  <c r="CV576" i="97"/>
  <c r="CU598" i="97"/>
  <c r="CU600" i="97" s="1"/>
  <c r="DN420" i="97"/>
  <c r="DN421" i="97" s="1"/>
  <c r="DO414" i="97" s="1"/>
  <c r="DN447" i="97"/>
  <c r="DN448" i="97" s="1"/>
  <c r="DO442" i="97" s="1"/>
  <c r="DN400" i="97"/>
  <c r="DN438" i="97"/>
  <c r="DN439" i="97" s="1"/>
  <c r="DO433" i="97" s="1"/>
  <c r="DN410" i="97"/>
  <c r="DN429" i="97"/>
  <c r="DN137" i="97"/>
  <c r="DN147" i="97"/>
  <c r="DN148" i="97" s="1"/>
  <c r="DO141" i="97" s="1"/>
  <c r="DN127" i="97"/>
  <c r="DN128" i="97" s="1"/>
  <c r="DO121" i="97" s="1"/>
  <c r="DK9" i="97"/>
  <c r="DN107" i="97"/>
  <c r="DN117" i="97"/>
  <c r="DN97" i="97"/>
  <c r="DA28" i="97" l="1"/>
  <c r="DA36" i="97" s="1"/>
  <c r="CZ599" i="97"/>
  <c r="DK15" i="97"/>
  <c r="DN198" i="97"/>
  <c r="DO191" i="97" s="1"/>
  <c r="DN118" i="97"/>
  <c r="DO111" i="97" s="1"/>
  <c r="DN362" i="97"/>
  <c r="DN363" i="97" s="1"/>
  <c r="DO356" i="97" s="1"/>
  <c r="DN401" i="97"/>
  <c r="DO394" i="97" s="1"/>
  <c r="DN515" i="97"/>
  <c r="DO508" i="97" s="1"/>
  <c r="DN411" i="97"/>
  <c r="DO404" i="97" s="1"/>
  <c r="DN57" i="97"/>
  <c r="DN58" i="97" s="1"/>
  <c r="DO50" i="97" s="1"/>
  <c r="DN372" i="97"/>
  <c r="DN373" i="97" s="1"/>
  <c r="DO366" i="97" s="1"/>
  <c r="DN35" i="97"/>
  <c r="DN46" i="97"/>
  <c r="DN332" i="97"/>
  <c r="DN333" i="97" s="1"/>
  <c r="DO326" i="97" s="1"/>
  <c r="DO514" i="97"/>
  <c r="DO456" i="97"/>
  <c r="DO457" i="97" s="1"/>
  <c r="DP451" i="97" s="1"/>
  <c r="DO218" i="97"/>
  <c r="DO219" i="97" s="1"/>
  <c r="DP211" i="97" s="1"/>
  <c r="DO187" i="97"/>
  <c r="DO466" i="97"/>
  <c r="DO467" i="97" s="1"/>
  <c r="DP460" i="97" s="1"/>
  <c r="DN67" i="97"/>
  <c r="DN68" i="97" s="1"/>
  <c r="DO61" i="97" s="1"/>
  <c r="DN342" i="97"/>
  <c r="DN343" i="97" s="1"/>
  <c r="DO336" i="97" s="1"/>
  <c r="DO197" i="97"/>
  <c r="DO198" i="97" s="1"/>
  <c r="DP191" i="97" s="1"/>
  <c r="DO504" i="97"/>
  <c r="DO505" i="97" s="1"/>
  <c r="DP499" i="97" s="1"/>
  <c r="DO495" i="97"/>
  <c r="DO496" i="97" s="1"/>
  <c r="DP490" i="97" s="1"/>
  <c r="DO177" i="97"/>
  <c r="DO207" i="97"/>
  <c r="DO208" i="97" s="1"/>
  <c r="DP201" i="97" s="1"/>
  <c r="DO476" i="97"/>
  <c r="DO477" i="97" s="1"/>
  <c r="DP470" i="97" s="1"/>
  <c r="DN382" i="97"/>
  <c r="DN383" i="97" s="1"/>
  <c r="DO376" i="97" s="1"/>
  <c r="DN322" i="97"/>
  <c r="DN323" i="97" s="1"/>
  <c r="DO316" i="97" s="1"/>
  <c r="DN78" i="97"/>
  <c r="DN79" i="97" s="1"/>
  <c r="DO71" i="97" s="1"/>
  <c r="DN430" i="97"/>
  <c r="DO424" i="97" s="1"/>
  <c r="DN138" i="97"/>
  <c r="DO131" i="97" s="1"/>
  <c r="DN14" i="97"/>
  <c r="DO156" i="97"/>
  <c r="CW570" i="97"/>
  <c r="CV598" i="97"/>
  <c r="CV600" i="97" s="1"/>
  <c r="DO429" i="97"/>
  <c r="DO420" i="97"/>
  <c r="DO421" i="97" s="1"/>
  <c r="DP414" i="97" s="1"/>
  <c r="DO410" i="97"/>
  <c r="DO400" i="97"/>
  <c r="DO447" i="97"/>
  <c r="DO448" i="97" s="1"/>
  <c r="DP442" i="97" s="1"/>
  <c r="DO438" i="97"/>
  <c r="DO439" i="97" s="1"/>
  <c r="DP433" i="97" s="1"/>
  <c r="DO137" i="97"/>
  <c r="DO147" i="97"/>
  <c r="DO148" i="97" s="1"/>
  <c r="DP141" i="97" s="1"/>
  <c r="DO117" i="97"/>
  <c r="DO118" i="97" s="1"/>
  <c r="DP111" i="97" s="1"/>
  <c r="DO97" i="97"/>
  <c r="DO107" i="97"/>
  <c r="DO127" i="97"/>
  <c r="DO128" i="97" s="1"/>
  <c r="DP121" i="97" s="1"/>
  <c r="DB28" i="97" l="1"/>
  <c r="DB36" i="97" s="1"/>
  <c r="DA599" i="97"/>
  <c r="DO78" i="97"/>
  <c r="DO79" i="97" s="1"/>
  <c r="DP71" i="97" s="1"/>
  <c r="DO382" i="97"/>
  <c r="DO383" i="97" s="1"/>
  <c r="DP376" i="97" s="1"/>
  <c r="DO401" i="97"/>
  <c r="DP394" i="97" s="1"/>
  <c r="DO515" i="97"/>
  <c r="DP508" i="97" s="1"/>
  <c r="DO411" i="97"/>
  <c r="DP404" i="97" s="1"/>
  <c r="DO372" i="97"/>
  <c r="DO373" i="97" s="1"/>
  <c r="DP366" i="97" s="1"/>
  <c r="DO57" i="97"/>
  <c r="DO58" i="97" s="1"/>
  <c r="DP50" i="97" s="1"/>
  <c r="DO67" i="97"/>
  <c r="DO68" i="97" s="1"/>
  <c r="DP61" i="97" s="1"/>
  <c r="DO46" i="97"/>
  <c r="DO322" i="97"/>
  <c r="DO323" i="97" s="1"/>
  <c r="DP316" i="97" s="1"/>
  <c r="DO430" i="97"/>
  <c r="DP424" i="97" s="1"/>
  <c r="DO342" i="97"/>
  <c r="DO343" i="97" s="1"/>
  <c r="DP336" i="97" s="1"/>
  <c r="DO35" i="97"/>
  <c r="DP46" i="97"/>
  <c r="DP187" i="97"/>
  <c r="DP456" i="97"/>
  <c r="DP457" i="97" s="1"/>
  <c r="DQ451" i="97" s="1"/>
  <c r="DP476" i="97"/>
  <c r="DP477" i="97" s="1"/>
  <c r="DQ470" i="97" s="1"/>
  <c r="DP177" i="97"/>
  <c r="DP504" i="97"/>
  <c r="DP505" i="97" s="1"/>
  <c r="DQ499" i="97" s="1"/>
  <c r="DO332" i="97"/>
  <c r="DO333" i="97" s="1"/>
  <c r="DP326" i="97" s="1"/>
  <c r="DO362" i="97"/>
  <c r="DO363" i="97" s="1"/>
  <c r="DP356" i="97" s="1"/>
  <c r="DP466" i="97"/>
  <c r="DP467" i="97" s="1"/>
  <c r="DQ460" i="97" s="1"/>
  <c r="DP218" i="97"/>
  <c r="DP219" i="97" s="1"/>
  <c r="DQ211" i="97" s="1"/>
  <c r="DP514" i="97"/>
  <c r="DO138" i="97"/>
  <c r="DP131" i="97" s="1"/>
  <c r="DP207" i="97"/>
  <c r="DP208" i="97" s="1"/>
  <c r="DQ201" i="97" s="1"/>
  <c r="DP362" i="97"/>
  <c r="DP495" i="97"/>
  <c r="DP496" i="97" s="1"/>
  <c r="DQ490" i="97" s="1"/>
  <c r="DO14" i="97"/>
  <c r="DP156" i="97"/>
  <c r="CW596" i="97"/>
  <c r="CW576" i="97"/>
  <c r="DP438" i="97"/>
  <c r="DP439" i="97" s="1"/>
  <c r="DQ433" i="97" s="1"/>
  <c r="DP429" i="97"/>
  <c r="DP447" i="97"/>
  <c r="DP448" i="97" s="1"/>
  <c r="DQ442" i="97" s="1"/>
  <c r="DP410" i="97"/>
  <c r="DP420" i="97"/>
  <c r="DP421" i="97" s="1"/>
  <c r="DQ414" i="97" s="1"/>
  <c r="DP400" i="97"/>
  <c r="DP137" i="97"/>
  <c r="DP147" i="97"/>
  <c r="DP148" i="97" s="1"/>
  <c r="DQ141" i="97" s="1"/>
  <c r="DL9" i="97"/>
  <c r="DP107" i="97"/>
  <c r="DP117" i="97"/>
  <c r="DP118" i="97" s="1"/>
  <c r="DQ111" i="97" s="1"/>
  <c r="DP127" i="97"/>
  <c r="DP128" i="97" s="1"/>
  <c r="DQ121" i="97" s="1"/>
  <c r="DP197" i="97"/>
  <c r="DP198" i="97" s="1"/>
  <c r="DQ191" i="97" s="1"/>
  <c r="DP97" i="97"/>
  <c r="DC28" i="97" l="1"/>
  <c r="DC36" i="97" s="1"/>
  <c r="DB599" i="97"/>
  <c r="DP401" i="97"/>
  <c r="DQ394" i="97" s="1"/>
  <c r="DP382" i="97"/>
  <c r="DP383" i="97" s="1"/>
  <c r="DQ376" i="97" s="1"/>
  <c r="DP515" i="97"/>
  <c r="DQ508" i="97" s="1"/>
  <c r="DP342" i="97"/>
  <c r="DP343" i="97" s="1"/>
  <c r="DQ336" i="97" s="1"/>
  <c r="DP411" i="97"/>
  <c r="DQ404" i="97" s="1"/>
  <c r="DP430" i="97"/>
  <c r="DQ424" i="97" s="1"/>
  <c r="DP138" i="97"/>
  <c r="DQ131" i="97" s="1"/>
  <c r="DP363" i="97"/>
  <c r="DQ356" i="97" s="1"/>
  <c r="DP78" i="97"/>
  <c r="DP79" i="97" s="1"/>
  <c r="DQ71" i="97" s="1"/>
  <c r="DQ57" i="97"/>
  <c r="DQ197" i="97"/>
  <c r="DQ198" i="97" s="1"/>
  <c r="DR191" i="97" s="1"/>
  <c r="DQ207" i="97"/>
  <c r="DQ208" i="97" s="1"/>
  <c r="DR201" i="97" s="1"/>
  <c r="DQ177" i="97"/>
  <c r="DQ322" i="97"/>
  <c r="DQ456" i="97"/>
  <c r="DQ457" i="97" s="1"/>
  <c r="DR451" i="97" s="1"/>
  <c r="DQ218" i="97"/>
  <c r="DQ219" i="97" s="1"/>
  <c r="DR211" i="97" s="1"/>
  <c r="DP372" i="97"/>
  <c r="DP373" i="97" s="1"/>
  <c r="DQ366" i="97" s="1"/>
  <c r="DP332" i="97"/>
  <c r="DP333" i="97" s="1"/>
  <c r="DQ326" i="97" s="1"/>
  <c r="DQ504" i="97"/>
  <c r="DQ505" i="97" s="1"/>
  <c r="DR499" i="97" s="1"/>
  <c r="DQ476" i="97"/>
  <c r="DQ477" i="97" s="1"/>
  <c r="DR470" i="97" s="1"/>
  <c r="DQ187" i="97"/>
  <c r="DQ514" i="97"/>
  <c r="DQ466" i="97"/>
  <c r="DQ467" i="97" s="1"/>
  <c r="DR460" i="97" s="1"/>
  <c r="DP57" i="97"/>
  <c r="DP58" i="97" s="1"/>
  <c r="DQ50" i="97" s="1"/>
  <c r="DP67" i="97"/>
  <c r="DP68" i="97" s="1"/>
  <c r="DQ61" i="97" s="1"/>
  <c r="DP35" i="97"/>
  <c r="DP322" i="97"/>
  <c r="DP323" i="97" s="1"/>
  <c r="DQ316" i="97" s="1"/>
  <c r="DP14" i="97"/>
  <c r="DQ156" i="97"/>
  <c r="CX570" i="97"/>
  <c r="CW598" i="97"/>
  <c r="CW600" i="97" s="1"/>
  <c r="DQ107" i="97"/>
  <c r="DQ400" i="97"/>
  <c r="DQ401" i="97" s="1"/>
  <c r="DR394" i="97" s="1"/>
  <c r="DQ429" i="97"/>
  <c r="DQ410" i="97"/>
  <c r="DQ411" i="97" s="1"/>
  <c r="DR404" i="97" s="1"/>
  <c r="DQ447" i="97"/>
  <c r="DQ448" i="97" s="1"/>
  <c r="DR442" i="97" s="1"/>
  <c r="DQ438" i="97"/>
  <c r="DQ439" i="97" s="1"/>
  <c r="DR433" i="97" s="1"/>
  <c r="DQ420" i="97"/>
  <c r="DQ421" i="97" s="1"/>
  <c r="DR414" i="97" s="1"/>
  <c r="DQ137" i="97"/>
  <c r="DQ147" i="97"/>
  <c r="DQ148" i="97" s="1"/>
  <c r="DR141" i="97" s="1"/>
  <c r="DQ127" i="97"/>
  <c r="DQ128" i="97" s="1"/>
  <c r="DR121" i="97" s="1"/>
  <c r="DQ97" i="97"/>
  <c r="DQ117" i="97"/>
  <c r="DQ118" i="97" s="1"/>
  <c r="DR111" i="97" s="1"/>
  <c r="DQ430" i="97" l="1"/>
  <c r="DR424" i="97" s="1"/>
  <c r="DQ515" i="97"/>
  <c r="DR508" i="97" s="1"/>
  <c r="DD28" i="97"/>
  <c r="DD36" i="97" s="1"/>
  <c r="DC599" i="97"/>
  <c r="DQ138" i="97"/>
  <c r="DR131" i="97" s="1"/>
  <c r="DQ78" i="97"/>
  <c r="DQ79" i="97" s="1"/>
  <c r="DR71" i="97" s="1"/>
  <c r="DQ35" i="97"/>
  <c r="DQ342" i="97"/>
  <c r="DQ343" i="97" s="1"/>
  <c r="DR336" i="97" s="1"/>
  <c r="DQ332" i="97"/>
  <c r="DQ333" i="97" s="1"/>
  <c r="DR326" i="97" s="1"/>
  <c r="DQ372" i="97"/>
  <c r="DQ373" i="97" s="1"/>
  <c r="DR366" i="97" s="1"/>
  <c r="DQ323" i="97"/>
  <c r="DR316" i="97" s="1"/>
  <c r="DQ58" i="97"/>
  <c r="DR50" i="97" s="1"/>
  <c r="DQ46" i="97"/>
  <c r="DR514" i="97"/>
  <c r="DR515" i="97" s="1"/>
  <c r="DS508" i="97" s="1"/>
  <c r="DR476" i="97"/>
  <c r="DR477" i="97" s="1"/>
  <c r="DS470" i="97" s="1"/>
  <c r="DQ67" i="97"/>
  <c r="DQ68" i="97" s="1"/>
  <c r="DR61" i="97" s="1"/>
  <c r="DR495" i="97"/>
  <c r="DR456" i="97"/>
  <c r="DR457" i="97" s="1"/>
  <c r="DS451" i="97" s="1"/>
  <c r="DR207" i="97"/>
  <c r="DR208" i="97" s="1"/>
  <c r="DS201" i="97" s="1"/>
  <c r="DR466" i="97"/>
  <c r="DR467" i="97" s="1"/>
  <c r="DS460" i="97" s="1"/>
  <c r="DR187" i="97"/>
  <c r="DR504" i="97"/>
  <c r="DR505" i="97" s="1"/>
  <c r="DS499" i="97" s="1"/>
  <c r="DQ382" i="97"/>
  <c r="DQ383" i="97" s="1"/>
  <c r="DR376" i="97" s="1"/>
  <c r="DR218" i="97"/>
  <c r="DR219" i="97" s="1"/>
  <c r="DS211" i="97" s="1"/>
  <c r="DR177" i="97"/>
  <c r="DR197" i="97"/>
  <c r="DR198" i="97" s="1"/>
  <c r="DS191" i="97" s="1"/>
  <c r="DQ362" i="97"/>
  <c r="DQ363" i="97" s="1"/>
  <c r="DR356" i="97" s="1"/>
  <c r="DQ14" i="97"/>
  <c r="DR156" i="97"/>
  <c r="CX596" i="97"/>
  <c r="CX576" i="97"/>
  <c r="DR438" i="97"/>
  <c r="DR439" i="97" s="1"/>
  <c r="DS433" i="97" s="1"/>
  <c r="DR429" i="97"/>
  <c r="DR430" i="97" s="1"/>
  <c r="DS424" i="97" s="1"/>
  <c r="DR410" i="97"/>
  <c r="DR411" i="97" s="1"/>
  <c r="DS404" i="97" s="1"/>
  <c r="DR400" i="97"/>
  <c r="DR401" i="97" s="1"/>
  <c r="DS394" i="97" s="1"/>
  <c r="DR447" i="97"/>
  <c r="DR448" i="97" s="1"/>
  <c r="DS442" i="97" s="1"/>
  <c r="DR420" i="97"/>
  <c r="DR421" i="97" s="1"/>
  <c r="DS414" i="97" s="1"/>
  <c r="DQ495" i="97"/>
  <c r="DQ496" i="97" s="1"/>
  <c r="DR490" i="97" s="1"/>
  <c r="DR147" i="97"/>
  <c r="DR148" i="97" s="1"/>
  <c r="DS141" i="97" s="1"/>
  <c r="DR137" i="97"/>
  <c r="DR97" i="97"/>
  <c r="DR127" i="97"/>
  <c r="DR128" i="97" s="1"/>
  <c r="DS121" i="97" s="1"/>
  <c r="DR117" i="97"/>
  <c r="DR118" i="97" s="1"/>
  <c r="DS111" i="97" s="1"/>
  <c r="DR107" i="97"/>
  <c r="DE28" i="97" l="1"/>
  <c r="DE36" i="97" s="1"/>
  <c r="DD599" i="97"/>
  <c r="DR138" i="97"/>
  <c r="DS131" i="97" s="1"/>
  <c r="DR322" i="97"/>
  <c r="DR323" i="97" s="1"/>
  <c r="DS316" i="97" s="1"/>
  <c r="DR382" i="97"/>
  <c r="DR383" i="97" s="1"/>
  <c r="DS376" i="97" s="1"/>
  <c r="DR362" i="97"/>
  <c r="DR363" i="97" s="1"/>
  <c r="DS356" i="97" s="1"/>
  <c r="DR342" i="97"/>
  <c r="DR343" i="97" s="1"/>
  <c r="DS336" i="97" s="1"/>
  <c r="DR57" i="97"/>
  <c r="DR58" i="97" s="1"/>
  <c r="DS50" i="97" s="1"/>
  <c r="DS177" i="97"/>
  <c r="DR372" i="97"/>
  <c r="DR373" i="97" s="1"/>
  <c r="DS366" i="97" s="1"/>
  <c r="DR332" i="97"/>
  <c r="DR333" i="97" s="1"/>
  <c r="DS326" i="97" s="1"/>
  <c r="DS504" i="97"/>
  <c r="DS505" i="97" s="1"/>
  <c r="DS466" i="97"/>
  <c r="DS467" i="97" s="1"/>
  <c r="DS456" i="97"/>
  <c r="DS457" i="97" s="1"/>
  <c r="DR78" i="97"/>
  <c r="DR79" i="97" s="1"/>
  <c r="DS71" i="97" s="1"/>
  <c r="DS476" i="97"/>
  <c r="DS477" i="97" s="1"/>
  <c r="DS57" i="97"/>
  <c r="DS197" i="97"/>
  <c r="DS218" i="97"/>
  <c r="DS219" i="97" s="1"/>
  <c r="DT211" i="97" s="1"/>
  <c r="DR46" i="97"/>
  <c r="DR67" i="97"/>
  <c r="DR68" i="97" s="1"/>
  <c r="DS61" i="97" s="1"/>
  <c r="DS187" i="97"/>
  <c r="DS207" i="97"/>
  <c r="DS208" i="97" s="1"/>
  <c r="DT201" i="97" s="1"/>
  <c r="DS495" i="97"/>
  <c r="DR35" i="97"/>
  <c r="DS514" i="97"/>
  <c r="DS515" i="97" s="1"/>
  <c r="DR14" i="97"/>
  <c r="DS156" i="97"/>
  <c r="CY570" i="97"/>
  <c r="CX598" i="97"/>
  <c r="CX600" i="97" s="1"/>
  <c r="DR496" i="97"/>
  <c r="DS490" i="97" s="1"/>
  <c r="DS410" i="97"/>
  <c r="DS411" i="97" s="1"/>
  <c r="DT404" i="97" s="1"/>
  <c r="DS429" i="97"/>
  <c r="DS430" i="97" s="1"/>
  <c r="DT424" i="97" s="1"/>
  <c r="DS438" i="97"/>
  <c r="DS439" i="97" s="1"/>
  <c r="DT433" i="97" s="1"/>
  <c r="DS420" i="97"/>
  <c r="DS421" i="97" s="1"/>
  <c r="DT414" i="97" s="1"/>
  <c r="DS400" i="97"/>
  <c r="DS401" i="97" s="1"/>
  <c r="DT394" i="97" s="1"/>
  <c r="DS447" i="97"/>
  <c r="DS448" i="97" s="1"/>
  <c r="DT442" i="97" s="1"/>
  <c r="DS147" i="97"/>
  <c r="DS148" i="97" s="1"/>
  <c r="DT141" i="97" s="1"/>
  <c r="DS137" i="97"/>
  <c r="DS138" i="97" s="1"/>
  <c r="DT131" i="97" s="1"/>
  <c r="DS127" i="97"/>
  <c r="DS128" i="97" s="1"/>
  <c r="DT121" i="97" s="1"/>
  <c r="DS117" i="97"/>
  <c r="DS118" i="97" s="1"/>
  <c r="DT111" i="97" s="1"/>
  <c r="DS97" i="97"/>
  <c r="DS107" i="97"/>
  <c r="DF28" i="97" l="1"/>
  <c r="DF36" i="97" s="1"/>
  <c r="DE599" i="97"/>
  <c r="DS58" i="97"/>
  <c r="DT50" i="97" s="1"/>
  <c r="DS35" i="97"/>
  <c r="DS362" i="97"/>
  <c r="DS363" i="97" s="1"/>
  <c r="DT356" i="97" s="1"/>
  <c r="DS332" i="97"/>
  <c r="DS333" i="97" s="1"/>
  <c r="DT326" i="97" s="1"/>
  <c r="DS78" i="97"/>
  <c r="DS79" i="97" s="1"/>
  <c r="DT71" i="97" s="1"/>
  <c r="DS342" i="97"/>
  <c r="DS343" i="97" s="1"/>
  <c r="DT336" i="97" s="1"/>
  <c r="DS67" i="97"/>
  <c r="DS68" i="97" s="1"/>
  <c r="DT61" i="97" s="1"/>
  <c r="DS46" i="97"/>
  <c r="DS372" i="97"/>
  <c r="DS373" i="97" s="1"/>
  <c r="DT366" i="97" s="1"/>
  <c r="DT514" i="97"/>
  <c r="DT456" i="97"/>
  <c r="DT197" i="97"/>
  <c r="DT207" i="97"/>
  <c r="DT208" i="97" s="1"/>
  <c r="DU201" i="97" s="1"/>
  <c r="DT218" i="97"/>
  <c r="DT219" i="97" s="1"/>
  <c r="DU211" i="97" s="1"/>
  <c r="DT476" i="97"/>
  <c r="DT466" i="97"/>
  <c r="DT504" i="97"/>
  <c r="DT495" i="97"/>
  <c r="DT187" i="97"/>
  <c r="DS382" i="97"/>
  <c r="DS383" i="97" s="1"/>
  <c r="DT376" i="97" s="1"/>
  <c r="DS322" i="97"/>
  <c r="DS323" i="97" s="1"/>
  <c r="DT316" i="97" s="1"/>
  <c r="DT177" i="97"/>
  <c r="DS198" i="97"/>
  <c r="DT191" i="97" s="1"/>
  <c r="DS14" i="97"/>
  <c r="CY576" i="97"/>
  <c r="CY596" i="97"/>
  <c r="DS496" i="97"/>
  <c r="DT490" i="97" s="1"/>
  <c r="DT508" i="97"/>
  <c r="DT460" i="97"/>
  <c r="DT470" i="97"/>
  <c r="DT447" i="97"/>
  <c r="DT448" i="97" s="1"/>
  <c r="DU442" i="97" s="1"/>
  <c r="DT438" i="97"/>
  <c r="DT439" i="97" s="1"/>
  <c r="DU433" i="97" s="1"/>
  <c r="DT420" i="97"/>
  <c r="DT421" i="97" s="1"/>
  <c r="DU414" i="97" s="1"/>
  <c r="DT410" i="97"/>
  <c r="DT411" i="97" s="1"/>
  <c r="DU404" i="97" s="1"/>
  <c r="DT499" i="97"/>
  <c r="DT400" i="97"/>
  <c r="DT401" i="97" s="1"/>
  <c r="DU394" i="97" s="1"/>
  <c r="DT451" i="97"/>
  <c r="DT429" i="97"/>
  <c r="DT430" i="97" s="1"/>
  <c r="DU424" i="97" s="1"/>
  <c r="DT147" i="97"/>
  <c r="DT148" i="97" s="1"/>
  <c r="DU141" i="97" s="1"/>
  <c r="DT137" i="97"/>
  <c r="DT138" i="97" s="1"/>
  <c r="DU131" i="97" s="1"/>
  <c r="DT117" i="97"/>
  <c r="DT118" i="97" s="1"/>
  <c r="DU111" i="97" s="1"/>
  <c r="DT107" i="97"/>
  <c r="DT127" i="97"/>
  <c r="DT128" i="97" s="1"/>
  <c r="DU121" i="97" s="1"/>
  <c r="DG28" i="97" l="1"/>
  <c r="DG36" i="97" s="1"/>
  <c r="DF599" i="97"/>
  <c r="DT67" i="97"/>
  <c r="DT68" i="97" s="1"/>
  <c r="DU61" i="97" s="1"/>
  <c r="DT35" i="97"/>
  <c r="DT362" i="97"/>
  <c r="DT363" i="97" s="1"/>
  <c r="DU356" i="97" s="1"/>
  <c r="DT198" i="97"/>
  <c r="DU191" i="97" s="1"/>
  <c r="CZ570" i="97"/>
  <c r="CY598" i="97"/>
  <c r="CY600" i="97" s="1"/>
  <c r="DT97" i="97"/>
  <c r="DT156" i="97"/>
  <c r="DU107" i="97"/>
  <c r="DU177" i="97"/>
  <c r="DT477" i="97"/>
  <c r="DU470" i="97" s="1"/>
  <c r="DT457" i="97"/>
  <c r="DU451" i="97" s="1"/>
  <c r="DU447" i="97"/>
  <c r="DU448" i="97" s="1"/>
  <c r="DV442" i="97" s="1"/>
  <c r="DV448" i="97" s="1"/>
  <c r="DW442" i="97" s="1"/>
  <c r="DW448" i="97" s="1"/>
  <c r="DU514" i="97"/>
  <c r="DT467" i="97"/>
  <c r="DU460" i="97" s="1"/>
  <c r="DU420" i="97"/>
  <c r="DU421" i="97" s="1"/>
  <c r="DV414" i="97" s="1"/>
  <c r="DV421" i="97" s="1"/>
  <c r="DW414" i="97" s="1"/>
  <c r="DW421" i="97" s="1"/>
  <c r="DU476" i="97"/>
  <c r="DU400" i="97"/>
  <c r="DU401" i="97" s="1"/>
  <c r="DV394" i="97" s="1"/>
  <c r="DV401" i="97" s="1"/>
  <c r="DW394" i="97" s="1"/>
  <c r="DW401" i="97" s="1"/>
  <c r="DU456" i="97"/>
  <c r="DU429" i="97"/>
  <c r="DU430" i="97" s="1"/>
  <c r="DV424" i="97" s="1"/>
  <c r="DV430" i="97" s="1"/>
  <c r="DW424" i="97" s="1"/>
  <c r="DW430" i="97" s="1"/>
  <c r="DU495" i="97"/>
  <c r="DT496" i="97"/>
  <c r="DU490" i="97" s="1"/>
  <c r="DU438" i="97"/>
  <c r="DU439" i="97" s="1"/>
  <c r="DV433" i="97" s="1"/>
  <c r="DV439" i="97" s="1"/>
  <c r="DW433" i="97" s="1"/>
  <c r="DW439" i="97" s="1"/>
  <c r="DU504" i="97"/>
  <c r="DT515" i="97"/>
  <c r="DU508" i="97" s="1"/>
  <c r="DT505" i="97"/>
  <c r="DU499" i="97" s="1"/>
  <c r="DU410" i="97"/>
  <c r="DU411" i="97" s="1"/>
  <c r="DV404" i="97" s="1"/>
  <c r="DV411" i="97" s="1"/>
  <c r="DW404" i="97" s="1"/>
  <c r="DW411" i="97" s="1"/>
  <c r="DU466" i="97"/>
  <c r="DU147" i="97"/>
  <c r="DU148" i="97" s="1"/>
  <c r="DV141" i="97" s="1"/>
  <c r="DU218" i="97"/>
  <c r="DU219" i="97" s="1"/>
  <c r="DV211" i="97" s="1"/>
  <c r="DV219" i="97" s="1"/>
  <c r="DW211" i="97" s="1"/>
  <c r="DW219" i="97" s="1"/>
  <c r="DX211" i="97" s="1"/>
  <c r="DX219" i="97" s="1"/>
  <c r="DY211" i="97" s="1"/>
  <c r="DY219" i="97" s="1"/>
  <c r="DZ211" i="97" s="1"/>
  <c r="DZ219" i="97" s="1"/>
  <c r="EA211" i="97" s="1"/>
  <c r="EA219" i="97" s="1"/>
  <c r="EB211" i="97" s="1"/>
  <c r="EB219" i="97" s="1"/>
  <c r="EC211" i="97" s="1"/>
  <c r="EC219" i="97" s="1"/>
  <c r="ED211" i="97" s="1"/>
  <c r="ED219" i="97" s="1"/>
  <c r="EE211" i="97" s="1"/>
  <c r="EE219" i="97" s="1"/>
  <c r="DU137" i="97"/>
  <c r="DU138" i="97" s="1"/>
  <c r="DV131" i="97" s="1"/>
  <c r="DU207" i="97"/>
  <c r="DU208" i="97" s="1"/>
  <c r="DV201" i="97" s="1"/>
  <c r="DV208" i="97" s="1"/>
  <c r="DW201" i="97" s="1"/>
  <c r="DW208" i="97" s="1"/>
  <c r="DX201" i="97" s="1"/>
  <c r="DX208" i="97" s="1"/>
  <c r="DY201" i="97" s="1"/>
  <c r="DY208" i="97" s="1"/>
  <c r="DZ201" i="97" s="1"/>
  <c r="DZ208" i="97" s="1"/>
  <c r="EA201" i="97" s="1"/>
  <c r="EA208" i="97" s="1"/>
  <c r="EB201" i="97" s="1"/>
  <c r="EB208" i="97" s="1"/>
  <c r="EC201" i="97" s="1"/>
  <c r="EC208" i="97" s="1"/>
  <c r="ED201" i="97" s="1"/>
  <c r="ED208" i="97" s="1"/>
  <c r="EE201" i="97" s="1"/>
  <c r="EE208" i="97" s="1"/>
  <c r="DU187" i="97"/>
  <c r="DU117" i="97"/>
  <c r="DU118" i="97" s="1"/>
  <c r="DV111" i="97" s="1"/>
  <c r="DV118" i="97" s="1"/>
  <c r="DW111" i="97" s="1"/>
  <c r="DW118" i="97" s="1"/>
  <c r="DU127" i="97"/>
  <c r="DU128" i="97" s="1"/>
  <c r="DV121" i="97" s="1"/>
  <c r="DV128" i="97" s="1"/>
  <c r="DW121" i="97" s="1"/>
  <c r="DW128" i="97" s="1"/>
  <c r="DU197" i="97"/>
  <c r="DH28" i="97" l="1"/>
  <c r="DH36" i="97" s="1"/>
  <c r="DG599" i="97"/>
  <c r="EF211" i="97"/>
  <c r="EF219" i="97" s="1"/>
  <c r="EG211" i="97" s="1"/>
  <c r="EG219" i="97" s="1"/>
  <c r="EH211" i="97" s="1"/>
  <c r="EH219" i="97" s="1"/>
  <c r="EI211" i="97" s="1"/>
  <c r="EI219" i="97" s="1"/>
  <c r="I14" i="31"/>
  <c r="EF201" i="97"/>
  <c r="EF208" i="97" s="1"/>
  <c r="EG201" i="97" s="1"/>
  <c r="EG208" i="97" s="1"/>
  <c r="EH201" i="97" s="1"/>
  <c r="EH208" i="97" s="1"/>
  <c r="EI201" i="97" s="1"/>
  <c r="EI208" i="97" s="1"/>
  <c r="H14" i="31"/>
  <c r="DX394" i="97"/>
  <c r="DX401" i="97" s="1"/>
  <c r="DY394" i="97" s="1"/>
  <c r="DY401" i="97" s="1"/>
  <c r="DZ394" i="97" s="1"/>
  <c r="DZ401" i="97" s="1"/>
  <c r="EA394" i="97" s="1"/>
  <c r="EA401" i="97" s="1"/>
  <c r="EB394" i="97" s="1"/>
  <c r="EB401" i="97" s="1"/>
  <c r="EC394" i="97" s="1"/>
  <c r="EC401" i="97" s="1"/>
  <c r="ED394" i="97" s="1"/>
  <c r="ED401" i="97" s="1"/>
  <c r="EE394" i="97" s="1"/>
  <c r="EE401" i="97" s="1"/>
  <c r="DX404" i="97"/>
  <c r="DX411" i="97" s="1"/>
  <c r="DY404" i="97" s="1"/>
  <c r="DY411" i="97" s="1"/>
  <c r="DZ404" i="97" s="1"/>
  <c r="DZ411" i="97" s="1"/>
  <c r="EA404" i="97" s="1"/>
  <c r="EA411" i="97" s="1"/>
  <c r="EB404" i="97" s="1"/>
  <c r="EB411" i="97" s="1"/>
  <c r="EC404" i="97" s="1"/>
  <c r="EC411" i="97" s="1"/>
  <c r="ED404" i="97" s="1"/>
  <c r="ED411" i="97" s="1"/>
  <c r="EE404" i="97" s="1"/>
  <c r="EE411" i="97" s="1"/>
  <c r="EF404" i="97" s="1"/>
  <c r="EF411" i="97" s="1"/>
  <c r="EG404" i="97" s="1"/>
  <c r="EG411" i="97" s="1"/>
  <c r="EH404" i="97" s="1"/>
  <c r="EH411" i="97" s="1"/>
  <c r="EI404" i="97" s="1"/>
  <c r="EI411" i="97" s="1"/>
  <c r="E12" i="88" s="1"/>
  <c r="D15" i="166" s="1"/>
  <c r="DX121" i="97"/>
  <c r="DX128" i="97" s="1"/>
  <c r="DY121" i="97" s="1"/>
  <c r="DY128" i="97" s="1"/>
  <c r="DZ121" i="97" s="1"/>
  <c r="DZ128" i="97" s="1"/>
  <c r="EA121" i="97" s="1"/>
  <c r="EA128" i="97" s="1"/>
  <c r="EB121" i="97" s="1"/>
  <c r="EB128" i="97" s="1"/>
  <c r="EC121" i="97" s="1"/>
  <c r="EC128" i="97" s="1"/>
  <c r="ED121" i="97" s="1"/>
  <c r="ED128" i="97" s="1"/>
  <c r="EE121" i="97" s="1"/>
  <c r="EE128" i="97" s="1"/>
  <c r="EF121" i="97" s="1"/>
  <c r="EF128" i="97" s="1"/>
  <c r="EG121" i="97" s="1"/>
  <c r="EG128" i="97" s="1"/>
  <c r="EH121" i="97" s="1"/>
  <c r="EH128" i="97" s="1"/>
  <c r="EI121" i="97" s="1"/>
  <c r="EI128" i="97" s="1"/>
  <c r="G12" i="31" s="1"/>
  <c r="F15" i="165" s="1"/>
  <c r="DX424" i="97"/>
  <c r="DX430" i="97" s="1"/>
  <c r="DY424" i="97" s="1"/>
  <c r="DY430" i="97" s="1"/>
  <c r="DZ424" i="97" s="1"/>
  <c r="DZ430" i="97" s="1"/>
  <c r="EA424" i="97" s="1"/>
  <c r="EA430" i="97" s="1"/>
  <c r="EB424" i="97" s="1"/>
  <c r="EB430" i="97" s="1"/>
  <c r="EC424" i="97" s="1"/>
  <c r="EC430" i="97" s="1"/>
  <c r="ED424" i="97" s="1"/>
  <c r="ED430" i="97" s="1"/>
  <c r="EE424" i="97" s="1"/>
  <c r="EE430" i="97" s="1"/>
  <c r="EF424" i="97" s="1"/>
  <c r="EF430" i="97" s="1"/>
  <c r="EG424" i="97" s="1"/>
  <c r="EG430" i="97" s="1"/>
  <c r="EH424" i="97" s="1"/>
  <c r="EH430" i="97" s="1"/>
  <c r="EI424" i="97" s="1"/>
  <c r="EI430" i="97" s="1"/>
  <c r="G12" i="88" s="1"/>
  <c r="F15" i="166" s="1"/>
  <c r="DX414" i="97"/>
  <c r="DX421" i="97" s="1"/>
  <c r="DY414" i="97" s="1"/>
  <c r="DY421" i="97" s="1"/>
  <c r="DZ414" i="97" s="1"/>
  <c r="DZ421" i="97" s="1"/>
  <c r="EA414" i="97" s="1"/>
  <c r="EA421" i="97" s="1"/>
  <c r="EB414" i="97" s="1"/>
  <c r="EB421" i="97" s="1"/>
  <c r="EC414" i="97" s="1"/>
  <c r="EC421" i="97" s="1"/>
  <c r="ED414" i="97" s="1"/>
  <c r="ED421" i="97" s="1"/>
  <c r="EE414" i="97" s="1"/>
  <c r="EE421" i="97" s="1"/>
  <c r="EF414" i="97" s="1"/>
  <c r="EF421" i="97" s="1"/>
  <c r="EG414" i="97" s="1"/>
  <c r="EG421" i="97" s="1"/>
  <c r="EH414" i="97" s="1"/>
  <c r="EH421" i="97" s="1"/>
  <c r="EI414" i="97" s="1"/>
  <c r="EI421" i="97" s="1"/>
  <c r="F12" i="88" s="1"/>
  <c r="E15" i="166" s="1"/>
  <c r="DX442" i="97"/>
  <c r="DX448" i="97" s="1"/>
  <c r="DY442" i="97" s="1"/>
  <c r="DY448" i="97" s="1"/>
  <c r="DZ442" i="97" s="1"/>
  <c r="DZ448" i="97" s="1"/>
  <c r="EA442" i="97" s="1"/>
  <c r="EA448" i="97" s="1"/>
  <c r="EB442" i="97" s="1"/>
  <c r="EB448" i="97" s="1"/>
  <c r="EC442" i="97" s="1"/>
  <c r="EC448" i="97" s="1"/>
  <c r="ED442" i="97" s="1"/>
  <c r="ED448" i="97" s="1"/>
  <c r="EE442" i="97" s="1"/>
  <c r="EE448" i="97" s="1"/>
  <c r="EF442" i="97" s="1"/>
  <c r="EF448" i="97" s="1"/>
  <c r="EG442" i="97" s="1"/>
  <c r="EG448" i="97" s="1"/>
  <c r="EH442" i="97" s="1"/>
  <c r="EH448" i="97" s="1"/>
  <c r="EI442" i="97" s="1"/>
  <c r="EI448" i="97" s="1"/>
  <c r="I12" i="88" s="1"/>
  <c r="H15" i="166" s="1"/>
  <c r="DX433" i="97"/>
  <c r="DX439" i="97" s="1"/>
  <c r="DY433" i="97" s="1"/>
  <c r="DY439" i="97" s="1"/>
  <c r="DZ433" i="97" s="1"/>
  <c r="DZ439" i="97" s="1"/>
  <c r="EA433" i="97" s="1"/>
  <c r="EA439" i="97" s="1"/>
  <c r="EB433" i="97" s="1"/>
  <c r="EB439" i="97" s="1"/>
  <c r="EC433" i="97" s="1"/>
  <c r="EC439" i="97" s="1"/>
  <c r="ED433" i="97" s="1"/>
  <c r="ED439" i="97" s="1"/>
  <c r="EE433" i="97" s="1"/>
  <c r="EE439" i="97" s="1"/>
  <c r="EF433" i="97" s="1"/>
  <c r="EF439" i="97" s="1"/>
  <c r="EG433" i="97" s="1"/>
  <c r="EG439" i="97" s="1"/>
  <c r="EH433" i="97" s="1"/>
  <c r="EH439" i="97" s="1"/>
  <c r="EI433" i="97" s="1"/>
  <c r="EI439" i="97" s="1"/>
  <c r="H12" i="88" s="1"/>
  <c r="G15" i="166" s="1"/>
  <c r="DX111" i="97"/>
  <c r="DX118" i="97" s="1"/>
  <c r="DY111" i="97" s="1"/>
  <c r="DY118" i="97" s="1"/>
  <c r="DZ111" i="97" s="1"/>
  <c r="DZ118" i="97" s="1"/>
  <c r="EA111" i="97" s="1"/>
  <c r="EA118" i="97" s="1"/>
  <c r="EB111" i="97" s="1"/>
  <c r="EB118" i="97" s="1"/>
  <c r="EC111" i="97" s="1"/>
  <c r="EC118" i="97" s="1"/>
  <c r="ED111" i="97" s="1"/>
  <c r="ED118" i="97" s="1"/>
  <c r="EE111" i="97" s="1"/>
  <c r="EE118" i="97" s="1"/>
  <c r="EF111" i="97" s="1"/>
  <c r="EF118" i="97" s="1"/>
  <c r="EG111" i="97" s="1"/>
  <c r="EG118" i="97" s="1"/>
  <c r="EH111" i="97" s="1"/>
  <c r="EH118" i="97" s="1"/>
  <c r="EI111" i="97" s="1"/>
  <c r="EI118" i="97" s="1"/>
  <c r="F12" i="31" s="1"/>
  <c r="E15" i="165" s="1"/>
  <c r="DU198" i="97"/>
  <c r="DV191" i="97" s="1"/>
  <c r="DV198" i="97" s="1"/>
  <c r="DW191" i="97" s="1"/>
  <c r="DW198" i="97" s="1"/>
  <c r="DX191" i="97" s="1"/>
  <c r="DX198" i="97" s="1"/>
  <c r="DY191" i="97" s="1"/>
  <c r="DY198" i="97" s="1"/>
  <c r="DZ191" i="97" s="1"/>
  <c r="DZ198" i="97" s="1"/>
  <c r="EA191" i="97" s="1"/>
  <c r="EA198" i="97" s="1"/>
  <c r="EB191" i="97" s="1"/>
  <c r="EB198" i="97" s="1"/>
  <c r="EC191" i="97" s="1"/>
  <c r="EC198" i="97" s="1"/>
  <c r="ED191" i="97" s="1"/>
  <c r="ED198" i="97" s="1"/>
  <c r="EE191" i="97" s="1"/>
  <c r="EE198" i="97" s="1"/>
  <c r="DT57" i="97"/>
  <c r="DT58" i="97" s="1"/>
  <c r="DU50" i="97" s="1"/>
  <c r="DT372" i="97"/>
  <c r="DT373" i="97" s="1"/>
  <c r="DU366" i="97" s="1"/>
  <c r="DT332" i="97"/>
  <c r="DT333" i="97" s="1"/>
  <c r="DU326" i="97" s="1"/>
  <c r="DT322" i="97"/>
  <c r="DT323" i="97" s="1"/>
  <c r="DU316" i="97" s="1"/>
  <c r="DT46" i="97"/>
  <c r="DT382" i="97"/>
  <c r="DT383" i="97" s="1"/>
  <c r="DU376" i="97" s="1"/>
  <c r="DT342" i="97"/>
  <c r="DT343" i="97" s="1"/>
  <c r="DU336" i="97" s="1"/>
  <c r="DU342" i="97"/>
  <c r="DU372" i="97"/>
  <c r="DT78" i="97"/>
  <c r="DT79" i="97" s="1"/>
  <c r="DU71" i="97" s="1"/>
  <c r="DT14" i="97"/>
  <c r="CZ596" i="97"/>
  <c r="CZ576" i="97"/>
  <c r="DU156" i="97"/>
  <c r="DU97" i="97"/>
  <c r="DU477" i="97"/>
  <c r="DV470" i="97" s="1"/>
  <c r="DV477" i="97" s="1"/>
  <c r="DW470" i="97" s="1"/>
  <c r="DW477" i="97" s="1"/>
  <c r="DX470" i="97" s="1"/>
  <c r="DX477" i="97" s="1"/>
  <c r="DY470" i="97" s="1"/>
  <c r="DY477" i="97" s="1"/>
  <c r="DZ470" i="97" s="1"/>
  <c r="DZ477" i="97" s="1"/>
  <c r="EA470" i="97" s="1"/>
  <c r="EA477" i="97" s="1"/>
  <c r="EB470" i="97" s="1"/>
  <c r="EB477" i="97" s="1"/>
  <c r="EC470" i="97" s="1"/>
  <c r="EC477" i="97" s="1"/>
  <c r="ED470" i="97" s="1"/>
  <c r="ED477" i="97" s="1"/>
  <c r="EE470" i="97" s="1"/>
  <c r="EE477" i="97" s="1"/>
  <c r="DU457" i="97"/>
  <c r="DV451" i="97" s="1"/>
  <c r="DV457" i="97" s="1"/>
  <c r="DW451" i="97" s="1"/>
  <c r="DW457" i="97" s="1"/>
  <c r="DX451" i="97" s="1"/>
  <c r="DX457" i="97" s="1"/>
  <c r="DY451" i="97" s="1"/>
  <c r="DY457" i="97" s="1"/>
  <c r="DZ451" i="97" s="1"/>
  <c r="DZ457" i="97" s="1"/>
  <c r="EA451" i="97" s="1"/>
  <c r="EA457" i="97" s="1"/>
  <c r="EB451" i="97" s="1"/>
  <c r="EB457" i="97" s="1"/>
  <c r="EC451" i="97" s="1"/>
  <c r="EC457" i="97" s="1"/>
  <c r="ED451" i="97" s="1"/>
  <c r="ED457" i="97" s="1"/>
  <c r="EE451" i="97" s="1"/>
  <c r="EE457" i="97" s="1"/>
  <c r="DU496" i="97"/>
  <c r="DV490" i="97" s="1"/>
  <c r="DV496" i="97" s="1"/>
  <c r="DW490" i="97" s="1"/>
  <c r="DW496" i="97" s="1"/>
  <c r="DX490" i="97" s="1"/>
  <c r="DX496" i="97" s="1"/>
  <c r="DY490" i="97" s="1"/>
  <c r="DY496" i="97" s="1"/>
  <c r="DZ490" i="97" s="1"/>
  <c r="DZ496" i="97" s="1"/>
  <c r="EA490" i="97" s="1"/>
  <c r="EA496" i="97" s="1"/>
  <c r="EB490" i="97" s="1"/>
  <c r="EB496" i="97" s="1"/>
  <c r="EC490" i="97" s="1"/>
  <c r="EC496" i="97" s="1"/>
  <c r="ED490" i="97" s="1"/>
  <c r="ED496" i="97" s="1"/>
  <c r="EE490" i="97" s="1"/>
  <c r="EE496" i="97" s="1"/>
  <c r="DU467" i="97"/>
  <c r="DV460" i="97" s="1"/>
  <c r="DV467" i="97" s="1"/>
  <c r="DW460" i="97" s="1"/>
  <c r="DW467" i="97" s="1"/>
  <c r="DX460" i="97" s="1"/>
  <c r="DX467" i="97" s="1"/>
  <c r="DY460" i="97" s="1"/>
  <c r="DY467" i="97" s="1"/>
  <c r="DZ460" i="97" s="1"/>
  <c r="DZ467" i="97" s="1"/>
  <c r="EA460" i="97" s="1"/>
  <c r="EA467" i="97" s="1"/>
  <c r="EB460" i="97" s="1"/>
  <c r="EB467" i="97" s="1"/>
  <c r="EC460" i="97" s="1"/>
  <c r="EC467" i="97" s="1"/>
  <c r="ED460" i="97" s="1"/>
  <c r="ED467" i="97" s="1"/>
  <c r="EE460" i="97" s="1"/>
  <c r="EE467" i="97" s="1"/>
  <c r="DU505" i="97"/>
  <c r="DV499" i="97" s="1"/>
  <c r="DV505" i="97" s="1"/>
  <c r="DW499" i="97" s="1"/>
  <c r="DW505" i="97" s="1"/>
  <c r="DX499" i="97" s="1"/>
  <c r="DX505" i="97" s="1"/>
  <c r="DY499" i="97" s="1"/>
  <c r="DY505" i="97" s="1"/>
  <c r="DZ499" i="97" s="1"/>
  <c r="DZ505" i="97" s="1"/>
  <c r="EA499" i="97" s="1"/>
  <c r="EA505" i="97" s="1"/>
  <c r="EB499" i="97" s="1"/>
  <c r="EB505" i="97" s="1"/>
  <c r="EC499" i="97" s="1"/>
  <c r="EC505" i="97" s="1"/>
  <c r="ED499" i="97" s="1"/>
  <c r="ED505" i="97" s="1"/>
  <c r="EE499" i="97" s="1"/>
  <c r="EE505" i="97" s="1"/>
  <c r="DU515" i="97"/>
  <c r="DV508" i="97" s="1"/>
  <c r="DV515" i="97" s="1"/>
  <c r="DW508" i="97" s="1"/>
  <c r="DW515" i="97" s="1"/>
  <c r="DX508" i="97" s="1"/>
  <c r="DX515" i="97" s="1"/>
  <c r="DY508" i="97" s="1"/>
  <c r="DY515" i="97" s="1"/>
  <c r="DZ508" i="97" s="1"/>
  <c r="DZ515" i="97" s="1"/>
  <c r="EA508" i="97" s="1"/>
  <c r="EA515" i="97" s="1"/>
  <c r="EB508" i="97" s="1"/>
  <c r="EB515" i="97" s="1"/>
  <c r="EC508" i="97" s="1"/>
  <c r="EC515" i="97" s="1"/>
  <c r="ED508" i="97" s="1"/>
  <c r="ED515" i="97" s="1"/>
  <c r="EE508" i="97" s="1"/>
  <c r="EE515" i="97" s="1"/>
  <c r="DI28" i="97" l="1"/>
  <c r="DI36" i="97" s="1"/>
  <c r="DH599" i="97"/>
  <c r="EF508" i="97"/>
  <c r="EF515" i="97" s="1"/>
  <c r="EG508" i="97" s="1"/>
  <c r="EG515" i="97" s="1"/>
  <c r="EH508" i="97" s="1"/>
  <c r="EH515" i="97" s="1"/>
  <c r="EI508" i="97" s="1"/>
  <c r="EI515" i="97" s="1"/>
  <c r="I14" i="88"/>
  <c r="I24" i="88" s="1"/>
  <c r="EF499" i="97"/>
  <c r="EF505" i="97" s="1"/>
  <c r="EG499" i="97" s="1"/>
  <c r="EG505" i="97" s="1"/>
  <c r="EH499" i="97" s="1"/>
  <c r="EH505" i="97" s="1"/>
  <c r="EI499" i="97" s="1"/>
  <c r="EI505" i="97" s="1"/>
  <c r="H14" i="88"/>
  <c r="H24" i="88" s="1"/>
  <c r="EF490" i="97"/>
  <c r="EF496" i="97" s="1"/>
  <c r="EG490" i="97" s="1"/>
  <c r="EG496" i="97" s="1"/>
  <c r="EH490" i="97" s="1"/>
  <c r="EH496" i="97" s="1"/>
  <c r="EI490" i="97" s="1"/>
  <c r="EI496" i="97" s="1"/>
  <c r="G14" i="88"/>
  <c r="G24" i="88" s="1"/>
  <c r="EF470" i="97"/>
  <c r="EF477" i="97" s="1"/>
  <c r="EG470" i="97" s="1"/>
  <c r="EG477" i="97" s="1"/>
  <c r="EH470" i="97" s="1"/>
  <c r="EH477" i="97" s="1"/>
  <c r="EI470" i="97" s="1"/>
  <c r="EI477" i="97" s="1"/>
  <c r="F14" i="88"/>
  <c r="F24" i="88" s="1"/>
  <c r="EF460" i="97"/>
  <c r="EF467" i="97" s="1"/>
  <c r="EG460" i="97" s="1"/>
  <c r="EG467" i="97" s="1"/>
  <c r="EH460" i="97" s="1"/>
  <c r="EH467" i="97" s="1"/>
  <c r="EI460" i="97" s="1"/>
  <c r="EI467" i="97" s="1"/>
  <c r="E14" i="88"/>
  <c r="E24" i="88" s="1"/>
  <c r="EF451" i="97"/>
  <c r="EF457" i="97" s="1"/>
  <c r="EG451" i="97" s="1"/>
  <c r="EG457" i="97" s="1"/>
  <c r="EH451" i="97" s="1"/>
  <c r="EH457" i="97" s="1"/>
  <c r="EI451" i="97" s="1"/>
  <c r="EI457" i="97" s="1"/>
  <c r="D14" i="88"/>
  <c r="D24" i="88" s="1"/>
  <c r="EF191" i="97"/>
  <c r="EF198" i="97" s="1"/>
  <c r="EG191" i="97" s="1"/>
  <c r="EG198" i="97" s="1"/>
  <c r="EH191" i="97" s="1"/>
  <c r="EH198" i="97" s="1"/>
  <c r="EI191" i="97" s="1"/>
  <c r="EI198" i="97" s="1"/>
  <c r="G14" i="31"/>
  <c r="EF394" i="97"/>
  <c r="EF401" i="97" s="1"/>
  <c r="EG394" i="97" s="1"/>
  <c r="EG401" i="97" s="1"/>
  <c r="EH394" i="97" s="1"/>
  <c r="EH401" i="97" s="1"/>
  <c r="EI394" i="97" s="1"/>
  <c r="EI401" i="97" s="1"/>
  <c r="D12" i="88" s="1"/>
  <c r="C15" i="166" s="1"/>
  <c r="DU373" i="97"/>
  <c r="DV366" i="97" s="1"/>
  <c r="DV373" i="97" s="1"/>
  <c r="DW366" i="97" s="1"/>
  <c r="DW373" i="97" s="1"/>
  <c r="DU332" i="97"/>
  <c r="DU333" i="97" s="1"/>
  <c r="DV326" i="97" s="1"/>
  <c r="DV333" i="97" s="1"/>
  <c r="DW326" i="97" s="1"/>
  <c r="DW333" i="97" s="1"/>
  <c r="DU46" i="97"/>
  <c r="DU343" i="97"/>
  <c r="DV336" i="97" s="1"/>
  <c r="DV343" i="97" s="1"/>
  <c r="DW336" i="97" s="1"/>
  <c r="DW343" i="97" s="1"/>
  <c r="DU57" i="97"/>
  <c r="DU58" i="97" s="1"/>
  <c r="DV50" i="97" s="1"/>
  <c r="DV58" i="97" s="1"/>
  <c r="DW50" i="97" s="1"/>
  <c r="DW58" i="97" s="1"/>
  <c r="DU382" i="97"/>
  <c r="DU383" i="97" s="1"/>
  <c r="DV376" i="97" s="1"/>
  <c r="DV383" i="97" s="1"/>
  <c r="DW376" i="97" s="1"/>
  <c r="DW383" i="97" s="1"/>
  <c r="DU322" i="97"/>
  <c r="DU323" i="97" s="1"/>
  <c r="DV316" i="97" s="1"/>
  <c r="DV323" i="97" s="1"/>
  <c r="DW316" i="97" s="1"/>
  <c r="DW323" i="97" s="1"/>
  <c r="DU35" i="97"/>
  <c r="DU362" i="97"/>
  <c r="DU363" i="97" s="1"/>
  <c r="DV356" i="97" s="1"/>
  <c r="DV363" i="97" s="1"/>
  <c r="DW356" i="97" s="1"/>
  <c r="DW363" i="97" s="1"/>
  <c r="DU78" i="97"/>
  <c r="DU79" i="97" s="1"/>
  <c r="DV71" i="97" s="1"/>
  <c r="DU67" i="97"/>
  <c r="DU68" i="97" s="1"/>
  <c r="DV61" i="97" s="1"/>
  <c r="DU14" i="97"/>
  <c r="DA570" i="97"/>
  <c r="CZ598" i="97"/>
  <c r="CZ600" i="97" s="1"/>
  <c r="A4" i="31"/>
  <c r="A2" i="31"/>
  <c r="DJ28" i="97" l="1"/>
  <c r="DI599" i="97"/>
  <c r="I14" i="110"/>
  <c r="H14" i="110"/>
  <c r="G14" i="110"/>
  <c r="F14" i="110"/>
  <c r="E14" i="110"/>
  <c r="D14" i="110"/>
  <c r="DX376" i="97"/>
  <c r="DX383" i="97" s="1"/>
  <c r="DY376" i="97" s="1"/>
  <c r="DY383" i="97" s="1"/>
  <c r="DZ376" i="97" s="1"/>
  <c r="DZ383" i="97" s="1"/>
  <c r="EA376" i="97" s="1"/>
  <c r="EA383" i="97" s="1"/>
  <c r="EB376" i="97" s="1"/>
  <c r="EB383" i="97" s="1"/>
  <c r="EC376" i="97" s="1"/>
  <c r="EC383" i="97" s="1"/>
  <c r="ED376" i="97" s="1"/>
  <c r="ED383" i="97" s="1"/>
  <c r="EE376" i="97" s="1"/>
  <c r="EE383" i="97" s="1"/>
  <c r="EF376" i="97" s="1"/>
  <c r="EF383" i="97" s="1"/>
  <c r="EG376" i="97" s="1"/>
  <c r="EG383" i="97" s="1"/>
  <c r="EH376" i="97" s="1"/>
  <c r="EH383" i="97" s="1"/>
  <c r="EI376" i="97" s="1"/>
  <c r="EI383" i="97" s="1"/>
  <c r="I10" i="88" s="1"/>
  <c r="DX316" i="97"/>
  <c r="DX323" i="97" s="1"/>
  <c r="DY316" i="97" s="1"/>
  <c r="DY323" i="97" s="1"/>
  <c r="DZ316" i="97" s="1"/>
  <c r="DZ323" i="97" s="1"/>
  <c r="EA316" i="97" s="1"/>
  <c r="EA323" i="97" s="1"/>
  <c r="EB316" i="97" s="1"/>
  <c r="EB323" i="97" s="1"/>
  <c r="EC316" i="97" s="1"/>
  <c r="EC323" i="97" s="1"/>
  <c r="ED316" i="97" s="1"/>
  <c r="ED323" i="97" s="1"/>
  <c r="EE316" i="97" s="1"/>
  <c r="EE323" i="97" s="1"/>
  <c r="EF316" i="97" s="1"/>
  <c r="EF323" i="97" s="1"/>
  <c r="EG316" i="97" s="1"/>
  <c r="EG323" i="97" s="1"/>
  <c r="EH316" i="97" s="1"/>
  <c r="EH323" i="97" s="1"/>
  <c r="EI316" i="97" s="1"/>
  <c r="EI323" i="97" s="1"/>
  <c r="D10" i="88" s="1"/>
  <c r="DX50" i="97"/>
  <c r="DX58" i="97" s="1"/>
  <c r="DY50" i="97" s="1"/>
  <c r="DY58" i="97" s="1"/>
  <c r="DZ50" i="97" s="1"/>
  <c r="DZ58" i="97" s="1"/>
  <c r="EA50" i="97" s="1"/>
  <c r="EA58" i="97" s="1"/>
  <c r="EB50" i="97" s="1"/>
  <c r="EB58" i="97" s="1"/>
  <c r="EC50" i="97" s="1"/>
  <c r="EC58" i="97" s="1"/>
  <c r="ED50" i="97" s="1"/>
  <c r="ED58" i="97" s="1"/>
  <c r="EE50" i="97" s="1"/>
  <c r="EE58" i="97" s="1"/>
  <c r="EF50" i="97" s="1"/>
  <c r="EF58" i="97" s="1"/>
  <c r="EG50" i="97" s="1"/>
  <c r="EG58" i="97" s="1"/>
  <c r="EH50" i="97" s="1"/>
  <c r="EH58" i="97" s="1"/>
  <c r="EI50" i="97" s="1"/>
  <c r="EI58" i="97" s="1"/>
  <c r="G10" i="31" s="1"/>
  <c r="DX336" i="97"/>
  <c r="DX343" i="97" s="1"/>
  <c r="DY336" i="97" s="1"/>
  <c r="DY343" i="97" s="1"/>
  <c r="DZ336" i="97" s="1"/>
  <c r="DZ343" i="97" s="1"/>
  <c r="EA336" i="97" s="1"/>
  <c r="EA343" i="97" s="1"/>
  <c r="EB336" i="97" s="1"/>
  <c r="EB343" i="97" s="1"/>
  <c r="EC336" i="97" s="1"/>
  <c r="EC343" i="97" s="1"/>
  <c r="ED336" i="97" s="1"/>
  <c r="ED343" i="97" s="1"/>
  <c r="EE336" i="97" s="1"/>
  <c r="EE343" i="97" s="1"/>
  <c r="EF336" i="97" s="1"/>
  <c r="EF343" i="97" s="1"/>
  <c r="EG336" i="97" s="1"/>
  <c r="EG343" i="97" s="1"/>
  <c r="EH336" i="97" s="1"/>
  <c r="EH343" i="97" s="1"/>
  <c r="EI336" i="97" s="1"/>
  <c r="EI343" i="97" s="1"/>
  <c r="F10" i="88" s="1"/>
  <c r="DX326" i="97"/>
  <c r="DX333" i="97" s="1"/>
  <c r="DY326" i="97" s="1"/>
  <c r="DY333" i="97" s="1"/>
  <c r="DZ326" i="97" s="1"/>
  <c r="DZ333" i="97" s="1"/>
  <c r="EA326" i="97" s="1"/>
  <c r="EA333" i="97" s="1"/>
  <c r="EB326" i="97" s="1"/>
  <c r="EB333" i="97" s="1"/>
  <c r="EC326" i="97" s="1"/>
  <c r="EC333" i="97" s="1"/>
  <c r="ED326" i="97" s="1"/>
  <c r="ED333" i="97" s="1"/>
  <c r="EE326" i="97" s="1"/>
  <c r="EE333" i="97" s="1"/>
  <c r="EF326" i="97" s="1"/>
  <c r="EF333" i="97" s="1"/>
  <c r="EG326" i="97" s="1"/>
  <c r="EG333" i="97" s="1"/>
  <c r="EH326" i="97" s="1"/>
  <c r="EH333" i="97" s="1"/>
  <c r="EI326" i="97" s="1"/>
  <c r="EI333" i="97" s="1"/>
  <c r="E10" i="88" s="1"/>
  <c r="E22" i="88" s="1"/>
  <c r="DX356" i="97"/>
  <c r="DX363" i="97" s="1"/>
  <c r="DY356" i="97" s="1"/>
  <c r="DY363" i="97" s="1"/>
  <c r="DZ356" i="97" s="1"/>
  <c r="DZ363" i="97" s="1"/>
  <c r="EA356" i="97" s="1"/>
  <c r="EA363" i="97" s="1"/>
  <c r="EB356" i="97" s="1"/>
  <c r="EB363" i="97" s="1"/>
  <c r="EC356" i="97" s="1"/>
  <c r="EC363" i="97" s="1"/>
  <c r="ED356" i="97" s="1"/>
  <c r="ED363" i="97" s="1"/>
  <c r="EE356" i="97" s="1"/>
  <c r="EE363" i="97" s="1"/>
  <c r="EF356" i="97" s="1"/>
  <c r="EF363" i="97" s="1"/>
  <c r="EG356" i="97" s="1"/>
  <c r="EG363" i="97" s="1"/>
  <c r="EH356" i="97" s="1"/>
  <c r="EH363" i="97" s="1"/>
  <c r="EI356" i="97" s="1"/>
  <c r="EI363" i="97" s="1"/>
  <c r="G10" i="88" s="1"/>
  <c r="DX366" i="97"/>
  <c r="DX373" i="97" s="1"/>
  <c r="DY366" i="97" s="1"/>
  <c r="DY373" i="97" s="1"/>
  <c r="DZ366" i="97" s="1"/>
  <c r="DZ373" i="97" s="1"/>
  <c r="EA366" i="97" s="1"/>
  <c r="EA373" i="97" s="1"/>
  <c r="EB366" i="97" s="1"/>
  <c r="EB373" i="97" s="1"/>
  <c r="EC366" i="97" s="1"/>
  <c r="EC373" i="97" s="1"/>
  <c r="ED366" i="97" s="1"/>
  <c r="ED373" i="97" s="1"/>
  <c r="EE366" i="97" s="1"/>
  <c r="EE373" i="97" s="1"/>
  <c r="EF366" i="97" s="1"/>
  <c r="EF373" i="97" s="1"/>
  <c r="EG366" i="97" s="1"/>
  <c r="EG373" i="97" s="1"/>
  <c r="EH366" i="97" s="1"/>
  <c r="EH373" i="97" s="1"/>
  <c r="EI366" i="97" s="1"/>
  <c r="EI373" i="97" s="1"/>
  <c r="H10" i="88" s="1"/>
  <c r="DA576" i="97"/>
  <c r="DA596" i="97"/>
  <c r="DJ36" i="97" l="1"/>
  <c r="I22" i="88"/>
  <c r="G22" i="88"/>
  <c r="F22" i="88"/>
  <c r="D22" i="88"/>
  <c r="H22" i="88"/>
  <c r="DB570" i="97"/>
  <c r="DA598" i="97"/>
  <c r="DA600" i="97" s="1"/>
  <c r="DJ599" i="97" l="1"/>
  <c r="DK28" i="97"/>
  <c r="DB576" i="97"/>
  <c r="DB596" i="97"/>
  <c r="A10" i="31"/>
  <c r="A11" i="31" s="1"/>
  <c r="A12" i="31" s="1"/>
  <c r="A13" i="31" s="1"/>
  <c r="A14" i="31" s="1"/>
  <c r="A15" i="31" s="1"/>
  <c r="A16" i="31" s="1"/>
  <c r="A17" i="31" s="1"/>
  <c r="A18" i="31" s="1"/>
  <c r="A19" i="31" s="1"/>
  <c r="A20" i="31" s="1"/>
  <c r="A21" i="31" s="1"/>
  <c r="A22" i="31" s="1"/>
  <c r="A23" i="31" s="1"/>
  <c r="A24" i="31" s="1"/>
  <c r="A25" i="31" s="1"/>
  <c r="A26" i="31" s="1"/>
  <c r="A27" i="31" s="1"/>
  <c r="A28" i="31" s="1"/>
  <c r="A29" i="31" s="1"/>
  <c r="DK36" i="97" l="1"/>
  <c r="DC570" i="97"/>
  <c r="DB598" i="97"/>
  <c r="DB600" i="97" s="1"/>
  <c r="DK599" i="97" l="1"/>
  <c r="DL28" i="97"/>
  <c r="DC576" i="97"/>
  <c r="DC596" i="97"/>
  <c r="I20" i="31"/>
  <c r="E20" i="31"/>
  <c r="H20" i="31"/>
  <c r="F20" i="31"/>
  <c r="G20" i="31"/>
  <c r="DD570" i="97" l="1"/>
  <c r="DC598" i="97"/>
  <c r="DC600" i="97" s="1"/>
  <c r="G22" i="31"/>
  <c r="H24" i="31"/>
  <c r="I24" i="31"/>
  <c r="DD576" i="97" l="1"/>
  <c r="DD596" i="97"/>
  <c r="D14" i="104"/>
  <c r="E14" i="104"/>
  <c r="G12" i="110"/>
  <c r="F13" i="166" s="1"/>
  <c r="F35" i="166" s="1"/>
  <c r="D12" i="110"/>
  <c r="C13" i="166" s="1"/>
  <c r="C35" i="166" s="1"/>
  <c r="H12" i="110"/>
  <c r="G13" i="166" s="1"/>
  <c r="G35" i="166" s="1"/>
  <c r="I12" i="110"/>
  <c r="H13" i="166" s="1"/>
  <c r="H35" i="166" s="1"/>
  <c r="E12" i="110"/>
  <c r="D13" i="166" s="1"/>
  <c r="D35" i="166" s="1"/>
  <c r="DE570" i="97" l="1"/>
  <c r="DD598" i="97"/>
  <c r="DD600" i="97" s="1"/>
  <c r="F12" i="110"/>
  <c r="E13" i="166" s="1"/>
  <c r="E35" i="166" s="1"/>
  <c r="DE576" i="97" l="1"/>
  <c r="DE596" i="97"/>
  <c r="DF570" i="97" l="1"/>
  <c r="DE598" i="97"/>
  <c r="DE600" i="97" s="1"/>
  <c r="DF576" i="97" l="1"/>
  <c r="DF596" i="97"/>
  <c r="DG570" i="97" l="1"/>
  <c r="DF598" i="97"/>
  <c r="DF600" i="97" s="1"/>
  <c r="DG576" i="97" l="1"/>
  <c r="DG596" i="97"/>
  <c r="DH570" i="97" l="1"/>
  <c r="DG598" i="97"/>
  <c r="DG600" i="97" s="1"/>
  <c r="DH596" i="97" l="1"/>
  <c r="G24" i="31" l="1"/>
  <c r="G14" i="109" l="1"/>
  <c r="G12" i="109"/>
  <c r="F13" i="165" s="1"/>
  <c r="F35" i="165" s="1"/>
  <c r="DW137" i="97" l="1"/>
  <c r="DW67" i="97"/>
  <c r="DW78" i="97"/>
  <c r="DW147" i="97"/>
  <c r="P25" i="89"/>
  <c r="E20" i="104" s="1"/>
  <c r="DV78" i="97"/>
  <c r="DV79" i="97" s="1"/>
  <c r="DW71" i="97" s="1"/>
  <c r="DV147" i="97"/>
  <c r="DV148" i="97" s="1"/>
  <c r="DW141" i="97" s="1"/>
  <c r="P24" i="89"/>
  <c r="D20" i="104" s="1"/>
  <c r="DV67" i="97"/>
  <c r="DV137" i="97"/>
  <c r="DV138" i="97" s="1"/>
  <c r="DW131" i="97" s="1"/>
  <c r="DW138" i="97" l="1"/>
  <c r="DW79" i="97"/>
  <c r="DW597" i="97"/>
  <c r="DW148" i="97"/>
  <c r="DV597" i="97"/>
  <c r="DV68" i="97"/>
  <c r="DX141" i="97" l="1"/>
  <c r="DX148" i="97" s="1"/>
  <c r="DY141" i="97" s="1"/>
  <c r="DY148" i="97" s="1"/>
  <c r="DZ141" i="97" s="1"/>
  <c r="DZ148" i="97" s="1"/>
  <c r="EA141" i="97" s="1"/>
  <c r="EA148" i="97" s="1"/>
  <c r="EB141" i="97" s="1"/>
  <c r="EB148" i="97" s="1"/>
  <c r="EC141" i="97" s="1"/>
  <c r="EC148" i="97" s="1"/>
  <c r="ED141" i="97" s="1"/>
  <c r="ED148" i="97" s="1"/>
  <c r="EE141" i="97" s="1"/>
  <c r="EE148" i="97" s="1"/>
  <c r="EF141" i="97" s="1"/>
  <c r="EF148" i="97" s="1"/>
  <c r="EG141" i="97" s="1"/>
  <c r="EG148" i="97" s="1"/>
  <c r="EH141" i="97" s="1"/>
  <c r="EH148" i="97" s="1"/>
  <c r="EI141" i="97" s="1"/>
  <c r="EI148" i="97" s="1"/>
  <c r="I12" i="31" s="1"/>
  <c r="H15" i="165" s="1"/>
  <c r="DX71" i="97"/>
  <c r="DX79" i="97" s="1"/>
  <c r="DY71" i="97" s="1"/>
  <c r="DY79" i="97" s="1"/>
  <c r="DZ71" i="97" s="1"/>
  <c r="DZ79" i="97" s="1"/>
  <c r="EA71" i="97" s="1"/>
  <c r="EA79" i="97" s="1"/>
  <c r="EB71" i="97" s="1"/>
  <c r="EB79" i="97" s="1"/>
  <c r="EC71" i="97" s="1"/>
  <c r="EC79" i="97" s="1"/>
  <c r="ED71" i="97" s="1"/>
  <c r="ED79" i="97" s="1"/>
  <c r="EE71" i="97" s="1"/>
  <c r="EE79" i="97" s="1"/>
  <c r="EF71" i="97" s="1"/>
  <c r="EF79" i="97" s="1"/>
  <c r="EG71" i="97" s="1"/>
  <c r="EG79" i="97" s="1"/>
  <c r="EH71" i="97" s="1"/>
  <c r="EH79" i="97" s="1"/>
  <c r="EI71" i="97" s="1"/>
  <c r="EI79" i="97" s="1"/>
  <c r="I10" i="31" s="1"/>
  <c r="DX131" i="97"/>
  <c r="DX138" i="97" s="1"/>
  <c r="DY131" i="97" s="1"/>
  <c r="DY138" i="97" s="1"/>
  <c r="DZ131" i="97" s="1"/>
  <c r="DZ138" i="97" s="1"/>
  <c r="EA131" i="97" s="1"/>
  <c r="EA138" i="97" s="1"/>
  <c r="EB131" i="97" s="1"/>
  <c r="EB138" i="97" s="1"/>
  <c r="EC131" i="97" s="1"/>
  <c r="EC138" i="97" s="1"/>
  <c r="ED131" i="97" s="1"/>
  <c r="ED138" i="97" s="1"/>
  <c r="EE131" i="97" s="1"/>
  <c r="EE138" i="97" s="1"/>
  <c r="EF131" i="97" s="1"/>
  <c r="EF138" i="97" s="1"/>
  <c r="EG131" i="97" s="1"/>
  <c r="EG138" i="97" s="1"/>
  <c r="EH131" i="97" s="1"/>
  <c r="EH138" i="97" s="1"/>
  <c r="EI131" i="97" s="1"/>
  <c r="EI138" i="97" s="1"/>
  <c r="H12" i="31" s="1"/>
  <c r="G15" i="165" s="1"/>
  <c r="DW61" i="97"/>
  <c r="I22" i="31" l="1"/>
  <c r="E12" i="104" s="1"/>
  <c r="H13" i="165" s="1"/>
  <c r="H35" i="165" s="1"/>
  <c r="DW68" i="97"/>
  <c r="DX61" i="97" l="1"/>
  <c r="DX68" i="97" s="1"/>
  <c r="DY61" i="97" s="1"/>
  <c r="DY68" i="97" s="1"/>
  <c r="DZ61" i="97" s="1"/>
  <c r="DZ68" i="97" s="1"/>
  <c r="EA61" i="97" s="1"/>
  <c r="EA68" i="97" s="1"/>
  <c r="EB61" i="97" s="1"/>
  <c r="EB68" i="97" s="1"/>
  <c r="EC61" i="97" s="1"/>
  <c r="EC68" i="97" s="1"/>
  <c r="ED61" i="97" s="1"/>
  <c r="ED68" i="97" s="1"/>
  <c r="EE61" i="97" s="1"/>
  <c r="EE68" i="97" s="1"/>
  <c r="EF61" i="97" s="1"/>
  <c r="EF68" i="97" s="1"/>
  <c r="EG61" i="97" s="1"/>
  <c r="EG68" i="97" s="1"/>
  <c r="EH61" i="97" s="1"/>
  <c r="EH68" i="97" s="1"/>
  <c r="EI61" i="97" s="1"/>
  <c r="EI68" i="97" s="1"/>
  <c r="H10" i="31" s="1"/>
  <c r="H22" i="31" l="1"/>
  <c r="D12" i="104" s="1"/>
  <c r="G13" i="165" s="1"/>
  <c r="G35" i="165" s="1"/>
  <c r="G15" i="107" l="1"/>
  <c r="E19" i="149" l="1"/>
  <c r="E17" i="149"/>
  <c r="D17" i="149" l="1"/>
  <c r="D19" i="149"/>
  <c r="F15" i="107"/>
  <c r="E15" i="107" l="1"/>
  <c r="DL156" i="97" l="1"/>
  <c r="DL157" i="97" s="1"/>
  <c r="DM151" i="97" s="1"/>
  <c r="DM157" i="97" s="1"/>
  <c r="DN151" i="97" s="1"/>
  <c r="DN157" i="97" s="1"/>
  <c r="DO151" i="97" s="1"/>
  <c r="DO157" i="97" s="1"/>
  <c r="DP151" i="97" s="1"/>
  <c r="DP157" i="97" s="1"/>
  <c r="DQ151" i="97" s="1"/>
  <c r="DQ157" i="97" s="1"/>
  <c r="DR151" i="97" s="1"/>
  <c r="DR157" i="97" s="1"/>
  <c r="DS151" i="97" s="1"/>
  <c r="DS157" i="97" s="1"/>
  <c r="DL187" i="97"/>
  <c r="DL188" i="97" s="1"/>
  <c r="DM181" i="97" s="1"/>
  <c r="DM188" i="97" s="1"/>
  <c r="DN181" i="97" s="1"/>
  <c r="DN188" i="97" s="1"/>
  <c r="DO181" i="97" s="1"/>
  <c r="DO188" i="97" s="1"/>
  <c r="DP181" i="97" s="1"/>
  <c r="DP188" i="97" s="1"/>
  <c r="DQ181" i="97" s="1"/>
  <c r="DQ188" i="97" s="1"/>
  <c r="DR181" i="97" s="1"/>
  <c r="DR188" i="97" s="1"/>
  <c r="DS181" i="97" l="1"/>
  <c r="DS188" i="97" s="1"/>
  <c r="DT181" i="97" s="1"/>
  <c r="DT188" i="97" s="1"/>
  <c r="DT151" i="97"/>
  <c r="DT157" i="97" s="1"/>
  <c r="DU151" i="97" s="1"/>
  <c r="DU157" i="97" s="1"/>
  <c r="DV151" i="97" s="1"/>
  <c r="DV157" i="97" s="1"/>
  <c r="DW151" i="97" s="1"/>
  <c r="DW157" i="97" s="1"/>
  <c r="DX151" i="97" s="1"/>
  <c r="DX157" i="97" s="1"/>
  <c r="DY151" i="97" s="1"/>
  <c r="DY157" i="97" s="1"/>
  <c r="DZ151" i="97" s="1"/>
  <c r="DZ157" i="97" s="1"/>
  <c r="EA151" i="97" s="1"/>
  <c r="EA157" i="97" s="1"/>
  <c r="EB151" i="97" s="1"/>
  <c r="EB157" i="97" s="1"/>
  <c r="EC151" i="97" s="1"/>
  <c r="EC157" i="97" s="1"/>
  <c r="ED151" i="97" s="1"/>
  <c r="ED157" i="97" s="1"/>
  <c r="EE151" i="97" s="1"/>
  <c r="EE157" i="97" s="1"/>
  <c r="EF151" i="97" l="1"/>
  <c r="EF157" i="97" s="1"/>
  <c r="EG151" i="97" s="1"/>
  <c r="EG157" i="97" s="1"/>
  <c r="EH151" i="97" s="1"/>
  <c r="EH157" i="97" s="1"/>
  <c r="EI151" i="97" s="1"/>
  <c r="EI157" i="97" s="1"/>
  <c r="D14" i="31"/>
  <c r="D24" i="31" s="1"/>
  <c r="DU181" i="97"/>
  <c r="DU188" i="97" s="1"/>
  <c r="DL177" i="97"/>
  <c r="DL178" i="97" s="1"/>
  <c r="DM171" i="97" s="1"/>
  <c r="DM178" i="97" s="1"/>
  <c r="DN171" i="97" s="1"/>
  <c r="DN178" i="97" s="1"/>
  <c r="DO171" i="97" s="1"/>
  <c r="DO178" i="97" s="1"/>
  <c r="DP171" i="97" s="1"/>
  <c r="DP178" i="97" s="1"/>
  <c r="DQ171" i="97" s="1"/>
  <c r="DQ178" i="97" s="1"/>
  <c r="DR171" i="97" s="1"/>
  <c r="DR178" i="97" s="1"/>
  <c r="DS171" i="97" s="1"/>
  <c r="DS178" i="97" s="1"/>
  <c r="DV181" i="97" l="1"/>
  <c r="DV188" i="97" s="1"/>
  <c r="D14" i="109"/>
  <c r="DT171" i="97"/>
  <c r="DT178" i="97" s="1"/>
  <c r="DU171" i="97" s="1"/>
  <c r="DU178" i="97" s="1"/>
  <c r="DV171" i="97" s="1"/>
  <c r="DV178" i="97" s="1"/>
  <c r="DW171" i="97" s="1"/>
  <c r="DW178" i="97" s="1"/>
  <c r="DX171" i="97" s="1"/>
  <c r="DX178" i="97" s="1"/>
  <c r="DY171" i="97" s="1"/>
  <c r="DY178" i="97" s="1"/>
  <c r="DZ171" i="97" s="1"/>
  <c r="DZ178" i="97" s="1"/>
  <c r="EA171" i="97" s="1"/>
  <c r="EA178" i="97" s="1"/>
  <c r="EB171" i="97" s="1"/>
  <c r="EB178" i="97" s="1"/>
  <c r="EC171" i="97" s="1"/>
  <c r="EC178" i="97" s="1"/>
  <c r="ED171" i="97" s="1"/>
  <c r="ED178" i="97" s="1"/>
  <c r="EE171" i="97" s="1"/>
  <c r="EE178" i="97" s="1"/>
  <c r="EF171" i="97" l="1"/>
  <c r="EF178" i="97" s="1"/>
  <c r="EG171" i="97" s="1"/>
  <c r="EG178" i="97" s="1"/>
  <c r="EH171" i="97" s="1"/>
  <c r="EH178" i="97" s="1"/>
  <c r="EI171" i="97" s="1"/>
  <c r="EI178" i="97" s="1"/>
  <c r="E14" i="31"/>
  <c r="E24" i="31" s="1"/>
  <c r="DW181" i="97"/>
  <c r="DW188" i="97" s="1"/>
  <c r="DX181" i="97" s="1"/>
  <c r="DX188" i="97" s="1"/>
  <c r="DY181" i="97" s="1"/>
  <c r="DY188" i="97" s="1"/>
  <c r="DZ181" i="97" s="1"/>
  <c r="DZ188" i="97" s="1"/>
  <c r="EA181" i="97" s="1"/>
  <c r="EA188" i="97" s="1"/>
  <c r="EB181" i="97" s="1"/>
  <c r="EB188" i="97" s="1"/>
  <c r="EC181" i="97" s="1"/>
  <c r="EC188" i="97" s="1"/>
  <c r="ED181" i="97" s="1"/>
  <c r="ED188" i="97" s="1"/>
  <c r="EE181" i="97" s="1"/>
  <c r="EE188" i="97" s="1"/>
  <c r="E14" i="109" l="1"/>
  <c r="EF181" i="97"/>
  <c r="EF188" i="97" s="1"/>
  <c r="EG181" i="97" s="1"/>
  <c r="EG188" i="97" s="1"/>
  <c r="EH181" i="97" s="1"/>
  <c r="EH188" i="97" s="1"/>
  <c r="EI181" i="97" s="1"/>
  <c r="EI188" i="97" s="1"/>
  <c r="F14" i="31"/>
  <c r="F24" i="31" s="1"/>
  <c r="DH257" i="97"/>
  <c r="DH258" i="97" s="1"/>
  <c r="DI251" i="97" s="1"/>
  <c r="DI257" i="97"/>
  <c r="DH236" i="97"/>
  <c r="F14" i="109" l="1"/>
  <c r="DH584" i="97"/>
  <c r="DH585" i="97" s="1"/>
  <c r="DI579" i="97" s="1"/>
  <c r="DH237" i="97"/>
  <c r="DH267" i="97"/>
  <c r="DH268" i="97" s="1"/>
  <c r="DI261" i="97" s="1"/>
  <c r="DI258" i="97"/>
  <c r="DJ251" i="97" s="1"/>
  <c r="DJ257" i="97"/>
  <c r="DI267" i="97"/>
  <c r="DL107" i="97"/>
  <c r="DL108" i="97" s="1"/>
  <c r="DM101" i="97" s="1"/>
  <c r="DM108" i="97" s="1"/>
  <c r="DN101" i="97" s="1"/>
  <c r="DN108" i="97" s="1"/>
  <c r="DO101" i="97" s="1"/>
  <c r="DO108" i="97" s="1"/>
  <c r="DP101" i="97" s="1"/>
  <c r="DP108" i="97" s="1"/>
  <c r="DQ101" i="97" s="1"/>
  <c r="DQ108" i="97" s="1"/>
  <c r="DR101" i="97" s="1"/>
  <c r="DR108" i="97" s="1"/>
  <c r="DS101" i="97" s="1"/>
  <c r="DS108" i="97" s="1"/>
  <c r="DT101" i="97" s="1"/>
  <c r="DT108" i="97" s="1"/>
  <c r="DU101" i="97" s="1"/>
  <c r="DU108" i="97" s="1"/>
  <c r="DV101" i="97" s="1"/>
  <c r="DV108" i="97" s="1"/>
  <c r="DW101" i="97" s="1"/>
  <c r="DW108" i="97" s="1"/>
  <c r="DI236" i="97"/>
  <c r="DX101" i="97" l="1"/>
  <c r="DX108" i="97" s="1"/>
  <c r="DY101" i="97" s="1"/>
  <c r="DY108" i="97" s="1"/>
  <c r="DZ101" i="97" s="1"/>
  <c r="DZ108" i="97" s="1"/>
  <c r="EA101" i="97" s="1"/>
  <c r="EA108" i="97" s="1"/>
  <c r="EB101" i="97" s="1"/>
  <c r="EB108" i="97" s="1"/>
  <c r="EC101" i="97" s="1"/>
  <c r="EC108" i="97" s="1"/>
  <c r="ED101" i="97" s="1"/>
  <c r="ED108" i="97" s="1"/>
  <c r="EE101" i="97" s="1"/>
  <c r="EE108" i="97" s="1"/>
  <c r="EF101" i="97" s="1"/>
  <c r="EF108" i="97" s="1"/>
  <c r="EG101" i="97" s="1"/>
  <c r="EG108" i="97" s="1"/>
  <c r="EH101" i="97" s="1"/>
  <c r="EH108" i="97" s="1"/>
  <c r="EI101" i="97" s="1"/>
  <c r="EI108" i="97" s="1"/>
  <c r="E12" i="31" s="1"/>
  <c r="D15" i="165" s="1"/>
  <c r="DI584" i="97"/>
  <c r="DI585" i="97" s="1"/>
  <c r="DJ579" i="97" s="1"/>
  <c r="DH548" i="97"/>
  <c r="DH549" i="97" s="1"/>
  <c r="DI543" i="97" s="1"/>
  <c r="DI230" i="97"/>
  <c r="DK257" i="97"/>
  <c r="DJ258" i="97"/>
  <c r="DK251" i="97" s="1"/>
  <c r="DI268" i="97"/>
  <c r="DJ261" i="97" s="1"/>
  <c r="DJ267" i="97"/>
  <c r="DJ584" i="97" l="1"/>
  <c r="DJ585" i="97" s="1"/>
  <c r="DK579" i="97" s="1"/>
  <c r="DI575" i="97"/>
  <c r="DH575" i="97"/>
  <c r="DH576" i="97" s="1"/>
  <c r="DI570" i="97" s="1"/>
  <c r="DH566" i="97"/>
  <c r="DH567" i="97" s="1"/>
  <c r="DI561" i="97" s="1"/>
  <c r="DH539" i="97"/>
  <c r="DH540" i="97" s="1"/>
  <c r="DI534" i="97" s="1"/>
  <c r="DH530" i="97"/>
  <c r="DH531" i="97" s="1"/>
  <c r="DI526" i="97" s="1"/>
  <c r="DH302" i="97"/>
  <c r="DH303" i="97" s="1"/>
  <c r="DI293" i="97" s="1"/>
  <c r="DI237" i="97"/>
  <c r="DL257" i="97"/>
  <c r="DJ268" i="97"/>
  <c r="DK261" i="97" s="1"/>
  <c r="DK258" i="97"/>
  <c r="DL251" i="97" s="1"/>
  <c r="DL35" i="97"/>
  <c r="DL36" i="97" s="1"/>
  <c r="DM28" i="97" s="1"/>
  <c r="DM36" i="97" s="1"/>
  <c r="DN28" i="97" s="1"/>
  <c r="DN36" i="97" s="1"/>
  <c r="DO28" i="97" s="1"/>
  <c r="DO36" i="97" s="1"/>
  <c r="DP28" i="97" s="1"/>
  <c r="DP36" i="97" s="1"/>
  <c r="DQ28" i="97" s="1"/>
  <c r="DQ36" i="97" s="1"/>
  <c r="DR28" i="97" s="1"/>
  <c r="DR36" i="97" s="1"/>
  <c r="DS28" i="97" s="1"/>
  <c r="DS36" i="97" s="1"/>
  <c r="DT28" i="97" s="1"/>
  <c r="DT36" i="97" s="1"/>
  <c r="DU28" i="97" s="1"/>
  <c r="DU36" i="97" s="1"/>
  <c r="DV28" i="97" s="1"/>
  <c r="DV36" i="97" s="1"/>
  <c r="DW28" i="97" s="1"/>
  <c r="DW36" i="97" s="1"/>
  <c r="DK267" i="97"/>
  <c r="DL97" i="97"/>
  <c r="DL98" i="97" s="1"/>
  <c r="DM91" i="97" s="1"/>
  <c r="DM98" i="97" s="1"/>
  <c r="DN91" i="97" s="1"/>
  <c r="DN98" i="97" s="1"/>
  <c r="DO91" i="97" s="1"/>
  <c r="DO98" i="97" s="1"/>
  <c r="DP91" i="97" s="1"/>
  <c r="DP98" i="97" s="1"/>
  <c r="DQ91" i="97" s="1"/>
  <c r="DQ98" i="97" s="1"/>
  <c r="DR91" i="97" s="1"/>
  <c r="DR98" i="97" s="1"/>
  <c r="DS91" i="97" s="1"/>
  <c r="DS98" i="97" s="1"/>
  <c r="DT91" i="97" s="1"/>
  <c r="DT98" i="97" s="1"/>
  <c r="DU91" i="97" s="1"/>
  <c r="DU98" i="97" s="1"/>
  <c r="DV91" i="97" s="1"/>
  <c r="DV98" i="97" s="1"/>
  <c r="DW91" i="97" s="1"/>
  <c r="DW98" i="97" s="1"/>
  <c r="DK236" i="97"/>
  <c r="DX28" i="97" l="1"/>
  <c r="DX36" i="97" s="1"/>
  <c r="DY28" i="97" s="1"/>
  <c r="DY36" i="97" s="1"/>
  <c r="DZ28" i="97" s="1"/>
  <c r="DZ36" i="97" s="1"/>
  <c r="EA28" i="97" s="1"/>
  <c r="EA36" i="97" s="1"/>
  <c r="EB28" i="97" s="1"/>
  <c r="EB36" i="97" s="1"/>
  <c r="EC28" i="97" s="1"/>
  <c r="EC36" i="97" s="1"/>
  <c r="ED28" i="97" s="1"/>
  <c r="ED36" i="97" s="1"/>
  <c r="EE28" i="97" s="1"/>
  <c r="EE36" i="97" s="1"/>
  <c r="EF28" i="97" s="1"/>
  <c r="EF36" i="97" s="1"/>
  <c r="EG28" i="97" s="1"/>
  <c r="EG36" i="97" s="1"/>
  <c r="EH28" i="97" s="1"/>
  <c r="EH36" i="97" s="1"/>
  <c r="EI28" i="97" s="1"/>
  <c r="EI36" i="97" s="1"/>
  <c r="E10" i="31" s="1"/>
  <c r="DX91" i="97"/>
  <c r="DI576" i="97"/>
  <c r="DJ570" i="97" s="1"/>
  <c r="DI566" i="97"/>
  <c r="DI567" i="97" s="1"/>
  <c r="DJ561" i="97" s="1"/>
  <c r="DJ566" i="97"/>
  <c r="DI539" i="97"/>
  <c r="DI540" i="97" s="1"/>
  <c r="DJ534" i="97" s="1"/>
  <c r="DJ539" i="97"/>
  <c r="DI302" i="97"/>
  <c r="DI303" i="97" s="1"/>
  <c r="DJ293" i="97" s="1"/>
  <c r="DJ230" i="97"/>
  <c r="DI289" i="97"/>
  <c r="DH289" i="97"/>
  <c r="DH290" i="97" s="1"/>
  <c r="DI281" i="97" s="1"/>
  <c r="DJ277" i="97"/>
  <c r="DI277" i="97"/>
  <c r="DH277" i="97"/>
  <c r="DL258" i="97"/>
  <c r="DM251" i="97" s="1"/>
  <c r="DM257" i="97"/>
  <c r="DK268" i="97"/>
  <c r="DL261" i="97" s="1"/>
  <c r="DL267" i="97"/>
  <c r="DL236" i="97"/>
  <c r="DL14" i="97"/>
  <c r="DJ236" i="97"/>
  <c r="E22" i="31" l="1"/>
  <c r="E12" i="109" s="1"/>
  <c r="D13" i="165" s="1"/>
  <c r="D35" i="165" s="1"/>
  <c r="DX98" i="97"/>
  <c r="DJ567" i="97"/>
  <c r="DK561" i="97" s="1"/>
  <c r="DK566" i="97"/>
  <c r="DK548" i="97"/>
  <c r="DJ548" i="97"/>
  <c r="DI548" i="97"/>
  <c r="DI549" i="97" s="1"/>
  <c r="DJ543" i="97" s="1"/>
  <c r="DJ540" i="97"/>
  <c r="DK534" i="97" s="1"/>
  <c r="DK539" i="97"/>
  <c r="DJ530" i="97"/>
  <c r="DI530" i="97"/>
  <c r="DI531" i="97" s="1"/>
  <c r="DJ526" i="97" s="1"/>
  <c r="DJ302" i="97"/>
  <c r="DJ303" i="97" s="1"/>
  <c r="DK293" i="97" s="1"/>
  <c r="DJ237" i="97"/>
  <c r="DH278" i="97"/>
  <c r="DH597" i="97"/>
  <c r="DJ289" i="97"/>
  <c r="DI290" i="97"/>
  <c r="DJ281" i="97" s="1"/>
  <c r="DK277" i="97"/>
  <c r="DM258" i="97"/>
  <c r="DN251" i="97" s="1"/>
  <c r="DL15" i="97"/>
  <c r="DL268" i="97"/>
  <c r="DM261" i="97" s="1"/>
  <c r="DL46" i="97"/>
  <c r="DL47" i="97" s="1"/>
  <c r="DM39" i="97" s="1"/>
  <c r="DM47" i="97" s="1"/>
  <c r="DN39" i="97" s="1"/>
  <c r="DN47" i="97" s="1"/>
  <c r="DO39" i="97" s="1"/>
  <c r="DO47" i="97" s="1"/>
  <c r="DP39" i="97" s="1"/>
  <c r="DP47" i="97" s="1"/>
  <c r="DQ39" i="97" s="1"/>
  <c r="DQ47" i="97" s="1"/>
  <c r="DR39" i="97" s="1"/>
  <c r="DR47" i="97" s="1"/>
  <c r="DS39" i="97" s="1"/>
  <c r="DS47" i="97" s="1"/>
  <c r="DT39" i="97" s="1"/>
  <c r="DT47" i="97" s="1"/>
  <c r="DU39" i="97" s="1"/>
  <c r="DU47" i="97" s="1"/>
  <c r="DV39" i="97" s="1"/>
  <c r="DV47" i="97" s="1"/>
  <c r="DW39" i="97" s="1"/>
  <c r="DW47" i="97" s="1"/>
  <c r="DN257" i="97"/>
  <c r="DM236" i="97"/>
  <c r="DM267" i="97"/>
  <c r="DX39" i="97" l="1"/>
  <c r="DX47" i="97" s="1"/>
  <c r="DY39" i="97" s="1"/>
  <c r="DY47" i="97" s="1"/>
  <c r="DZ39" i="97" s="1"/>
  <c r="DZ47" i="97" s="1"/>
  <c r="EA39" i="97" s="1"/>
  <c r="EA47" i="97" s="1"/>
  <c r="EB39" i="97" s="1"/>
  <c r="EB47" i="97" s="1"/>
  <c r="EC39" i="97" s="1"/>
  <c r="EC47" i="97" s="1"/>
  <c r="ED39" i="97" s="1"/>
  <c r="ED47" i="97" s="1"/>
  <c r="EE39" i="97" s="1"/>
  <c r="EE47" i="97" s="1"/>
  <c r="EF39" i="97" s="1"/>
  <c r="EF47" i="97" s="1"/>
  <c r="EG39" i="97" s="1"/>
  <c r="EG47" i="97" s="1"/>
  <c r="EH39" i="97" s="1"/>
  <c r="EH47" i="97" s="1"/>
  <c r="EI39" i="97" s="1"/>
  <c r="EI47" i="97" s="1"/>
  <c r="F10" i="31" s="1"/>
  <c r="DY91" i="97"/>
  <c r="DI597" i="97"/>
  <c r="DM584" i="97"/>
  <c r="DL584" i="97"/>
  <c r="DK584" i="97"/>
  <c r="DK585" i="97" s="1"/>
  <c r="DL579" i="97" s="1"/>
  <c r="DK575" i="97"/>
  <c r="DJ575" i="97"/>
  <c r="DJ576" i="97" s="1"/>
  <c r="DK570" i="97" s="1"/>
  <c r="DL566" i="97"/>
  <c r="DK567" i="97"/>
  <c r="DL561" i="97" s="1"/>
  <c r="DJ549" i="97"/>
  <c r="DK543" i="97" s="1"/>
  <c r="DK549" i="97" s="1"/>
  <c r="DL543" i="97" s="1"/>
  <c r="DL548" i="97"/>
  <c r="DL539" i="97"/>
  <c r="DK540" i="97"/>
  <c r="DL534" i="97" s="1"/>
  <c r="DK530" i="97"/>
  <c r="DJ531" i="97"/>
  <c r="DK526" i="97" s="1"/>
  <c r="DK302" i="97"/>
  <c r="DK303" i="97" s="1"/>
  <c r="DL293" i="97" s="1"/>
  <c r="DJ290" i="97"/>
  <c r="DK281" i="97" s="1"/>
  <c r="DI271" i="97"/>
  <c r="DH598" i="97"/>
  <c r="DH600" i="97" s="1"/>
  <c r="DK230" i="97"/>
  <c r="DK289" i="97"/>
  <c r="DK597" i="97" s="1"/>
  <c r="DL277" i="97"/>
  <c r="DN258" i="97"/>
  <c r="DO251" i="97" s="1"/>
  <c r="DM268" i="97"/>
  <c r="DN261" i="97" s="1"/>
  <c r="DO257" i="97"/>
  <c r="DM9" i="97"/>
  <c r="DL599" i="97"/>
  <c r="DN267" i="97"/>
  <c r="DN236" i="97"/>
  <c r="F22" i="31" l="1"/>
  <c r="DY98" i="97"/>
  <c r="DL585" i="97"/>
  <c r="DM579" i="97" s="1"/>
  <c r="DM585" i="97" s="1"/>
  <c r="DN579" i="97" s="1"/>
  <c r="DN584" i="97"/>
  <c r="DJ597" i="97"/>
  <c r="DL575" i="97"/>
  <c r="DK576" i="97"/>
  <c r="DL570" i="97" s="1"/>
  <c r="DM575" i="97"/>
  <c r="DL567" i="97"/>
  <c r="DM561" i="97" s="1"/>
  <c r="DM566" i="97"/>
  <c r="DM548" i="97"/>
  <c r="DL549" i="97"/>
  <c r="DM543" i="97" s="1"/>
  <c r="DL540" i="97"/>
  <c r="DM534" i="97" s="1"/>
  <c r="DK531" i="97"/>
  <c r="DL526" i="97" s="1"/>
  <c r="DL302" i="97"/>
  <c r="DL303" i="97" s="1"/>
  <c r="DM293" i="97" s="1"/>
  <c r="DK290" i="97"/>
  <c r="DL281" i="97" s="1"/>
  <c r="DI596" i="97"/>
  <c r="DI278" i="97"/>
  <c r="DK237" i="97"/>
  <c r="DL289" i="97"/>
  <c r="DO258" i="97"/>
  <c r="DP251" i="97" s="1"/>
  <c r="DM277" i="97"/>
  <c r="DN268" i="97"/>
  <c r="DO261" i="97" s="1"/>
  <c r="F12" i="109"/>
  <c r="E13" i="165" s="1"/>
  <c r="E35" i="165" s="1"/>
  <c r="DP257" i="97"/>
  <c r="DM15" i="97"/>
  <c r="DO267" i="97"/>
  <c r="DO236" i="97"/>
  <c r="DZ91" i="97" l="1"/>
  <c r="DN585" i="97"/>
  <c r="DO579" i="97" s="1"/>
  <c r="DL576" i="97"/>
  <c r="DM570" i="97" s="1"/>
  <c r="DM576" i="97" s="1"/>
  <c r="DN570" i="97" s="1"/>
  <c r="DN575" i="97"/>
  <c r="DO575" i="97"/>
  <c r="DM567" i="97"/>
  <c r="DN561" i="97" s="1"/>
  <c r="DN566" i="97"/>
  <c r="DM549" i="97"/>
  <c r="DN543" i="97" s="1"/>
  <c r="DM539" i="97"/>
  <c r="DM540" i="97" s="1"/>
  <c r="DN534" i="97" s="1"/>
  <c r="DN539" i="97"/>
  <c r="DM530" i="97"/>
  <c r="DL530" i="97"/>
  <c r="DL531" i="97" s="1"/>
  <c r="DM526" i="97" s="1"/>
  <c r="DN302" i="97"/>
  <c r="DM302" i="97"/>
  <c r="DM303" i="97" s="1"/>
  <c r="DN293" i="97" s="1"/>
  <c r="DL230" i="97"/>
  <c r="DJ271" i="97"/>
  <c r="DJ596" i="97" s="1"/>
  <c r="DI598" i="97"/>
  <c r="DI600" i="97" s="1"/>
  <c r="DL290" i="97"/>
  <c r="DM281" i="97" s="1"/>
  <c r="DM289" i="97"/>
  <c r="DP258" i="97"/>
  <c r="DQ251" i="97" s="1"/>
  <c r="DN277" i="97"/>
  <c r="DO277" i="97"/>
  <c r="DQ257" i="97"/>
  <c r="DO268" i="97"/>
  <c r="DP261" i="97" s="1"/>
  <c r="DN9" i="97"/>
  <c r="DM599" i="97"/>
  <c r="DP267" i="97"/>
  <c r="DP236" i="97"/>
  <c r="DZ98" i="97" l="1"/>
  <c r="DL597" i="97"/>
  <c r="DO584" i="97"/>
  <c r="DO585" i="97" s="1"/>
  <c r="DP579" i="97" s="1"/>
  <c r="DN576" i="97"/>
  <c r="DO570" i="97" s="1"/>
  <c r="DO576" i="97" s="1"/>
  <c r="DP570" i="97" s="1"/>
  <c r="DN567" i="97"/>
  <c r="DO561" i="97" s="1"/>
  <c r="DO566" i="97"/>
  <c r="DN548" i="97"/>
  <c r="DN549" i="97" s="1"/>
  <c r="DO543" i="97" s="1"/>
  <c r="DN540" i="97"/>
  <c r="DO534" i="97" s="1"/>
  <c r="DO539" i="97"/>
  <c r="DM531" i="97"/>
  <c r="DN526" i="97" s="1"/>
  <c r="DN530" i="97"/>
  <c r="DO302" i="97"/>
  <c r="DN303" i="97"/>
  <c r="DO293" i="97" s="1"/>
  <c r="DM290" i="97"/>
  <c r="DN281" i="97" s="1"/>
  <c r="DL237" i="97"/>
  <c r="DJ278" i="97"/>
  <c r="DM597" i="97"/>
  <c r="DN289" i="97"/>
  <c r="DQ258" i="97"/>
  <c r="DR251" i="97" s="1"/>
  <c r="DN15" i="97"/>
  <c r="DP268" i="97"/>
  <c r="DQ261" i="97" s="1"/>
  <c r="DR257" i="97"/>
  <c r="DQ236" i="97"/>
  <c r="DQ267" i="97"/>
  <c r="EA91" i="97" l="1"/>
  <c r="DP584" i="97"/>
  <c r="DP585" i="97" s="1"/>
  <c r="DQ579" i="97" s="1"/>
  <c r="DQ584" i="97"/>
  <c r="DO567" i="97"/>
  <c r="DP561" i="97" s="1"/>
  <c r="DP575" i="97"/>
  <c r="DP576" i="97" s="1"/>
  <c r="DQ570" i="97" s="1"/>
  <c r="DP566" i="97"/>
  <c r="DO548" i="97"/>
  <c r="DO549" i="97" s="1"/>
  <c r="DP543" i="97" s="1"/>
  <c r="DO540" i="97"/>
  <c r="DP534" i="97" s="1"/>
  <c r="DP539" i="97"/>
  <c r="DO530" i="97"/>
  <c r="DN531" i="97"/>
  <c r="DO526" i="97" s="1"/>
  <c r="DO303" i="97"/>
  <c r="DP293" i="97" s="1"/>
  <c r="DQ302" i="97"/>
  <c r="DP302" i="97"/>
  <c r="DN290" i="97"/>
  <c r="DO281" i="97" s="1"/>
  <c r="DN597" i="97"/>
  <c r="DM230" i="97"/>
  <c r="DK271" i="97"/>
  <c r="DK596" i="97" s="1"/>
  <c r="DJ598" i="97"/>
  <c r="DJ600" i="97" s="1"/>
  <c r="DO289" i="97"/>
  <c r="DR258" i="97"/>
  <c r="DS251" i="97" s="1"/>
  <c r="DQ277" i="97"/>
  <c r="DP277" i="97"/>
  <c r="DS257" i="97"/>
  <c r="DQ268" i="97"/>
  <c r="DR261" i="97" s="1"/>
  <c r="DO9" i="97"/>
  <c r="DN599" i="97"/>
  <c r="DR236" i="97"/>
  <c r="DR267" i="97"/>
  <c r="EA98" i="97" l="1"/>
  <c r="DQ585" i="97"/>
  <c r="DR579" i="97" s="1"/>
  <c r="DP567" i="97"/>
  <c r="DQ561" i="97" s="1"/>
  <c r="DQ575" i="97"/>
  <c r="DQ576" i="97" s="1"/>
  <c r="DR570" i="97" s="1"/>
  <c r="DQ566" i="97"/>
  <c r="DQ548" i="97"/>
  <c r="DP548" i="97"/>
  <c r="DP549" i="97" s="1"/>
  <c r="DQ543" i="97" s="1"/>
  <c r="DP540" i="97"/>
  <c r="DQ534" i="97" s="1"/>
  <c r="DQ539" i="97"/>
  <c r="DP530" i="97"/>
  <c r="DQ530" i="97"/>
  <c r="DO531" i="97"/>
  <c r="DP526" i="97" s="1"/>
  <c r="DP303" i="97"/>
  <c r="DQ293" i="97" s="1"/>
  <c r="DQ303" i="97" s="1"/>
  <c r="DR293" i="97" s="1"/>
  <c r="DS302" i="97"/>
  <c r="DR302" i="97"/>
  <c r="DS258" i="97"/>
  <c r="DT251" i="97" s="1"/>
  <c r="DK278" i="97"/>
  <c r="DK598" i="97" s="1"/>
  <c r="DM237" i="97"/>
  <c r="DO290" i="97"/>
  <c r="DP281" i="97" s="1"/>
  <c r="DO597" i="97"/>
  <c r="DP289" i="97"/>
  <c r="DQ289" i="97"/>
  <c r="DO15" i="97"/>
  <c r="DR268" i="97"/>
  <c r="DS261" i="97" s="1"/>
  <c r="EB91" i="97" l="1"/>
  <c r="DS584" i="97"/>
  <c r="DR584" i="97"/>
  <c r="DR585" i="97" s="1"/>
  <c r="DS579" i="97" s="1"/>
  <c r="DP597" i="97"/>
  <c r="DQ567" i="97"/>
  <c r="DR561" i="97" s="1"/>
  <c r="DS566" i="97"/>
  <c r="DR566" i="97"/>
  <c r="DQ540" i="97"/>
  <c r="DR534" i="97" s="1"/>
  <c r="DQ549" i="97"/>
  <c r="DR543" i="97" s="1"/>
  <c r="DR539" i="97"/>
  <c r="DS539" i="97"/>
  <c r="DR530" i="97"/>
  <c r="DP531" i="97"/>
  <c r="DQ526" i="97" s="1"/>
  <c r="DQ531" i="97" s="1"/>
  <c r="DR526" i="97" s="1"/>
  <c r="DS530" i="97"/>
  <c r="DR303" i="97"/>
  <c r="DS293" i="97" s="1"/>
  <c r="DS303" i="97" s="1"/>
  <c r="DP290" i="97"/>
  <c r="DQ281" i="97" s="1"/>
  <c r="DQ290" i="97" s="1"/>
  <c r="DR281" i="97" s="1"/>
  <c r="DQ597" i="97"/>
  <c r="DN230" i="97"/>
  <c r="DL271" i="97"/>
  <c r="DK600" i="97"/>
  <c r="DS277" i="97"/>
  <c r="DR277" i="97"/>
  <c r="DS236" i="97"/>
  <c r="DP9" i="97"/>
  <c r="DO599" i="97"/>
  <c r="DS267" i="97"/>
  <c r="DS268" i="97" s="1"/>
  <c r="EB98" i="97" l="1"/>
  <c r="DR567" i="97"/>
  <c r="DS561" i="97" s="1"/>
  <c r="DS567" i="97" s="1"/>
  <c r="DS585" i="97"/>
  <c r="DS575" i="97"/>
  <c r="DR575" i="97"/>
  <c r="DR576" i="97" s="1"/>
  <c r="DS570" i="97" s="1"/>
  <c r="DR540" i="97"/>
  <c r="DS534" i="97" s="1"/>
  <c r="DS540" i="97" s="1"/>
  <c r="DS548" i="97"/>
  <c r="DR548" i="97"/>
  <c r="DR549" i="97" s="1"/>
  <c r="DS543" i="97" s="1"/>
  <c r="DR531" i="97"/>
  <c r="DS526" i="97" s="1"/>
  <c r="DS531" i="97" s="1"/>
  <c r="DT293" i="97"/>
  <c r="DL278" i="97"/>
  <c r="DL596" i="97"/>
  <c r="DN237" i="97"/>
  <c r="DR289" i="97"/>
  <c r="DR290" i="97" s="1"/>
  <c r="DS281" i="97" s="1"/>
  <c r="DS289" i="97"/>
  <c r="DT261" i="97"/>
  <c r="DP15" i="97"/>
  <c r="EC91" i="97" l="1"/>
  <c r="DT579" i="97"/>
  <c r="DS576" i="97"/>
  <c r="DT561" i="97"/>
  <c r="DS549" i="97"/>
  <c r="DT534" i="97"/>
  <c r="DT526" i="97"/>
  <c r="DR597" i="97"/>
  <c r="DS290" i="97"/>
  <c r="DS597" i="97"/>
  <c r="DO230" i="97"/>
  <c r="DM271" i="97"/>
  <c r="DL598" i="97"/>
  <c r="DL600" i="97" s="1"/>
  <c r="DQ9" i="97"/>
  <c r="DP599" i="97"/>
  <c r="EC98" i="97" l="1"/>
  <c r="DT570" i="97"/>
  <c r="DT543" i="97"/>
  <c r="DT281" i="97"/>
  <c r="DM278" i="97"/>
  <c r="DM596" i="97"/>
  <c r="DO237" i="97"/>
  <c r="DQ15" i="97"/>
  <c r="ED91" i="97" l="1"/>
  <c r="DP230" i="97"/>
  <c r="DN271" i="97"/>
  <c r="DM598" i="97"/>
  <c r="DM600" i="97" s="1"/>
  <c r="DR9" i="97"/>
  <c r="DQ599" i="97"/>
  <c r="ED98" i="97" l="1"/>
  <c r="DP237" i="97"/>
  <c r="DN278" i="97"/>
  <c r="DN596" i="97"/>
  <c r="DR15" i="97"/>
  <c r="EE91" i="97" l="1"/>
  <c r="DO271" i="97"/>
  <c r="DN598" i="97"/>
  <c r="DN600" i="97" s="1"/>
  <c r="DQ230" i="97"/>
  <c r="DS9" i="97"/>
  <c r="DR599" i="97"/>
  <c r="EE98" i="97" l="1"/>
  <c r="DQ237" i="97"/>
  <c r="DO278" i="97"/>
  <c r="DO596" i="97"/>
  <c r="DS15" i="97"/>
  <c r="EF91" i="97" l="1"/>
  <c r="DP271" i="97"/>
  <c r="DO598" i="97"/>
  <c r="DO600" i="97" s="1"/>
  <c r="DR230" i="97"/>
  <c r="DT9" i="97"/>
  <c r="DS599" i="97"/>
  <c r="EF98" i="97" l="1"/>
  <c r="DR237" i="97"/>
  <c r="DP278" i="97"/>
  <c r="DP596" i="97"/>
  <c r="DT15" i="97"/>
  <c r="EG91" i="97" l="1"/>
  <c r="DQ271" i="97"/>
  <c r="DP598" i="97"/>
  <c r="DP600" i="97" s="1"/>
  <c r="DS230" i="97"/>
  <c r="DU9" i="97"/>
  <c r="DT599" i="97"/>
  <c r="EG98" i="97" l="1"/>
  <c r="DS237" i="97"/>
  <c r="DQ278" i="97"/>
  <c r="DQ596" i="97"/>
  <c r="DU15" i="97"/>
  <c r="EH91" i="97" l="1"/>
  <c r="EH98" i="97" s="1"/>
  <c r="EI91" i="97" s="1"/>
  <c r="EI98" i="97" s="1"/>
  <c r="D12" i="31" s="1"/>
  <c r="C15" i="165" s="1"/>
  <c r="DR271" i="97"/>
  <c r="DQ598" i="97"/>
  <c r="DQ600" i="97" s="1"/>
  <c r="DT230" i="97"/>
  <c r="DV9" i="97"/>
  <c r="DU599" i="97"/>
  <c r="DR278" i="97" l="1"/>
  <c r="DR596" i="97"/>
  <c r="DV15" i="97"/>
  <c r="DS271" i="97" l="1"/>
  <c r="DR598" i="97"/>
  <c r="DR600" i="97" s="1"/>
  <c r="DW9" i="97"/>
  <c r="DV599" i="97"/>
  <c r="DS278" i="97" l="1"/>
  <c r="DS596" i="97"/>
  <c r="DW15" i="97"/>
  <c r="DX9" i="97" s="1"/>
  <c r="DX15" i="97" l="1"/>
  <c r="DT271" i="97"/>
  <c r="DT596" i="97" s="1"/>
  <c r="DS598" i="97"/>
  <c r="DS600" i="97" s="1"/>
  <c r="DW599" i="97"/>
  <c r="DY9" i="97" l="1"/>
  <c r="DX599" i="97"/>
  <c r="DY15" i="97" l="1"/>
  <c r="DZ9" i="97" l="1"/>
  <c r="DY599" i="97"/>
  <c r="DZ15" i="97" l="1"/>
  <c r="EA9" i="97" l="1"/>
  <c r="DZ599" i="97"/>
  <c r="EA15" i="97" l="1"/>
  <c r="EB9" i="97" l="1"/>
  <c r="EA599" i="97"/>
  <c r="EB15" i="97" l="1"/>
  <c r="EC9" i="97" l="1"/>
  <c r="EB599" i="97"/>
  <c r="EC15" i="97" l="1"/>
  <c r="ED9" i="97" l="1"/>
  <c r="EC599" i="97"/>
  <c r="ED15" i="97" l="1"/>
  <c r="EE9" i="97" l="1"/>
  <c r="ED599" i="97"/>
  <c r="EE15" i="97" l="1"/>
  <c r="EE599" i="97" s="1"/>
  <c r="EF9" i="97" l="1"/>
  <c r="DU267" i="97"/>
  <c r="DU530" i="97"/>
  <c r="DU257" i="97"/>
  <c r="DU289" i="97"/>
  <c r="DU575" i="97"/>
  <c r="DU566" i="97"/>
  <c r="DU584" i="97"/>
  <c r="DU539" i="97"/>
  <c r="DU548" i="97"/>
  <c r="DU236" i="97"/>
  <c r="DU277" i="97"/>
  <c r="DU302" i="97"/>
  <c r="DT302" i="97"/>
  <c r="DT303" i="97" s="1"/>
  <c r="DU293" i="97" s="1"/>
  <c r="DU303" i="97" s="1"/>
  <c r="DV293" i="97" s="1"/>
  <c r="DV303" i="97" s="1"/>
  <c r="DW293" i="97" s="1"/>
  <c r="DW303" i="97" s="1"/>
  <c r="DX293" i="97" s="1"/>
  <c r="DX303" i="97" s="1"/>
  <c r="DY293" i="97" s="1"/>
  <c r="DY303" i="97" s="1"/>
  <c r="DZ293" i="97" s="1"/>
  <c r="DZ303" i="97" s="1"/>
  <c r="EA293" i="97" s="1"/>
  <c r="EA303" i="97" s="1"/>
  <c r="EB293" i="97" s="1"/>
  <c r="EB303" i="97" s="1"/>
  <c r="EC293" i="97" s="1"/>
  <c r="EC303" i="97" s="1"/>
  <c r="ED293" i="97" s="1"/>
  <c r="ED303" i="97" s="1"/>
  <c r="EE293" i="97" s="1"/>
  <c r="EE303" i="97" s="1"/>
  <c r="DT236" i="97"/>
  <c r="DT277" i="97"/>
  <c r="DT278" i="97" s="1"/>
  <c r="DU271" i="97" s="1"/>
  <c r="DT548" i="97"/>
  <c r="DT549" i="97" s="1"/>
  <c r="DU543" i="97" s="1"/>
  <c r="DT257" i="97"/>
  <c r="DT258" i="97" s="1"/>
  <c r="DU251" i="97" s="1"/>
  <c r="EF293" i="97" l="1"/>
  <c r="EF303" i="97" s="1"/>
  <c r="EG293" i="97" s="1"/>
  <c r="EG303" i="97" s="1"/>
  <c r="EH293" i="97" s="1"/>
  <c r="EH303" i="97" s="1"/>
  <c r="EI293" i="97" s="1"/>
  <c r="EI303" i="97" s="1"/>
  <c r="I16" i="31"/>
  <c r="EF15" i="97"/>
  <c r="DU549" i="97"/>
  <c r="DV543" i="97" s="1"/>
  <c r="DV549" i="97" s="1"/>
  <c r="DW543" i="97" s="1"/>
  <c r="DW549" i="97" s="1"/>
  <c r="DX543" i="97" s="1"/>
  <c r="DX549" i="97" s="1"/>
  <c r="DY543" i="97" s="1"/>
  <c r="DY549" i="97" s="1"/>
  <c r="DZ543" i="97" s="1"/>
  <c r="DZ549" i="97" s="1"/>
  <c r="EA543" i="97" s="1"/>
  <c r="EA549" i="97" s="1"/>
  <c r="EB543" i="97" s="1"/>
  <c r="EB549" i="97" s="1"/>
  <c r="EC543" i="97" s="1"/>
  <c r="EC549" i="97" s="1"/>
  <c r="ED543" i="97" s="1"/>
  <c r="ED549" i="97" s="1"/>
  <c r="EE543" i="97" s="1"/>
  <c r="EE549" i="97" s="1"/>
  <c r="DT575" i="97"/>
  <c r="DT576" i="97" s="1"/>
  <c r="DU570" i="97" s="1"/>
  <c r="DU576" i="97" s="1"/>
  <c r="DV570" i="97" s="1"/>
  <c r="DV576" i="97" s="1"/>
  <c r="DW570" i="97" s="1"/>
  <c r="DW576" i="97" s="1"/>
  <c r="DX570" i="97" s="1"/>
  <c r="DX576" i="97" s="1"/>
  <c r="DY570" i="97" s="1"/>
  <c r="DY576" i="97" s="1"/>
  <c r="DZ570" i="97" s="1"/>
  <c r="DZ576" i="97" s="1"/>
  <c r="EA570" i="97" s="1"/>
  <c r="EA576" i="97" s="1"/>
  <c r="EB570" i="97" s="1"/>
  <c r="EB576" i="97" s="1"/>
  <c r="EC570" i="97" s="1"/>
  <c r="EC576" i="97" s="1"/>
  <c r="ED570" i="97" s="1"/>
  <c r="ED576" i="97" s="1"/>
  <c r="EE570" i="97" s="1"/>
  <c r="EE576" i="97" s="1"/>
  <c r="DU278" i="97"/>
  <c r="DV271" i="97" s="1"/>
  <c r="DV278" i="97" s="1"/>
  <c r="DW271" i="97" s="1"/>
  <c r="DW278" i="97" s="1"/>
  <c r="DX271" i="97" s="1"/>
  <c r="DX278" i="97" s="1"/>
  <c r="DY271" i="97" s="1"/>
  <c r="DY278" i="97" s="1"/>
  <c r="DZ271" i="97" s="1"/>
  <c r="DZ278" i="97" s="1"/>
  <c r="EA271" i="97" s="1"/>
  <c r="EA278" i="97" s="1"/>
  <c r="EB271" i="97" s="1"/>
  <c r="EB278" i="97" s="1"/>
  <c r="EC271" i="97" s="1"/>
  <c r="EC278" i="97" s="1"/>
  <c r="ED271" i="97" s="1"/>
  <c r="ED278" i="97" s="1"/>
  <c r="EE271" i="97" s="1"/>
  <c r="EE278" i="97" s="1"/>
  <c r="DU258" i="97"/>
  <c r="DV251" i="97" s="1"/>
  <c r="DV258" i="97" s="1"/>
  <c r="DW251" i="97" s="1"/>
  <c r="DW258" i="97" s="1"/>
  <c r="DX251" i="97" s="1"/>
  <c r="DX258" i="97" s="1"/>
  <c r="DY251" i="97" s="1"/>
  <c r="DY258" i="97" s="1"/>
  <c r="DZ251" i="97" s="1"/>
  <c r="DZ258" i="97" s="1"/>
  <c r="EA251" i="97" s="1"/>
  <c r="EA258" i="97" s="1"/>
  <c r="EB251" i="97" s="1"/>
  <c r="EB258" i="97" s="1"/>
  <c r="EC251" i="97" s="1"/>
  <c r="EC258" i="97" s="1"/>
  <c r="ED251" i="97" s="1"/>
  <c r="ED258" i="97" s="1"/>
  <c r="EE251" i="97" s="1"/>
  <c r="EE258" i="97" s="1"/>
  <c r="DT267" i="97"/>
  <c r="DT268" i="97" s="1"/>
  <c r="DU261" i="97" s="1"/>
  <c r="DU268" i="97" s="1"/>
  <c r="DV261" i="97" s="1"/>
  <c r="DV268" i="97" s="1"/>
  <c r="DW261" i="97" s="1"/>
  <c r="DW268" i="97" s="1"/>
  <c r="DX261" i="97" s="1"/>
  <c r="DX268" i="97" s="1"/>
  <c r="DY261" i="97" s="1"/>
  <c r="DY268" i="97" s="1"/>
  <c r="DZ261" i="97" s="1"/>
  <c r="DZ268" i="97" s="1"/>
  <c r="EA261" i="97" s="1"/>
  <c r="EA268" i="97" s="1"/>
  <c r="EB261" i="97" s="1"/>
  <c r="EB268" i="97" s="1"/>
  <c r="EC261" i="97" s="1"/>
  <c r="EC268" i="97" s="1"/>
  <c r="ED261" i="97" s="1"/>
  <c r="ED268" i="97" s="1"/>
  <c r="EE261" i="97" s="1"/>
  <c r="EE268" i="97" s="1"/>
  <c r="DT539" i="97"/>
  <c r="DT540" i="97" s="1"/>
  <c r="DU534" i="97" s="1"/>
  <c r="DU540" i="97" s="1"/>
  <c r="DV534" i="97" s="1"/>
  <c r="DV540" i="97" s="1"/>
  <c r="DW534" i="97" s="1"/>
  <c r="DW540" i="97" s="1"/>
  <c r="DX534" i="97" s="1"/>
  <c r="DX540" i="97" s="1"/>
  <c r="DY534" i="97" s="1"/>
  <c r="DY540" i="97" s="1"/>
  <c r="DZ534" i="97" s="1"/>
  <c r="DZ540" i="97" s="1"/>
  <c r="EA534" i="97" s="1"/>
  <c r="EA540" i="97" s="1"/>
  <c r="EB534" i="97" s="1"/>
  <c r="EB540" i="97" s="1"/>
  <c r="EC534" i="97" s="1"/>
  <c r="EC540" i="97" s="1"/>
  <c r="ED534" i="97" s="1"/>
  <c r="ED540" i="97" s="1"/>
  <c r="EE534" i="97" s="1"/>
  <c r="EE540" i="97" s="1"/>
  <c r="DU597" i="97"/>
  <c r="DT289" i="97"/>
  <c r="DT290" i="97" s="1"/>
  <c r="DU281" i="97" s="1"/>
  <c r="DU290" i="97" s="1"/>
  <c r="DV281" i="97" s="1"/>
  <c r="DV290" i="97" s="1"/>
  <c r="DW281" i="97" s="1"/>
  <c r="DW290" i="97" s="1"/>
  <c r="DX281" i="97" s="1"/>
  <c r="DX290" i="97" s="1"/>
  <c r="DY281" i="97" s="1"/>
  <c r="DY290" i="97" s="1"/>
  <c r="DZ281" i="97" s="1"/>
  <c r="DZ290" i="97" s="1"/>
  <c r="EA281" i="97" s="1"/>
  <c r="EA290" i="97" s="1"/>
  <c r="EB281" i="97" s="1"/>
  <c r="EB290" i="97" s="1"/>
  <c r="EC281" i="97" s="1"/>
  <c r="EC290" i="97" s="1"/>
  <c r="ED281" i="97" s="1"/>
  <c r="ED290" i="97" s="1"/>
  <c r="EE281" i="97" s="1"/>
  <c r="EE290" i="97" s="1"/>
  <c r="DT237" i="97"/>
  <c r="DT530" i="97"/>
  <c r="DT531" i="97" s="1"/>
  <c r="DU526" i="97" s="1"/>
  <c r="DU531" i="97" s="1"/>
  <c r="DV526" i="97" s="1"/>
  <c r="DV531" i="97" s="1"/>
  <c r="DW526" i="97" s="1"/>
  <c r="DW531" i="97" s="1"/>
  <c r="DX526" i="97" s="1"/>
  <c r="DX531" i="97" s="1"/>
  <c r="DY526" i="97" s="1"/>
  <c r="DY531" i="97" s="1"/>
  <c r="DZ526" i="97" s="1"/>
  <c r="DZ531" i="97" s="1"/>
  <c r="EA526" i="97" s="1"/>
  <c r="EA531" i="97" s="1"/>
  <c r="EB526" i="97" s="1"/>
  <c r="EB531" i="97" s="1"/>
  <c r="EC526" i="97" s="1"/>
  <c r="EC531" i="97" s="1"/>
  <c r="ED526" i="97" s="1"/>
  <c r="ED531" i="97" s="1"/>
  <c r="EE526" i="97" s="1"/>
  <c r="EE531" i="97" s="1"/>
  <c r="DT566" i="97"/>
  <c r="DT567" i="97" s="1"/>
  <c r="DU561" i="97" s="1"/>
  <c r="DU567" i="97" s="1"/>
  <c r="DV561" i="97" s="1"/>
  <c r="DV567" i="97" s="1"/>
  <c r="DW561" i="97" s="1"/>
  <c r="DW567" i="97" s="1"/>
  <c r="DX561" i="97" s="1"/>
  <c r="DX567" i="97" s="1"/>
  <c r="DY561" i="97" s="1"/>
  <c r="DY567" i="97" s="1"/>
  <c r="DZ561" i="97" s="1"/>
  <c r="DZ567" i="97" s="1"/>
  <c r="EA561" i="97" s="1"/>
  <c r="EA567" i="97" s="1"/>
  <c r="EB561" i="97" s="1"/>
  <c r="EB567" i="97" s="1"/>
  <c r="EC561" i="97" s="1"/>
  <c r="EC567" i="97" s="1"/>
  <c r="ED561" i="97" s="1"/>
  <c r="ED567" i="97" s="1"/>
  <c r="EE561" i="97" s="1"/>
  <c r="EE567" i="97" s="1"/>
  <c r="EF570" i="97" l="1"/>
  <c r="EF576" i="97" s="1"/>
  <c r="EG570" i="97" s="1"/>
  <c r="EG576" i="97" s="1"/>
  <c r="EH570" i="97" s="1"/>
  <c r="EH576" i="97" s="1"/>
  <c r="EI570" i="97" s="1"/>
  <c r="EI576" i="97" s="1"/>
  <c r="H16" i="88"/>
  <c r="EF561" i="97"/>
  <c r="EF567" i="97" s="1"/>
  <c r="EG561" i="97" s="1"/>
  <c r="EG567" i="97" s="1"/>
  <c r="EH561" i="97" s="1"/>
  <c r="EH567" i="97" s="1"/>
  <c r="EI561" i="97" s="1"/>
  <c r="EI567" i="97" s="1"/>
  <c r="G16" i="88"/>
  <c r="EF543" i="97"/>
  <c r="EF549" i="97" s="1"/>
  <c r="EG543" i="97" s="1"/>
  <c r="EG549" i="97" s="1"/>
  <c r="EH543" i="97" s="1"/>
  <c r="EH549" i="97" s="1"/>
  <c r="EI543" i="97" s="1"/>
  <c r="EI549" i="97" s="1"/>
  <c r="F16" i="88"/>
  <c r="EF534" i="97"/>
  <c r="EF540" i="97" s="1"/>
  <c r="EG534" i="97" s="1"/>
  <c r="EG540" i="97" s="1"/>
  <c r="EH534" i="97" s="1"/>
  <c r="EH540" i="97" s="1"/>
  <c r="EI534" i="97" s="1"/>
  <c r="EI540" i="97" s="1"/>
  <c r="E16" i="88"/>
  <c r="EF526" i="97"/>
  <c r="EF531" i="97" s="1"/>
  <c r="EG526" i="97" s="1"/>
  <c r="EG531" i="97" s="1"/>
  <c r="EH526" i="97" s="1"/>
  <c r="EH531" i="97" s="1"/>
  <c r="EI526" i="97" s="1"/>
  <c r="EI531" i="97" s="1"/>
  <c r="D16" i="88"/>
  <c r="I18" i="31"/>
  <c r="I26" i="31"/>
  <c r="EF281" i="97"/>
  <c r="EF290" i="97" s="1"/>
  <c r="EG281" i="97" s="1"/>
  <c r="EG290" i="97" s="1"/>
  <c r="EH281" i="97" s="1"/>
  <c r="EH290" i="97" s="1"/>
  <c r="EI281" i="97" s="1"/>
  <c r="EI290" i="97" s="1"/>
  <c r="H16" i="31"/>
  <c r="EF271" i="97"/>
  <c r="EF278" i="97" s="1"/>
  <c r="EG271" i="97" s="1"/>
  <c r="EG278" i="97" s="1"/>
  <c r="EH271" i="97" s="1"/>
  <c r="EH278" i="97" s="1"/>
  <c r="EI271" i="97" s="1"/>
  <c r="EI278" i="97" s="1"/>
  <c r="G16" i="31"/>
  <c r="EF261" i="97"/>
  <c r="EF268" i="97" s="1"/>
  <c r="EG261" i="97" s="1"/>
  <c r="EG268" i="97" s="1"/>
  <c r="EH261" i="97" s="1"/>
  <c r="EH268" i="97" s="1"/>
  <c r="EI261" i="97" s="1"/>
  <c r="EI268" i="97" s="1"/>
  <c r="F16" i="31"/>
  <c r="EF251" i="97"/>
  <c r="EF258" i="97" s="1"/>
  <c r="EG251" i="97" s="1"/>
  <c r="EG258" i="97" s="1"/>
  <c r="EH251" i="97" s="1"/>
  <c r="EH258" i="97" s="1"/>
  <c r="EI251" i="97" s="1"/>
  <c r="EI258" i="97" s="1"/>
  <c r="E16" i="31"/>
  <c r="EG9" i="97"/>
  <c r="EF599" i="97"/>
  <c r="DU230" i="97"/>
  <c r="DT584" i="97"/>
  <c r="H26" i="88" l="1"/>
  <c r="H18" i="88"/>
  <c r="G26" i="88"/>
  <c r="G18" i="88"/>
  <c r="F18" i="88"/>
  <c r="F26" i="88"/>
  <c r="E26" i="88"/>
  <c r="E18" i="88"/>
  <c r="D26" i="88"/>
  <c r="D18" i="88"/>
  <c r="I28" i="31"/>
  <c r="E16" i="104"/>
  <c r="H19" i="165" s="1"/>
  <c r="H18" i="31"/>
  <c r="H26" i="31"/>
  <c r="G26" i="31"/>
  <c r="G18" i="31"/>
  <c r="F26" i="31"/>
  <c r="F18" i="31"/>
  <c r="E18" i="31"/>
  <c r="E26" i="31"/>
  <c r="EG15" i="97"/>
  <c r="DT585" i="97"/>
  <c r="DT597" i="97"/>
  <c r="DU237" i="97"/>
  <c r="H28" i="88" l="1"/>
  <c r="H16" i="110"/>
  <c r="G19" i="166" s="1"/>
  <c r="G28" i="88"/>
  <c r="G16" i="110"/>
  <c r="F19" i="166" s="1"/>
  <c r="F16" i="110"/>
  <c r="E19" i="166" s="1"/>
  <c r="F28" i="88"/>
  <c r="E16" i="110"/>
  <c r="D19" i="166" s="1"/>
  <c r="E28" i="88"/>
  <c r="D28" i="88"/>
  <c r="D16" i="110"/>
  <c r="C19" i="166" s="1"/>
  <c r="E18" i="104"/>
  <c r="E22" i="104" s="1"/>
  <c r="E25" i="149" s="1"/>
  <c r="E36" i="104"/>
  <c r="H29" i="165"/>
  <c r="H41" i="165"/>
  <c r="H28" i="31"/>
  <c r="D16" i="104"/>
  <c r="G19" i="165" s="1"/>
  <c r="G28" i="31"/>
  <c r="G16" i="109"/>
  <c r="F19" i="165" s="1"/>
  <c r="F16" i="109"/>
  <c r="E19" i="165" s="1"/>
  <c r="F28" i="31"/>
  <c r="E16" i="109"/>
  <c r="D19" i="165" s="1"/>
  <c r="E28" i="31"/>
  <c r="EH9" i="97"/>
  <c r="EG599" i="97"/>
  <c r="DU579" i="97"/>
  <c r="DT598" i="97"/>
  <c r="DT600" i="97" s="1"/>
  <c r="DV230" i="97"/>
  <c r="H18" i="110" l="1"/>
  <c r="H22" i="110" s="1"/>
  <c r="D27" i="149" s="1"/>
  <c r="D31" i="149" s="1"/>
  <c r="D35" i="149" s="1"/>
  <c r="H36" i="110"/>
  <c r="G29" i="166"/>
  <c r="G41" i="166"/>
  <c r="G18" i="110"/>
  <c r="G22" i="110" s="1"/>
  <c r="G25" i="107" s="1"/>
  <c r="G36" i="110"/>
  <c r="F29" i="166"/>
  <c r="F41" i="166"/>
  <c r="F18" i="110"/>
  <c r="F22" i="110" s="1"/>
  <c r="F25" i="107" s="1"/>
  <c r="F36" i="110"/>
  <c r="E29" i="166"/>
  <c r="E41" i="166"/>
  <c r="D29" i="166"/>
  <c r="D41" i="166"/>
  <c r="E18" i="110"/>
  <c r="E22" i="110" s="1"/>
  <c r="E25" i="107" s="1"/>
  <c r="E36" i="110"/>
  <c r="D18" i="110"/>
  <c r="D22" i="110" s="1"/>
  <c r="D36" i="110"/>
  <c r="C29" i="166"/>
  <c r="C41" i="166"/>
  <c r="E29" i="149"/>
  <c r="E33" i="149" s="1"/>
  <c r="E41" i="149"/>
  <c r="E45" i="149" s="1"/>
  <c r="E24" i="104" s="1"/>
  <c r="D36" i="104"/>
  <c r="D18" i="104"/>
  <c r="D22" i="104" s="1"/>
  <c r="G29" i="165"/>
  <c r="G41" i="165"/>
  <c r="G18" i="109"/>
  <c r="G22" i="109" s="1"/>
  <c r="G36" i="109"/>
  <c r="F29" i="165"/>
  <c r="F41" i="165"/>
  <c r="F18" i="109"/>
  <c r="F22" i="109" s="1"/>
  <c r="F36" i="109"/>
  <c r="E41" i="165"/>
  <c r="E29" i="165"/>
  <c r="E18" i="109"/>
  <c r="E22" i="109" s="1"/>
  <c r="E36" i="109"/>
  <c r="D41" i="165"/>
  <c r="D29" i="165"/>
  <c r="EH15" i="97"/>
  <c r="DU585" i="97"/>
  <c r="DU596" i="97"/>
  <c r="DV237" i="97"/>
  <c r="D25" i="107" l="1"/>
  <c r="D37" i="107" s="1"/>
  <c r="D41" i="107" s="1"/>
  <c r="D24" i="110" s="1"/>
  <c r="K13" i="106" s="1"/>
  <c r="E26" i="104"/>
  <c r="H17" i="165" s="1"/>
  <c r="J29" i="106"/>
  <c r="D25" i="149"/>
  <c r="G23" i="107"/>
  <c r="F23" i="107"/>
  <c r="E23" i="107"/>
  <c r="EI9" i="97"/>
  <c r="EH599" i="97"/>
  <c r="DV579" i="97"/>
  <c r="DU598" i="97"/>
  <c r="DU600" i="97" s="1"/>
  <c r="DW230" i="97"/>
  <c r="H27" i="165" l="1"/>
  <c r="H31" i="165" s="1"/>
  <c r="H37" i="165"/>
  <c r="H39" i="165" s="1"/>
  <c r="H43" i="165" s="1"/>
  <c r="H45" i="165" s="1"/>
  <c r="H21" i="165"/>
  <c r="I29" i="106"/>
  <c r="D26" i="110"/>
  <c r="C17" i="166" s="1"/>
  <c r="E34" i="104"/>
  <c r="H32" i="165" s="1"/>
  <c r="E28" i="104"/>
  <c r="E30" i="104" s="1"/>
  <c r="D29" i="149"/>
  <c r="D33" i="149" s="1"/>
  <c r="D37" i="149" s="1"/>
  <c r="D39" i="149" s="1"/>
  <c r="D43" i="149" s="1"/>
  <c r="D47" i="149" s="1"/>
  <c r="H24" i="110" s="1"/>
  <c r="G27" i="107"/>
  <c r="G29" i="107" s="1"/>
  <c r="G31" i="107" s="1"/>
  <c r="G33" i="107" s="1"/>
  <c r="G37" i="107" s="1"/>
  <c r="G41" i="107" s="1"/>
  <c r="G24" i="110" s="1"/>
  <c r="F27" i="107"/>
  <c r="F29" i="107" s="1"/>
  <c r="F31" i="107" s="1"/>
  <c r="F33" i="107" s="1"/>
  <c r="F37" i="107" s="1"/>
  <c r="F41" i="107" s="1"/>
  <c r="F24" i="110" s="1"/>
  <c r="E27" i="107"/>
  <c r="E29" i="107" s="1"/>
  <c r="E31" i="107" s="1"/>
  <c r="EI15" i="97"/>
  <c r="D10" i="31" s="1"/>
  <c r="DW237" i="97"/>
  <c r="DX230" i="97" s="1"/>
  <c r="DV585" i="97"/>
  <c r="DV596" i="97"/>
  <c r="C37" i="166" l="1"/>
  <c r="C39" i="166" s="1"/>
  <c r="C43" i="166" s="1"/>
  <c r="C45" i="166" s="1"/>
  <c r="C27" i="166"/>
  <c r="C31" i="166" s="1"/>
  <c r="C21" i="166"/>
  <c r="D41" i="149"/>
  <c r="D45" i="149" s="1"/>
  <c r="D24" i="104" s="1"/>
  <c r="J25" i="106" s="1"/>
  <c r="I25" i="106" s="1"/>
  <c r="E49" i="181" s="1"/>
  <c r="F35" i="107"/>
  <c r="F39" i="107" s="1"/>
  <c r="F24" i="109" s="1"/>
  <c r="M29" i="106"/>
  <c r="E54" i="181"/>
  <c r="J20" i="182" s="1"/>
  <c r="E33" i="107"/>
  <c r="D34" i="110"/>
  <c r="C32" i="166" s="1"/>
  <c r="D28" i="110"/>
  <c r="D30" i="110" s="1"/>
  <c r="G35" i="107"/>
  <c r="G39" i="107" s="1"/>
  <c r="G43" i="107" s="1"/>
  <c r="H26" i="110"/>
  <c r="G17" i="166" s="1"/>
  <c r="K26" i="106"/>
  <c r="I26" i="106" s="1"/>
  <c r="M26" i="106" s="1"/>
  <c r="K22" i="106"/>
  <c r="G26" i="110"/>
  <c r="F17" i="166" s="1"/>
  <c r="K19" i="106"/>
  <c r="F26" i="110"/>
  <c r="E17" i="166" s="1"/>
  <c r="D22" i="31"/>
  <c r="DX237" i="97"/>
  <c r="EI599" i="97"/>
  <c r="DW579" i="97"/>
  <c r="DV598" i="97"/>
  <c r="DV600" i="97" s="1"/>
  <c r="F43" i="107" l="1"/>
  <c r="F54" i="181"/>
  <c r="E37" i="166"/>
  <c r="E39" i="166" s="1"/>
  <c r="E43" i="166" s="1"/>
  <c r="E45" i="166" s="1"/>
  <c r="E27" i="166"/>
  <c r="E31" i="166" s="1"/>
  <c r="E21" i="166"/>
  <c r="F27" i="166"/>
  <c r="F31" i="166" s="1"/>
  <c r="F37" i="166"/>
  <c r="F39" i="166" s="1"/>
  <c r="F43" i="166" s="1"/>
  <c r="F45" i="166" s="1"/>
  <c r="F21" i="166"/>
  <c r="G37" i="166"/>
  <c r="G39" i="166" s="1"/>
  <c r="G43" i="166" s="1"/>
  <c r="G45" i="166" s="1"/>
  <c r="G27" i="166"/>
  <c r="G31" i="166" s="1"/>
  <c r="G21" i="166"/>
  <c r="D26" i="104"/>
  <c r="G17" i="165" s="1"/>
  <c r="E16" i="181"/>
  <c r="F16" i="181" s="1"/>
  <c r="M25" i="106"/>
  <c r="E37" i="107"/>
  <c r="E41" i="107" s="1"/>
  <c r="E24" i="110" s="1"/>
  <c r="E35" i="107"/>
  <c r="E39" i="107" s="1"/>
  <c r="F49" i="181"/>
  <c r="J15" i="182"/>
  <c r="G24" i="109"/>
  <c r="J22" i="106" s="1"/>
  <c r="I22" i="106" s="1"/>
  <c r="H34" i="110"/>
  <c r="H28" i="110"/>
  <c r="H30" i="110" s="1"/>
  <c r="G34" i="110"/>
  <c r="G28" i="110"/>
  <c r="G30" i="110" s="1"/>
  <c r="F34" i="110"/>
  <c r="F28" i="110"/>
  <c r="F30" i="110" s="1"/>
  <c r="J19" i="106"/>
  <c r="I19" i="106" s="1"/>
  <c r="M19" i="106" s="1"/>
  <c r="F26" i="109"/>
  <c r="E17" i="165" s="1"/>
  <c r="D12" i="109"/>
  <c r="C13" i="165" s="1"/>
  <c r="C35" i="165"/>
  <c r="DY230" i="97"/>
  <c r="DW585" i="97"/>
  <c r="DW596" i="97"/>
  <c r="E32" i="166" l="1"/>
  <c r="D28" i="104"/>
  <c r="D30" i="104" s="1"/>
  <c r="D34" i="104"/>
  <c r="G32" i="166"/>
  <c r="E37" i="165"/>
  <c r="E39" i="165" s="1"/>
  <c r="E43" i="165" s="1"/>
  <c r="E45" i="165" s="1"/>
  <c r="E27" i="165"/>
  <c r="E31" i="165" s="1"/>
  <c r="E21" i="165"/>
  <c r="G27" i="165"/>
  <c r="G31" i="165" s="1"/>
  <c r="G32" i="165" s="1"/>
  <c r="G37" i="165"/>
  <c r="G39" i="165" s="1"/>
  <c r="G43" i="165" s="1"/>
  <c r="G45" i="165" s="1"/>
  <c r="G21" i="165"/>
  <c r="F32" i="166"/>
  <c r="I15" i="182"/>
  <c r="L15" i="182" s="1"/>
  <c r="M15" i="182" s="1"/>
  <c r="N15" i="182" s="1"/>
  <c r="E43" i="107"/>
  <c r="E32" i="181"/>
  <c r="M22" i="106"/>
  <c r="E24" i="109"/>
  <c r="K16" i="106"/>
  <c r="E26" i="110"/>
  <c r="D17" i="166" s="1"/>
  <c r="E22" i="181"/>
  <c r="E17" i="181"/>
  <c r="E14" i="181"/>
  <c r="E23" i="181"/>
  <c r="G26" i="109"/>
  <c r="F34" i="109"/>
  <c r="E32" i="165" s="1"/>
  <c r="F28" i="109"/>
  <c r="F30" i="109" s="1"/>
  <c r="DW598" i="97"/>
  <c r="DW600" i="97" s="1"/>
  <c r="DX579" i="97"/>
  <c r="DY237" i="97"/>
  <c r="D37" i="166" l="1"/>
  <c r="D39" i="166" s="1"/>
  <c r="D43" i="166" s="1"/>
  <c r="D45" i="166" s="1"/>
  <c r="D27" i="166"/>
  <c r="D31" i="166" s="1"/>
  <c r="D21" i="166"/>
  <c r="G34" i="109"/>
  <c r="F17" i="165"/>
  <c r="F32" i="181"/>
  <c r="I33" i="182"/>
  <c r="L33" i="182" s="1"/>
  <c r="M33" i="182" s="1"/>
  <c r="N33" i="182" s="1"/>
  <c r="I14" i="182"/>
  <c r="L14" i="182" s="1"/>
  <c r="M14" i="182" s="1"/>
  <c r="N14" i="182" s="1"/>
  <c r="E28" i="110"/>
  <c r="E30" i="110" s="1"/>
  <c r="E34" i="110"/>
  <c r="E26" i="109"/>
  <c r="D17" i="165" s="1"/>
  <c r="J16" i="106"/>
  <c r="I16" i="106" s="1"/>
  <c r="M16" i="106" s="1"/>
  <c r="F22" i="181"/>
  <c r="I21" i="182"/>
  <c r="L21" i="182" s="1"/>
  <c r="M21" i="182" s="1"/>
  <c r="N21" i="182" s="1"/>
  <c r="F23" i="181"/>
  <c r="I22" i="182"/>
  <c r="L22" i="182" s="1"/>
  <c r="M22" i="182" s="1"/>
  <c r="N22" i="182" s="1"/>
  <c r="F17" i="181"/>
  <c r="I16" i="182"/>
  <c r="L16" i="182" s="1"/>
  <c r="M16" i="182" s="1"/>
  <c r="N16" i="182" s="1"/>
  <c r="F14" i="181"/>
  <c r="E15" i="181"/>
  <c r="G28" i="109"/>
  <c r="G30" i="109" s="1"/>
  <c r="DZ230" i="97"/>
  <c r="DX585" i="97"/>
  <c r="DX596" i="97"/>
  <c r="D32" i="166" l="1"/>
  <c r="F15" i="181"/>
  <c r="F27" i="165"/>
  <c r="F31" i="165" s="1"/>
  <c r="F32" i="165" s="1"/>
  <c r="F37" i="165"/>
  <c r="F39" i="165" s="1"/>
  <c r="F43" i="165" s="1"/>
  <c r="F45" i="165" s="1"/>
  <c r="F21" i="165"/>
  <c r="D27" i="165"/>
  <c r="D31" i="165" s="1"/>
  <c r="D37" i="165"/>
  <c r="D39" i="165" s="1"/>
  <c r="D43" i="165" s="1"/>
  <c r="D45" i="165" s="1"/>
  <c r="D21" i="165"/>
  <c r="E13" i="181"/>
  <c r="E28" i="109"/>
  <c r="E30" i="109" s="1"/>
  <c r="E34" i="109"/>
  <c r="DY579" i="97"/>
  <c r="DX598" i="97"/>
  <c r="DX600" i="97" s="1"/>
  <c r="DZ237" i="97"/>
  <c r="D32" i="165" l="1"/>
  <c r="F13" i="181"/>
  <c r="I13" i="182"/>
  <c r="L13" i="182" s="1"/>
  <c r="M13" i="182" s="1"/>
  <c r="N13" i="182" s="1"/>
  <c r="EA230" i="97"/>
  <c r="DY585" i="97"/>
  <c r="DY596" i="97"/>
  <c r="DZ579" i="97" l="1"/>
  <c r="DY598" i="97"/>
  <c r="DY600" i="97" s="1"/>
  <c r="EA237" i="97"/>
  <c r="EB230" i="97" l="1"/>
  <c r="DZ585" i="97"/>
  <c r="DZ596" i="97"/>
  <c r="EA579" i="97" l="1"/>
  <c r="DZ598" i="97"/>
  <c r="DZ600" i="97" s="1"/>
  <c r="EB237" i="97"/>
  <c r="EC230" i="97" l="1"/>
  <c r="EA585" i="97"/>
  <c r="EA596" i="97"/>
  <c r="EB579" i="97" l="1"/>
  <c r="EA598" i="97"/>
  <c r="EA600" i="97" s="1"/>
  <c r="EC237" i="97"/>
  <c r="ED230" i="97" l="1"/>
  <c r="EB585" i="97"/>
  <c r="EB596" i="97"/>
  <c r="EC579" i="97" l="1"/>
  <c r="EB598" i="97"/>
  <c r="EB600" i="97" s="1"/>
  <c r="ED237" i="97"/>
  <c r="EE230" i="97" l="1"/>
  <c r="EC585" i="97"/>
  <c r="EC596" i="97"/>
  <c r="ED579" i="97" l="1"/>
  <c r="EC598" i="97"/>
  <c r="EC600" i="97" s="1"/>
  <c r="EE237" i="97"/>
  <c r="D16" i="31" s="1"/>
  <c r="D26" i="31" l="1"/>
  <c r="D18" i="31"/>
  <c r="EF230" i="97"/>
  <c r="ED585" i="97"/>
  <c r="ED596" i="97"/>
  <c r="D16" i="109" l="1"/>
  <c r="C19" i="165" s="1"/>
  <c r="D28" i="31"/>
  <c r="EE579" i="97"/>
  <c r="ED598" i="97"/>
  <c r="ED600" i="97" s="1"/>
  <c r="EF237" i="97"/>
  <c r="D36" i="109" l="1"/>
  <c r="D18" i="109"/>
  <c r="D22" i="109" s="1"/>
  <c r="C41" i="165"/>
  <c r="C29" i="165"/>
  <c r="EG230" i="97"/>
  <c r="EE585" i="97"/>
  <c r="I16" i="88" s="1"/>
  <c r="EE596" i="97"/>
  <c r="I26" i="88" l="1"/>
  <c r="I18" i="88"/>
  <c r="D23" i="107"/>
  <c r="D27" i="107" s="1"/>
  <c r="D29" i="107" s="1"/>
  <c r="D31" i="107" s="1"/>
  <c r="D33" i="107" s="1"/>
  <c r="D35" i="107" s="1"/>
  <c r="D39" i="107" s="1"/>
  <c r="EF579" i="97"/>
  <c r="EE598" i="97"/>
  <c r="EE600" i="97" s="1"/>
  <c r="EG237" i="97"/>
  <c r="I16" i="110" l="1"/>
  <c r="H19" i="166" s="1"/>
  <c r="I28" i="88"/>
  <c r="D24" i="109"/>
  <c r="D43" i="107"/>
  <c r="EH230" i="97"/>
  <c r="EF585" i="97"/>
  <c r="EF596" i="97"/>
  <c r="I18" i="110" l="1"/>
  <c r="I22" i="110" s="1"/>
  <c r="I36" i="110"/>
  <c r="H29" i="166"/>
  <c r="H41" i="166"/>
  <c r="J13" i="106"/>
  <c r="I13" i="106" s="1"/>
  <c r="E10" i="181" s="1"/>
  <c r="D26" i="109"/>
  <c r="C17" i="165" s="1"/>
  <c r="EG579" i="97"/>
  <c r="EF598" i="97"/>
  <c r="EF600" i="97" s="1"/>
  <c r="EH237" i="97"/>
  <c r="C37" i="165" l="1"/>
  <c r="C39" i="165" s="1"/>
  <c r="C43" i="165" s="1"/>
  <c r="C45" i="165" s="1"/>
  <c r="C27" i="165"/>
  <c r="C31" i="165" s="1"/>
  <c r="C21" i="165"/>
  <c r="F10" i="181"/>
  <c r="I10" i="182"/>
  <c r="E27" i="149"/>
  <c r="E31" i="149" s="1"/>
  <c r="E35" i="149" s="1"/>
  <c r="E37" i="149" s="1"/>
  <c r="E39" i="149" s="1"/>
  <c r="E43" i="149" s="1"/>
  <c r="E47" i="149" s="1"/>
  <c r="I24" i="110" s="1"/>
  <c r="K30" i="106" s="1"/>
  <c r="I30" i="106" s="1"/>
  <c r="M30" i="106" s="1"/>
  <c r="D34" i="109"/>
  <c r="C32" i="165" s="1"/>
  <c r="D28" i="109"/>
  <c r="D30" i="109" s="1"/>
  <c r="M13" i="106"/>
  <c r="EI230" i="97"/>
  <c r="EG585" i="97"/>
  <c r="EG596" i="97"/>
  <c r="E21" i="181" l="1"/>
  <c r="L10" i="182"/>
  <c r="M10" i="182" s="1"/>
  <c r="N10" i="182" s="1"/>
  <c r="K44" i="182"/>
  <c r="L44" i="182" s="1"/>
  <c r="M44" i="182" s="1"/>
  <c r="N44" i="182" s="1"/>
  <c r="F21" i="181"/>
  <c r="I20" i="182"/>
  <c r="L20" i="182" s="1"/>
  <c r="M20" i="182" s="1"/>
  <c r="N20" i="182" s="1"/>
  <c r="I26" i="110"/>
  <c r="H17" i="166" s="1"/>
  <c r="EH579" i="97"/>
  <c r="EG598" i="97"/>
  <c r="EG600" i="97" s="1"/>
  <c r="EI237" i="97"/>
  <c r="H37" i="166" l="1"/>
  <c r="H39" i="166" s="1"/>
  <c r="H43" i="166" s="1"/>
  <c r="H45" i="166" s="1"/>
  <c r="H27" i="166"/>
  <c r="H31" i="166" s="1"/>
  <c r="H21" i="166"/>
  <c r="I28" i="110"/>
  <c r="I30" i="110" s="1"/>
  <c r="I34" i="110"/>
  <c r="H32" i="166" s="1"/>
  <c r="EH585" i="97"/>
  <c r="EH596" i="97"/>
  <c r="EI579" i="97" l="1"/>
  <c r="EH598" i="97"/>
  <c r="EH600" i="97" s="1"/>
  <c r="EI585" i="97" l="1"/>
  <c r="EI598" i="97" s="1"/>
  <c r="EI600" i="97" s="1"/>
  <c r="EI596" i="97"/>
  <c r="L17" i="182" l="1"/>
  <c r="M28" i="182"/>
  <c r="N28" i="182" s="1"/>
  <c r="L28" i="182"/>
  <c r="L23" i="182" l="1"/>
  <c r="L37" i="182" s="1"/>
  <c r="M17" i="182"/>
  <c r="N17" i="182" s="1"/>
  <c r="M23" i="182" l="1"/>
  <c r="N23" i="182" s="1"/>
  <c r="M37" i="182" l="1"/>
  <c r="N37" i="182" s="1"/>
</calcChain>
</file>

<file path=xl/sharedStrings.xml><?xml version="1.0" encoding="utf-8"?>
<sst xmlns="http://schemas.openxmlformats.org/spreadsheetml/2006/main" count="1964" uniqueCount="435">
  <si>
    <t>Puget Sound Energy</t>
  </si>
  <si>
    <t>Electric Decoupling Mechanism</t>
  </si>
  <si>
    <t>Line</t>
  </si>
  <si>
    <t>Schedule</t>
  </si>
  <si>
    <t>Schedules</t>
  </si>
  <si>
    <t>No.</t>
  </si>
  <si>
    <t>Source</t>
  </si>
  <si>
    <t>8 &amp; 24</t>
  </si>
  <si>
    <t>7A, 11, 25, 29, 35 &amp; 43</t>
  </si>
  <si>
    <t>(a)</t>
  </si>
  <si>
    <t>(b)</t>
  </si>
  <si>
    <t>(c)</t>
  </si>
  <si>
    <t>(d)</t>
  </si>
  <si>
    <t>(e)</t>
  </si>
  <si>
    <t>(f)</t>
  </si>
  <si>
    <t>Work Paper</t>
  </si>
  <si>
    <t>Total Balance to Amortize</t>
  </si>
  <si>
    <t>Forecasted Rate Year Base Sales (kWh)</t>
  </si>
  <si>
    <t>Rate Year Amortization Rate ($/kWh)</t>
  </si>
  <si>
    <t>Post-Rate Test Amortization Rate ($/kWh)</t>
  </si>
  <si>
    <t>Post-Rate Test Deferred Balance to Recover/(Refund)</t>
  </si>
  <si>
    <t>Calculation</t>
  </si>
  <si>
    <t xml:space="preserve">Post-Rate Test Total Balance for Amortization </t>
  </si>
  <si>
    <t>Post-Rate Test Deferred Balance not Amortized</t>
  </si>
  <si>
    <t>12 &amp; 26</t>
  </si>
  <si>
    <t>10 &amp; 31</t>
  </si>
  <si>
    <t>Forecasted Rate Year Base Sales (KW)</t>
  </si>
  <si>
    <t>Rate Year Amortization Rate ($/KW)</t>
  </si>
  <si>
    <t>Post-Rate Test Amortization Rate ($/KW)</t>
  </si>
  <si>
    <t>Average Rate ($/kWh)</t>
  </si>
  <si>
    <t>Tariff</t>
  </si>
  <si>
    <t>Total Current Schedule 142 Rate ($/kWh)</t>
  </si>
  <si>
    <t>Proposed Schedule 142 Delivery Margin Amortization Rate ($/kWh)</t>
  </si>
  <si>
    <t>Proposed Schedule 142 Fixed Power Cost Amortization Rate ($/kWh)</t>
  </si>
  <si>
    <t>Total Proposed Schedule 142 Rate ($/kWh)</t>
  </si>
  <si>
    <t>Incremental Change in Volumetric Delivery Revenue per Unit ($/kWh)</t>
  </si>
  <si>
    <t>% Change to Revenues</t>
  </si>
  <si>
    <t>% above Rate Test Maximum</t>
  </si>
  <si>
    <t>Adjust Schedule 142 Delivery Margin Amortization Rate ($/kWh)</t>
  </si>
  <si>
    <t>Adjust Schedule 142 Fixed Power Cost Amortization Rate ($/kWh)</t>
  </si>
  <si>
    <t>Post-Rate Test Schedule 142 Delivery Margin Amortization Rate ($/kWh)</t>
  </si>
  <si>
    <t>Post-Rate Test Schedule 142 Fixed Power Cost Amortization Rate ($/kWh)</t>
  </si>
  <si>
    <t>Post-Rate Test Total Schedule 142 Amortization Rate ($/kWh)</t>
  </si>
  <si>
    <t>Average Rate ($/KW)</t>
  </si>
  <si>
    <t>Proposed Schedule 142 Delivery Margin Amortization Rate ($/KW)</t>
  </si>
  <si>
    <t>Incremental Change to Delivery Margin Amortization Rate ($/KW)</t>
  </si>
  <si>
    <t>Incremental Change to Fixed Power Cost Amortization Rate ($/kWh)</t>
  </si>
  <si>
    <t>% Change to Delivery Revenues</t>
  </si>
  <si>
    <t>% Change to Fixed Power Cost Revenues</t>
  </si>
  <si>
    <t>% Total Change to Revenues</t>
  </si>
  <si>
    <t>Adjust Schedule 142 Delivery Margin Amortization Rate ($/KW)</t>
  </si>
  <si>
    <t>Post-Rate Test Schedule 142 Delivery Margin Amortization Rate ($/KW)</t>
  </si>
  <si>
    <t>Post-Rate Test Schedule 142 Fixed Power Cost Amortization Rate ($/KW)</t>
  </si>
  <si>
    <t>Line No.</t>
  </si>
  <si>
    <t>(g)</t>
  </si>
  <si>
    <t>(h)</t>
  </si>
  <si>
    <t>Total</t>
  </si>
  <si>
    <t>Check</t>
  </si>
  <si>
    <t>Actual Customers</t>
  </si>
  <si>
    <t>Total Proposed</t>
  </si>
  <si>
    <t>Schedule 142 Rate</t>
  </si>
  <si>
    <t>Schedule 142</t>
  </si>
  <si>
    <t>Delivery Margin</t>
  </si>
  <si>
    <t>Fixed Power Cost</t>
  </si>
  <si>
    <t>Units</t>
  </si>
  <si>
    <t>Adjusting Rates</t>
  </si>
  <si>
    <t>Amortization</t>
  </si>
  <si>
    <t>Energy Charge</t>
  </si>
  <si>
    <t>$/kWh</t>
  </si>
  <si>
    <t>Schedules 7A, 11, 25, 29, 35 &amp; 43</t>
  </si>
  <si>
    <t>Demand Charge</t>
  </si>
  <si>
    <t xml:space="preserve">$/KW </t>
  </si>
  <si>
    <t>$kWh</t>
  </si>
  <si>
    <t>$/KW</t>
  </si>
  <si>
    <t>kWh</t>
  </si>
  <si>
    <t>Total Residential</t>
  </si>
  <si>
    <t>KW</t>
  </si>
  <si>
    <t>Lighting</t>
  </si>
  <si>
    <t>Conversion Factor</t>
  </si>
  <si>
    <t>Development of Delivery Margin Amortization Rate</t>
  </si>
  <si>
    <t>Development of Fixed Power Cost Amortization Rate</t>
  </si>
  <si>
    <t>Annual Rate Change Test (Limit 3%)</t>
  </si>
  <si>
    <t>Forecast Delivered Sales Volumes and Customer Counts</t>
  </si>
  <si>
    <t>Projected Delivered Sales Volume by Month (kWh)</t>
  </si>
  <si>
    <t>Rate Schedule</t>
  </si>
  <si>
    <t>7A</t>
  </si>
  <si>
    <t>11 &amp; 25</t>
  </si>
  <si>
    <t>Projected Demand by Month (KW)</t>
  </si>
  <si>
    <t xml:space="preserve">Projected Customers by Month </t>
  </si>
  <si>
    <t>Average</t>
  </si>
  <si>
    <t>Schedules 7A,11,25,29,35&amp;43</t>
  </si>
  <si>
    <t>Projected</t>
  </si>
  <si>
    <t>Deferral Amortization Rate ($/kWh)</t>
  </si>
  <si>
    <t>Deferral Amortization</t>
  </si>
  <si>
    <t>Remove Rev Sensitive Items (Conversion Factor)</t>
  </si>
  <si>
    <t>Deferral Amortization Net of Rev Sensitive Items</t>
  </si>
  <si>
    <t xml:space="preserve">KW </t>
  </si>
  <si>
    <t>Deferral Amortization Rate ($/KW)</t>
  </si>
  <si>
    <t xml:space="preserve">Schedule 7 Decoupling Refund/Surcharge Amortization </t>
  </si>
  <si>
    <t xml:space="preserve">Schedules 8 &amp; 24 Decoupling Refund/Surcharge Amortization </t>
  </si>
  <si>
    <t>Schedules 7A, 11, 25, 29, 35 &amp; 43 Decoupling Refund/Surcharge Amortization</t>
  </si>
  <si>
    <t xml:space="preserve">Schedules 12 &amp; 26 Decoupling Refund/Surcharge Amortization </t>
  </si>
  <si>
    <t>Schedules 10 &amp; 31 Decoupling Refund/Surcharge Amortization</t>
  </si>
  <si>
    <t>PUGET SOUND ENERGY-ELECTRIC</t>
  </si>
  <si>
    <t>LINE</t>
  </si>
  <si>
    <t>NO.</t>
  </si>
  <si>
    <t>DESCRIPTION</t>
  </si>
  <si>
    <t>RATE</t>
  </si>
  <si>
    <t>BAD DEBTS</t>
  </si>
  <si>
    <t>ANNUAL FILING FEE</t>
  </si>
  <si>
    <t>SUM OF TAXES OTHER</t>
  </si>
  <si>
    <t>Amortization Balance including Revenue Senstive Items</t>
  </si>
  <si>
    <t>Interest Balance including Revenue Sensitive Items</t>
  </si>
  <si>
    <t>Total Balance including Revenue Sensitive Items</t>
  </si>
  <si>
    <t>Recovery of Delivery Deferral Balance by Rate Group</t>
  </si>
  <si>
    <t xml:space="preserve">Line  </t>
  </si>
  <si>
    <t>Deferral Balance including Revenue Sensitive Items</t>
  </si>
  <si>
    <t>Actual</t>
  </si>
  <si>
    <t>Test Year NORMAL</t>
  </si>
  <si>
    <t xml:space="preserve">Total kWh Usage by Rate Schedule </t>
  </si>
  <si>
    <t>Temperature Sensitive Rate Schedules</t>
  </si>
  <si>
    <t>Class</t>
  </si>
  <si>
    <t>TY_Total</t>
  </si>
  <si>
    <t>Schedule 7, 17, 27, 37 &amp; 47</t>
  </si>
  <si>
    <t>Schedule 8</t>
  </si>
  <si>
    <t>Schedule 24 &amp; 24L</t>
  </si>
  <si>
    <t>Total Schedule 24</t>
  </si>
  <si>
    <t>Schedule 11</t>
  </si>
  <si>
    <t>Schedule 25, 25L &amp; 7A</t>
  </si>
  <si>
    <t>Total Schedule 25</t>
  </si>
  <si>
    <t>Schedule 12</t>
  </si>
  <si>
    <t>Schedule 26 &amp; 26L</t>
  </si>
  <si>
    <t>Total Schedule 26</t>
  </si>
  <si>
    <t>Schedule 10</t>
  </si>
  <si>
    <t>Schedule 31</t>
  </si>
  <si>
    <t>Total Schedule 31</t>
  </si>
  <si>
    <t>Schedule 29</t>
  </si>
  <si>
    <t>Schedule 43</t>
  </si>
  <si>
    <t>Resale 5</t>
  </si>
  <si>
    <t>% Diff from Actual (Total)</t>
  </si>
  <si>
    <t>Rate Schedules Not Sensitive to Temperature</t>
  </si>
  <si>
    <t>High Voltage (46/49)</t>
  </si>
  <si>
    <t>Schedule 35</t>
  </si>
  <si>
    <t>Grand Total</t>
  </si>
  <si>
    <t>Recovery of FPC Deferral Balance by Rate Group</t>
  </si>
  <si>
    <t>Summary of Proposed Rates</t>
  </si>
  <si>
    <t>Acct No.</t>
  </si>
  <si>
    <t>Delivery Decoupling Accounts:</t>
  </si>
  <si>
    <t xml:space="preserve">Sch. 7 Decoupling Refund/Surcharge Amortization </t>
  </si>
  <si>
    <t>Beginning</t>
  </si>
  <si>
    <t>Transfer Deferral Amounts to Surcharge/Refund Account</t>
  </si>
  <si>
    <t>Surcharge/Refund Amortization</t>
  </si>
  <si>
    <t>Total Month</t>
  </si>
  <si>
    <t>Ending</t>
  </si>
  <si>
    <t xml:space="preserve">Sch. 8 &amp; 24 Decoupling Refund/Surcharge Amortization </t>
  </si>
  <si>
    <t>Allocation of Non-Residential Amortization Amounts</t>
  </si>
  <si>
    <t xml:space="preserve">Sch. 7A, 11, 25, 29, 35 &amp; 43 Decoupling Refund/Surcharge Amortization </t>
  </si>
  <si>
    <t xml:space="preserve">Sch. 40 Decoupling Refund/Surcharge Amortization </t>
  </si>
  <si>
    <t xml:space="preserve">Sch. 12 &amp; 26 Decoupling Refund/Surcharge Amortization </t>
  </si>
  <si>
    <t xml:space="preserve">Sch. 10 &amp; 31 Decoupling Refund/Surcharge Amortization </t>
  </si>
  <si>
    <t xml:space="preserve">Sch. 46 &amp; 49 Decoupling Refund/Surcharge Amortization </t>
  </si>
  <si>
    <t>Current Sch. 7 Decoupling Deferral</t>
  </si>
  <si>
    <t>PSE Deferral</t>
  </si>
  <si>
    <t>Current Sch. 8 &amp; 24 Decoupling Deferral</t>
  </si>
  <si>
    <t>Allocation of Non-Residential Deferral Amounts</t>
  </si>
  <si>
    <t>Current Sch. 7A, 11, 25, 29, 35 &amp; 43 Decoupling Deferral</t>
  </si>
  <si>
    <t>Current Sch. 12 &amp; 26 Decoupling Deferral</t>
  </si>
  <si>
    <t>Current Sch. 10 &amp; 31 Decoupling Deferral</t>
  </si>
  <si>
    <t>Current Sch. 46 &amp; 49 Decoupling Deferral</t>
  </si>
  <si>
    <t>Interest on Sch. 7 Decoupling Deferral</t>
  </si>
  <si>
    <t xml:space="preserve">Activity </t>
  </si>
  <si>
    <t>Interest on Sch. 8 &amp; 24 Decoupling Deferral</t>
  </si>
  <si>
    <t>Allocation of Non-Residential Interest Amounts</t>
  </si>
  <si>
    <t>Interest on Sch. 7A, 11, 25, 29, 35 &amp; 43 Decoupling Deferral</t>
  </si>
  <si>
    <t>Interest on Sch. 40 Decoupling Deferral</t>
  </si>
  <si>
    <t>Interest on Sch. 12 &amp; 26 Decoupling Deferral</t>
  </si>
  <si>
    <t>Interest on Sch. 10 &amp; 31 Decoupling Deferral</t>
  </si>
  <si>
    <t>Interest on Sch. 46 &amp; 49 Decoupling Deferral</t>
  </si>
  <si>
    <t>Fixed Power Costs Decoupling Accounts:</t>
  </si>
  <si>
    <t>Allocation of Fixed Power Cost Deferral Amounts</t>
  </si>
  <si>
    <t xml:space="preserve">Total </t>
  </si>
  <si>
    <t>Less:  Acct. being Amortized</t>
  </si>
  <si>
    <t>Current Period Under/(Over) Recovered</t>
  </si>
  <si>
    <t>Decoupling Account Balance</t>
  </si>
  <si>
    <t>Actual kWh (New Rate)</t>
  </si>
  <si>
    <t>Total Actual Volumetric Delivery Revenue</t>
  </si>
  <si>
    <t>Deferral</t>
  </si>
  <si>
    <t>Delivery Revenue Deferral and Amortization Calculations</t>
  </si>
  <si>
    <t>Allowed Delivery Revenue</t>
  </si>
  <si>
    <t>Actual Delivery Revenue</t>
  </si>
  <si>
    <t>Interest</t>
  </si>
  <si>
    <t>Deferral for Journal Entry</t>
  </si>
  <si>
    <t xml:space="preserve">Amounts highlighted in orange will be updated each May when rates change by the Cost of Service Department. </t>
  </si>
  <si>
    <t>The conversion factor should be updated as necessary when rates change and can be obtained from the Revenue Requirement Department.</t>
  </si>
  <si>
    <t>Fixed Production Cost Revenue Deferral and Amortization Calculations</t>
  </si>
  <si>
    <t>Actual Fixed Production Cost Revenue</t>
  </si>
  <si>
    <t>Total Actual Volumetric FPC Revenue</t>
  </si>
  <si>
    <t>Delivery</t>
  </si>
  <si>
    <t>Deferral Amortization Rate ($/KWh)</t>
  </si>
  <si>
    <t>KWh</t>
  </si>
  <si>
    <t xml:space="preserve">Non-Residential Decoupling Refund/Surcharge Amortization </t>
  </si>
  <si>
    <t>Current Non-Residential Decoupling Deferral</t>
  </si>
  <si>
    <t>Adjustment to Remove Amortization from Actual Revenue</t>
  </si>
  <si>
    <t>Allocate Deferral Amounts to Sch 12 &amp; 26 and Sch 10 &amp; 31</t>
  </si>
  <si>
    <t>Interest on Non-Residential Decoupling Deferral</t>
  </si>
  <si>
    <t>Allocate Interest Amounts to Sch 12 &amp; 26 and Sch 10 &amp; 31</t>
  </si>
  <si>
    <t>Interest Adjustment (2016)</t>
  </si>
  <si>
    <t>Adjustment to Revise Schedule 10 KW Demand Units</t>
  </si>
  <si>
    <t>Activity</t>
  </si>
  <si>
    <t>CONVERSION FACTOR</t>
  </si>
  <si>
    <t>Total Balance</t>
  </si>
  <si>
    <t>SC</t>
  </si>
  <si>
    <t xml:space="preserve">Interest on Sch. 12 &amp; 26 Decoupling Deferral </t>
  </si>
  <si>
    <t xml:space="preserve">Current Sch. 40 Decoupling Deferral </t>
  </si>
  <si>
    <t>Special Contract</t>
  </si>
  <si>
    <t>Schedule SC</t>
  </si>
  <si>
    <t>Special Contracts</t>
  </si>
  <si>
    <t>One-time Reclass from SCH 40 to SC</t>
  </si>
  <si>
    <t>STATE UTILITY TAX - NET OF BAD DEBTS ( 3.8734% - ( LINE 1 * 3.8734%) )</t>
  </si>
  <si>
    <t>CONVERSION FACTOR EXCLUDING FEDERAL INCOME TAX ( 1 - LINE 5)</t>
  </si>
  <si>
    <t>FEDERAL INCOME TAX</t>
  </si>
  <si>
    <t xml:space="preserve">CONVERSION FACTOR INCL FEDERAL INCOME TAX ( LINE 5 + LINE 8 ) </t>
  </si>
  <si>
    <t xml:space="preserve">Sch. SC Decoupling Refund/Surcharge Amortization </t>
  </si>
  <si>
    <t xml:space="preserve">Current Sch. SC Decoupling Deferral  </t>
  </si>
  <si>
    <t xml:space="preserve">Interest on Sch. SC Decoupling Deferral </t>
  </si>
  <si>
    <t>Schedule SC Decoupling Refund/Surcharge Amortization</t>
  </si>
  <si>
    <t>Deferral Amortization Rate ($/kW) (Old Rate)</t>
  </si>
  <si>
    <t>Conversion Factor (2019 GRC)</t>
  </si>
  <si>
    <t>Deferral Amortization Rate ($/kWh) (Old Rate)</t>
  </si>
  <si>
    <t>Deferral Amortization for Journal Entry</t>
  </si>
  <si>
    <t xml:space="preserve">Schedule Special Contracts </t>
  </si>
  <si>
    <t>Transfer Balance to new Surcharge/Refund Account - Per 2019 GRC</t>
  </si>
  <si>
    <t>Interest on Sch. SC Decoupling Deferral *</t>
  </si>
  <si>
    <t>Current Sch. SC Decoupling Deferral *</t>
  </si>
  <si>
    <t xml:space="preserve">SCH 40 Re-Class per 2019 GRC </t>
  </si>
  <si>
    <t>Sch. SC Decoupling Refund/Surcharge Amortization *</t>
  </si>
  <si>
    <t>Basic Charge</t>
  </si>
  <si>
    <t>First 600 kWh</t>
  </si>
  <si>
    <t>Over 600 kWh</t>
  </si>
  <si>
    <t>Electric Decoupling</t>
  </si>
  <si>
    <t>(Delivery)</t>
  </si>
  <si>
    <t>(Fixed Power Cost)</t>
  </si>
  <si>
    <t>*NOTE: Included SCH 40 before October 15, 2020 (pre-2019 GRC)</t>
  </si>
  <si>
    <t>TOTAL</t>
  </si>
  <si>
    <t>Proposed Schedule 142 Fixed Power Cost Amortization Rate ($/KWh)</t>
  </si>
  <si>
    <t>Sch. 7 Decoupling Refund/Surcharge Amortization - 2019 GRC Supplemental</t>
  </si>
  <si>
    <t>Sch. 8 &amp; 24 Decoupling Refund/Surcharge Amortization - 2019 GRC Supplemental</t>
  </si>
  <si>
    <t>Sch. 7A, 11, 25, 29, 35 &amp; 43 Decoupling Refund/Surcharge Amortization - 2019 GRC Supplemental</t>
  </si>
  <si>
    <t>Sch. SC Decoupling Refund/Surcharge Amortization - 2019 GRC Supplemental</t>
  </si>
  <si>
    <t>Sch. 12 &amp; 26 Decoupling Refund/Surcharge Amortization - 2019 GRC Supplemental</t>
  </si>
  <si>
    <t>Sch. 10 &amp; 31 Decoupling Refund/Surcharge Amortization - 2019 GRC Supplemental</t>
  </si>
  <si>
    <t>Sch. 8 &amp; 24 Decoupling Refund/Surcharge Amortization  - 2019 GRC Supplemental</t>
  </si>
  <si>
    <t>Sch. 7A, 11, 25, 29, 35 &amp; 43 Decoupling Refund/Surcharge Amortization  - 2019 GRC Supplemental</t>
  </si>
  <si>
    <t>Sch. SC Decoupling Refund/Surcharge Amortization  - 2019 GRC Supplemental</t>
  </si>
  <si>
    <t>Sch. 12 &amp; 26 Decoupling Refund/Surcharge Amortization  - 2019 GRC Supplemental</t>
  </si>
  <si>
    <t>Sch. 10 &amp; 31 Decoupling Refund/Surcharge Amortization  - 2019 GRC Supplemental</t>
  </si>
  <si>
    <t>Schedule 7 Decoupling Refund/Surcharge Amortization - 2019 GRC Supplemental</t>
  </si>
  <si>
    <t>Schedules 8 &amp; 24 Decoupling Refund/Surcharge Amortization - 2019 GRC Supplemental</t>
  </si>
  <si>
    <t>Schedules 7A, 11, 25, 29, 35 &amp; 43 Decoupling Refund/Surcharge Amortization - 2019 GRC Supplemental</t>
  </si>
  <si>
    <t>Schedule SC Decoupling Refund/Surcharge Amortization - 2019 GRC Supplemental</t>
  </si>
  <si>
    <t>Schedules 12 &amp; 26 Decoupling Refund/Surcharge Amortization - 2019 GRC Supplemental</t>
  </si>
  <si>
    <t>Schedules 10 &amp; 31 Decoupling Refund/Surcharge Amortization - 2019 GRC Supplemental</t>
  </si>
  <si>
    <t>Tariff Sheet No. 142-H</t>
  </si>
  <si>
    <t>Balances Set Into Rates (including revenue sensitive items):</t>
  </si>
  <si>
    <t>Balances to Transfer to Amortization Accounts:</t>
  </si>
  <si>
    <t xml:space="preserve">   Total Balance Transferred to Amortization Account</t>
  </si>
  <si>
    <t>Calculation of Amortization Interest Ratio:</t>
  </si>
  <si>
    <t xml:space="preserve">   Total Amortization Balance</t>
  </si>
  <si>
    <t>Amortization Interest Ratio</t>
  </si>
  <si>
    <t>Interest on Sch. 8 &amp; 24 Decoupling Deferral**</t>
  </si>
  <si>
    <t>Notes:</t>
  </si>
  <si>
    <t>Amounts highlighted in green must be updated with actuals each month using customer count and volume reports from SAP Business Objects.</t>
  </si>
  <si>
    <t>(12) + (14) + (16)</t>
  </si>
  <si>
    <t>(6) / (10)</t>
  </si>
  <si>
    <t>[ (2) + (4) ] / (10)</t>
  </si>
  <si>
    <t>(8) / (10)</t>
  </si>
  <si>
    <t>(2) + (4) + (6) + (8)</t>
  </si>
  <si>
    <t xml:space="preserve">**NOTE: For January 2022 and February 2022, interest GL for Schedules 8&amp;24 was corrected in March 2022 for ($3,496.53). For January 2022 and February 2022, interest GL for Schedules 7A,11,25,29,35,43 was corrected in March 2022 for ($5,708.43). </t>
  </si>
  <si>
    <t xml:space="preserve">Line </t>
  </si>
  <si>
    <t>Cross check</t>
  </si>
  <si>
    <t>Plus: Current Schedule 142 Delivery Margin Amortization Rate ($/KW)</t>
  </si>
  <si>
    <t>Plus: Current Schedule 142 Fixed Power Cost Amortization Rate ($/kWh)</t>
  </si>
  <si>
    <t>cross check</t>
  </si>
  <si>
    <t xml:space="preserve">Current Schedule 142 Delivery Margin Amortization Rate ($/kWh) </t>
  </si>
  <si>
    <t>Current Schedule 142 Fixed Power Cost Amortization Rate ($/kWh)</t>
  </si>
  <si>
    <t>Conversion Factor (2022 GRC)</t>
  </si>
  <si>
    <t>Note: Adjusted for 0.004 Annual UTS Fees per DOCKET UE-220407 and UG-220408</t>
  </si>
  <si>
    <t>10 days</t>
  </si>
  <si>
    <t>21 days</t>
  </si>
  <si>
    <t>Transfer Balance TO/FROM new Surcharge/Refund Account - Per 2019 GRC</t>
  </si>
  <si>
    <t>Account Write off / Rounding</t>
  </si>
  <si>
    <t>Current Sch. 7A, 11, 25, 29, 35 &amp; 43 Decoupling Deferral ***</t>
  </si>
  <si>
    <t>Interest on Sch. 7A, 11, 25, 29, 35 &amp; 43 Decoupling Deferral** and ***</t>
  </si>
  <si>
    <t>***NOTE: For January 2023 for Schedules 7A, 11, 25, 29, 35 &amp; 43, the JE corrections will be made in March 2023 for $(3,400.04) for current deferral and $(26.84) for interest</t>
  </si>
  <si>
    <t xml:space="preserve">   Total Residual Amortization and Deferral</t>
  </si>
  <si>
    <t xml:space="preserve">   Total Residual Amortization, Deferral &amp; Interest Balance</t>
  </si>
  <si>
    <t>Deferral balance to Transfer to amortization account</t>
  </si>
  <si>
    <t>Interest balance to Transfer to amortization account</t>
  </si>
  <si>
    <t>12ME Apr 2025</t>
  </si>
  <si>
    <t>Source: F2023 Load forecast (8-9-2023)</t>
  </si>
  <si>
    <t>Amounts highlighted in red are multi-year amortization rates will be updated when rates change by the Cost of Service Department.</t>
  </si>
  <si>
    <t>Deferral Amortization for Journal Entry (2019 GRC)</t>
  </si>
  <si>
    <t>Deferral Amortization (2019 GRC)</t>
  </si>
  <si>
    <t>Deferral Amortization Rate ($/kWh) (2019 GRC Old Rate)</t>
  </si>
  <si>
    <t>Deferral Amortization Rate ($/kWh) (2019 GRC New Rate)</t>
  </si>
  <si>
    <t>2022 GRC Effective 1.11.2023</t>
  </si>
  <si>
    <t>Deferral Amortization Rate ($/kW) (2019 GRC Old Rate)</t>
  </si>
  <si>
    <t>Deferral Amortization Rate ($/kW) (2019 GRC New Rate)</t>
  </si>
  <si>
    <t>Fixed Production Cost Revenue Per Unit ($/kWh)</t>
  </si>
  <si>
    <t>Proposed</t>
  </si>
  <si>
    <t>Demand</t>
  </si>
  <si>
    <t>Energy</t>
  </si>
  <si>
    <t>e</t>
  </si>
  <si>
    <t>d</t>
  </si>
  <si>
    <t>c</t>
  </si>
  <si>
    <t>b</t>
  </si>
  <si>
    <t>a</t>
  </si>
  <si>
    <t>% Change</t>
  </si>
  <si>
    <t>Proposed Rates</t>
  </si>
  <si>
    <t>Current Rates</t>
  </si>
  <si>
    <t>Voltage Level</t>
  </si>
  <si>
    <t>.</t>
  </si>
  <si>
    <t>Typical Residential Bill at 800 kWh</t>
  </si>
  <si>
    <t>(%)</t>
  </si>
  <si>
    <t>Change ($)</t>
  </si>
  <si>
    <t>Proposed Bill</t>
  </si>
  <si>
    <t xml:space="preserve"> </t>
  </si>
  <si>
    <t>Projected Rate-Year
Revenue Impacts
from Proposed Rate Changes</t>
  </si>
  <si>
    <t>Customer Class</t>
  </si>
  <si>
    <t>Impacts of Rate Change</t>
  </si>
  <si>
    <t>PUGET SOUND ENERGY</t>
  </si>
  <si>
    <t>Annual kW Demand</t>
  </si>
  <si>
    <t>Annual kWh Delivered Sales  05/01/24 to 04/30/25 (F2023)</t>
  </si>
  <si>
    <t>Total Projected Revenue
 w/ Current Sch. 142 Rates</t>
  </si>
  <si>
    <t>Current 
Sch. 142 Rates per kWhs</t>
  </si>
  <si>
    <t>Current 
Sch. 142 Rates per kW</t>
  </si>
  <si>
    <t>g</t>
  </si>
  <si>
    <t>Proposed 
Sch. 142 Rates per kWhs</t>
  </si>
  <si>
    <t>Proposed 
Sch. 142 Rates per kW</t>
  </si>
  <si>
    <t>Electric Schedule 142 - Decoupling Amortization Adjustment</t>
  </si>
  <si>
    <t>Total Projected Revenue
 w/ Proposed Sch. 142 Rates</t>
  </si>
  <si>
    <t>Proposed Rate Effective May 1, 2024</t>
  </si>
  <si>
    <t>2024 Electric Decoupling Filing</t>
  </si>
  <si>
    <t xml:space="preserve"> Effective May 1, 2024</t>
  </si>
  <si>
    <t>Cross Check</t>
  </si>
  <si>
    <t>F2023 Forecasted Rate-Year Ended April 30, 2025</t>
  </si>
  <si>
    <t>142-H</t>
  </si>
  <si>
    <t>f</t>
  </si>
  <si>
    <t>Sch. 142 Tariff Ref.</t>
  </si>
  <si>
    <t>Pass-Thru Trackers</t>
  </si>
  <si>
    <t>Residential Bill Impacts</t>
  </si>
  <si>
    <t>Current Bill</t>
  </si>
  <si>
    <t>h</t>
  </si>
  <si>
    <t>i</t>
  </si>
  <si>
    <t>j = i + c * (g-e) + d * (h-f)</t>
  </si>
  <si>
    <t>k = j - i</t>
  </si>
  <si>
    <t>l = k / i</t>
  </si>
  <si>
    <t>Schedule 7</t>
  </si>
  <si>
    <t>Schedules 8 &amp; 24</t>
  </si>
  <si>
    <t>Schedules 12 &amp; 26</t>
  </si>
  <si>
    <t>Schedules 10 &amp; 31</t>
  </si>
  <si>
    <t>Beginning May 1, 2024, decoupling amortization rates for TOU customers will be effective for 9 months.</t>
  </si>
  <si>
    <t>25 (11, 7A)</t>
  </si>
  <si>
    <t>Schedules 7</t>
  </si>
  <si>
    <t>Schedule 12 &amp; 26</t>
  </si>
  <si>
    <t>Schedule 10 &amp; 31</t>
  </si>
  <si>
    <t>FOR THE TWELVE MONTHS ENDED DECEMBER 31, 2018</t>
  </si>
  <si>
    <t>2019 GENERAL RATE CASE</t>
  </si>
  <si>
    <t>FOR THE TWELVE MONTHS ENDED JUNE 30, 2021</t>
  </si>
  <si>
    <t>2022 GENERAL RATE CASE</t>
  </si>
  <si>
    <t>Electric Sch 142 Tariff Rates</t>
  </si>
  <si>
    <t>Residential</t>
  </si>
  <si>
    <t>7 (307) (317) (327)</t>
  </si>
  <si>
    <t>Secondary Voltage</t>
  </si>
  <si>
    <t>General Service: Demand &lt;= 50 kW</t>
  </si>
  <si>
    <t>08 (24) (324)</t>
  </si>
  <si>
    <t>Small General Service: Demand &gt; 50 kW but &lt;= 350 kW</t>
  </si>
  <si>
    <t>11 / 25</t>
  </si>
  <si>
    <t>Large General Service: Demand &gt; 350 kW</t>
  </si>
  <si>
    <t>12 (26) (26P)</t>
  </si>
  <si>
    <t>Irrigation &amp; Pumping Service: Demand &gt; 50 kW but &lt;= 350 kW</t>
  </si>
  <si>
    <t>Total Secondary Voltage</t>
  </si>
  <si>
    <t>Primary Voltage</t>
  </si>
  <si>
    <t>General Service</t>
  </si>
  <si>
    <t>10 (31)</t>
  </si>
  <si>
    <t>Irrigation &amp; Pumping Service</t>
  </si>
  <si>
    <t>All Electric Schools</t>
  </si>
  <si>
    <t>Total Primary Voltage</t>
  </si>
  <si>
    <t>High Voltage</t>
  </si>
  <si>
    <t>Interruptible Service</t>
  </si>
  <si>
    <t>Total High Voltage</t>
  </si>
  <si>
    <t>Choice / Retail Wheeling</t>
  </si>
  <si>
    <t>448 - 459</t>
  </si>
  <si>
    <t>50 - 59</t>
  </si>
  <si>
    <t>Total Retail Sales</t>
  </si>
  <si>
    <t>Firm Resale</t>
  </si>
  <si>
    <t>Total Sales</t>
  </si>
  <si>
    <t>December 31, 2023 Balances to Transfer to Amortization Accounts</t>
  </si>
  <si>
    <t xml:space="preserve">   Estimated Amortization Balance as of April 30, 2024</t>
  </si>
  <si>
    <t xml:space="preserve">   Estimated 2019 GRC Supplemental Amortization Balance as of April 30, 2024</t>
  </si>
  <si>
    <t xml:space="preserve">   Deferral Balance at End of Calendar Year 2023 (Post 3% Test)</t>
  </si>
  <si>
    <t xml:space="preserve">   Interest Balance at End of Calendar Year 2023</t>
  </si>
  <si>
    <r>
      <t>Allowed Fixed Production Cost Revenue</t>
    </r>
    <r>
      <rPr>
        <vertAlign val="superscript"/>
        <sz val="8"/>
        <rFont val="Arial"/>
        <family val="2"/>
      </rPr>
      <t>(2)</t>
    </r>
  </si>
  <si>
    <r>
      <t>Fixed Production Cost Revenue Per Unit ($/kWh)</t>
    </r>
    <r>
      <rPr>
        <vertAlign val="superscript"/>
        <sz val="8"/>
        <rFont val="Arial"/>
        <family val="2"/>
      </rPr>
      <t>(2)</t>
    </r>
  </si>
  <si>
    <r>
      <t>Actual kWh (Old Rate)</t>
    </r>
    <r>
      <rPr>
        <vertAlign val="superscript"/>
        <sz val="8"/>
        <rFont val="Arial"/>
        <family val="2"/>
      </rPr>
      <t>(1)</t>
    </r>
  </si>
  <si>
    <r>
      <t xml:space="preserve">Deferral Amortization Rate ($/kWh) </t>
    </r>
    <r>
      <rPr>
        <vertAlign val="superscript"/>
        <sz val="8"/>
        <rFont val="Arial"/>
        <family val="2"/>
      </rPr>
      <t>(3)</t>
    </r>
  </si>
  <si>
    <r>
      <t xml:space="preserve">Conversion Factor (2022 GRC) </t>
    </r>
    <r>
      <rPr>
        <vertAlign val="superscript"/>
        <sz val="8"/>
        <rFont val="Arial"/>
        <family val="2"/>
      </rPr>
      <t>(2)</t>
    </r>
  </si>
  <si>
    <r>
      <t xml:space="preserve">Conversion Factor (2022 GRC) - Adjusted per UTC fees </t>
    </r>
    <r>
      <rPr>
        <vertAlign val="superscript"/>
        <sz val="8"/>
        <rFont val="Arial"/>
        <family val="2"/>
      </rPr>
      <t>(2)</t>
    </r>
  </si>
  <si>
    <r>
      <rPr>
        <vertAlign val="superscript"/>
        <sz val="8"/>
        <rFont val="Arial"/>
        <family val="2"/>
      </rPr>
      <t>(1)</t>
    </r>
    <r>
      <rPr>
        <sz val="8"/>
        <rFont val="Arial"/>
        <family val="2"/>
      </rPr>
      <t xml:space="preserve"> Time Slice is only done for 3 months following the rate change due to materiality impacts.</t>
    </r>
  </si>
  <si>
    <r>
      <rPr>
        <vertAlign val="superscript"/>
        <sz val="8"/>
        <rFont val="Arial"/>
        <family val="2"/>
      </rPr>
      <t>(2)</t>
    </r>
    <r>
      <rPr>
        <sz val="8"/>
        <rFont val="Arial"/>
        <family val="2"/>
      </rPr>
      <t xml:space="preserve"> 2022 GRC rates went into effect January 11, 2023 (UE-220066).</t>
    </r>
  </si>
  <si>
    <r>
      <rPr>
        <vertAlign val="superscript"/>
        <sz val="8"/>
        <rFont val="Arial"/>
        <family val="2"/>
      </rPr>
      <t>(3)</t>
    </r>
    <r>
      <rPr>
        <sz val="8"/>
        <rFont val="Arial"/>
        <family val="2"/>
      </rPr>
      <t xml:space="preserve"> Schedule 142 Amort Rate Eff. 5/1/2023 (UE-230206)</t>
    </r>
  </si>
  <si>
    <r>
      <t xml:space="preserve">Monthly Allowed Delivery RPC </t>
    </r>
    <r>
      <rPr>
        <vertAlign val="superscript"/>
        <sz val="8"/>
        <rFont val="Arial"/>
        <family val="2"/>
      </rPr>
      <t>(2)</t>
    </r>
  </si>
  <si>
    <r>
      <t xml:space="preserve">Delivery Revenue Per Unit ($/kW) </t>
    </r>
    <r>
      <rPr>
        <vertAlign val="superscript"/>
        <sz val="8"/>
        <rFont val="Arial"/>
        <family val="2"/>
      </rPr>
      <t>(2)</t>
    </r>
  </si>
  <si>
    <r>
      <t xml:space="preserve">Actual kWh (Old Rate) </t>
    </r>
    <r>
      <rPr>
        <vertAlign val="superscript"/>
        <sz val="8"/>
        <rFont val="Arial"/>
        <family val="2"/>
      </rPr>
      <t>(1)</t>
    </r>
  </si>
  <si>
    <r>
      <t xml:space="preserve">Deferral Amortization Rate ($/kW) </t>
    </r>
    <r>
      <rPr>
        <vertAlign val="superscript"/>
        <sz val="8"/>
        <rFont val="Arial"/>
        <family val="2"/>
      </rPr>
      <t>(3)</t>
    </r>
  </si>
  <si>
    <r>
      <t xml:space="preserve">Delivery Revenue Per Unit ($/kWh) </t>
    </r>
    <r>
      <rPr>
        <vertAlign val="superscript"/>
        <sz val="8"/>
        <rFont val="Arial"/>
        <family val="2"/>
      </rPr>
      <t>(2)</t>
    </r>
  </si>
  <si>
    <r>
      <t xml:space="preserve">Deferral for Journal Entry </t>
    </r>
    <r>
      <rPr>
        <vertAlign val="superscript"/>
        <sz val="8"/>
        <rFont val="Arial"/>
        <family val="2"/>
      </rPr>
      <t>(4)</t>
    </r>
  </si>
  <si>
    <r>
      <rPr>
        <vertAlign val="superscript"/>
        <sz val="8"/>
        <rFont val="Arial"/>
        <family val="2"/>
      </rPr>
      <t>(4)</t>
    </r>
    <r>
      <rPr>
        <sz val="8"/>
        <rFont val="Arial"/>
        <family val="2"/>
      </rPr>
      <t xml:space="preserve"> Beginning October 2023 customers on Time of Use (TOU) schedules were removed from the decoupling deferral calculation.</t>
    </r>
  </si>
  <si>
    <t>Estimated Amortization through April 2024</t>
  </si>
  <si>
    <t>Estimated Amortization Balance as of April 30, 2024</t>
  </si>
  <si>
    <t>Estimated 2019 GRC Supplemental Amortization Balance as of April 30, 2024</t>
  </si>
  <si>
    <t>Deferral Balance at End of CY 2023</t>
  </si>
  <si>
    <t>Interest Balance at End of CY 2023</t>
  </si>
  <si>
    <t xml:space="preserve">CY 2023 Normalized Revenues </t>
  </si>
  <si>
    <t>CY 2023 Actual Sales (KW)</t>
  </si>
  <si>
    <t>CY 2023 Normalized Sales (kWh)</t>
  </si>
  <si>
    <r>
      <t xml:space="preserve">Deferred Balance at End of CY 2023 </t>
    </r>
    <r>
      <rPr>
        <vertAlign val="superscript"/>
        <sz val="8"/>
        <rFont val="Arial"/>
        <family val="2"/>
      </rPr>
      <t>(1)</t>
    </r>
  </si>
  <si>
    <t>Deferred Balance at End of CY 2023</t>
  </si>
  <si>
    <t>Avg. Rate ($/kWh) per @ rates effective 3/1/2024</t>
  </si>
  <si>
    <t>CY 2023 Normalized Volumes (kWh)</t>
  </si>
  <si>
    <t>CY 2023 Normalized Revenues ($)</t>
  </si>
  <si>
    <t>CURRENT Eff 05-01-2023</t>
  </si>
  <si>
    <t>PROPOSED Eff 05-01-2024</t>
  </si>
  <si>
    <t>Note:</t>
  </si>
  <si>
    <r>
      <rPr>
        <vertAlign val="superscript"/>
        <sz val="8"/>
        <rFont val="Arial"/>
        <family val="2"/>
      </rPr>
      <t>(1)</t>
    </r>
    <r>
      <rPr>
        <sz val="8"/>
        <rFont val="Arial"/>
        <family val="2"/>
      </rPr>
      <t xml:space="preserve"> Time-of-Use (TOU) customers under Schedules 307, 317, 324, 327 have been included in decoupling mechanism through October 14, 2023 as part of Schedule 7 and Schedule 8&amp;24. When TOU pilot went into effect those customers were removed from Decoupling deferral calculations. Under this filing, PSE proposed to set SCH 142 Decoupling Amortization rates for TOU customers for the period of 9 months, aligning with their decoupling revenue deferrals contribution during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</si>
</sst>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00000_);_(&quot;$&quot;* \(#,##0.000000\);_(&quot;$&quot;* &quot;-&quot;??_);_(@_)"/>
    <numFmt numFmtId="166" formatCode="_(* #,##0_);_(* \(#,##0\);_(* &quot;-&quot;??_);_(@_)"/>
    <numFmt numFmtId="167" formatCode="_(&quot;$&quot;* #,##0.00000_);_(&quot;$&quot;* \(#,##0.00000\);_(&quot;$&quot;* &quot;-&quot;??_);_(@_)"/>
    <numFmt numFmtId="168" formatCode="0.0%"/>
    <numFmt numFmtId="169" formatCode="&quot;$&quot;#,##0.00000"/>
    <numFmt numFmtId="170" formatCode="0.000000"/>
    <numFmt numFmtId="171" formatCode="_(* #,##0.000000_);_(* \(#,##0.000000\);_(* &quot;-&quot;??_);_(@_)"/>
    <numFmt numFmtId="172" formatCode="#,##0.000_);\(#,##0.000\)"/>
    <numFmt numFmtId="173" formatCode="[$-409]mmm\-yy;@"/>
    <numFmt numFmtId="174" formatCode="0.0000%"/>
    <numFmt numFmtId="175" formatCode="_(&quot;$&quot;* #,##0.0_);_(&quot;$&quot;* \(#,##0.0\);_(&quot;$&quot;* &quot;-&quot;??_);_(@_)"/>
    <numFmt numFmtId="176" formatCode="_(&quot;$&quot;* #,##0.0000000_);_(&quot;$&quot;* \(#,##0.0000000\);_(&quot;$&quot;* &quot;-&quot;??_);_(@_)"/>
    <numFmt numFmtId="177" formatCode="_(&quot;$&quot;* #,##0.000000_);_(&quot;$&quot;* \(#,##0.000000\);_(&quot;$&quot;* &quot;-&quot;??????_);_(@_)"/>
    <numFmt numFmtId="178" formatCode="0.00000\ \¢"/>
  </numFmts>
  <fonts count="17" x14ac:knownFonts="1">
    <font>
      <sz val="11"/>
      <color theme="1"/>
      <name val="Calibri"/>
      <family val="2"/>
      <scheme val="minor"/>
    </font>
    <font>
      <sz val="8"/>
      <name val="Arial"/>
      <family val="2"/>
    </font>
    <font>
      <b/>
      <sz val="8"/>
      <name val="Arial"/>
      <family val="2"/>
    </font>
    <font>
      <u/>
      <sz val="8"/>
      <name val="Arial"/>
      <family val="2"/>
    </font>
    <font>
      <b/>
      <u/>
      <sz val="8"/>
      <name val="Arial"/>
      <family val="2"/>
    </font>
    <font>
      <i/>
      <sz val="8"/>
      <name val="Arial"/>
      <family val="2"/>
    </font>
    <font>
      <b/>
      <i/>
      <sz val="8"/>
      <name val="Arial"/>
      <family val="2"/>
    </font>
    <font>
      <sz val="10"/>
      <name val="Arial"/>
      <family val="2"/>
    </font>
    <font>
      <sz val="8"/>
      <name val="Helv"/>
    </font>
    <font>
      <sz val="12"/>
      <name val="Times New Roman"/>
      <family val="1"/>
    </font>
    <font>
      <sz val="11"/>
      <color theme="1"/>
      <name val="Calibri"/>
      <family val="2"/>
      <scheme val="minor"/>
    </font>
    <font>
      <sz val="10"/>
      <name val="Arial"/>
      <family val="2"/>
    </font>
    <font>
      <u val="singleAccounting"/>
      <sz val="8"/>
      <name val="Arial"/>
      <family val="2"/>
    </font>
    <font>
      <b/>
      <u val="singleAccounting"/>
      <sz val="8"/>
      <name val="Arial"/>
      <family val="2"/>
    </font>
    <font>
      <vertAlign val="superscript"/>
      <sz val="8"/>
      <name val="Arial"/>
      <family val="2"/>
    </font>
    <font>
      <sz val="11"/>
      <name val="Arial"/>
      <family val="2"/>
    </font>
    <font>
      <b/>
      <i/>
      <u/>
      <sz val="8"/>
      <name val="Arial"/>
      <family val="2"/>
    </font>
  </fonts>
  <fills count="13">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39997558519241921"/>
        <bgColor indexed="64"/>
      </patternFill>
    </fill>
  </fills>
  <borders count="12">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bottom style="thin">
        <color auto="1"/>
      </bottom>
      <diagonal/>
    </border>
    <border>
      <left/>
      <right/>
      <top style="thin">
        <color auto="1"/>
      </top>
      <bottom/>
      <diagonal/>
    </border>
  </borders>
  <cellStyleXfs count="10">
    <xf numFmtId="0" fontId="0" fillId="0" borderId="0"/>
    <xf numFmtId="170" fontId="8" fillId="0" borderId="0">
      <alignment horizontal="left" wrapText="1"/>
    </xf>
    <xf numFmtId="0" fontId="9"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1" fillId="0" borderId="0"/>
    <xf numFmtId="0" fontId="7" fillId="0" borderId="0"/>
  </cellStyleXfs>
  <cellXfs count="380">
    <xf numFmtId="0" fontId="0" fillId="0" borderId="0" xfId="0"/>
    <xf numFmtId="0" fontId="2" fillId="0" borderId="0" xfId="0" applyFont="1" applyAlignment="1"/>
    <xf numFmtId="0" fontId="2" fillId="0" borderId="0" xfId="0" applyNumberFormat="1" applyFont="1" applyFill="1" applyBorder="1" applyAlignment="1">
      <alignment horizontal="center"/>
    </xf>
    <xf numFmtId="0" fontId="2" fillId="0" borderId="1" xfId="0" applyNumberFormat="1" applyFont="1" applyFill="1" applyBorder="1" applyAlignment="1">
      <alignment horizontal="center"/>
    </xf>
    <xf numFmtId="169" fontId="2" fillId="0" borderId="0" xfId="0" applyNumberFormat="1" applyFont="1" applyFill="1" applyAlignment="1"/>
    <xf numFmtId="0" fontId="2" fillId="0" borderId="0" xfId="0" applyFont="1" applyFill="1" applyAlignment="1"/>
    <xf numFmtId="0" fontId="1" fillId="0" borderId="0" xfId="0" applyFont="1" applyFill="1" applyBorder="1" applyAlignment="1">
      <alignment horizontal="center"/>
    </xf>
    <xf numFmtId="41" fontId="2" fillId="0" borderId="1" xfId="0" applyNumberFormat="1" applyFont="1" applyFill="1" applyBorder="1" applyAlignment="1">
      <alignment horizontal="center" vertical="center" wrapText="1"/>
    </xf>
    <xf numFmtId="41" fontId="2" fillId="0" borderId="0" xfId="0" applyNumberFormat="1" applyFont="1" applyFill="1" applyBorder="1" applyAlignment="1">
      <alignment horizontal="center" vertical="center" wrapText="1"/>
    </xf>
    <xf numFmtId="0" fontId="1" fillId="0" borderId="0" xfId="0" applyFont="1" applyFill="1" applyBorder="1"/>
    <xf numFmtId="0" fontId="1" fillId="0" borderId="0" xfId="0" applyFont="1" applyBorder="1"/>
    <xf numFmtId="0" fontId="2" fillId="0" borderId="0" xfId="0" applyFont="1" applyFill="1" applyBorder="1" applyProtection="1">
      <protection locked="0"/>
    </xf>
    <xf numFmtId="0" fontId="1" fillId="0" borderId="0" xfId="0" applyFont="1" applyFill="1" applyBorder="1" applyProtection="1">
      <protection locked="0"/>
    </xf>
    <xf numFmtId="41" fontId="2" fillId="0" borderId="1" xfId="0" applyNumberFormat="1" applyFont="1" applyFill="1" applyBorder="1" applyAlignment="1">
      <alignment horizontal="center" vertical="center"/>
    </xf>
    <xf numFmtId="0" fontId="3" fillId="0" borderId="0" xfId="0" applyFont="1" applyFill="1" applyAlignment="1">
      <alignment horizontal="center"/>
    </xf>
    <xf numFmtId="17" fontId="3" fillId="0" borderId="0" xfId="0" applyNumberFormat="1" applyFont="1" applyFill="1" applyAlignment="1">
      <alignment horizontal="center" wrapText="1"/>
    </xf>
    <xf numFmtId="0" fontId="4" fillId="2" borderId="0" xfId="0" applyFont="1" applyFill="1"/>
    <xf numFmtId="0" fontId="1" fillId="2" borderId="0" xfId="0" applyFont="1" applyFill="1"/>
    <xf numFmtId="43" fontId="1" fillId="0" borderId="3" xfId="0" applyNumberFormat="1" applyFont="1" applyFill="1" applyBorder="1"/>
    <xf numFmtId="44" fontId="1" fillId="2" borderId="0" xfId="0" applyNumberFormat="1" applyFont="1" applyFill="1"/>
    <xf numFmtId="44" fontId="1" fillId="0" borderId="0" xfId="0" applyNumberFormat="1" applyFont="1" applyFill="1" applyBorder="1"/>
    <xf numFmtId="44" fontId="1" fillId="0" borderId="2" xfId="0" applyNumberFormat="1" applyFont="1" applyFill="1" applyBorder="1"/>
    <xf numFmtId="43" fontId="1" fillId="0" borderId="0" xfId="0" applyNumberFormat="1" applyFont="1" applyFill="1"/>
    <xf numFmtId="44" fontId="1" fillId="0" borderId="4" xfId="0" applyNumberFormat="1" applyFont="1" applyFill="1" applyBorder="1"/>
    <xf numFmtId="164" fontId="1" fillId="0" borderId="0" xfId="0" applyNumberFormat="1" applyFont="1"/>
    <xf numFmtId="175" fontId="1" fillId="0" borderId="0" xfId="0" applyNumberFormat="1" applyFont="1"/>
    <xf numFmtId="0" fontId="4" fillId="0" borderId="0" xfId="0" applyFont="1"/>
    <xf numFmtId="0" fontId="2" fillId="0" borderId="0" xfId="0" applyFont="1" applyFill="1" applyAlignment="1">
      <alignment horizontal="centerContinuous"/>
    </xf>
    <xf numFmtId="166" fontId="1" fillId="0" borderId="5" xfId="0" applyNumberFormat="1" applyFont="1" applyFill="1" applyBorder="1"/>
    <xf numFmtId="14" fontId="1" fillId="0" borderId="0" xfId="0" applyNumberFormat="1" applyFont="1" applyFill="1" applyAlignment="1">
      <alignment horizontal="center"/>
    </xf>
    <xf numFmtId="37" fontId="1" fillId="0" borderId="0" xfId="0" applyNumberFormat="1" applyFont="1" applyFill="1"/>
    <xf numFmtId="39" fontId="1" fillId="0" borderId="0" xfId="0" applyNumberFormat="1" applyFont="1" applyFill="1"/>
    <xf numFmtId="2" fontId="1" fillId="0" borderId="0" xfId="0" applyNumberFormat="1" applyFont="1" applyFill="1"/>
    <xf numFmtId="172" fontId="1" fillId="0" borderId="0" xfId="0" applyNumberFormat="1" applyFont="1" applyFill="1"/>
    <xf numFmtId="172" fontId="1" fillId="0" borderId="0" xfId="0" applyNumberFormat="1" applyFont="1" applyFill="1" applyAlignment="1">
      <alignment horizontal="center"/>
    </xf>
    <xf numFmtId="0" fontId="1" fillId="0" borderId="0" xfId="0" applyFont="1" applyAlignment="1">
      <alignment horizontal="left" indent="1"/>
    </xf>
    <xf numFmtId="165" fontId="1" fillId="0" borderId="0" xfId="0" applyNumberFormat="1" applyFont="1" applyFill="1" applyBorder="1"/>
    <xf numFmtId="0" fontId="5" fillId="0" borderId="0" xfId="0" applyFont="1"/>
    <xf numFmtId="0" fontId="6" fillId="0" borderId="0" xfId="0" applyFont="1"/>
    <xf numFmtId="0" fontId="1" fillId="0" borderId="0" xfId="0" applyFont="1" applyAlignment="1">
      <alignment horizontal="left" indent="2"/>
    </xf>
    <xf numFmtId="0" fontId="3" fillId="0" borderId="0" xfId="0" applyFont="1"/>
    <xf numFmtId="3" fontId="3" fillId="0" borderId="0" xfId="0" applyNumberFormat="1" applyFont="1"/>
    <xf numFmtId="0" fontId="1" fillId="0" borderId="0" xfId="0" applyFont="1" applyFill="1" applyAlignment="1">
      <alignment horizontal="left" indent="1"/>
    </xf>
    <xf numFmtId="0" fontId="1" fillId="0" borderId="0" xfId="0" applyFont="1" applyBorder="1" applyAlignment="1">
      <alignment horizontal="left"/>
    </xf>
    <xf numFmtId="166" fontId="1" fillId="0" borderId="0" xfId="0" applyNumberFormat="1" applyFont="1" applyAlignment="1">
      <alignment horizontal="center"/>
    </xf>
    <xf numFmtId="166" fontId="1" fillId="0" borderId="0" xfId="0" applyNumberFormat="1" applyFont="1"/>
    <xf numFmtId="166" fontId="1" fillId="0" borderId="0" xfId="0" applyNumberFormat="1" applyFont="1" applyBorder="1"/>
    <xf numFmtId="166" fontId="1" fillId="0" borderId="0" xfId="0" applyNumberFormat="1" applyFont="1" applyFill="1" applyAlignment="1">
      <alignment horizontal="center"/>
    </xf>
    <xf numFmtId="166" fontId="1" fillId="0" borderId="4" xfId="0" applyNumberFormat="1" applyFont="1" applyBorder="1"/>
    <xf numFmtId="165" fontId="1" fillId="0" borderId="0" xfId="0" applyNumberFormat="1" applyFont="1"/>
    <xf numFmtId="0" fontId="2" fillId="0" borderId="0" xfId="0" applyNumberFormat="1" applyFont="1" applyFill="1" applyAlignment="1"/>
    <xf numFmtId="170" fontId="2" fillId="0" borderId="0" xfId="0" applyNumberFormat="1" applyFont="1" applyFill="1" applyAlignment="1">
      <alignment horizontal="right"/>
    </xf>
    <xf numFmtId="0" fontId="2" fillId="0" borderId="0" xfId="0" applyNumberFormat="1" applyFont="1" applyFill="1" applyAlignment="1">
      <alignment horizontal="center"/>
    </xf>
    <xf numFmtId="0" fontId="2" fillId="0" borderId="1" xfId="0" applyNumberFormat="1" applyFont="1" applyFill="1" applyBorder="1" applyAlignment="1" applyProtection="1">
      <protection locked="0"/>
    </xf>
    <xf numFmtId="0" fontId="2" fillId="0" borderId="1" xfId="0" applyNumberFormat="1" applyFont="1" applyFill="1" applyBorder="1" applyAlignment="1"/>
    <xf numFmtId="0" fontId="2" fillId="0" borderId="1" xfId="0" applyNumberFormat="1" applyFont="1" applyFill="1" applyBorder="1" applyAlignment="1">
      <alignment horizontal="right"/>
    </xf>
    <xf numFmtId="0" fontId="2" fillId="0" borderId="0" xfId="0" applyNumberFormat="1" applyFont="1" applyFill="1" applyAlignment="1" applyProtection="1">
      <alignment horizontal="centerContinuous"/>
      <protection locked="0"/>
    </xf>
    <xf numFmtId="0" fontId="2" fillId="0" borderId="0" xfId="0" applyNumberFormat="1" applyFont="1" applyFill="1" applyAlignment="1">
      <alignment horizontal="centerContinuous"/>
    </xf>
    <xf numFmtId="0" fontId="1" fillId="0" borderId="0" xfId="0" applyNumberFormat="1" applyFont="1" applyFill="1" applyAlignment="1">
      <alignment horizontal="centerContinuous"/>
    </xf>
    <xf numFmtId="0" fontId="1" fillId="0" borderId="0" xfId="0" applyNumberFormat="1" applyFont="1" applyFill="1" applyBorder="1" applyAlignment="1">
      <alignment horizontal="centerContinuous"/>
    </xf>
    <xf numFmtId="0" fontId="1" fillId="0" borderId="0" xfId="0" applyNumberFormat="1" applyFont="1" applyFill="1" applyAlignment="1"/>
    <xf numFmtId="0" fontId="1" fillId="0" borderId="0" xfId="0" quotePrefix="1" applyNumberFormat="1" applyFont="1" applyFill="1" applyAlignment="1">
      <alignment horizontal="center"/>
    </xf>
    <xf numFmtId="0" fontId="1" fillId="0" borderId="0" xfId="0" applyNumberFormat="1" applyFont="1" applyFill="1" applyAlignment="1">
      <alignment horizontal="center"/>
    </xf>
    <xf numFmtId="0" fontId="1" fillId="0" borderId="0" xfId="0" applyNumberFormat="1" applyFont="1" applyFill="1" applyAlignment="1">
      <alignment horizontal="left"/>
    </xf>
    <xf numFmtId="170" fontId="1" fillId="0" borderId="0" xfId="0" applyNumberFormat="1" applyFont="1" applyFill="1" applyAlignment="1"/>
    <xf numFmtId="170" fontId="1" fillId="0" borderId="0" xfId="0" applyNumberFormat="1" applyFont="1" applyFill="1" applyBorder="1" applyAlignment="1"/>
    <xf numFmtId="0" fontId="2" fillId="0" borderId="10" xfId="0" applyNumberFormat="1" applyFont="1" applyFill="1" applyBorder="1" applyAlignment="1">
      <alignment horizontal="center"/>
    </xf>
    <xf numFmtId="0" fontId="2" fillId="0" borderId="1" xfId="0" applyNumberFormat="1" applyFont="1" applyFill="1" applyBorder="1" applyAlignment="1">
      <alignment horizontal="center" wrapText="1"/>
    </xf>
    <xf numFmtId="170" fontId="1" fillId="0" borderId="0" xfId="0" applyNumberFormat="1" applyFont="1" applyFill="1" applyBorder="1"/>
    <xf numFmtId="43" fontId="1" fillId="0" borderId="10" xfId="0" applyNumberFormat="1" applyFont="1" applyFill="1" applyBorder="1"/>
    <xf numFmtId="0" fontId="2" fillId="0" borderId="10" xfId="0" applyNumberFormat="1" applyFont="1" applyFill="1" applyBorder="1" applyAlignment="1">
      <alignment horizontal="center" wrapText="1"/>
    </xf>
    <xf numFmtId="41" fontId="2" fillId="0" borderId="10" xfId="0" applyNumberFormat="1" applyFont="1" applyFill="1" applyBorder="1" applyAlignment="1">
      <alignment horizontal="center" vertical="center" wrapText="1"/>
    </xf>
    <xf numFmtId="41" fontId="2" fillId="0" borderId="10" xfId="0" applyNumberFormat="1" applyFont="1" applyFill="1" applyBorder="1" applyAlignment="1">
      <alignment horizontal="center" vertical="center"/>
    </xf>
    <xf numFmtId="165" fontId="1" fillId="0" borderId="2" xfId="0" applyNumberFormat="1" applyFont="1" applyFill="1" applyBorder="1"/>
    <xf numFmtId="0" fontId="6" fillId="0" borderId="0" xfId="0" applyFont="1" applyFill="1"/>
    <xf numFmtId="0" fontId="4" fillId="0" borderId="0" xfId="0" applyFont="1" applyFill="1"/>
    <xf numFmtId="0" fontId="1" fillId="6" borderId="0" xfId="0" applyFont="1" applyFill="1"/>
    <xf numFmtId="0" fontId="1" fillId="6" borderId="0" xfId="0" applyFont="1" applyFill="1" applyAlignment="1">
      <alignment horizontal="left"/>
    </xf>
    <xf numFmtId="0" fontId="1" fillId="6" borderId="0" xfId="0" applyFont="1" applyFill="1" applyAlignment="1">
      <alignment horizontal="center"/>
    </xf>
    <xf numFmtId="0" fontId="2" fillId="6" borderId="0" xfId="0" applyFont="1" applyFill="1" applyAlignment="1"/>
    <xf numFmtId="0" fontId="4" fillId="6" borderId="0" xfId="0" applyFont="1" applyFill="1"/>
    <xf numFmtId="173" fontId="2" fillId="0" borderId="10" xfId="0" applyNumberFormat="1" applyFont="1" applyFill="1" applyBorder="1" applyAlignment="1">
      <alignment horizontal="center"/>
    </xf>
    <xf numFmtId="0" fontId="2" fillId="8" borderId="0" xfId="0" applyFont="1" applyFill="1" applyAlignment="1">
      <alignment horizontal="center"/>
    </xf>
    <xf numFmtId="165" fontId="1" fillId="0" borderId="0" xfId="0" quotePrefix="1" applyNumberFormat="1" applyFont="1" applyFill="1" applyAlignment="1">
      <alignment horizontal="center"/>
    </xf>
    <xf numFmtId="165" fontId="1" fillId="4" borderId="0" xfId="0" applyNumberFormat="1" applyFont="1" applyFill="1"/>
    <xf numFmtId="0" fontId="1" fillId="0" borderId="0" xfId="0" applyFont="1" applyFill="1" applyAlignment="1"/>
    <xf numFmtId="0" fontId="2" fillId="0" borderId="0" xfId="0" applyFont="1" applyFill="1"/>
    <xf numFmtId="166" fontId="1" fillId="0" borderId="0" xfId="0" applyNumberFormat="1" applyFont="1" applyFill="1"/>
    <xf numFmtId="164" fontId="1" fillId="0" borderId="0" xfId="0" applyNumberFormat="1" applyFont="1" applyFill="1"/>
    <xf numFmtId="0" fontId="2" fillId="0" borderId="0" xfId="0" applyFont="1"/>
    <xf numFmtId="0" fontId="1" fillId="0" borderId="0" xfId="0" applyFont="1"/>
    <xf numFmtId="0" fontId="1" fillId="0" borderId="0" xfId="0" applyFont="1" applyFill="1" applyAlignment="1">
      <alignment horizontal="left"/>
    </xf>
    <xf numFmtId="0" fontId="1" fillId="0" borderId="0" xfId="0" applyFont="1" applyFill="1"/>
    <xf numFmtId="165" fontId="1" fillId="0" borderId="0" xfId="0" applyNumberFormat="1" applyFont="1" applyFill="1"/>
    <xf numFmtId="44" fontId="1" fillId="0" borderId="0" xfId="0" applyNumberFormat="1" applyFont="1" applyFill="1"/>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169" fontId="2" fillId="0" borderId="0" xfId="0" applyNumberFormat="1" applyFont="1" applyFill="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44" fontId="1" fillId="0" borderId="0" xfId="0" applyNumberFormat="1" applyFont="1"/>
    <xf numFmtId="0" fontId="1" fillId="0" borderId="0" xfId="0" applyFont="1" applyFill="1" applyAlignment="1">
      <alignment horizontal="center"/>
    </xf>
    <xf numFmtId="17" fontId="1" fillId="0" borderId="0" xfId="0" applyNumberFormat="1" applyFont="1" applyFill="1" applyAlignment="1">
      <alignment horizontal="center"/>
    </xf>
    <xf numFmtId="0" fontId="1" fillId="0" borderId="0" xfId="0" applyFont="1" applyAlignment="1">
      <alignment wrapText="1"/>
    </xf>
    <xf numFmtId="169" fontId="1" fillId="0" borderId="0" xfId="0" applyNumberFormat="1" applyFont="1" applyFill="1" applyAlignment="1">
      <alignment horizontal="center" vertical="center"/>
    </xf>
    <xf numFmtId="0" fontId="2" fillId="0" borderId="10" xfId="0" applyFont="1" applyFill="1" applyBorder="1" applyAlignment="1">
      <alignment horizontal="center"/>
    </xf>
    <xf numFmtId="44" fontId="2" fillId="0" borderId="0" xfId="0" applyNumberFormat="1" applyFont="1" applyFill="1"/>
    <xf numFmtId="17" fontId="2" fillId="0" borderId="10" xfId="0" applyNumberFormat="1" applyFont="1" applyFill="1" applyBorder="1" applyAlignment="1">
      <alignment horizontal="center"/>
    </xf>
    <xf numFmtId="166" fontId="2" fillId="0" borderId="0" xfId="0" applyNumberFormat="1" applyFont="1" applyFill="1"/>
    <xf numFmtId="166" fontId="2" fillId="0" borderId="10" xfId="0" applyNumberFormat="1" applyFont="1" applyFill="1" applyBorder="1" applyAlignment="1">
      <alignment horizontal="center"/>
    </xf>
    <xf numFmtId="17" fontId="2" fillId="0" borderId="0" xfId="0" applyNumberFormat="1" applyFont="1" applyAlignment="1">
      <alignment horizontal="center"/>
    </xf>
    <xf numFmtId="0" fontId="2" fillId="0" borderId="0" xfId="0" applyFont="1" applyAlignment="1">
      <alignment horizontal="center"/>
    </xf>
    <xf numFmtId="170" fontId="1" fillId="0" borderId="4" xfId="0" applyNumberFormat="1" applyFont="1" applyFill="1" applyBorder="1" applyAlignment="1" applyProtection="1">
      <protection locked="0"/>
    </xf>
    <xf numFmtId="173" fontId="2" fillId="0" borderId="10" xfId="0" applyNumberFormat="1" applyFont="1" applyFill="1" applyBorder="1" applyAlignment="1">
      <alignment horizontal="center" vertical="center"/>
    </xf>
    <xf numFmtId="167" fontId="1" fillId="0" borderId="0" xfId="0" applyNumberFormat="1" applyFont="1" applyFill="1"/>
    <xf numFmtId="174" fontId="1" fillId="0" borderId="0" xfId="0" applyNumberFormat="1" applyFont="1" applyFill="1" applyAlignment="1"/>
    <xf numFmtId="9" fontId="1" fillId="0" borderId="0" xfId="0" applyNumberFormat="1" applyFont="1" applyFill="1" applyAlignment="1"/>
    <xf numFmtId="171" fontId="1" fillId="0" borderId="0" xfId="0" applyNumberFormat="1" applyFont="1" applyFill="1" applyBorder="1"/>
    <xf numFmtId="0" fontId="1" fillId="11" borderId="0" xfId="0" applyFont="1" applyFill="1"/>
    <xf numFmtId="165" fontId="1" fillId="9" borderId="0" xfId="0" applyNumberFormat="1" applyFont="1" applyFill="1"/>
    <xf numFmtId="165" fontId="1" fillId="12" borderId="0" xfId="0" applyNumberFormat="1" applyFont="1" applyFill="1"/>
    <xf numFmtId="165" fontId="1" fillId="10" borderId="0" xfId="0" applyNumberFormat="1" applyFont="1" applyFill="1"/>
    <xf numFmtId="173" fontId="2" fillId="10" borderId="10" xfId="0" applyNumberFormat="1" applyFont="1" applyFill="1" applyBorder="1" applyAlignment="1">
      <alignment horizontal="center" vertical="center"/>
    </xf>
    <xf numFmtId="44" fontId="1" fillId="12" borderId="0" xfId="0" applyNumberFormat="1" applyFont="1" applyFill="1"/>
    <xf numFmtId="44" fontId="1" fillId="10" borderId="0" xfId="0" applyNumberFormat="1" applyFont="1" applyFill="1"/>
    <xf numFmtId="164" fontId="1" fillId="10" borderId="0" xfId="0" applyNumberFormat="1" applyFont="1" applyFill="1"/>
    <xf numFmtId="17" fontId="3" fillId="11" borderId="0" xfId="0" applyNumberFormat="1" applyFont="1" applyFill="1" applyAlignment="1">
      <alignment horizontal="center" wrapText="1"/>
    </xf>
    <xf numFmtId="0" fontId="7" fillId="0" borderId="0" xfId="0" applyFont="1"/>
    <xf numFmtId="165" fontId="1" fillId="0" borderId="4" xfId="0" applyNumberFormat="1" applyFont="1" applyBorder="1"/>
    <xf numFmtId="0" fontId="1" fillId="0" borderId="0" xfId="0" quotePrefix="1" applyFont="1" applyBorder="1" applyAlignment="1">
      <alignment horizontal="left"/>
    </xf>
    <xf numFmtId="0" fontId="1" fillId="0" borderId="0" xfId="0" applyFont="1" applyAlignment="1">
      <alignment horizontal="left"/>
    </xf>
    <xf numFmtId="0" fontId="1" fillId="0" borderId="0" xfId="0" applyFont="1" applyAlignment="1">
      <alignment horizontal="center" vertical="center"/>
    </xf>
    <xf numFmtId="10" fontId="1" fillId="0" borderId="0" xfId="0" applyNumberFormat="1" applyFont="1" applyBorder="1" applyAlignment="1">
      <alignment horizontal="right"/>
    </xf>
    <xf numFmtId="165" fontId="1" fillId="0" borderId="0" xfId="0" applyNumberFormat="1" applyFont="1" applyBorder="1"/>
    <xf numFmtId="0" fontId="1" fillId="0" borderId="0" xfId="0" applyFont="1" applyAlignment="1">
      <alignment horizontal="left" vertical="center"/>
    </xf>
    <xf numFmtId="0" fontId="1" fillId="0" borderId="0" xfId="0" applyFont="1" applyAlignment="1">
      <alignment horizontal="center"/>
    </xf>
    <xf numFmtId="10" fontId="1" fillId="0" borderId="3" xfId="0" applyNumberFormat="1" applyFont="1" applyBorder="1" applyAlignment="1">
      <alignment horizontal="right"/>
    </xf>
    <xf numFmtId="0" fontId="1" fillId="0" borderId="0" xfId="0" quotePrefix="1" applyFont="1" applyBorder="1" applyAlignment="1">
      <alignment horizontal="center"/>
    </xf>
    <xf numFmtId="0" fontId="1" fillId="0" borderId="0" xfId="2" quotePrefix="1" applyFont="1" applyAlignment="1">
      <alignment horizontal="left"/>
    </xf>
    <xf numFmtId="0" fontId="1" fillId="0" borderId="0" xfId="0" applyFont="1" applyAlignment="1">
      <alignment horizontal="left" vertical="center" indent="1"/>
    </xf>
    <xf numFmtId="0" fontId="1" fillId="0" borderId="0" xfId="0" quotePrefix="1" applyFont="1" applyAlignment="1">
      <alignment horizontal="left"/>
    </xf>
    <xf numFmtId="44" fontId="1" fillId="0" borderId="0" xfId="7" applyFont="1" applyBorder="1"/>
    <xf numFmtId="0" fontId="3" fillId="0" borderId="0" xfId="0" applyFont="1" applyBorder="1" applyAlignment="1">
      <alignment horizontal="left" wrapText="1"/>
    </xf>
    <xf numFmtId="0" fontId="1" fillId="0" borderId="0" xfId="0" quotePrefix="1" applyFont="1" applyBorder="1" applyAlignment="1">
      <alignment horizontal="center" wrapText="1"/>
    </xf>
    <xf numFmtId="0" fontId="1" fillId="0" borderId="0" xfId="0" applyFont="1" applyBorder="1" applyAlignment="1">
      <alignment horizontal="center"/>
    </xf>
    <xf numFmtId="0" fontId="1" fillId="0" borderId="10" xfId="0" quotePrefix="1" applyFont="1" applyBorder="1" applyAlignment="1">
      <alignment horizontal="center" wrapText="1"/>
    </xf>
    <xf numFmtId="0" fontId="1" fillId="0" borderId="3" xfId="0" applyFont="1" applyBorder="1" applyAlignment="1">
      <alignment horizontal="center" wrapText="1"/>
    </xf>
    <xf numFmtId="0" fontId="1" fillId="0" borderId="3" xfId="0" applyFont="1" applyBorder="1" applyAlignment="1">
      <alignment horizontal="center"/>
    </xf>
    <xf numFmtId="0" fontId="1" fillId="0" borderId="3" xfId="0" quotePrefix="1" applyFont="1" applyBorder="1" applyAlignment="1">
      <alignment horizontal="center" wrapText="1"/>
    </xf>
    <xf numFmtId="0" fontId="2" fillId="0" borderId="3" xfId="0" applyFont="1" applyBorder="1" applyAlignment="1">
      <alignment horizontal="center" wrapText="1"/>
    </xf>
    <xf numFmtId="0" fontId="1" fillId="0" borderId="10" xfId="0" applyFont="1" applyBorder="1" applyAlignment="1">
      <alignment horizontal="center" wrapText="1"/>
    </xf>
    <xf numFmtId="0" fontId="1" fillId="0" borderId="0" xfId="0" quotePrefix="1" applyFont="1" applyAlignment="1">
      <alignment horizontal="center"/>
    </xf>
    <xf numFmtId="0" fontId="2" fillId="0" borderId="0" xfId="0" applyFont="1" applyAlignment="1">
      <alignment horizontal="centerContinuous"/>
    </xf>
    <xf numFmtId="0" fontId="2" fillId="0" borderId="0" xfId="0" applyFont="1" applyAlignment="1">
      <alignment horizontal="centerContinuous" vertical="center"/>
    </xf>
    <xf numFmtId="0" fontId="1" fillId="0" borderId="0" xfId="8" applyFont="1" applyFill="1" applyBorder="1"/>
    <xf numFmtId="166" fontId="1" fillId="0" borderId="0" xfId="8" applyNumberFormat="1" applyFont="1" applyFill="1" applyBorder="1"/>
    <xf numFmtId="0" fontId="1" fillId="0" borderId="0" xfId="8" applyFont="1" applyFill="1" applyBorder="1" applyAlignment="1">
      <alignment horizontal="center"/>
    </xf>
    <xf numFmtId="0" fontId="1" fillId="0" borderId="0" xfId="8" applyFont="1"/>
    <xf numFmtId="0" fontId="1" fillId="0" borderId="0" xfId="9" applyFont="1" applyFill="1"/>
    <xf numFmtId="0" fontId="1" fillId="0" borderId="0" xfId="9" applyFont="1" applyFill="1" applyBorder="1"/>
    <xf numFmtId="0" fontId="1" fillId="0" borderId="0" xfId="8" applyFont="1" applyFill="1" applyAlignment="1">
      <alignment horizontal="center" vertical="center" wrapText="1"/>
    </xf>
    <xf numFmtId="0" fontId="1" fillId="0" borderId="4" xfId="8" applyFont="1" applyFill="1" applyBorder="1"/>
    <xf numFmtId="166" fontId="1" fillId="0" borderId="4" xfId="8" applyNumberFormat="1" applyFont="1" applyFill="1" applyBorder="1"/>
    <xf numFmtId="178" fontId="1" fillId="0" borderId="4" xfId="8" applyNumberFormat="1" applyFont="1" applyFill="1" applyBorder="1"/>
    <xf numFmtId="0" fontId="1" fillId="0" borderId="2" xfId="8" applyFont="1" applyFill="1" applyBorder="1" applyAlignment="1">
      <alignment horizontal="center"/>
    </xf>
    <xf numFmtId="0" fontId="1" fillId="0" borderId="2" xfId="8" applyFont="1" applyFill="1" applyBorder="1"/>
    <xf numFmtId="164" fontId="1" fillId="0" borderId="11" xfId="4" applyNumberFormat="1" applyFont="1" applyFill="1" applyBorder="1"/>
    <xf numFmtId="165" fontId="1" fillId="0" borderId="11" xfId="8" applyNumberFormat="1" applyFont="1" applyFill="1" applyBorder="1"/>
    <xf numFmtId="166" fontId="1" fillId="0" borderId="11" xfId="8" applyNumberFormat="1" applyFont="1" applyFill="1" applyBorder="1"/>
    <xf numFmtId="0" fontId="1" fillId="0" borderId="0" xfId="8" quotePrefix="1" applyFont="1" applyFill="1" applyBorder="1" applyAlignment="1">
      <alignment horizontal="centerContinuous" vertical="center" wrapText="1"/>
    </xf>
    <xf numFmtId="0" fontId="1" fillId="0" borderId="0" xfId="8" applyFont="1" applyFill="1" applyBorder="1" applyAlignment="1">
      <alignment horizontal="centerContinuous" vertical="center"/>
    </xf>
    <xf numFmtId="10" fontId="1" fillId="0" borderId="0" xfId="8" applyNumberFormat="1" applyFont="1" applyFill="1" applyBorder="1" applyAlignment="1">
      <alignment horizontal="right"/>
    </xf>
    <xf numFmtId="164" fontId="1" fillId="0" borderId="0" xfId="8" applyNumberFormat="1" applyFont="1" applyFill="1" applyBorder="1"/>
    <xf numFmtId="165" fontId="1" fillId="0" borderId="0" xfId="8" applyNumberFormat="1" applyFont="1" applyFill="1" applyBorder="1"/>
    <xf numFmtId="10" fontId="1" fillId="0" borderId="3" xfId="8" applyNumberFormat="1" applyFont="1" applyFill="1" applyBorder="1" applyAlignment="1">
      <alignment horizontal="right"/>
    </xf>
    <xf numFmtId="164" fontId="1" fillId="0" borderId="3" xfId="8" applyNumberFormat="1" applyFont="1" applyFill="1" applyBorder="1"/>
    <xf numFmtId="0" fontId="2" fillId="0" borderId="0" xfId="8" applyFont="1" applyFill="1" applyBorder="1" applyAlignment="1">
      <alignment horizontal="centerContinuous" vertical="center"/>
    </xf>
    <xf numFmtId="0" fontId="1" fillId="0" borderId="0" xfId="8" applyFont="1" applyFill="1" applyBorder="1" applyAlignment="1">
      <alignment horizontal="left"/>
    </xf>
    <xf numFmtId="166" fontId="1" fillId="0" borderId="3" xfId="8" applyNumberFormat="1" applyFont="1" applyFill="1" applyBorder="1"/>
    <xf numFmtId="165" fontId="1" fillId="0" borderId="3" xfId="8" applyNumberFormat="1" applyFont="1" applyFill="1" applyBorder="1"/>
    <xf numFmtId="0" fontId="1" fillId="0" borderId="0" xfId="8" applyFont="1" applyFill="1" applyBorder="1" applyAlignment="1">
      <alignment horizontal="center" vertical="center" wrapText="1"/>
    </xf>
    <xf numFmtId="0" fontId="1" fillId="0" borderId="0" xfId="8" applyFont="1" applyFill="1" applyBorder="1" applyAlignment="1">
      <alignment horizontal="center" wrapText="1"/>
    </xf>
    <xf numFmtId="0" fontId="1" fillId="0" borderId="3" xfId="8" applyFont="1" applyFill="1" applyBorder="1" applyAlignment="1">
      <alignment horizontal="center" wrapText="1"/>
    </xf>
    <xf numFmtId="0" fontId="1" fillId="0" borderId="3" xfId="8" applyFont="1" applyFill="1" applyBorder="1" applyAlignment="1">
      <alignment horizontal="centerContinuous" wrapText="1"/>
    </xf>
    <xf numFmtId="0" fontId="2" fillId="0" borderId="0" xfId="8" applyFont="1" applyFill="1" applyBorder="1" applyAlignment="1">
      <alignment horizontal="center" wrapText="1"/>
    </xf>
    <xf numFmtId="0" fontId="2" fillId="0" borderId="0" xfId="8" applyFont="1" applyFill="1" applyBorder="1" applyAlignment="1">
      <alignment horizontal="centerContinuous" wrapText="1"/>
    </xf>
    <xf numFmtId="0" fontId="2" fillId="0" borderId="10" xfId="8" applyFont="1" applyBorder="1" applyAlignment="1">
      <alignment horizontal="centerContinuous" wrapText="1"/>
    </xf>
    <xf numFmtId="0" fontId="2" fillId="0" borderId="10" xfId="8" applyFont="1" applyBorder="1" applyAlignment="1">
      <alignment horizontal="center" wrapText="1"/>
    </xf>
    <xf numFmtId="0" fontId="2" fillId="0" borderId="10" xfId="8" applyFont="1" applyFill="1" applyBorder="1" applyAlignment="1">
      <alignment horizontal="center" wrapText="1"/>
    </xf>
    <xf numFmtId="0" fontId="2" fillId="0" borderId="0" xfId="8" applyFont="1" applyFill="1" applyBorder="1"/>
    <xf numFmtId="44" fontId="1" fillId="0" borderId="3" xfId="8" applyNumberFormat="1" applyFont="1" applyFill="1" applyBorder="1"/>
    <xf numFmtId="176" fontId="1" fillId="0" borderId="0" xfId="8" applyNumberFormat="1" applyFont="1" applyFill="1" applyBorder="1"/>
    <xf numFmtId="0" fontId="1" fillId="11" borderId="0" xfId="8" applyFont="1" applyFill="1" applyBorder="1"/>
    <xf numFmtId="176" fontId="1" fillId="11" borderId="0" xfId="8" applyNumberFormat="1" applyFont="1" applyFill="1" applyBorder="1"/>
    <xf numFmtId="166" fontId="1" fillId="11" borderId="0" xfId="6" applyNumberFormat="1" applyFont="1" applyFill="1" applyBorder="1"/>
    <xf numFmtId="0" fontId="2" fillId="11" borderId="0" xfId="8" applyFont="1" applyFill="1" applyBorder="1" applyAlignment="1">
      <alignment horizontal="center" wrapText="1"/>
    </xf>
    <xf numFmtId="0" fontId="1" fillId="11" borderId="0" xfId="8" applyFont="1" applyFill="1" applyBorder="1" applyAlignment="1">
      <alignment horizontal="center" wrapText="1"/>
    </xf>
    <xf numFmtId="164" fontId="1" fillId="11" borderId="0" xfId="7" applyNumberFormat="1" applyFont="1" applyFill="1" applyBorder="1"/>
    <xf numFmtId="166" fontId="1" fillId="11" borderId="10" xfId="6" applyNumberFormat="1" applyFont="1" applyFill="1" applyBorder="1"/>
    <xf numFmtId="164" fontId="1" fillId="11" borderId="10" xfId="7" applyNumberFormat="1" applyFont="1" applyFill="1" applyBorder="1"/>
    <xf numFmtId="0" fontId="1" fillId="11" borderId="0" xfId="0" applyFont="1" applyFill="1" applyAlignment="1"/>
    <xf numFmtId="0" fontId="1" fillId="11" borderId="0" xfId="0" applyFont="1" applyFill="1" applyAlignment="1">
      <alignment horizontal="left"/>
    </xf>
    <xf numFmtId="0" fontId="1" fillId="11" borderId="10" xfId="0" applyFont="1" applyFill="1" applyBorder="1" applyAlignment="1"/>
    <xf numFmtId="166" fontId="1" fillId="11" borderId="0" xfId="8" applyNumberFormat="1" applyFont="1" applyFill="1" applyBorder="1"/>
    <xf numFmtId="164" fontId="1" fillId="11" borderId="3" xfId="8" applyNumberFormat="1" applyFont="1" applyFill="1" applyBorder="1"/>
    <xf numFmtId="0" fontId="1" fillId="0" borderId="10" xfId="0" applyFont="1" applyFill="1" applyBorder="1" applyAlignment="1">
      <alignment horizontal="centerContinuous" vertical="center"/>
    </xf>
    <xf numFmtId="166" fontId="1" fillId="0" borderId="10" xfId="0" applyNumberFormat="1" applyFont="1" applyFill="1" applyBorder="1" applyAlignment="1">
      <alignment horizontal="centerContinuous" vertical="center"/>
    </xf>
    <xf numFmtId="44" fontId="1" fillId="11" borderId="0" xfId="0" applyNumberFormat="1" applyFont="1" applyFill="1"/>
    <xf numFmtId="165" fontId="1" fillId="0" borderId="3" xfId="0" applyNumberFormat="1" applyFont="1" applyBorder="1"/>
    <xf numFmtId="44" fontId="1" fillId="0" borderId="0" xfId="0" applyNumberFormat="1" applyFont="1" applyBorder="1"/>
    <xf numFmtId="0" fontId="7" fillId="0" borderId="0" xfId="0" applyFont="1" applyAlignment="1">
      <alignment horizontal="center"/>
    </xf>
    <xf numFmtId="44" fontId="13" fillId="0" borderId="10" xfId="0" quotePrefix="1" applyNumberFormat="1" applyFont="1" applyFill="1" applyBorder="1" applyAlignment="1">
      <alignment horizontal="centerContinuous" vertical="center"/>
    </xf>
    <xf numFmtId="44" fontId="13" fillId="0" borderId="0" xfId="0" quotePrefix="1" applyNumberFormat="1" applyFont="1" applyFill="1" applyAlignment="1">
      <alignment horizontal="centerContinuous" vertical="center"/>
    </xf>
    <xf numFmtId="44" fontId="12" fillId="0" borderId="0" xfId="0" quotePrefix="1" applyNumberFormat="1" applyFont="1" applyFill="1" applyBorder="1" applyAlignment="1">
      <alignment horizontal="centerContinuous" vertical="center"/>
    </xf>
    <xf numFmtId="44" fontId="12" fillId="0" borderId="0" xfId="0" applyNumberFormat="1" applyFont="1" applyFill="1" applyBorder="1" applyAlignment="1">
      <alignment horizontal="centerContinuous"/>
    </xf>
    <xf numFmtId="0" fontId="1" fillId="11" borderId="0" xfId="0" applyFont="1" applyFill="1" applyBorder="1" applyAlignment="1">
      <alignment horizontal="center" vertical="center"/>
    </xf>
    <xf numFmtId="0" fontId="1" fillId="11" borderId="0" xfId="0" applyFont="1" applyFill="1" applyAlignment="1">
      <alignment horizontal="center" vertical="center"/>
    </xf>
    <xf numFmtId="0" fontId="1" fillId="11" borderId="10" xfId="0" applyFont="1" applyFill="1" applyBorder="1" applyAlignment="1">
      <alignment horizontal="center" vertical="center"/>
    </xf>
    <xf numFmtId="165" fontId="1" fillId="11" borderId="0" xfId="0" applyNumberFormat="1" applyFont="1" applyFill="1" applyBorder="1"/>
    <xf numFmtId="0" fontId="1" fillId="11" borderId="0" xfId="0" applyFont="1" applyFill="1" applyBorder="1"/>
    <xf numFmtId="165" fontId="1" fillId="11" borderId="0" xfId="0" applyNumberFormat="1" applyFont="1" applyFill="1" applyAlignment="1"/>
    <xf numFmtId="165" fontId="1" fillId="11" borderId="0" xfId="0" applyNumberFormat="1" applyFont="1" applyFill="1"/>
    <xf numFmtId="44" fontId="1" fillId="11" borderId="0" xfId="0" applyNumberFormat="1" applyFont="1" applyFill="1" applyAlignment="1"/>
    <xf numFmtId="166" fontId="2" fillId="11" borderId="10" xfId="8" quotePrefix="1" applyNumberFormat="1" applyFont="1" applyFill="1" applyBorder="1" applyAlignment="1">
      <alignment horizontal="center" wrapText="1"/>
    </xf>
    <xf numFmtId="0" fontId="2" fillId="11" borderId="10" xfId="8" quotePrefix="1" applyFont="1" applyFill="1" applyBorder="1" applyAlignment="1">
      <alignment horizontal="center" wrapText="1"/>
    </xf>
    <xf numFmtId="0" fontId="2" fillId="11" borderId="10" xfId="8" quotePrefix="1" applyFont="1" applyFill="1" applyBorder="1" applyAlignment="1">
      <alignment horizontal="centerContinuous" wrapText="1"/>
    </xf>
    <xf numFmtId="166" fontId="1" fillId="11" borderId="3" xfId="8" applyNumberFormat="1" applyFont="1" applyFill="1" applyBorder="1" applyAlignment="1">
      <alignment horizontal="center" wrapText="1"/>
    </xf>
    <xf numFmtId="0" fontId="1" fillId="11" borderId="3" xfId="8" applyFont="1" applyFill="1" applyBorder="1" applyAlignment="1">
      <alignment horizontal="center" wrapText="1"/>
    </xf>
    <xf numFmtId="166" fontId="1" fillId="11" borderId="3" xfId="8" quotePrefix="1" applyNumberFormat="1" applyFont="1" applyFill="1" applyBorder="1" applyAlignment="1">
      <alignment horizontal="center" wrapText="1"/>
    </xf>
    <xf numFmtId="165" fontId="1" fillId="11" borderId="3" xfId="8" applyNumberFormat="1" applyFont="1" applyFill="1" applyBorder="1"/>
    <xf numFmtId="10" fontId="1" fillId="11" borderId="3" xfId="8" applyNumberFormat="1" applyFont="1" applyFill="1" applyBorder="1" applyAlignment="1">
      <alignment horizontal="right"/>
    </xf>
    <xf numFmtId="165" fontId="1" fillId="11" borderId="0" xfId="8" applyNumberFormat="1" applyFont="1" applyFill="1" applyBorder="1"/>
    <xf numFmtId="164" fontId="1" fillId="11" borderId="0" xfId="8" applyNumberFormat="1" applyFont="1" applyFill="1" applyBorder="1"/>
    <xf numFmtId="10" fontId="1" fillId="11" borderId="0" xfId="8" applyNumberFormat="1" applyFont="1" applyFill="1" applyBorder="1" applyAlignment="1">
      <alignment horizontal="right"/>
    </xf>
    <xf numFmtId="44" fontId="1" fillId="11" borderId="0" xfId="8" applyNumberFormat="1" applyFont="1" applyFill="1" applyBorder="1"/>
    <xf numFmtId="164" fontId="1" fillId="11" borderId="10" xfId="8" applyNumberFormat="1" applyFont="1" applyFill="1" applyBorder="1"/>
    <xf numFmtId="44" fontId="12" fillId="11" borderId="0" xfId="0" applyNumberFormat="1" applyFont="1" applyFill="1" applyBorder="1" applyAlignment="1">
      <alignment horizontal="center" wrapText="1"/>
    </xf>
    <xf numFmtId="44" fontId="12" fillId="11" borderId="0" xfId="0" applyNumberFormat="1" applyFont="1" applyFill="1" applyBorder="1" applyAlignment="1">
      <alignment horizontal="center"/>
    </xf>
    <xf numFmtId="0" fontId="1" fillId="11" borderId="0" xfId="0" applyFont="1" applyFill="1" applyAlignment="1">
      <alignment horizontal="right" vertical="center"/>
    </xf>
    <xf numFmtId="44" fontId="1" fillId="11" borderId="0" xfId="0" applyNumberFormat="1" applyFont="1" applyFill="1" applyBorder="1"/>
    <xf numFmtId="43" fontId="1" fillId="11" borderId="0" xfId="0" quotePrefix="1" applyNumberFormat="1" applyFont="1" applyFill="1" applyBorder="1" applyAlignment="1"/>
    <xf numFmtId="10" fontId="1" fillId="11" borderId="0" xfId="0" applyNumberFormat="1" applyFont="1" applyFill="1" applyBorder="1"/>
    <xf numFmtId="0" fontId="2" fillId="0" borderId="0" xfId="0" applyFont="1" applyFill="1" applyAlignment="1">
      <alignment horizontal="center"/>
    </xf>
    <xf numFmtId="0" fontId="2" fillId="11" borderId="0" xfId="0" applyFont="1" applyFill="1" applyAlignment="1">
      <alignment horizontal="center"/>
    </xf>
    <xf numFmtId="0" fontId="2" fillId="0" borderId="0" xfId="0" applyFont="1" applyFill="1" applyAlignment="1">
      <alignment horizontal="center" vertical="center"/>
    </xf>
    <xf numFmtId="0" fontId="15" fillId="0" borderId="0" xfId="0" applyFont="1" applyAlignment="1">
      <alignment vertical="center"/>
    </xf>
    <xf numFmtId="0" fontId="7" fillId="0" borderId="0" xfId="8" applyFont="1"/>
    <xf numFmtId="0" fontId="7" fillId="0" borderId="0" xfId="8" quotePrefix="1" applyFont="1"/>
    <xf numFmtId="14" fontId="1" fillId="0" borderId="3" xfId="0" quotePrefix="1" applyNumberFormat="1" applyFont="1" applyBorder="1" applyAlignment="1">
      <alignment horizontal="center" wrapText="1"/>
    </xf>
    <xf numFmtId="44" fontId="1" fillId="0" borderId="3" xfId="7" applyFont="1" applyBorder="1"/>
    <xf numFmtId="0" fontId="1" fillId="0" borderId="10" xfId="0" applyFont="1" applyFill="1" applyBorder="1"/>
    <xf numFmtId="0" fontId="16" fillId="0" borderId="0" xfId="0" applyFont="1" applyFill="1" applyAlignment="1">
      <alignment horizontal="left"/>
    </xf>
    <xf numFmtId="44" fontId="1" fillId="11" borderId="0" xfId="0" quotePrefix="1" applyNumberFormat="1" applyFont="1" applyFill="1" applyAlignment="1">
      <alignment horizontal="center"/>
    </xf>
    <xf numFmtId="44" fontId="1" fillId="0" borderId="0" xfId="0" quotePrefix="1" applyNumberFormat="1" applyFont="1" applyFill="1" applyAlignment="1">
      <alignment horizontal="center"/>
    </xf>
    <xf numFmtId="44" fontId="1" fillId="0" borderId="0" xfId="0" applyNumberFormat="1" applyFont="1" applyFill="1" applyAlignment="1">
      <alignment horizontal="center"/>
    </xf>
    <xf numFmtId="44" fontId="1" fillId="0" borderId="3" xfId="0" quotePrefix="1" applyNumberFormat="1" applyFont="1" applyFill="1" applyBorder="1" applyAlignment="1">
      <alignment horizontal="center"/>
    </xf>
    <xf numFmtId="164" fontId="1" fillId="0" borderId="0" xfId="0" quotePrefix="1" applyNumberFormat="1" applyFont="1" applyFill="1" applyAlignment="1">
      <alignment horizontal="center"/>
    </xf>
    <xf numFmtId="0" fontId="16" fillId="0" borderId="0" xfId="0" applyFont="1" applyFill="1" applyBorder="1" applyAlignment="1">
      <alignment horizontal="left"/>
    </xf>
    <xf numFmtId="164" fontId="1" fillId="0" borderId="0" xfId="0" quotePrefix="1" applyNumberFormat="1" applyFont="1" applyFill="1" applyBorder="1" applyAlignment="1">
      <alignment horizontal="center"/>
    </xf>
    <xf numFmtId="44" fontId="1" fillId="0" borderId="0" xfId="0" quotePrefix="1" applyNumberFormat="1" applyFont="1" applyFill="1" applyBorder="1" applyAlignment="1">
      <alignment horizontal="center"/>
    </xf>
    <xf numFmtId="10" fontId="1" fillId="0" borderId="0" xfId="0" quotePrefix="1" applyNumberFormat="1" applyFont="1" applyFill="1" applyBorder="1" applyAlignment="1">
      <alignment horizontal="right"/>
    </xf>
    <xf numFmtId="0" fontId="15" fillId="0" borderId="0" xfId="0" applyFont="1" applyFill="1" applyAlignment="1"/>
    <xf numFmtId="165" fontId="1" fillId="6" borderId="0" xfId="0" quotePrefix="1" applyNumberFormat="1" applyFont="1" applyFill="1" applyAlignment="1">
      <alignment horizontal="center"/>
    </xf>
    <xf numFmtId="0" fontId="1" fillId="0" borderId="0" xfId="0" applyFont="1" applyFill="1" applyAlignment="1">
      <alignment horizontal="right"/>
    </xf>
    <xf numFmtId="0" fontId="1" fillId="0" borderId="0" xfId="0" applyFont="1" applyAlignment="1">
      <alignment horizontal="right"/>
    </xf>
    <xf numFmtId="0" fontId="1" fillId="6" borderId="0" xfId="0" applyFont="1" applyFill="1" applyBorder="1"/>
    <xf numFmtId="0" fontId="15" fillId="0" borderId="0" xfId="0" applyFont="1"/>
    <xf numFmtId="0" fontId="1" fillId="0" borderId="0" xfId="0" applyFont="1" applyFill="1" applyAlignment="1">
      <alignment horizontal="centerContinuous" wrapText="1"/>
    </xf>
    <xf numFmtId="170" fontId="1" fillId="6" borderId="0" xfId="0" applyNumberFormat="1" applyFont="1" applyFill="1" applyAlignment="1"/>
    <xf numFmtId="170" fontId="1" fillId="0" borderId="10" xfId="0" applyNumberFormat="1" applyFont="1" applyFill="1" applyBorder="1" applyAlignment="1"/>
    <xf numFmtId="170" fontId="2" fillId="6" borderId="0" xfId="0" applyNumberFormat="1" applyFont="1" applyFill="1" applyAlignment="1"/>
    <xf numFmtId="0" fontId="2" fillId="6" borderId="0" xfId="0" applyFont="1" applyFill="1"/>
    <xf numFmtId="9" fontId="5" fillId="0" borderId="0" xfId="0" applyNumberFormat="1" applyFont="1" applyFill="1" applyAlignment="1"/>
    <xf numFmtId="17" fontId="1" fillId="0" borderId="0" xfId="0" applyNumberFormat="1" applyFont="1"/>
    <xf numFmtId="17" fontId="2" fillId="11" borderId="0" xfId="0" applyNumberFormat="1" applyFont="1" applyFill="1" applyAlignment="1">
      <alignment horizontal="center"/>
    </xf>
    <xf numFmtId="166" fontId="1" fillId="11" borderId="0" xfId="0" applyNumberFormat="1" applyFont="1" applyFill="1"/>
    <xf numFmtId="166" fontId="1" fillId="0" borderId="3" xfId="0" applyNumberFormat="1" applyFont="1" applyBorder="1"/>
    <xf numFmtId="3" fontId="1" fillId="0" borderId="0" xfId="0" applyNumberFormat="1" applyFont="1"/>
    <xf numFmtId="166" fontId="1" fillId="0" borderId="3" xfId="0" applyNumberFormat="1" applyFont="1" applyFill="1" applyBorder="1"/>
    <xf numFmtId="168" fontId="1" fillId="11" borderId="0" xfId="0" applyNumberFormat="1" applyFont="1" applyFill="1"/>
    <xf numFmtId="0" fontId="1" fillId="8" borderId="0" xfId="0" applyFont="1" applyFill="1"/>
    <xf numFmtId="17" fontId="2" fillId="11" borderId="10" xfId="0" applyNumberFormat="1" applyFont="1" applyFill="1" applyBorder="1" applyAlignment="1">
      <alignment horizontal="center"/>
    </xf>
    <xf numFmtId="166" fontId="1" fillId="11" borderId="0" xfId="0" applyNumberFormat="1" applyFont="1" applyFill="1" applyBorder="1"/>
    <xf numFmtId="166" fontId="1" fillId="0" borderId="0" xfId="0" applyNumberFormat="1" applyFont="1" applyFill="1" applyBorder="1"/>
    <xf numFmtId="0" fontId="2" fillId="10" borderId="0" xfId="0" applyFont="1" applyFill="1" applyAlignment="1">
      <alignment horizontal="center"/>
    </xf>
    <xf numFmtId="0" fontId="2" fillId="0" borderId="10" xfId="0" applyFont="1" applyFill="1" applyBorder="1" applyAlignment="1">
      <alignment vertical="center"/>
    </xf>
    <xf numFmtId="0" fontId="1" fillId="10" borderId="0" xfId="0" applyFont="1" applyFill="1"/>
    <xf numFmtId="0" fontId="1" fillId="3" borderId="0" xfId="0" applyFont="1" applyFill="1"/>
    <xf numFmtId="166" fontId="1" fillId="3" borderId="0" xfId="0" applyNumberFormat="1" applyFont="1" applyFill="1"/>
    <xf numFmtId="166" fontId="1" fillId="3" borderId="0" xfId="6" applyNumberFormat="1" applyFont="1" applyFill="1"/>
    <xf numFmtId="166" fontId="1" fillId="7" borderId="0" xfId="0" applyNumberFormat="1" applyFont="1" applyFill="1"/>
    <xf numFmtId="0" fontId="1" fillId="4" borderId="0" xfId="0" applyFont="1" applyFill="1"/>
    <xf numFmtId="0" fontId="1" fillId="9" borderId="0" xfId="0" applyFont="1" applyFill="1"/>
    <xf numFmtId="0" fontId="1" fillId="5" borderId="0" xfId="0" applyFont="1" applyFill="1"/>
    <xf numFmtId="165" fontId="1" fillId="5" borderId="0" xfId="0" applyNumberFormat="1" applyFont="1" applyFill="1"/>
    <xf numFmtId="164" fontId="1" fillId="10" borderId="9" xfId="0" applyNumberFormat="1" applyFont="1" applyFill="1" applyBorder="1"/>
    <xf numFmtId="164" fontId="1" fillId="0" borderId="0" xfId="0" applyNumberFormat="1" applyFont="1" applyFill="1" applyBorder="1"/>
    <xf numFmtId="0" fontId="1" fillId="3" borderId="0" xfId="0" quotePrefix="1" applyFont="1" applyFill="1"/>
    <xf numFmtId="0" fontId="1" fillId="4" borderId="0" xfId="0" quotePrefix="1" applyFont="1" applyFill="1"/>
    <xf numFmtId="0" fontId="1" fillId="9" borderId="0" xfId="0" quotePrefix="1" applyFont="1" applyFill="1"/>
    <xf numFmtId="0" fontId="1" fillId="5" borderId="0" xfId="0" quotePrefix="1" applyFont="1" applyFill="1"/>
    <xf numFmtId="0" fontId="1" fillId="12" borderId="0" xfId="0" applyFont="1" applyFill="1"/>
    <xf numFmtId="44" fontId="1" fillId="4" borderId="0" xfId="0" applyNumberFormat="1" applyFont="1" applyFill="1"/>
    <xf numFmtId="166" fontId="1" fillId="0" borderId="0" xfId="6" applyNumberFormat="1" applyFont="1" applyFill="1"/>
    <xf numFmtId="0" fontId="1" fillId="0" borderId="0" xfId="0" applyFont="1" applyAlignment="1">
      <alignment vertical="center"/>
    </xf>
    <xf numFmtId="0" fontId="15" fillId="0" borderId="0" xfId="0" applyFont="1" applyFill="1" applyAlignment="1">
      <alignment vertical="center"/>
    </xf>
    <xf numFmtId="0" fontId="15" fillId="0" borderId="0" xfId="0" applyFont="1" applyAlignment="1">
      <alignment horizontal="center" vertical="center" wrapText="1"/>
    </xf>
    <xf numFmtId="0" fontId="1" fillId="6" borderId="6" xfId="0" applyFont="1" applyFill="1" applyBorder="1" applyAlignment="1">
      <alignment horizont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173" fontId="2" fillId="11" borderId="10" xfId="0" applyNumberFormat="1" applyFont="1" applyFill="1" applyBorder="1" applyAlignment="1">
      <alignment horizontal="center"/>
    </xf>
    <xf numFmtId="173" fontId="2" fillId="0" borderId="0" xfId="0" applyNumberFormat="1" applyFont="1" applyFill="1" applyBorder="1" applyAlignment="1">
      <alignment horizontal="center"/>
    </xf>
    <xf numFmtId="164" fontId="1" fillId="0" borderId="3" xfId="0" applyNumberFormat="1" applyFont="1" applyFill="1" applyBorder="1"/>
    <xf numFmtId="164" fontId="1" fillId="0" borderId="0" xfId="0" applyNumberFormat="1" applyFont="1" applyBorder="1"/>
    <xf numFmtId="0" fontId="1" fillId="11" borderId="0" xfId="0" applyFont="1" applyFill="1" applyAlignment="1">
      <alignment horizontal="center"/>
    </xf>
    <xf numFmtId="43" fontId="1" fillId="11" borderId="0" xfId="0" applyNumberFormat="1" applyFont="1" applyFill="1"/>
    <xf numFmtId="43" fontId="5" fillId="0" borderId="0" xfId="0" applyNumberFormat="1" applyFont="1" applyFill="1"/>
    <xf numFmtId="43" fontId="5" fillId="11" borderId="0" xfId="0" applyNumberFormat="1" applyFont="1" applyFill="1"/>
    <xf numFmtId="0" fontId="1" fillId="0" borderId="0" xfId="0" quotePrefix="1" applyFont="1" applyFill="1" applyAlignment="1">
      <alignment horizontal="center"/>
    </xf>
    <xf numFmtId="164" fontId="1" fillId="11" borderId="0" xfId="0" applyNumberFormat="1" applyFont="1" applyFill="1"/>
    <xf numFmtId="164" fontId="1" fillId="11" borderId="10" xfId="0" applyNumberFormat="1" applyFont="1" applyFill="1" applyBorder="1"/>
    <xf numFmtId="170" fontId="1" fillId="6" borderId="0" xfId="0" applyNumberFormat="1" applyFont="1" applyFill="1" applyBorder="1"/>
    <xf numFmtId="164" fontId="1" fillId="0" borderId="10" xfId="0" applyNumberFormat="1" applyFont="1" applyFill="1" applyBorder="1"/>
    <xf numFmtId="0" fontId="1" fillId="0" borderId="0" xfId="0" quotePrefix="1" applyFont="1" applyFill="1"/>
    <xf numFmtId="0" fontId="1" fillId="0" borderId="1" xfId="0" applyFont="1" applyFill="1" applyBorder="1"/>
    <xf numFmtId="0" fontId="1" fillId="0" borderId="10" xfId="0" applyFont="1" applyFill="1" applyBorder="1" applyAlignment="1"/>
    <xf numFmtId="166" fontId="1" fillId="6" borderId="0" xfId="0" applyNumberFormat="1" applyFont="1" applyFill="1" applyBorder="1"/>
    <xf numFmtId="44" fontId="1" fillId="6" borderId="0" xfId="0" applyNumberFormat="1" applyFont="1" applyFill="1" applyBorder="1"/>
    <xf numFmtId="165" fontId="1" fillId="6" borderId="0" xfId="0" applyNumberFormat="1" applyFont="1" applyFill="1" applyBorder="1"/>
    <xf numFmtId="167" fontId="1" fillId="0" borderId="0" xfId="0" applyNumberFormat="1" applyFont="1" applyFill="1" applyBorder="1"/>
    <xf numFmtId="44" fontId="1" fillId="6" borderId="0" xfId="0" applyNumberFormat="1" applyFont="1" applyFill="1"/>
    <xf numFmtId="10" fontId="1" fillId="0" borderId="0" xfId="0" applyNumberFormat="1" applyFont="1" applyFill="1"/>
    <xf numFmtId="168" fontId="1" fillId="0" borderId="0" xfId="0" applyNumberFormat="1" applyFont="1" applyFill="1"/>
    <xf numFmtId="10" fontId="1" fillId="0" borderId="0" xfId="0" applyNumberFormat="1" applyFont="1" applyFill="1" applyBorder="1"/>
    <xf numFmtId="166" fontId="1" fillId="11" borderId="10" xfId="0" applyNumberFormat="1" applyFont="1" applyFill="1" applyBorder="1"/>
    <xf numFmtId="165" fontId="1" fillId="6" borderId="10" xfId="0" applyNumberFormat="1" applyFont="1" applyFill="1" applyBorder="1"/>
    <xf numFmtId="165" fontId="1" fillId="6" borderId="0" xfId="0" applyNumberFormat="1" applyFont="1" applyFill="1"/>
    <xf numFmtId="164" fontId="1" fillId="6" borderId="0" xfId="0" applyNumberFormat="1" applyFont="1" applyFill="1" applyBorder="1"/>
    <xf numFmtId="164" fontId="1" fillId="6" borderId="10" xfId="0" applyNumberFormat="1" applyFont="1" applyFill="1" applyBorder="1"/>
    <xf numFmtId="3" fontId="1" fillId="6" borderId="10" xfId="0" applyNumberFormat="1" applyFont="1" applyFill="1" applyBorder="1"/>
    <xf numFmtId="177" fontId="1" fillId="0" borderId="0" xfId="0" applyNumberFormat="1" applyFont="1" applyFill="1"/>
    <xf numFmtId="171" fontId="1" fillId="6" borderId="0" xfId="0" applyNumberFormat="1" applyFont="1" applyFill="1" applyBorder="1"/>
    <xf numFmtId="0" fontId="2" fillId="0" borderId="0" xfId="8" applyFont="1" applyFill="1" applyAlignment="1"/>
    <xf numFmtId="166" fontId="1" fillId="11" borderId="3" xfId="8" applyNumberFormat="1" applyFont="1" applyFill="1" applyBorder="1"/>
    <xf numFmtId="44" fontId="2" fillId="0" borderId="10" xfId="0" quotePrefix="1" applyNumberFormat="1" applyFont="1" applyFill="1" applyBorder="1" applyAlignment="1">
      <alignment horizontal="centerContinuous" vertical="center"/>
    </xf>
    <xf numFmtId="44" fontId="1" fillId="11" borderId="0" xfId="0" applyNumberFormat="1" applyFont="1" applyFill="1" applyBorder="1" applyAlignment="1">
      <alignment horizontal="center" vertical="center"/>
    </xf>
    <xf numFmtId="0" fontId="1" fillId="0" borderId="10" xfId="0" applyFont="1" applyFill="1" applyBorder="1" applyAlignment="1">
      <alignment horizontal="center"/>
    </xf>
    <xf numFmtId="44" fontId="1" fillId="0" borderId="0" xfId="0" applyNumberFormat="1" applyFont="1" applyFill="1" applyAlignment="1"/>
    <xf numFmtId="0" fontId="1" fillId="0" borderId="0" xfId="0" applyFont="1" applyFill="1" applyAlignment="1">
      <alignment horizontal="center" wrapText="1"/>
    </xf>
    <xf numFmtId="0" fontId="15" fillId="0" borderId="0" xfId="0" applyFont="1" applyFill="1" applyAlignment="1">
      <alignment horizontal="center" wrapText="1"/>
    </xf>
    <xf numFmtId="0" fontId="2" fillId="0" borderId="0" xfId="0" applyFont="1" applyFill="1" applyAlignment="1">
      <alignment horizontal="center"/>
    </xf>
    <xf numFmtId="0" fontId="2" fillId="11" borderId="3" xfId="0" applyFont="1" applyFill="1" applyBorder="1" applyAlignment="1">
      <alignment horizontal="center" vertical="center"/>
    </xf>
    <xf numFmtId="0" fontId="2" fillId="11" borderId="7" xfId="0" quotePrefix="1"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11" borderId="8" xfId="0" applyFont="1" applyFill="1" applyBorder="1" applyAlignment="1">
      <alignment horizontal="center" vertical="center" wrapText="1"/>
    </xf>
    <xf numFmtId="0" fontId="1" fillId="11" borderId="0" xfId="0" applyFont="1" applyFill="1" applyAlignment="1">
      <alignment horizontal="center" vertical="center" wrapText="1"/>
    </xf>
    <xf numFmtId="0" fontId="15" fillId="11" borderId="0" xfId="0" applyFont="1" applyFill="1" applyAlignment="1">
      <alignment horizontal="center" vertical="center" wrapText="1"/>
    </xf>
    <xf numFmtId="0" fontId="2" fillId="11" borderId="10" xfId="0" applyFont="1" applyFill="1" applyBorder="1" applyAlignment="1">
      <alignment horizontal="center" vertical="center"/>
    </xf>
    <xf numFmtId="0" fontId="2" fillId="11" borderId="3"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10" xfId="0" quotePrefix="1" applyFont="1" applyFill="1" applyBorder="1" applyAlignment="1">
      <alignment horizontal="center"/>
    </xf>
    <xf numFmtId="0" fontId="2" fillId="11" borderId="10" xfId="0" applyFont="1" applyFill="1" applyBorder="1" applyAlignment="1">
      <alignment horizontal="center"/>
    </xf>
    <xf numFmtId="44" fontId="12" fillId="0" borderId="11" xfId="0" quotePrefix="1" applyNumberFormat="1" applyFont="1" applyFill="1" applyBorder="1" applyAlignment="1">
      <alignment horizontal="center" vertical="center"/>
    </xf>
    <xf numFmtId="0" fontId="2" fillId="11" borderId="0" xfId="0" applyFont="1" applyFill="1" applyAlignment="1">
      <alignment horizontal="center"/>
    </xf>
    <xf numFmtId="0" fontId="1" fillId="0" borderId="0" xfId="0" applyFont="1" applyFill="1" applyAlignment="1">
      <alignment vertical="top" wrapText="1"/>
    </xf>
    <xf numFmtId="0" fontId="0" fillId="0" borderId="0" xfId="0" applyAlignment="1">
      <alignment vertical="top" wrapText="1"/>
    </xf>
    <xf numFmtId="0" fontId="0" fillId="0" borderId="0" xfId="0" applyAlignment="1">
      <alignment wrapText="1"/>
    </xf>
    <xf numFmtId="0" fontId="1" fillId="0" borderId="0" xfId="0" applyFont="1" applyFill="1" applyAlignment="1">
      <alignment wrapText="1"/>
    </xf>
    <xf numFmtId="0" fontId="2" fillId="0" borderId="0" xfId="0" quotePrefix="1" applyFont="1" applyFill="1" applyAlignment="1">
      <alignment horizontal="center"/>
    </xf>
    <xf numFmtId="0" fontId="1" fillId="6" borderId="7"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2" fillId="0" borderId="0" xfId="0" applyFont="1" applyFill="1" applyAlignment="1">
      <alignment horizontal="center" vertical="center"/>
    </xf>
    <xf numFmtId="0" fontId="15" fillId="0" borderId="0" xfId="0" applyFont="1" applyAlignment="1">
      <alignment vertical="center"/>
    </xf>
    <xf numFmtId="0" fontId="2" fillId="11" borderId="0" xfId="0" applyFont="1" applyFill="1" applyAlignment="1">
      <alignment horizontal="center" vertical="center"/>
    </xf>
    <xf numFmtId="0" fontId="15" fillId="11" borderId="0" xfId="0" applyFont="1" applyFill="1" applyAlignment="1">
      <alignment vertical="center"/>
    </xf>
    <xf numFmtId="0" fontId="2" fillId="10" borderId="0" xfId="0" applyFont="1" applyFill="1" applyAlignment="1">
      <alignment horizontal="center" wrapText="1"/>
    </xf>
    <xf numFmtId="0" fontId="1" fillId="0" borderId="0" xfId="0" applyFont="1" applyAlignment="1"/>
    <xf numFmtId="0" fontId="1" fillId="0" borderId="0" xfId="0" applyFont="1" applyAlignment="1">
      <alignment vertical="center"/>
    </xf>
    <xf numFmtId="0" fontId="1" fillId="11" borderId="0" xfId="0" applyFont="1" applyFill="1" applyAlignment="1">
      <alignment vertical="center"/>
    </xf>
    <xf numFmtId="0" fontId="1" fillId="0" borderId="0" xfId="0" applyFont="1" applyFill="1" applyAlignment="1">
      <alignment vertical="center"/>
    </xf>
  </cellXfs>
  <cellStyles count="10">
    <cellStyle name="Comma" xfId="6" builtinId="3"/>
    <cellStyle name="Currency" xfId="7" builtinId="4"/>
    <cellStyle name="Currency 2 12" xfId="4"/>
    <cellStyle name="Normal" xfId="0" builtinId="0"/>
    <cellStyle name="Normal 2" xfId="1"/>
    <cellStyle name="Normal 2 10" xfId="3"/>
    <cellStyle name="Normal 2 2" xfId="2"/>
    <cellStyle name="Normal 3" xfId="8"/>
    <cellStyle name="Normal 510" xfId="9"/>
    <cellStyle name="Percent 2" xf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080"/>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2.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33.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customProperty" Target="../customProperty34.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35.bin"/><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36.bin"/><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BC73"/>
  <sheetViews>
    <sheetView tabSelected="1" workbookViewId="0">
      <pane ySplit="7" topLeftCell="A8" activePane="bottomLeft" state="frozen"/>
      <selection pane="bottomLeft" activeCell="H15" sqref="H15"/>
    </sheetView>
  </sheetViews>
  <sheetFormatPr defaultColWidth="6.453125" defaultRowHeight="12.5" x14ac:dyDescent="0.25"/>
  <cols>
    <col min="1" max="1" width="4.453125" style="90" bestFit="1" customWidth="1"/>
    <col min="2" max="2" width="44.453125" style="90" customWidth="1"/>
    <col min="3" max="3" width="14.453125" style="90" customWidth="1"/>
    <col min="4" max="4" width="13.54296875" style="90" customWidth="1"/>
    <col min="5" max="5" width="14.54296875" style="90" customWidth="1"/>
    <col min="6" max="6" width="10.453125" style="90" customWidth="1"/>
    <col min="7" max="7" width="14.7265625" style="210" bestFit="1" customWidth="1"/>
    <col min="8" max="8" width="72.7265625" style="127" customWidth="1"/>
    <col min="9" max="55" width="6.453125" style="127"/>
    <col min="56" max="16384" width="6.453125" style="90"/>
  </cols>
  <sheetData>
    <row r="1" spans="1:55" x14ac:dyDescent="0.25">
      <c r="A1" s="152" t="s">
        <v>0</v>
      </c>
      <c r="B1" s="152"/>
      <c r="C1" s="152"/>
      <c r="D1" s="152"/>
      <c r="E1" s="152"/>
      <c r="F1" s="152"/>
    </row>
    <row r="2" spans="1:55" x14ac:dyDescent="0.25">
      <c r="A2" s="153" t="s">
        <v>370</v>
      </c>
      <c r="B2" s="152"/>
      <c r="C2" s="152"/>
      <c r="D2" s="152"/>
      <c r="E2" s="152"/>
      <c r="F2" s="152"/>
    </row>
    <row r="3" spans="1:55" ht="10.5" x14ac:dyDescent="0.25">
      <c r="A3" s="152"/>
      <c r="B3" s="152"/>
      <c r="C3" s="152"/>
      <c r="D3" s="152"/>
      <c r="E3" s="152"/>
      <c r="F3" s="152"/>
      <c r="G3" s="135"/>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row>
    <row r="4" spans="1:55" x14ac:dyDescent="0.25">
      <c r="A4" s="151"/>
      <c r="B4" s="151"/>
      <c r="C4" s="135"/>
      <c r="D4" s="135"/>
      <c r="E4" s="135"/>
      <c r="F4" s="135"/>
    </row>
    <row r="5" spans="1:55" ht="13.5" customHeight="1" x14ac:dyDescent="0.25">
      <c r="A5" s="151"/>
      <c r="B5" s="151"/>
      <c r="C5" s="135"/>
      <c r="D5" s="135"/>
      <c r="E5" s="135"/>
      <c r="F5" s="135"/>
    </row>
    <row r="6" spans="1:55" s="89" customFormat="1" ht="20.5" x14ac:dyDescent="0.25">
      <c r="A6" s="150" t="s">
        <v>53</v>
      </c>
      <c r="B6" s="150" t="s">
        <v>320</v>
      </c>
      <c r="C6" s="150" t="s">
        <v>84</v>
      </c>
      <c r="D6" s="145" t="s">
        <v>319</v>
      </c>
      <c r="E6" s="145" t="s">
        <v>318</v>
      </c>
      <c r="F6" s="145" t="s">
        <v>317</v>
      </c>
      <c r="G6" s="145" t="s">
        <v>348</v>
      </c>
      <c r="H6" s="135" t="s">
        <v>433</v>
      </c>
    </row>
    <row r="7" spans="1:55" s="89" customFormat="1" ht="10.5" x14ac:dyDescent="0.25">
      <c r="A7" s="149"/>
      <c r="B7" s="149"/>
      <c r="C7" s="149"/>
      <c r="D7" s="248">
        <v>45047</v>
      </c>
      <c r="E7" s="248">
        <v>45413</v>
      </c>
      <c r="F7" s="148"/>
      <c r="G7" s="148"/>
    </row>
    <row r="8" spans="1:55" s="89" customFormat="1" ht="15" customHeight="1" x14ac:dyDescent="0.25">
      <c r="A8" s="147"/>
      <c r="B8" s="146" t="s">
        <v>316</v>
      </c>
      <c r="C8" s="145" t="s">
        <v>315</v>
      </c>
      <c r="D8" s="145" t="s">
        <v>314</v>
      </c>
      <c r="E8" s="145" t="s">
        <v>313</v>
      </c>
      <c r="F8" s="145" t="s">
        <v>312</v>
      </c>
      <c r="G8" s="145" t="s">
        <v>347</v>
      </c>
    </row>
    <row r="9" spans="1:55" s="89" customFormat="1" ht="11.25" customHeight="1" x14ac:dyDescent="0.25">
      <c r="A9" s="144">
        <v>1</v>
      </c>
      <c r="B9" s="142" t="s">
        <v>311</v>
      </c>
      <c r="C9" s="142"/>
      <c r="D9" s="143"/>
      <c r="E9" s="143"/>
      <c r="F9" s="143"/>
      <c r="G9" s="111"/>
    </row>
    <row r="10" spans="1:55" x14ac:dyDescent="0.25">
      <c r="A10" s="131">
        <f t="shared" ref="A10:A41" si="0">+A9+1</f>
        <v>2</v>
      </c>
      <c r="B10" s="134" t="s">
        <v>371</v>
      </c>
      <c r="C10" s="131" t="s">
        <v>372</v>
      </c>
      <c r="D10" s="208">
        <f>'Rate Details'!E13</f>
        <v>-3.4759999999999999E-3</v>
      </c>
      <c r="E10" s="208">
        <f>'Rate Details'!I13</f>
        <v>-2.7000000000000001E-3</v>
      </c>
      <c r="F10" s="136">
        <f>IFERROR(E10/D10-1, "na")</f>
        <v>-0.22324510932105868</v>
      </c>
      <c r="G10" s="135" t="s">
        <v>346</v>
      </c>
      <c r="H10" s="90" t="s">
        <v>361</v>
      </c>
    </row>
    <row r="11" spans="1:55" x14ac:dyDescent="0.25">
      <c r="A11" s="131">
        <f t="shared" si="0"/>
        <v>3</v>
      </c>
      <c r="B11" s="134"/>
      <c r="C11" s="135"/>
      <c r="D11" s="133"/>
      <c r="E11" s="133"/>
      <c r="F11" s="132"/>
    </row>
    <row r="12" spans="1:55" x14ac:dyDescent="0.25">
      <c r="A12" s="131">
        <f t="shared" si="0"/>
        <v>4</v>
      </c>
      <c r="B12" s="134" t="s">
        <v>373</v>
      </c>
      <c r="C12" s="135"/>
      <c r="D12" s="133"/>
      <c r="E12" s="133"/>
      <c r="F12" s="132"/>
    </row>
    <row r="13" spans="1:55" x14ac:dyDescent="0.25">
      <c r="A13" s="131">
        <f t="shared" si="0"/>
        <v>5</v>
      </c>
      <c r="B13" s="139" t="s">
        <v>374</v>
      </c>
      <c r="C13" s="131" t="s">
        <v>375</v>
      </c>
      <c r="D13" s="133">
        <f>'Rate Details'!E16</f>
        <v>-2.215E-3</v>
      </c>
      <c r="E13" s="133">
        <f>'Rate Details'!I16</f>
        <v>1.63E-4</v>
      </c>
      <c r="F13" s="132">
        <f>IFERROR(E13/D13-1, "na")</f>
        <v>-1.0735891647855531</v>
      </c>
      <c r="G13" s="135" t="s">
        <v>346</v>
      </c>
      <c r="H13" s="90" t="s">
        <v>361</v>
      </c>
    </row>
    <row r="14" spans="1:55" x14ac:dyDescent="0.25">
      <c r="A14" s="131">
        <f t="shared" si="0"/>
        <v>6</v>
      </c>
      <c r="B14" s="139" t="s">
        <v>376</v>
      </c>
      <c r="C14" s="131" t="s">
        <v>85</v>
      </c>
      <c r="D14" s="133">
        <f>'Rate Details'!E19</f>
        <v>3.1609999999999997E-3</v>
      </c>
      <c r="E14" s="133">
        <f>'Rate Details'!I19</f>
        <v>-1.2110000000000001E-3</v>
      </c>
      <c r="F14" s="132">
        <f>IFERROR(E14/D14-1, "na")</f>
        <v>-1.3831066118316988</v>
      </c>
      <c r="G14" s="135" t="s">
        <v>346</v>
      </c>
    </row>
    <row r="15" spans="1:55" x14ac:dyDescent="0.25">
      <c r="A15" s="131">
        <f t="shared" si="0"/>
        <v>7</v>
      </c>
      <c r="B15" s="139" t="s">
        <v>376</v>
      </c>
      <c r="C15" s="131" t="s">
        <v>377</v>
      </c>
      <c r="D15" s="133">
        <f>D14</f>
        <v>3.1609999999999997E-3</v>
      </c>
      <c r="E15" s="133">
        <f>E14</f>
        <v>-1.2110000000000001E-3</v>
      </c>
      <c r="F15" s="132">
        <f>IFERROR(E15/D15-1, "na")</f>
        <v>-1.3831066118316988</v>
      </c>
      <c r="G15" s="135" t="s">
        <v>346</v>
      </c>
    </row>
    <row r="16" spans="1:55" x14ac:dyDescent="0.25">
      <c r="A16" s="131">
        <f t="shared" si="0"/>
        <v>8</v>
      </c>
      <c r="B16" s="139" t="s">
        <v>378</v>
      </c>
      <c r="C16" s="131" t="s">
        <v>379</v>
      </c>
      <c r="D16" s="133">
        <f>'Rate Details'!E26</f>
        <v>4.8200000000000001E-4</v>
      </c>
      <c r="E16" s="133">
        <f>'Rate Details'!I26</f>
        <v>-2.7099999999999997E-4</v>
      </c>
      <c r="F16" s="132">
        <f>IFERROR(E16/D16-1, "na")</f>
        <v>-1.5622406639004147</v>
      </c>
      <c r="G16" s="135" t="s">
        <v>346</v>
      </c>
    </row>
    <row r="17" spans="1:7" x14ac:dyDescent="0.25">
      <c r="A17" s="131">
        <f t="shared" si="0"/>
        <v>9</v>
      </c>
      <c r="B17" s="139" t="s">
        <v>380</v>
      </c>
      <c r="C17" s="131">
        <v>29</v>
      </c>
      <c r="D17" s="133">
        <f>'Rate Details'!E19</f>
        <v>3.1609999999999997E-3</v>
      </c>
      <c r="E17" s="133">
        <f>'Rate Details'!I19</f>
        <v>-1.2110000000000001E-3</v>
      </c>
      <c r="F17" s="132">
        <f>IFERROR(E17/D17-1, "na")</f>
        <v>-1.3831066118316988</v>
      </c>
      <c r="G17" s="135" t="s">
        <v>346</v>
      </c>
    </row>
    <row r="18" spans="1:7" x14ac:dyDescent="0.25">
      <c r="A18" s="131">
        <f t="shared" si="0"/>
        <v>10</v>
      </c>
      <c r="B18" s="134" t="s">
        <v>381</v>
      </c>
      <c r="C18" s="137"/>
      <c r="D18" s="208" t="s">
        <v>321</v>
      </c>
      <c r="E18" s="208"/>
      <c r="F18" s="136"/>
    </row>
    <row r="19" spans="1:7" x14ac:dyDescent="0.25">
      <c r="A19" s="131">
        <f t="shared" si="0"/>
        <v>11</v>
      </c>
      <c r="B19" s="140"/>
      <c r="C19" s="137"/>
      <c r="D19" s="133"/>
      <c r="E19" s="133"/>
      <c r="F19" s="132"/>
    </row>
    <row r="20" spans="1:7" x14ac:dyDescent="0.25">
      <c r="A20" s="131">
        <f t="shared" si="0"/>
        <v>12</v>
      </c>
      <c r="B20" s="134" t="s">
        <v>382</v>
      </c>
      <c r="C20" s="135"/>
      <c r="D20" s="133"/>
      <c r="E20" s="133"/>
      <c r="F20" s="132"/>
    </row>
    <row r="21" spans="1:7" x14ac:dyDescent="0.25">
      <c r="A21" s="131">
        <f t="shared" si="0"/>
        <v>13</v>
      </c>
      <c r="B21" s="139" t="s">
        <v>383</v>
      </c>
      <c r="C21" s="131" t="s">
        <v>384</v>
      </c>
      <c r="D21" s="133">
        <f>'Rate Details'!E30</f>
        <v>-9.68E-4</v>
      </c>
      <c r="E21" s="133">
        <f>'Rate Details'!I30</f>
        <v>-1.1000000000000001E-3</v>
      </c>
      <c r="F21" s="132">
        <f>IFERROR(E21/D21-1, "na")</f>
        <v>0.13636363636363646</v>
      </c>
      <c r="G21" s="135" t="s">
        <v>346</v>
      </c>
    </row>
    <row r="22" spans="1:7" x14ac:dyDescent="0.25">
      <c r="A22" s="131">
        <f t="shared" si="0"/>
        <v>14</v>
      </c>
      <c r="B22" s="139" t="s">
        <v>385</v>
      </c>
      <c r="C22" s="131">
        <v>35</v>
      </c>
      <c r="D22" s="133">
        <f>'Rate Details'!E19</f>
        <v>3.1609999999999997E-3</v>
      </c>
      <c r="E22" s="133">
        <f>'Rate Details'!I19</f>
        <v>-1.2110000000000001E-3</v>
      </c>
      <c r="F22" s="132">
        <f>IFERROR(E22/D22-1, "na")</f>
        <v>-1.3831066118316988</v>
      </c>
      <c r="G22" s="135" t="s">
        <v>346</v>
      </c>
    </row>
    <row r="23" spans="1:7" x14ac:dyDescent="0.25">
      <c r="A23" s="131">
        <f t="shared" si="0"/>
        <v>15</v>
      </c>
      <c r="B23" s="139" t="s">
        <v>386</v>
      </c>
      <c r="C23" s="131">
        <v>43</v>
      </c>
      <c r="D23" s="133">
        <f>'Rate Details'!E19</f>
        <v>3.1609999999999997E-3</v>
      </c>
      <c r="E23" s="133">
        <f>'Rate Details'!I19</f>
        <v>-1.2110000000000001E-3</v>
      </c>
      <c r="F23" s="132">
        <f>IFERROR(E23/D23-1, "na")</f>
        <v>-1.3831066118316988</v>
      </c>
      <c r="G23" s="135" t="s">
        <v>346</v>
      </c>
    </row>
    <row r="24" spans="1:7" x14ac:dyDescent="0.25">
      <c r="A24" s="131">
        <f t="shared" si="0"/>
        <v>16</v>
      </c>
      <c r="B24" s="134" t="s">
        <v>387</v>
      </c>
      <c r="C24" s="137"/>
      <c r="D24" s="208"/>
      <c r="E24" s="208"/>
      <c r="F24" s="136"/>
    </row>
    <row r="25" spans="1:7" x14ac:dyDescent="0.25">
      <c r="A25" s="131">
        <f t="shared" si="0"/>
        <v>17</v>
      </c>
      <c r="B25" s="140"/>
      <c r="C25" s="137"/>
      <c r="D25" s="133"/>
      <c r="E25" s="133"/>
      <c r="F25" s="132"/>
    </row>
    <row r="26" spans="1:7" x14ac:dyDescent="0.25">
      <c r="A26" s="131">
        <f t="shared" si="0"/>
        <v>18</v>
      </c>
      <c r="B26" s="134" t="s">
        <v>388</v>
      </c>
      <c r="C26" s="135"/>
      <c r="D26" s="133"/>
      <c r="E26" s="133"/>
      <c r="F26" s="132"/>
    </row>
    <row r="27" spans="1:7" x14ac:dyDescent="0.25">
      <c r="A27" s="131">
        <f t="shared" si="0"/>
        <v>19</v>
      </c>
      <c r="B27" s="139" t="s">
        <v>389</v>
      </c>
      <c r="C27" s="131">
        <v>46</v>
      </c>
      <c r="D27" s="133">
        <v>0</v>
      </c>
      <c r="E27" s="133">
        <v>0</v>
      </c>
      <c r="F27" s="132" t="str">
        <f>IFERROR(E27/D27-1, "na")</f>
        <v>na</v>
      </c>
    </row>
    <row r="28" spans="1:7" x14ac:dyDescent="0.25">
      <c r="A28" s="131">
        <f t="shared" si="0"/>
        <v>20</v>
      </c>
      <c r="B28" s="139" t="s">
        <v>383</v>
      </c>
      <c r="C28" s="131">
        <v>49</v>
      </c>
      <c r="D28" s="133">
        <v>0</v>
      </c>
      <c r="E28" s="133">
        <v>0</v>
      </c>
      <c r="F28" s="132" t="str">
        <f>IFERROR(E28/D28-1, "na")</f>
        <v>na</v>
      </c>
    </row>
    <row r="29" spans="1:7" x14ac:dyDescent="0.25">
      <c r="A29" s="131">
        <f t="shared" si="0"/>
        <v>21</v>
      </c>
      <c r="B29" s="134" t="s">
        <v>390</v>
      </c>
      <c r="C29" s="137"/>
      <c r="D29" s="208"/>
      <c r="E29" s="208"/>
      <c r="F29" s="136"/>
    </row>
    <row r="30" spans="1:7" x14ac:dyDescent="0.25">
      <c r="A30" s="131">
        <f t="shared" si="0"/>
        <v>22</v>
      </c>
      <c r="B30" s="134"/>
      <c r="C30" s="135"/>
      <c r="D30" s="133"/>
      <c r="E30" s="133"/>
      <c r="F30" s="132"/>
    </row>
    <row r="31" spans="1:7" x14ac:dyDescent="0.25">
      <c r="A31" s="131">
        <f t="shared" si="0"/>
        <v>23</v>
      </c>
      <c r="B31" s="134" t="s">
        <v>391</v>
      </c>
      <c r="C31" s="131" t="s">
        <v>392</v>
      </c>
      <c r="D31" s="133">
        <v>0</v>
      </c>
      <c r="E31" s="133">
        <v>0</v>
      </c>
      <c r="F31" s="132" t="str">
        <f>IFERROR(E31/D31-1, "na")</f>
        <v>na</v>
      </c>
    </row>
    <row r="32" spans="1:7" x14ac:dyDescent="0.25">
      <c r="A32" s="131">
        <f t="shared" si="0"/>
        <v>24</v>
      </c>
      <c r="B32" s="134" t="s">
        <v>216</v>
      </c>
      <c r="C32" s="131" t="s">
        <v>214</v>
      </c>
      <c r="D32" s="133">
        <f>'Rate Details'!E22</f>
        <v>1.206E-3</v>
      </c>
      <c r="E32" s="133">
        <f>'Rate Details'!I22</f>
        <v>3.5099999999999997E-4</v>
      </c>
      <c r="F32" s="132">
        <f>IFERROR(E32/D32-1, "na")</f>
        <v>-0.70895522388059706</v>
      </c>
      <c r="G32" s="135" t="s">
        <v>346</v>
      </c>
    </row>
    <row r="33" spans="1:6" x14ac:dyDescent="0.25">
      <c r="A33" s="131">
        <f t="shared" si="0"/>
        <v>25</v>
      </c>
      <c r="B33" s="134" t="s">
        <v>77</v>
      </c>
      <c r="C33" s="131" t="s">
        <v>393</v>
      </c>
      <c r="D33" s="133">
        <v>0</v>
      </c>
      <c r="E33" s="133">
        <v>0</v>
      </c>
      <c r="F33" s="132" t="str">
        <f>IFERROR(E33/D33-1, "na")</f>
        <v>na</v>
      </c>
    </row>
    <row r="34" spans="1:6" x14ac:dyDescent="0.25">
      <c r="A34" s="131">
        <f t="shared" si="0"/>
        <v>26</v>
      </c>
      <c r="B34" s="134"/>
      <c r="C34" s="135"/>
      <c r="D34" s="133"/>
      <c r="E34" s="133"/>
      <c r="F34" s="132"/>
    </row>
    <row r="35" spans="1:6" x14ac:dyDescent="0.25">
      <c r="A35" s="131">
        <f t="shared" si="0"/>
        <v>27</v>
      </c>
      <c r="B35" s="134" t="s">
        <v>394</v>
      </c>
      <c r="C35" s="137"/>
      <c r="D35" s="208"/>
      <c r="E35" s="208"/>
      <c r="F35" s="136"/>
    </row>
    <row r="36" spans="1:6" x14ac:dyDescent="0.25">
      <c r="A36" s="131">
        <f t="shared" si="0"/>
        <v>28</v>
      </c>
      <c r="B36" s="134"/>
      <c r="C36" s="135"/>
      <c r="D36" s="133"/>
      <c r="E36" s="133"/>
      <c r="F36" s="132"/>
    </row>
    <row r="37" spans="1:6" x14ac:dyDescent="0.25">
      <c r="A37" s="131">
        <f t="shared" si="0"/>
        <v>29</v>
      </c>
      <c r="B37" s="134" t="s">
        <v>395</v>
      </c>
      <c r="C37" s="131">
        <v>5</v>
      </c>
      <c r="D37" s="133">
        <v>0</v>
      </c>
      <c r="E37" s="133">
        <v>0</v>
      </c>
      <c r="F37" s="132" t="str">
        <f>IFERROR(E37/D37-1, "na")</f>
        <v>na</v>
      </c>
    </row>
    <row r="38" spans="1:6" x14ac:dyDescent="0.25">
      <c r="A38" s="131">
        <f t="shared" si="0"/>
        <v>30</v>
      </c>
      <c r="B38" s="134"/>
      <c r="C38" s="130"/>
      <c r="D38" s="133"/>
      <c r="E38" s="133"/>
      <c r="F38" s="132"/>
    </row>
    <row r="39" spans="1:6" ht="13" thickBot="1" x14ac:dyDescent="0.3">
      <c r="A39" s="131">
        <f t="shared" si="0"/>
        <v>31</v>
      </c>
      <c r="B39" s="134" t="s">
        <v>396</v>
      </c>
      <c r="C39" s="129"/>
      <c r="D39" s="128"/>
      <c r="E39" s="128"/>
      <c r="F39" s="48"/>
    </row>
    <row r="40" spans="1:6" ht="13" thickTop="1" x14ac:dyDescent="0.25">
      <c r="A40" s="131">
        <f t="shared" si="0"/>
        <v>32</v>
      </c>
      <c r="B40" s="135"/>
      <c r="C40" s="130"/>
      <c r="D40" s="133"/>
      <c r="E40" s="133"/>
      <c r="F40" s="46"/>
    </row>
    <row r="41" spans="1:6" x14ac:dyDescent="0.25">
      <c r="A41" s="131">
        <f t="shared" si="0"/>
        <v>33</v>
      </c>
      <c r="B41" s="135"/>
      <c r="C41" s="130"/>
      <c r="D41" s="133"/>
      <c r="E41" s="133"/>
      <c r="F41" s="46"/>
    </row>
    <row r="42" spans="1:6" x14ac:dyDescent="0.25">
      <c r="A42" s="131">
        <f t="shared" ref="A42:A72" si="1">+A41+1</f>
        <v>34</v>
      </c>
      <c r="B42" s="142" t="s">
        <v>310</v>
      </c>
      <c r="C42" s="142"/>
      <c r="D42" s="10"/>
      <c r="E42" s="10"/>
      <c r="F42" s="10"/>
    </row>
    <row r="43" spans="1:6" x14ac:dyDescent="0.25">
      <c r="A43" s="131">
        <f t="shared" si="1"/>
        <v>35</v>
      </c>
      <c r="B43" s="134" t="str">
        <f>B10</f>
        <v>Residential</v>
      </c>
      <c r="C43" s="135" t="str">
        <f>C10</f>
        <v>7 (307) (317) (327)</v>
      </c>
      <c r="D43" s="249">
        <v>0</v>
      </c>
      <c r="E43" s="249">
        <v>0</v>
      </c>
      <c r="F43" s="136" t="str">
        <f>IFERROR(E43/D43-1, "na")</f>
        <v>na</v>
      </c>
    </row>
    <row r="44" spans="1:6" x14ac:dyDescent="0.25">
      <c r="A44" s="131">
        <f t="shared" si="1"/>
        <v>36</v>
      </c>
      <c r="B44" s="134"/>
      <c r="C44" s="135"/>
      <c r="D44" s="141"/>
      <c r="E44" s="141"/>
      <c r="F44" s="132"/>
    </row>
    <row r="45" spans="1:6" x14ac:dyDescent="0.25">
      <c r="A45" s="131">
        <f t="shared" si="1"/>
        <v>37</v>
      </c>
      <c r="B45" s="134" t="str">
        <f t="shared" ref="B45:B51" si="2">B12</f>
        <v>Secondary Voltage</v>
      </c>
      <c r="C45" s="135"/>
      <c r="D45" s="141"/>
      <c r="E45" s="141"/>
      <c r="F45" s="132"/>
    </row>
    <row r="46" spans="1:6" x14ac:dyDescent="0.25">
      <c r="A46" s="131">
        <f t="shared" si="1"/>
        <v>38</v>
      </c>
      <c r="B46" s="139" t="str">
        <f t="shared" si="2"/>
        <v>General Service: Demand &lt;= 50 kW</v>
      </c>
      <c r="C46" s="135" t="str">
        <f>C13</f>
        <v>08 (24) (324)</v>
      </c>
      <c r="D46" s="133">
        <v>0</v>
      </c>
      <c r="E46" s="141">
        <v>0</v>
      </c>
      <c r="F46" s="132" t="str">
        <f>IFERROR(E46/D46-1, "na")</f>
        <v>na</v>
      </c>
    </row>
    <row r="47" spans="1:6" x14ac:dyDescent="0.25">
      <c r="A47" s="131">
        <f t="shared" si="1"/>
        <v>39</v>
      </c>
      <c r="B47" s="139" t="str">
        <f t="shared" si="2"/>
        <v>Small General Service: Demand &gt; 50 kW but &lt;= 350 kW</v>
      </c>
      <c r="C47" s="135" t="str">
        <f>C14</f>
        <v>7A</v>
      </c>
      <c r="D47" s="133">
        <v>0</v>
      </c>
      <c r="E47" s="141">
        <v>0</v>
      </c>
      <c r="F47" s="132" t="str">
        <f>IFERROR(E47/D47-1, "na")</f>
        <v>na</v>
      </c>
    </row>
    <row r="48" spans="1:6" x14ac:dyDescent="0.25">
      <c r="A48" s="131">
        <f t="shared" si="1"/>
        <v>40</v>
      </c>
      <c r="B48" s="139" t="str">
        <f t="shared" si="2"/>
        <v>Small General Service: Demand &gt; 50 kW but &lt;= 350 kW</v>
      </c>
      <c r="C48" s="135" t="str">
        <f>C15</f>
        <v>11 / 25</v>
      </c>
      <c r="D48" s="141">
        <v>0</v>
      </c>
      <c r="E48" s="141">
        <v>0</v>
      </c>
      <c r="F48" s="132" t="str">
        <f>IFERROR(E48/D48-1, "na")</f>
        <v>na</v>
      </c>
    </row>
    <row r="49" spans="1:7" x14ac:dyDescent="0.25">
      <c r="A49" s="131">
        <f t="shared" si="1"/>
        <v>41</v>
      </c>
      <c r="B49" s="139" t="str">
        <f t="shared" si="2"/>
        <v>Large General Service: Demand &gt; 350 kW</v>
      </c>
      <c r="C49" s="135" t="str">
        <f>C16</f>
        <v>12 (26) (26P)</v>
      </c>
      <c r="D49" s="209">
        <f>'Rate Details'!E25</f>
        <v>0.55000000000000004</v>
      </c>
      <c r="E49" s="141">
        <f>'Rate Details'!I25</f>
        <v>-0.39</v>
      </c>
      <c r="F49" s="132">
        <f>IFERROR(E49/D49-1, "na")</f>
        <v>-1.709090909090909</v>
      </c>
      <c r="G49" s="135" t="s">
        <v>346</v>
      </c>
    </row>
    <row r="50" spans="1:7" x14ac:dyDescent="0.25">
      <c r="A50" s="131">
        <f t="shared" si="1"/>
        <v>42</v>
      </c>
      <c r="B50" s="139" t="str">
        <f t="shared" si="2"/>
        <v>Irrigation &amp; Pumping Service: Demand &gt; 50 kW but &lt;= 350 kW</v>
      </c>
      <c r="C50" s="135">
        <f>C17</f>
        <v>29</v>
      </c>
      <c r="D50" s="133">
        <v>0</v>
      </c>
      <c r="E50" s="141">
        <v>0</v>
      </c>
      <c r="F50" s="132" t="str">
        <f>IFERROR(E50/D50-1, "na")</f>
        <v>na</v>
      </c>
    </row>
    <row r="51" spans="1:7" x14ac:dyDescent="0.25">
      <c r="A51" s="131">
        <f t="shared" si="1"/>
        <v>43</v>
      </c>
      <c r="B51" s="140" t="str">
        <f t="shared" si="2"/>
        <v>Total Secondary Voltage</v>
      </c>
      <c r="C51" s="137"/>
      <c r="D51" s="249"/>
      <c r="E51" s="249"/>
      <c r="F51" s="136"/>
    </row>
    <row r="52" spans="1:7" x14ac:dyDescent="0.25">
      <c r="A52" s="131">
        <f t="shared" si="1"/>
        <v>44</v>
      </c>
      <c r="B52" s="140"/>
      <c r="C52" s="137"/>
      <c r="D52" s="141"/>
      <c r="E52" s="141"/>
      <c r="F52" s="132"/>
    </row>
    <row r="53" spans="1:7" x14ac:dyDescent="0.25">
      <c r="A53" s="131">
        <f t="shared" si="1"/>
        <v>45</v>
      </c>
      <c r="B53" s="134" t="str">
        <f>B20</f>
        <v>Primary Voltage</v>
      </c>
      <c r="C53" s="135"/>
      <c r="D53" s="141"/>
      <c r="E53" s="141"/>
      <c r="F53" s="132"/>
    </row>
    <row r="54" spans="1:7" x14ac:dyDescent="0.25">
      <c r="A54" s="131">
        <f t="shared" si="1"/>
        <v>46</v>
      </c>
      <c r="B54" s="139" t="str">
        <f>B21</f>
        <v>General Service</v>
      </c>
      <c r="C54" s="135" t="str">
        <f>C21</f>
        <v>10 (31)</v>
      </c>
      <c r="D54" s="209">
        <f>'Rate Details'!E29</f>
        <v>0.55000000000000004</v>
      </c>
      <c r="E54" s="141">
        <f>'Rate Details'!I29</f>
        <v>-0.85</v>
      </c>
      <c r="F54" s="132">
        <f>IFERROR(E54/D54-1, "na")</f>
        <v>-2.545454545454545</v>
      </c>
      <c r="G54" s="135" t="s">
        <v>346</v>
      </c>
    </row>
    <row r="55" spans="1:7" x14ac:dyDescent="0.25">
      <c r="A55" s="131">
        <f t="shared" si="1"/>
        <v>47</v>
      </c>
      <c r="B55" s="139" t="str">
        <f>B22</f>
        <v>Irrigation &amp; Pumping Service</v>
      </c>
      <c r="C55" s="135">
        <f>C22</f>
        <v>35</v>
      </c>
      <c r="D55" s="209">
        <v>0</v>
      </c>
      <c r="E55" s="141">
        <v>0</v>
      </c>
      <c r="F55" s="132" t="str">
        <f>IFERROR(E55/D55-1, "na")</f>
        <v>na</v>
      </c>
    </row>
    <row r="56" spans="1:7" x14ac:dyDescent="0.25">
      <c r="A56" s="131">
        <f t="shared" si="1"/>
        <v>48</v>
      </c>
      <c r="B56" s="139" t="str">
        <f>B23</f>
        <v>All Electric Schools</v>
      </c>
      <c r="C56" s="135">
        <f>C23</f>
        <v>43</v>
      </c>
      <c r="D56" s="209">
        <v>0</v>
      </c>
      <c r="E56" s="141">
        <v>0</v>
      </c>
      <c r="F56" s="132" t="str">
        <f>IFERROR(E56/D56-1, "na")</f>
        <v>na</v>
      </c>
    </row>
    <row r="57" spans="1:7" x14ac:dyDescent="0.25">
      <c r="A57" s="131">
        <f t="shared" si="1"/>
        <v>49</v>
      </c>
      <c r="B57" s="140" t="str">
        <f>B24</f>
        <v>Total Primary Voltage</v>
      </c>
      <c r="C57" s="137"/>
      <c r="D57" s="249"/>
      <c r="E57" s="249"/>
      <c r="F57" s="136"/>
    </row>
    <row r="58" spans="1:7" x14ac:dyDescent="0.25">
      <c r="A58" s="131">
        <f t="shared" si="1"/>
        <v>50</v>
      </c>
      <c r="B58" s="140"/>
      <c r="C58" s="137"/>
      <c r="D58" s="141"/>
      <c r="E58" s="141"/>
      <c r="F58" s="132"/>
    </row>
    <row r="59" spans="1:7" x14ac:dyDescent="0.25">
      <c r="A59" s="131">
        <f t="shared" si="1"/>
        <v>51</v>
      </c>
      <c r="B59" s="134" t="str">
        <f>B26</f>
        <v>High Voltage</v>
      </c>
      <c r="C59" s="135"/>
      <c r="D59" s="141"/>
      <c r="E59" s="141"/>
      <c r="F59" s="132"/>
    </row>
    <row r="60" spans="1:7" x14ac:dyDescent="0.25">
      <c r="A60" s="131">
        <f t="shared" si="1"/>
        <v>52</v>
      </c>
      <c r="B60" s="139" t="str">
        <f>B27</f>
        <v>Interruptible Service</v>
      </c>
      <c r="C60" s="135">
        <f>C27</f>
        <v>46</v>
      </c>
      <c r="D60" s="209">
        <v>0</v>
      </c>
      <c r="E60" s="141">
        <v>0</v>
      </c>
      <c r="F60" s="132" t="str">
        <f>IFERROR(E60/D60-1, "na")</f>
        <v>na</v>
      </c>
    </row>
    <row r="61" spans="1:7" x14ac:dyDescent="0.25">
      <c r="A61" s="131">
        <f t="shared" si="1"/>
        <v>53</v>
      </c>
      <c r="B61" s="139" t="str">
        <f>B28</f>
        <v>General Service</v>
      </c>
      <c r="C61" s="135">
        <f>C28</f>
        <v>49</v>
      </c>
      <c r="D61" s="209">
        <v>0</v>
      </c>
      <c r="E61" s="141">
        <v>0</v>
      </c>
      <c r="F61" s="132" t="str">
        <f>IFERROR(E61/D61-1, "na")</f>
        <v>na</v>
      </c>
    </row>
    <row r="62" spans="1:7" x14ac:dyDescent="0.25">
      <c r="A62" s="131">
        <f t="shared" si="1"/>
        <v>54</v>
      </c>
      <c r="B62" s="130" t="str">
        <f>B29</f>
        <v>Total High Voltage</v>
      </c>
      <c r="C62" s="137"/>
      <c r="D62" s="249"/>
      <c r="E62" s="249"/>
      <c r="F62" s="136"/>
    </row>
    <row r="63" spans="1:7" x14ac:dyDescent="0.25">
      <c r="A63" s="131">
        <f t="shared" si="1"/>
        <v>55</v>
      </c>
      <c r="B63" s="134"/>
      <c r="C63" s="135"/>
      <c r="D63" s="141"/>
      <c r="E63" s="141"/>
      <c r="F63" s="132"/>
    </row>
    <row r="64" spans="1:7" x14ac:dyDescent="0.25">
      <c r="A64" s="131">
        <f t="shared" si="1"/>
        <v>56</v>
      </c>
      <c r="B64" s="138" t="str">
        <f t="shared" ref="B64:C66" si="3">B31</f>
        <v>Choice / Retail Wheeling</v>
      </c>
      <c r="C64" s="135" t="str">
        <f t="shared" si="3"/>
        <v>448 - 459</v>
      </c>
      <c r="D64" s="209">
        <v>0</v>
      </c>
      <c r="E64" s="141">
        <v>0</v>
      </c>
      <c r="F64" s="132" t="str">
        <f>IFERROR(E64/D64-1, "na")</f>
        <v>na</v>
      </c>
    </row>
    <row r="65" spans="1:6" x14ac:dyDescent="0.25">
      <c r="A65" s="131">
        <f t="shared" si="1"/>
        <v>57</v>
      </c>
      <c r="B65" s="134" t="str">
        <f t="shared" si="3"/>
        <v>Special Contracts</v>
      </c>
      <c r="C65" s="135" t="str">
        <f t="shared" si="3"/>
        <v>Special Contract</v>
      </c>
      <c r="D65" s="209">
        <v>0</v>
      </c>
      <c r="E65" s="141">
        <v>0</v>
      </c>
      <c r="F65" s="132" t="str">
        <f>IFERROR(E65/D65-1, "na")</f>
        <v>na</v>
      </c>
    </row>
    <row r="66" spans="1:6" x14ac:dyDescent="0.25">
      <c r="A66" s="131">
        <f t="shared" si="1"/>
        <v>58</v>
      </c>
      <c r="B66" s="134" t="str">
        <f t="shared" si="3"/>
        <v>Lighting</v>
      </c>
      <c r="C66" s="135" t="str">
        <f t="shared" si="3"/>
        <v>50 - 59</v>
      </c>
      <c r="D66" s="209">
        <v>0</v>
      </c>
      <c r="E66" s="141">
        <v>0</v>
      </c>
      <c r="F66" s="132" t="str">
        <f>IFERROR(E66/D66-1, "na")</f>
        <v>na</v>
      </c>
    </row>
    <row r="67" spans="1:6" x14ac:dyDescent="0.25">
      <c r="A67" s="131">
        <f t="shared" si="1"/>
        <v>59</v>
      </c>
      <c r="B67" s="134"/>
      <c r="C67" s="135"/>
      <c r="D67" s="141"/>
      <c r="E67" s="141"/>
      <c r="F67" s="132"/>
    </row>
    <row r="68" spans="1:6" x14ac:dyDescent="0.25">
      <c r="A68" s="131">
        <f t="shared" si="1"/>
        <v>60</v>
      </c>
      <c r="B68" s="130" t="str">
        <f>B35</f>
        <v>Total Retail Sales</v>
      </c>
      <c r="C68" s="137"/>
      <c r="D68" s="249"/>
      <c r="E68" s="249"/>
      <c r="F68" s="136"/>
    </row>
    <row r="69" spans="1:6" x14ac:dyDescent="0.25">
      <c r="A69" s="131">
        <f t="shared" si="1"/>
        <v>61</v>
      </c>
      <c r="B69" s="134"/>
      <c r="C69" s="135"/>
      <c r="D69" s="141"/>
      <c r="E69" s="141"/>
      <c r="F69" s="132"/>
    </row>
    <row r="70" spans="1:6" x14ac:dyDescent="0.25">
      <c r="A70" s="131">
        <f t="shared" si="1"/>
        <v>62</v>
      </c>
      <c r="B70" s="134" t="str">
        <f>B37</f>
        <v>Firm Resale</v>
      </c>
      <c r="C70" s="135">
        <f>C37</f>
        <v>5</v>
      </c>
      <c r="D70" s="209">
        <v>0</v>
      </c>
      <c r="E70" s="141">
        <v>0</v>
      </c>
      <c r="F70" s="132" t="str">
        <f>IFERROR(E70/D70-1, "na")</f>
        <v>na</v>
      </c>
    </row>
    <row r="71" spans="1:6" x14ac:dyDescent="0.25">
      <c r="A71" s="131">
        <f t="shared" si="1"/>
        <v>63</v>
      </c>
      <c r="B71" s="134"/>
      <c r="C71" s="130"/>
      <c r="D71" s="133"/>
      <c r="E71" s="133"/>
      <c r="F71" s="132"/>
    </row>
    <row r="72" spans="1:6" ht="13" thickBot="1" x14ac:dyDescent="0.3">
      <c r="A72" s="131">
        <f t="shared" si="1"/>
        <v>64</v>
      </c>
      <c r="B72" s="130" t="str">
        <f>B39</f>
        <v>Total Sales</v>
      </c>
      <c r="C72" s="129"/>
      <c r="D72" s="128"/>
      <c r="E72" s="128"/>
      <c r="F72" s="48"/>
    </row>
    <row r="73" spans="1:6" ht="13" thickTop="1" x14ac:dyDescent="0.25"/>
  </sheetData>
  <pageMargins left="0.7" right="0.7" top="0.75" bottom="0.75" header="0.3" footer="0.3"/>
  <pageSetup orientation="portrait" r:id="rId1"/>
  <customProperties>
    <customPr name="_pios_id" r:id="rId2"/>
    <customPr name="EpmWorksheetKeyString_GUID"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J47"/>
  <sheetViews>
    <sheetView workbookViewId="0">
      <pane ySplit="9" topLeftCell="A10" activePane="bottomLeft" state="frozen"/>
      <selection pane="bottomLeft" activeCell="K28" sqref="K28"/>
    </sheetView>
  </sheetViews>
  <sheetFormatPr defaultColWidth="8.81640625" defaultRowHeight="10" x14ac:dyDescent="0.2"/>
  <cols>
    <col min="1" max="1" width="4.81640625" style="92" bestFit="1" customWidth="1"/>
    <col min="2" max="2" width="54.1796875" style="92" customWidth="1"/>
    <col min="3" max="3" width="11" style="92" customWidth="1"/>
    <col min="4" max="5" width="13.1796875" style="92" customWidth="1"/>
    <col min="6" max="6" width="8.81640625" style="92"/>
    <col min="7" max="10" width="9.1796875" style="92" customWidth="1"/>
    <col min="11" max="16384" width="8.81640625" style="92"/>
  </cols>
  <sheetData>
    <row r="1" spans="1:8" ht="10.5" x14ac:dyDescent="0.25">
      <c r="A1" s="350" t="s">
        <v>0</v>
      </c>
      <c r="B1" s="350"/>
      <c r="C1" s="350"/>
      <c r="D1" s="350"/>
      <c r="E1" s="350"/>
    </row>
    <row r="2" spans="1:8" ht="10.5" x14ac:dyDescent="0.25">
      <c r="A2" s="350" t="str">
        <f>'Delivery Rate Change Calc'!A2:G2</f>
        <v>2024 Electric Decoupling Filing</v>
      </c>
      <c r="B2" s="350"/>
      <c r="C2" s="350"/>
      <c r="D2" s="350"/>
      <c r="E2" s="350"/>
    </row>
    <row r="3" spans="1:8" ht="10.5" x14ac:dyDescent="0.25">
      <c r="A3" s="350" t="s">
        <v>81</v>
      </c>
      <c r="B3" s="350"/>
      <c r="C3" s="350"/>
      <c r="D3" s="350"/>
      <c r="E3" s="350"/>
    </row>
    <row r="4" spans="1:8" ht="10.5" x14ac:dyDescent="0.25">
      <c r="A4" s="350" t="str">
        <f>'Delivery Rate Change Calc'!A4:G4</f>
        <v>Proposed Rate Effective May 1, 2024</v>
      </c>
      <c r="B4" s="350"/>
      <c r="C4" s="350"/>
      <c r="D4" s="350"/>
      <c r="E4" s="350"/>
    </row>
    <row r="5" spans="1:8" ht="10.5" x14ac:dyDescent="0.25">
      <c r="A5" s="242"/>
      <c r="B5" s="242"/>
      <c r="C5" s="242"/>
      <c r="D5" s="242"/>
      <c r="E5" s="242"/>
    </row>
    <row r="7" spans="1:8" ht="10.5" x14ac:dyDescent="0.25">
      <c r="A7" s="2" t="s">
        <v>2</v>
      </c>
      <c r="D7" s="242" t="s">
        <v>4</v>
      </c>
      <c r="E7" s="242" t="s">
        <v>4</v>
      </c>
    </row>
    <row r="8" spans="1:8" ht="10.5" x14ac:dyDescent="0.25">
      <c r="A8" s="66" t="s">
        <v>5</v>
      </c>
      <c r="B8" s="325"/>
      <c r="C8" s="66" t="s">
        <v>6</v>
      </c>
      <c r="D8" s="66" t="s">
        <v>24</v>
      </c>
      <c r="E8" s="66" t="s">
        <v>25</v>
      </c>
    </row>
    <row r="9" spans="1:8" ht="11.25" x14ac:dyDescent="0.2">
      <c r="B9" s="101" t="s">
        <v>9</v>
      </c>
      <c r="C9" s="101" t="s">
        <v>10</v>
      </c>
      <c r="D9" s="101" t="s">
        <v>11</v>
      </c>
      <c r="E9" s="101" t="s">
        <v>12</v>
      </c>
    </row>
    <row r="10" spans="1:8" ht="11.25" x14ac:dyDescent="0.2">
      <c r="A10" s="101"/>
      <c r="B10" s="251"/>
      <c r="C10" s="101"/>
      <c r="D10" s="101"/>
      <c r="E10" s="101"/>
    </row>
    <row r="11" spans="1:8" ht="11.25" x14ac:dyDescent="0.2">
      <c r="A11" s="101">
        <v>1</v>
      </c>
      <c r="B11" s="118" t="s">
        <v>423</v>
      </c>
      <c r="C11" s="101" t="s">
        <v>15</v>
      </c>
      <c r="D11" s="319">
        <f>'Rate Impacts'!R45</f>
        <v>223903116.17224762</v>
      </c>
      <c r="E11" s="319">
        <f>'Rate Impacts'!R46</f>
        <v>165304444.67678416</v>
      </c>
      <c r="F11" s="323"/>
    </row>
    <row r="12" spans="1:8" ht="11.25" x14ac:dyDescent="0.2">
      <c r="A12" s="101">
        <f t="shared" ref="A12:A47" si="0">A11+1</f>
        <v>2</v>
      </c>
      <c r="C12" s="101"/>
    </row>
    <row r="13" spans="1:8" ht="11.25" x14ac:dyDescent="0.2">
      <c r="A13" s="101">
        <f t="shared" si="0"/>
        <v>3</v>
      </c>
      <c r="B13" s="118" t="s">
        <v>424</v>
      </c>
      <c r="C13" s="101" t="s">
        <v>15</v>
      </c>
      <c r="D13" s="326">
        <f>SUM('Schedule 12&amp;26'!C12:O12,'Schedule 12&amp;26'!C16:O16)</f>
        <v>4791779.5531587815</v>
      </c>
      <c r="E13" s="326">
        <f>SUM('Schedule 10&amp;31'!C12:O12,'Schedule 10&amp;31'!C16:O16)</f>
        <v>3556673.0847723847</v>
      </c>
    </row>
    <row r="14" spans="1:8" ht="11.25" x14ac:dyDescent="0.2">
      <c r="A14" s="101">
        <f t="shared" si="0"/>
        <v>4</v>
      </c>
      <c r="C14" s="101"/>
      <c r="G14" s="87"/>
      <c r="H14" s="87"/>
    </row>
    <row r="15" spans="1:8" ht="11.25" x14ac:dyDescent="0.2">
      <c r="A15" s="101">
        <f t="shared" si="0"/>
        <v>5</v>
      </c>
      <c r="B15" s="118" t="s">
        <v>425</v>
      </c>
      <c r="C15" s="101" t="s">
        <v>15</v>
      </c>
      <c r="D15" s="275">
        <f>'Rate Impacts'!Q45</f>
        <v>1863108687.4007843</v>
      </c>
      <c r="E15" s="275">
        <f>'Rate Impacts'!Q46</f>
        <v>1417910943.8378463</v>
      </c>
    </row>
    <row r="16" spans="1:8" ht="11.25" x14ac:dyDescent="0.2">
      <c r="A16" s="101">
        <f t="shared" si="0"/>
        <v>6</v>
      </c>
      <c r="C16" s="101"/>
    </row>
    <row r="17" spans="1:5" ht="11.25" x14ac:dyDescent="0.2">
      <c r="A17" s="101">
        <f t="shared" si="0"/>
        <v>7</v>
      </c>
      <c r="B17" s="92" t="s">
        <v>43</v>
      </c>
      <c r="C17" s="101" t="str">
        <f>"("&amp;A11&amp;") / ("&amp;A13&amp;")"</f>
        <v>(1) / (3)</v>
      </c>
      <c r="D17" s="94">
        <f>ROUND(D11/D13,2)</f>
        <v>46.73</v>
      </c>
      <c r="E17" s="94">
        <f>ROUND(E11/E13,2)</f>
        <v>46.48</v>
      </c>
    </row>
    <row r="18" spans="1:5" ht="11.25" x14ac:dyDescent="0.2">
      <c r="A18" s="101">
        <f t="shared" si="0"/>
        <v>8</v>
      </c>
      <c r="C18" s="101"/>
    </row>
    <row r="19" spans="1:5" ht="11.25" x14ac:dyDescent="0.2">
      <c r="A19" s="101">
        <f t="shared" si="0"/>
        <v>9</v>
      </c>
      <c r="B19" s="92" t="s">
        <v>29</v>
      </c>
      <c r="C19" s="101" t="str">
        <f>"("&amp;A11&amp;") / ("&amp;A15&amp;")"</f>
        <v>(1) / (5)</v>
      </c>
      <c r="D19" s="93">
        <f>ROUND(D11/D15,6)</f>
        <v>0.12017700000000001</v>
      </c>
      <c r="E19" s="93">
        <f>ROUND(E11/E15,6)</f>
        <v>0.11658300000000001</v>
      </c>
    </row>
    <row r="20" spans="1:5" ht="11.25" x14ac:dyDescent="0.2">
      <c r="A20" s="101">
        <f t="shared" si="0"/>
        <v>10</v>
      </c>
      <c r="C20" s="101"/>
      <c r="D20" s="114"/>
      <c r="E20" s="114"/>
    </row>
    <row r="21" spans="1:5" ht="11.25" x14ac:dyDescent="0.2">
      <c r="A21" s="101">
        <f t="shared" si="0"/>
        <v>11</v>
      </c>
      <c r="B21" s="92" t="s">
        <v>280</v>
      </c>
      <c r="C21" s="101" t="s">
        <v>30</v>
      </c>
      <c r="D21" s="327">
        <f>'Schedule 12&amp;26'!$P$26+'Schedule 12&amp;26'!$P$30</f>
        <v>0.55000000000000004</v>
      </c>
      <c r="E21" s="327">
        <f>'Schedule 10&amp;31'!$P$26+'Schedule 10&amp;31'!$P$30</f>
        <v>0.55000000000000004</v>
      </c>
    </row>
    <row r="22" spans="1:5" ht="11.25" x14ac:dyDescent="0.2">
      <c r="A22" s="101">
        <f t="shared" si="0"/>
        <v>12</v>
      </c>
      <c r="C22" s="101"/>
      <c r="D22" s="94"/>
      <c r="E22" s="94"/>
    </row>
    <row r="23" spans="1:5" ht="11.25" x14ac:dyDescent="0.2">
      <c r="A23" s="101">
        <f t="shared" si="0"/>
        <v>13</v>
      </c>
      <c r="B23" s="92" t="s">
        <v>281</v>
      </c>
      <c r="C23" s="101" t="s">
        <v>30</v>
      </c>
      <c r="D23" s="328">
        <f>'FPC Sch 12&amp;26'!P24+'FPC Sch 12&amp;26'!P28</f>
        <v>4.8200000000000001E-4</v>
      </c>
      <c r="E23" s="328">
        <f>'FPC Sch 10&amp;31'!P24+'FPC Sch 10&amp;31'!P28</f>
        <v>-9.68E-4</v>
      </c>
    </row>
    <row r="24" spans="1:5" ht="11.25" x14ac:dyDescent="0.2">
      <c r="A24" s="101">
        <f t="shared" si="0"/>
        <v>14</v>
      </c>
      <c r="C24" s="101"/>
      <c r="D24" s="329"/>
      <c r="E24" s="329"/>
    </row>
    <row r="25" spans="1:5" ht="11.25" x14ac:dyDescent="0.2">
      <c r="A25" s="101">
        <f t="shared" si="0"/>
        <v>15</v>
      </c>
      <c r="B25" s="92" t="s">
        <v>44</v>
      </c>
      <c r="C25" s="101" t="s">
        <v>15</v>
      </c>
      <c r="D25" s="330">
        <f>'Delivery Rate Change Calc 26&amp;31'!D22</f>
        <v>-0.39</v>
      </c>
      <c r="E25" s="330">
        <f>'Delivery Rate Change Calc 26&amp;31'!E22</f>
        <v>-0.85</v>
      </c>
    </row>
    <row r="26" spans="1:5" ht="11.25" x14ac:dyDescent="0.2">
      <c r="A26" s="101">
        <f t="shared" si="0"/>
        <v>16</v>
      </c>
      <c r="C26" s="101"/>
    </row>
    <row r="27" spans="1:5" ht="11.25" x14ac:dyDescent="0.2">
      <c r="A27" s="101">
        <f t="shared" si="0"/>
        <v>17</v>
      </c>
      <c r="B27" s="92" t="s">
        <v>244</v>
      </c>
      <c r="C27" s="101" t="s">
        <v>15</v>
      </c>
      <c r="D27" s="328">
        <f>'FPC Rate Change Calc'!H22</f>
        <v>-2.7099999999999997E-4</v>
      </c>
      <c r="E27" s="328">
        <f>'FPC Rate Change Calc'!I22</f>
        <v>-1.1000000000000001E-3</v>
      </c>
    </row>
    <row r="28" spans="1:5" ht="11.25" x14ac:dyDescent="0.2">
      <c r="A28" s="101">
        <f t="shared" si="0"/>
        <v>18</v>
      </c>
      <c r="C28" s="101"/>
    </row>
    <row r="29" spans="1:5" ht="11.25" x14ac:dyDescent="0.2">
      <c r="A29" s="101">
        <f t="shared" si="0"/>
        <v>19</v>
      </c>
      <c r="B29" s="92" t="s">
        <v>45</v>
      </c>
      <c r="C29" s="101" t="str">
        <f>"("&amp;A25&amp;") - ("&amp;A21&amp;")"</f>
        <v>(15) - (11)</v>
      </c>
      <c r="D29" s="94">
        <f>D25-D21</f>
        <v>-0.94000000000000006</v>
      </c>
      <c r="E29" s="94">
        <f>E25-E21</f>
        <v>-1.4</v>
      </c>
    </row>
    <row r="30" spans="1:5" ht="11.25" x14ac:dyDescent="0.2">
      <c r="A30" s="101">
        <f t="shared" si="0"/>
        <v>20</v>
      </c>
      <c r="C30" s="101"/>
      <c r="D30" s="94"/>
      <c r="E30" s="94"/>
    </row>
    <row r="31" spans="1:5" ht="11.25" x14ac:dyDescent="0.2">
      <c r="A31" s="101">
        <f t="shared" si="0"/>
        <v>21</v>
      </c>
      <c r="B31" s="92" t="s">
        <v>46</v>
      </c>
      <c r="C31" s="101" t="str">
        <f>"("&amp;A27&amp;") - ("&amp;A23&amp;")"</f>
        <v>(17) - (13)</v>
      </c>
      <c r="D31" s="93">
        <f>D27-D23</f>
        <v>-7.5299999999999998E-4</v>
      </c>
      <c r="E31" s="93">
        <f>E27-E23</f>
        <v>-1.3200000000000006E-4</v>
      </c>
    </row>
    <row r="32" spans="1:5" ht="11.25" x14ac:dyDescent="0.2">
      <c r="A32" s="101">
        <f t="shared" si="0"/>
        <v>22</v>
      </c>
      <c r="C32" s="101"/>
    </row>
    <row r="33" spans="1:10" ht="11.25" x14ac:dyDescent="0.2">
      <c r="A33" s="101">
        <f t="shared" si="0"/>
        <v>23</v>
      </c>
      <c r="B33" s="92" t="s">
        <v>47</v>
      </c>
      <c r="C33" s="101" t="str">
        <f>"("&amp;A29&amp;") / ("&amp;A17&amp;")"</f>
        <v>(19) / (7)</v>
      </c>
      <c r="D33" s="331">
        <f>D29/D17</f>
        <v>-2.0115557457735932E-2</v>
      </c>
      <c r="E33" s="331">
        <f>E29/E17</f>
        <v>-3.0120481927710843E-2</v>
      </c>
      <c r="G33" s="332"/>
    </row>
    <row r="34" spans="1:10" ht="11.25" x14ac:dyDescent="0.2">
      <c r="A34" s="101">
        <f t="shared" si="0"/>
        <v>24</v>
      </c>
      <c r="C34" s="101"/>
    </row>
    <row r="35" spans="1:10" ht="11.25" x14ac:dyDescent="0.2">
      <c r="A35" s="101">
        <f t="shared" si="0"/>
        <v>25</v>
      </c>
      <c r="B35" s="92" t="s">
        <v>48</v>
      </c>
      <c r="C35" s="101" t="str">
        <f>"("&amp;A31&amp;") / ("&amp;A19&amp;")"</f>
        <v>(21) / (9)</v>
      </c>
      <c r="D35" s="331">
        <f>D31/D19</f>
        <v>-6.2657580069397636E-3</v>
      </c>
      <c r="E35" s="331">
        <f>E31/E19</f>
        <v>-1.1322405496513219E-3</v>
      </c>
      <c r="G35" s="332"/>
    </row>
    <row r="36" spans="1:10" ht="11.25" x14ac:dyDescent="0.2">
      <c r="A36" s="101">
        <f t="shared" si="0"/>
        <v>26</v>
      </c>
      <c r="C36" s="101"/>
    </row>
    <row r="37" spans="1:10" ht="11.25" x14ac:dyDescent="0.2">
      <c r="A37" s="101">
        <f t="shared" si="0"/>
        <v>27</v>
      </c>
      <c r="B37" s="92" t="s">
        <v>49</v>
      </c>
      <c r="C37" s="101" t="str">
        <f>"("&amp;A33&amp;") + ("&amp;A35&amp;")"</f>
        <v>(23) + (25)</v>
      </c>
      <c r="D37" s="331">
        <f>SUM(D33:D35)</f>
        <v>-2.6381315464675696E-2</v>
      </c>
      <c r="E37" s="331">
        <f>SUM(E33:E35)</f>
        <v>-3.1252722477362167E-2</v>
      </c>
    </row>
    <row r="38" spans="1:10" ht="11.25" x14ac:dyDescent="0.2">
      <c r="A38" s="101">
        <f t="shared" si="0"/>
        <v>28</v>
      </c>
      <c r="C38" s="101"/>
    </row>
    <row r="39" spans="1:10" ht="11.25" x14ac:dyDescent="0.2">
      <c r="A39" s="101">
        <f t="shared" si="0"/>
        <v>29</v>
      </c>
      <c r="B39" s="92" t="s">
        <v>37</v>
      </c>
      <c r="C39" s="101" t="s">
        <v>21</v>
      </c>
      <c r="D39" s="333">
        <f>IF(D37&gt;3%,D37-3%,0)</f>
        <v>0</v>
      </c>
      <c r="E39" s="333">
        <f>IF(E37&gt;3%,E37-3%,0)</f>
        <v>0</v>
      </c>
    </row>
    <row r="40" spans="1:10" ht="11.25" x14ac:dyDescent="0.2">
      <c r="A40" s="101">
        <f t="shared" si="0"/>
        <v>30</v>
      </c>
      <c r="C40" s="101"/>
    </row>
    <row r="41" spans="1:10" ht="11.25" x14ac:dyDescent="0.2">
      <c r="A41" s="101">
        <f t="shared" si="0"/>
        <v>31</v>
      </c>
      <c r="B41" s="92" t="s">
        <v>50</v>
      </c>
      <c r="C41" s="101" t="s">
        <v>21</v>
      </c>
      <c r="D41" s="20">
        <f>ROUND(IF(D25&lt;=0,0,(IF(D27&lt;0,D39*D17,(D39*(D33/D37))*D17))),2)</f>
        <v>0</v>
      </c>
      <c r="E41" s="20">
        <f>ROUND(IF(E25&lt;=0,0,(IF(E27&lt;0,E39*E17,(E39*(E33/E37))*E17))),2)</f>
        <v>0</v>
      </c>
      <c r="G41" s="94"/>
      <c r="H41" s="94"/>
      <c r="I41" s="331"/>
      <c r="J41" s="94"/>
    </row>
    <row r="42" spans="1:10" ht="11.25" x14ac:dyDescent="0.2">
      <c r="A42" s="101">
        <f t="shared" si="0"/>
        <v>32</v>
      </c>
      <c r="D42" s="94"/>
      <c r="E42" s="94"/>
    </row>
    <row r="43" spans="1:10" ht="11.25" x14ac:dyDescent="0.2">
      <c r="A43" s="101">
        <f t="shared" si="0"/>
        <v>33</v>
      </c>
      <c r="B43" s="92" t="s">
        <v>39</v>
      </c>
      <c r="C43" s="101" t="s">
        <v>21</v>
      </c>
      <c r="D43" s="36">
        <f>ROUND(IF(D27&lt;=0,0,(IF(D25&lt;0,D39*D19,(D39*(D35/D37))*D19))),6)</f>
        <v>0</v>
      </c>
      <c r="E43" s="36">
        <f>ROUND(IF(E27&lt;=0,0,(IF(E25&lt;0,E39*E19,(E39*(E35/E37))*E19))),6)</f>
        <v>0</v>
      </c>
      <c r="G43" s="93"/>
      <c r="H43" s="93"/>
      <c r="I43" s="331"/>
      <c r="J43" s="93"/>
    </row>
    <row r="44" spans="1:10" ht="11.25" x14ac:dyDescent="0.2">
      <c r="A44" s="101">
        <f t="shared" si="0"/>
        <v>34</v>
      </c>
      <c r="D44" s="114"/>
      <c r="E44" s="114"/>
    </row>
    <row r="45" spans="1:10" ht="11.25" x14ac:dyDescent="0.2">
      <c r="A45" s="101">
        <f t="shared" si="0"/>
        <v>35</v>
      </c>
      <c r="B45" s="92" t="s">
        <v>51</v>
      </c>
      <c r="C45" s="101" t="str">
        <f>"("&amp;A25&amp;") - ("&amp;A41&amp;")"</f>
        <v>(15) - (31)</v>
      </c>
      <c r="D45" s="94">
        <f>D25-D41</f>
        <v>-0.39</v>
      </c>
      <c r="E45" s="94">
        <f>E25-E41</f>
        <v>-0.85</v>
      </c>
    </row>
    <row r="46" spans="1:10" ht="11.25" x14ac:dyDescent="0.2">
      <c r="A46" s="101">
        <f t="shared" si="0"/>
        <v>36</v>
      </c>
      <c r="C46" s="101"/>
      <c r="D46" s="94"/>
      <c r="E46" s="94"/>
    </row>
    <row r="47" spans="1:10" ht="11.25" x14ac:dyDescent="0.2">
      <c r="A47" s="101">
        <f t="shared" si="0"/>
        <v>37</v>
      </c>
      <c r="B47" s="92" t="s">
        <v>52</v>
      </c>
      <c r="C47" s="101" t="str">
        <f>"("&amp;A27&amp;") - ("&amp;A43&amp;")"</f>
        <v>(17) - (33)</v>
      </c>
      <c r="D47" s="93">
        <f>D27-D43</f>
        <v>-2.7099999999999997E-4</v>
      </c>
      <c r="E47" s="93">
        <f>E27-E43</f>
        <v>-1.1000000000000001E-3</v>
      </c>
    </row>
  </sheetData>
  <mergeCells count="4">
    <mergeCell ref="A1:E1"/>
    <mergeCell ref="A2:E2"/>
    <mergeCell ref="A3:E3"/>
    <mergeCell ref="A4:E4"/>
  </mergeCells>
  <printOptions horizontalCentered="1"/>
  <pageMargins left="0.45" right="0.45" top="0.75" bottom="0.75" header="0.3" footer="0.3"/>
  <pageSetup scale="95" orientation="landscape" blackAndWhite="1" r:id="rId1"/>
  <headerFooter>
    <oddFooter>&amp;R&amp;F
&amp;A</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59999389629810485"/>
    <pageSetUpPr fitToPage="1"/>
  </sheetPr>
  <dimension ref="A1"/>
  <sheetViews>
    <sheetView workbookViewId="0">
      <selection activeCell="H23" sqref="H23"/>
    </sheetView>
  </sheetViews>
  <sheetFormatPr defaultColWidth="9.1796875" defaultRowHeight="14" x14ac:dyDescent="0.3"/>
  <cols>
    <col min="1" max="16384" width="9.1796875" style="266"/>
  </cols>
  <sheetData/>
  <printOptions horizontalCentered="1"/>
  <pageMargins left="0.45" right="0.45" top="0.75" bottom="0.75" header="0.3" footer="0.3"/>
  <pageSetup orientation="landscape" blackAndWhite="1" r:id="rId1"/>
  <headerFooter>
    <oddFooter>&amp;R&amp;F
&amp;A</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fitToPage="1"/>
  </sheetPr>
  <dimension ref="A1:L50"/>
  <sheetViews>
    <sheetView workbookViewId="0">
      <pane ySplit="8" topLeftCell="A9" activePane="bottomLeft" state="frozen"/>
      <selection pane="bottomLeft" activeCell="J33" sqref="J33"/>
    </sheetView>
  </sheetViews>
  <sheetFormatPr defaultColWidth="9.1796875" defaultRowHeight="10" x14ac:dyDescent="0.2"/>
  <cols>
    <col min="1" max="1" width="5.81640625" style="90" bestFit="1" customWidth="1"/>
    <col min="2" max="2" width="53.453125" style="90" customWidth="1"/>
    <col min="3" max="3" width="12.81640625" style="90" bestFit="1" customWidth="1"/>
    <col min="4" max="4" width="11.1796875" style="90" bestFit="1" customWidth="1"/>
    <col min="5" max="5" width="10.26953125" style="90" bestFit="1" customWidth="1"/>
    <col min="6" max="6" width="20.26953125" style="90" bestFit="1" customWidth="1"/>
    <col min="7" max="7" width="9.453125" style="90" bestFit="1" customWidth="1"/>
    <col min="8" max="9" width="10.26953125" style="90" bestFit="1" customWidth="1"/>
    <col min="10" max="16384" width="9.1796875" style="90"/>
  </cols>
  <sheetData>
    <row r="1" spans="1:12" ht="10.5" x14ac:dyDescent="0.25">
      <c r="A1" s="350" t="s">
        <v>0</v>
      </c>
      <c r="B1" s="350"/>
      <c r="C1" s="350"/>
      <c r="D1" s="350"/>
      <c r="E1" s="350"/>
      <c r="F1" s="350"/>
      <c r="G1" s="350"/>
      <c r="H1" s="350"/>
      <c r="I1" s="350"/>
      <c r="J1" s="1"/>
      <c r="K1" s="1"/>
      <c r="L1" s="1"/>
    </row>
    <row r="2" spans="1:12" ht="10.5" x14ac:dyDescent="0.25">
      <c r="A2" s="350" t="str">
        <f>'Delivery Rate Change Calc'!A2:G2</f>
        <v>2024 Electric Decoupling Filing</v>
      </c>
      <c r="B2" s="350"/>
      <c r="C2" s="350"/>
      <c r="D2" s="350"/>
      <c r="E2" s="350"/>
      <c r="F2" s="350"/>
      <c r="G2" s="350"/>
      <c r="H2" s="350"/>
      <c r="I2" s="350"/>
      <c r="J2" s="1"/>
      <c r="K2" s="1"/>
      <c r="L2" s="1"/>
    </row>
    <row r="3" spans="1:12" ht="10.5" x14ac:dyDescent="0.25">
      <c r="A3" s="350" t="s">
        <v>114</v>
      </c>
      <c r="B3" s="350"/>
      <c r="C3" s="350"/>
      <c r="D3" s="350"/>
      <c r="E3" s="350"/>
      <c r="F3" s="350"/>
      <c r="G3" s="350"/>
      <c r="H3" s="350"/>
      <c r="I3" s="350"/>
      <c r="J3" s="1"/>
      <c r="K3" s="1"/>
      <c r="L3" s="1"/>
    </row>
    <row r="4" spans="1:12" ht="10.5" x14ac:dyDescent="0.25">
      <c r="A4" s="368" t="str">
        <f>'Delivery Rate Change Calc'!A4:G4</f>
        <v>Proposed Rate Effective May 1, 2024</v>
      </c>
      <c r="B4" s="368"/>
      <c r="C4" s="368"/>
      <c r="D4" s="368"/>
      <c r="E4" s="368"/>
      <c r="F4" s="368"/>
      <c r="G4" s="368"/>
      <c r="H4" s="368"/>
      <c r="I4" s="368"/>
      <c r="J4" s="1"/>
      <c r="K4" s="1"/>
      <c r="L4" s="1"/>
    </row>
    <row r="5" spans="1:12" ht="11.25" x14ac:dyDescent="0.2">
      <c r="A5" s="92"/>
      <c r="B5" s="92"/>
      <c r="C5" s="92"/>
      <c r="D5" s="92"/>
      <c r="E5" s="92"/>
      <c r="F5" s="92"/>
      <c r="G5" s="92"/>
      <c r="H5" s="92"/>
    </row>
    <row r="6" spans="1:12" ht="10.5" x14ac:dyDescent="0.25">
      <c r="A6" s="242" t="s">
        <v>115</v>
      </c>
      <c r="B6" s="92"/>
      <c r="C6" s="92"/>
      <c r="D6" s="242" t="s">
        <v>3</v>
      </c>
      <c r="E6" s="242" t="s">
        <v>4</v>
      </c>
      <c r="F6" s="242" t="s">
        <v>4</v>
      </c>
      <c r="G6" s="242" t="s">
        <v>3</v>
      </c>
      <c r="H6" s="242" t="s">
        <v>4</v>
      </c>
      <c r="I6" s="242" t="s">
        <v>4</v>
      </c>
    </row>
    <row r="7" spans="1:12" ht="10.5" x14ac:dyDescent="0.25">
      <c r="A7" s="13" t="s">
        <v>5</v>
      </c>
      <c r="B7" s="324"/>
      <c r="C7" s="7" t="s">
        <v>6</v>
      </c>
      <c r="D7" s="3">
        <v>7</v>
      </c>
      <c r="E7" s="3" t="s">
        <v>7</v>
      </c>
      <c r="F7" s="67" t="s">
        <v>8</v>
      </c>
      <c r="G7" s="3" t="s">
        <v>211</v>
      </c>
      <c r="H7" s="3" t="s">
        <v>24</v>
      </c>
      <c r="I7" s="3" t="s">
        <v>25</v>
      </c>
    </row>
    <row r="8" spans="1:12" ht="11.25" x14ac:dyDescent="0.2">
      <c r="A8" s="92"/>
      <c r="B8" s="101" t="s">
        <v>9</v>
      </c>
      <c r="C8" s="101" t="s">
        <v>10</v>
      </c>
      <c r="D8" s="101" t="s">
        <v>11</v>
      </c>
      <c r="E8" s="101" t="s">
        <v>12</v>
      </c>
      <c r="F8" s="101" t="s">
        <v>13</v>
      </c>
      <c r="G8" s="101" t="s">
        <v>14</v>
      </c>
      <c r="H8" s="101" t="s">
        <v>54</v>
      </c>
      <c r="I8" s="135" t="s">
        <v>55</v>
      </c>
    </row>
    <row r="9" spans="1:12" ht="11.25" x14ac:dyDescent="0.2">
      <c r="A9" s="101">
        <v>1</v>
      </c>
      <c r="B9" s="251"/>
      <c r="C9" s="101"/>
      <c r="D9" s="101"/>
      <c r="E9" s="101"/>
      <c r="F9" s="92"/>
      <c r="G9" s="92"/>
      <c r="H9" s="101"/>
      <c r="I9" s="135"/>
    </row>
    <row r="10" spans="1:12" ht="11.25" x14ac:dyDescent="0.2">
      <c r="A10" s="101">
        <f t="shared" ref="A10:A29" si="0">A9+1</f>
        <v>2</v>
      </c>
      <c r="B10" s="118" t="s">
        <v>419</v>
      </c>
      <c r="C10" s="135" t="s">
        <v>15</v>
      </c>
      <c r="D10" s="319">
        <f>'Historic Account Balances'!EI15</f>
        <v>873782.2088524201</v>
      </c>
      <c r="E10" s="319">
        <f>'Historic Account Balances'!EI36</f>
        <v>1671.5372688387579</v>
      </c>
      <c r="F10" s="319">
        <f>'Historic Account Balances'!EI47</f>
        <v>-330203.56809647114</v>
      </c>
      <c r="G10" s="319">
        <f>'Historic Account Balances'!EI58</f>
        <v>-26814.388386793446</v>
      </c>
      <c r="H10" s="319">
        <f>'Historic Account Balances'!EI68</f>
        <v>-311945.72251551459</v>
      </c>
      <c r="I10" s="319">
        <f>'Historic Account Balances'!EI79</f>
        <v>-223172.51962629482</v>
      </c>
    </row>
    <row r="11" spans="1:12" ht="11.25" x14ac:dyDescent="0.2">
      <c r="A11" s="101">
        <f t="shared" si="0"/>
        <v>3</v>
      </c>
      <c r="D11" s="88"/>
      <c r="E11" s="88"/>
      <c r="F11" s="88"/>
      <c r="G11" s="88"/>
      <c r="H11" s="88"/>
      <c r="I11" s="88"/>
    </row>
    <row r="12" spans="1:12" ht="11.25" x14ac:dyDescent="0.2">
      <c r="A12" s="101">
        <f t="shared" si="0"/>
        <v>4</v>
      </c>
      <c r="B12" s="118" t="s">
        <v>420</v>
      </c>
      <c r="C12" s="135" t="s">
        <v>15</v>
      </c>
      <c r="D12" s="319">
        <f>'Historic Account Balances'!EI98</f>
        <v>3.800124628469348E-3</v>
      </c>
      <c r="E12" s="319">
        <f>'Historic Account Balances'!EI108</f>
        <v>-3.3224695362150669E-3</v>
      </c>
      <c r="F12" s="319">
        <f>'Historic Account Balances'!EI118</f>
        <v>2.33442522585392E-3</v>
      </c>
      <c r="G12" s="319">
        <f>'Historic Account Balances'!EI128</f>
        <v>-2.2116789477877319E-3</v>
      </c>
      <c r="H12" s="319">
        <f>'Historic Account Balances'!EI138</f>
        <v>-2.7130582893732935E-3</v>
      </c>
      <c r="I12" s="319">
        <f>'Historic Account Balances'!EI148</f>
        <v>-1.1595262913033366E-4</v>
      </c>
    </row>
    <row r="13" spans="1:12" ht="11.25" x14ac:dyDescent="0.2">
      <c r="A13" s="101">
        <f t="shared" si="0"/>
        <v>5</v>
      </c>
      <c r="D13" s="88"/>
      <c r="E13" s="88"/>
      <c r="F13" s="88"/>
      <c r="G13" s="88"/>
      <c r="H13" s="88"/>
      <c r="I13" s="88"/>
    </row>
    <row r="14" spans="1:12" ht="11.25" x14ac:dyDescent="0.2">
      <c r="A14" s="101">
        <f t="shared" si="0"/>
        <v>6</v>
      </c>
      <c r="B14" s="118" t="s">
        <v>421</v>
      </c>
      <c r="C14" s="135" t="s">
        <v>15</v>
      </c>
      <c r="D14" s="319">
        <f>'Historic Account Balances'!EE157</f>
        <v>-18451701.730000004</v>
      </c>
      <c r="E14" s="319">
        <f>'Historic Account Balances'!EE178</f>
        <v>55838.519999999786</v>
      </c>
      <c r="F14" s="319">
        <f>'Historic Account Balances'!EE188</f>
        <v>-1459497.2665650011</v>
      </c>
      <c r="G14" s="319">
        <f>'Historic Account Balances'!EE198</f>
        <v>111093.70274997603</v>
      </c>
      <c r="H14" s="319">
        <f>'Historic Account Balances'!EE208</f>
        <v>-1582763.1699999983</v>
      </c>
      <c r="I14" s="319">
        <f>'Historic Account Balances'!EE219</f>
        <v>-2522133.27</v>
      </c>
    </row>
    <row r="15" spans="1:12" ht="11.25" x14ac:dyDescent="0.2">
      <c r="A15" s="101">
        <f t="shared" si="0"/>
        <v>7</v>
      </c>
      <c r="B15" s="92"/>
      <c r="C15" s="101"/>
      <c r="D15" s="88"/>
      <c r="E15" s="88"/>
      <c r="F15" s="88"/>
      <c r="G15" s="88"/>
      <c r="H15" s="88"/>
      <c r="I15" s="88"/>
    </row>
    <row r="16" spans="1:12" ht="11.25" x14ac:dyDescent="0.2">
      <c r="A16" s="101">
        <f t="shared" si="0"/>
        <v>8</v>
      </c>
      <c r="B16" s="118" t="s">
        <v>422</v>
      </c>
      <c r="C16" s="135" t="s">
        <v>15</v>
      </c>
      <c r="D16" s="320">
        <f>'Historic Account Balances'!EE237</f>
        <v>-1914677.57</v>
      </c>
      <c r="E16" s="320">
        <f>'Historic Account Balances'!EE258</f>
        <v>-81208.339999999982</v>
      </c>
      <c r="F16" s="320">
        <f>'Historic Account Balances'!EE268</f>
        <v>439141.19999999995</v>
      </c>
      <c r="G16" s="320">
        <f>'Historic Account Balances'!EE278</f>
        <v>49144.06</v>
      </c>
      <c r="H16" s="320">
        <f>'Historic Account Balances'!EE290</f>
        <v>110608.27999999998</v>
      </c>
      <c r="I16" s="320">
        <f>'Historic Account Balances'!EE303</f>
        <v>18783.790000000008</v>
      </c>
    </row>
    <row r="17" spans="1:10" ht="11.25" x14ac:dyDescent="0.2">
      <c r="A17" s="101">
        <f t="shared" si="0"/>
        <v>9</v>
      </c>
      <c r="B17" s="92"/>
      <c r="C17" s="101"/>
      <c r="D17" s="92"/>
      <c r="E17" s="92"/>
      <c r="F17" s="92"/>
      <c r="G17" s="92"/>
      <c r="H17" s="92"/>
      <c r="I17" s="92"/>
    </row>
    <row r="18" spans="1:10" ht="11.25" x14ac:dyDescent="0.2">
      <c r="A18" s="101">
        <f t="shared" si="0"/>
        <v>10</v>
      </c>
      <c r="B18" s="92" t="s">
        <v>210</v>
      </c>
      <c r="C18" s="101" t="s">
        <v>276</v>
      </c>
      <c r="D18" s="88">
        <f t="shared" ref="D18:I18" si="1">SUM(D10:D16)</f>
        <v>-19492597.087347459</v>
      </c>
      <c r="E18" s="88">
        <f t="shared" si="1"/>
        <v>-23698.286053630974</v>
      </c>
      <c r="F18" s="88">
        <f t="shared" si="1"/>
        <v>-1350559.6323270469</v>
      </c>
      <c r="G18" s="88">
        <f t="shared" si="1"/>
        <v>133423.37215150363</v>
      </c>
      <c r="H18" s="88">
        <f t="shared" si="1"/>
        <v>-1784100.6152285712</v>
      </c>
      <c r="I18" s="88">
        <f t="shared" si="1"/>
        <v>-2726521.9997422476</v>
      </c>
      <c r="J18" s="24"/>
    </row>
    <row r="19" spans="1:10" ht="11.25" x14ac:dyDescent="0.2">
      <c r="A19" s="101">
        <f t="shared" si="0"/>
        <v>11</v>
      </c>
      <c r="B19" s="92"/>
      <c r="C19" s="101"/>
      <c r="D19" s="88"/>
      <c r="E19" s="88"/>
      <c r="F19" s="88"/>
      <c r="G19" s="88"/>
      <c r="H19" s="88"/>
      <c r="I19" s="88"/>
      <c r="J19" s="24"/>
    </row>
    <row r="20" spans="1:10" ht="11.25" x14ac:dyDescent="0.2">
      <c r="A20" s="101">
        <f t="shared" si="0"/>
        <v>12</v>
      </c>
      <c r="B20" s="92" t="s">
        <v>78</v>
      </c>
      <c r="C20" s="318" t="s">
        <v>15</v>
      </c>
      <c r="D20" s="321">
        <f>'2022 GRC Conversion Factor'!K16</f>
        <v>0.95034799999999997</v>
      </c>
      <c r="E20" s="68">
        <f>$D$20</f>
        <v>0.95034799999999997</v>
      </c>
      <c r="F20" s="68">
        <f t="shared" ref="F20:I20" si="2">$D$20</f>
        <v>0.95034799999999997</v>
      </c>
      <c r="G20" s="68">
        <f t="shared" si="2"/>
        <v>0.95034799999999997</v>
      </c>
      <c r="H20" s="68">
        <f t="shared" si="2"/>
        <v>0.95034799999999997</v>
      </c>
      <c r="I20" s="68">
        <f t="shared" si="2"/>
        <v>0.95034799999999997</v>
      </c>
      <c r="J20" s="24"/>
    </row>
    <row r="21" spans="1:10" ht="11.25" x14ac:dyDescent="0.2">
      <c r="A21" s="101">
        <f t="shared" si="0"/>
        <v>13</v>
      </c>
      <c r="B21" s="92"/>
      <c r="C21" s="318"/>
      <c r="D21" s="88"/>
      <c r="E21" s="88"/>
      <c r="F21" s="92"/>
      <c r="G21" s="92"/>
      <c r="H21" s="92"/>
      <c r="I21" s="92"/>
      <c r="J21" s="24"/>
    </row>
    <row r="22" spans="1:10" ht="11.25" x14ac:dyDescent="0.2">
      <c r="A22" s="101">
        <f t="shared" si="0"/>
        <v>14</v>
      </c>
      <c r="B22" s="92" t="s">
        <v>111</v>
      </c>
      <c r="C22" s="101" t="s">
        <v>274</v>
      </c>
      <c r="D22" s="88">
        <f>(D10+D12)/D$20</f>
        <v>919433.94698841346</v>
      </c>
      <c r="E22" s="88">
        <f t="shared" ref="E22:I22" si="3">(E10+E12)/E$20</f>
        <v>1758.8651171667871</v>
      </c>
      <c r="F22" s="88">
        <f t="shared" si="3"/>
        <v>-347455.42239479214</v>
      </c>
      <c r="G22" s="88">
        <f t="shared" si="3"/>
        <v>-28215.33859015055</v>
      </c>
      <c r="H22" s="88">
        <f t="shared" si="3"/>
        <v>-328243.68045029067</v>
      </c>
      <c r="I22" s="88">
        <f t="shared" si="3"/>
        <v>-234832.41901098067</v>
      </c>
      <c r="J22" s="24"/>
    </row>
    <row r="23" spans="1:10" ht="11.25" x14ac:dyDescent="0.2">
      <c r="A23" s="101">
        <f t="shared" si="0"/>
        <v>15</v>
      </c>
      <c r="D23" s="88"/>
      <c r="E23" s="88"/>
      <c r="F23" s="88"/>
      <c r="G23" s="88"/>
      <c r="H23" s="88"/>
      <c r="I23" s="88"/>
    </row>
    <row r="24" spans="1:10" ht="11.25" x14ac:dyDescent="0.2">
      <c r="A24" s="101">
        <f t="shared" si="0"/>
        <v>16</v>
      </c>
      <c r="B24" s="92" t="s">
        <v>116</v>
      </c>
      <c r="C24" s="101" t="s">
        <v>273</v>
      </c>
      <c r="D24" s="88">
        <f>D14/D$20</f>
        <v>-19415731.637252886</v>
      </c>
      <c r="E24" s="88">
        <f t="shared" ref="E24:I24" si="4">E14/E$20</f>
        <v>58755.866272144296</v>
      </c>
      <c r="F24" s="88">
        <f t="shared" si="4"/>
        <v>-1535750.3425745107</v>
      </c>
      <c r="G24" s="88">
        <f t="shared" si="4"/>
        <v>116897.9181836296</v>
      </c>
      <c r="H24" s="88">
        <f t="shared" si="4"/>
        <v>-1665456.4117565337</v>
      </c>
      <c r="I24" s="88">
        <f t="shared" si="4"/>
        <v>-2653904.9590255362</v>
      </c>
    </row>
    <row r="25" spans="1:10" ht="11.25" x14ac:dyDescent="0.2">
      <c r="A25" s="101">
        <f t="shared" si="0"/>
        <v>17</v>
      </c>
      <c r="B25" s="92"/>
      <c r="C25" s="318"/>
      <c r="D25" s="88"/>
      <c r="E25" s="88"/>
      <c r="F25" s="88"/>
      <c r="G25" s="88"/>
      <c r="H25" s="88"/>
      <c r="I25" s="88"/>
    </row>
    <row r="26" spans="1:10" ht="11.25" x14ac:dyDescent="0.2">
      <c r="A26" s="101">
        <f t="shared" si="0"/>
        <v>18</v>
      </c>
      <c r="B26" s="92" t="s">
        <v>112</v>
      </c>
      <c r="C26" s="101" t="s">
        <v>275</v>
      </c>
      <c r="D26" s="322">
        <f>D16/D$20</f>
        <v>-2014712.0528480094</v>
      </c>
      <c r="E26" s="322">
        <f t="shared" ref="E26:I26" si="5">E16/E$20</f>
        <v>-85451.161048373848</v>
      </c>
      <c r="F26" s="322">
        <f t="shared" si="5"/>
        <v>462084.625842323</v>
      </c>
      <c r="G26" s="322">
        <f t="shared" si="5"/>
        <v>51711.646681005273</v>
      </c>
      <c r="H26" s="322">
        <f t="shared" si="5"/>
        <v>116387.13397618555</v>
      </c>
      <c r="I26" s="322">
        <f t="shared" si="5"/>
        <v>19765.170232378045</v>
      </c>
    </row>
    <row r="27" spans="1:10" ht="11.25" x14ac:dyDescent="0.2">
      <c r="A27" s="101">
        <f t="shared" si="0"/>
        <v>19</v>
      </c>
      <c r="B27" s="92"/>
      <c r="C27" s="318"/>
      <c r="D27" s="88"/>
      <c r="E27" s="88"/>
      <c r="F27" s="88"/>
      <c r="G27" s="88"/>
      <c r="H27" s="88"/>
      <c r="I27" s="88"/>
    </row>
    <row r="28" spans="1:10" ht="11.25" x14ac:dyDescent="0.2">
      <c r="A28" s="101">
        <f t="shared" si="0"/>
        <v>20</v>
      </c>
      <c r="B28" s="92" t="s">
        <v>113</v>
      </c>
      <c r="C28" s="101" t="s">
        <v>272</v>
      </c>
      <c r="D28" s="88">
        <f>SUM(D22:D26)</f>
        <v>-20511009.743112482</v>
      </c>
      <c r="E28" s="88">
        <f t="shared" ref="E28:I28" si="6">SUM(E22:E26)</f>
        <v>-24936.429659062764</v>
      </c>
      <c r="F28" s="88">
        <f t="shared" si="6"/>
        <v>-1421121.1391269797</v>
      </c>
      <c r="G28" s="88">
        <f t="shared" si="6"/>
        <v>140394.22627448433</v>
      </c>
      <c r="H28" s="88">
        <f t="shared" si="6"/>
        <v>-1877312.9582306389</v>
      </c>
      <c r="I28" s="88">
        <f t="shared" si="6"/>
        <v>-2868972.2078041388</v>
      </c>
    </row>
    <row r="29" spans="1:10" ht="11.25" x14ac:dyDescent="0.2">
      <c r="A29" s="101">
        <f t="shared" si="0"/>
        <v>21</v>
      </c>
      <c r="B29" s="92"/>
      <c r="C29" s="318"/>
      <c r="D29" s="88"/>
      <c r="E29" s="88"/>
      <c r="F29" s="92"/>
      <c r="G29" s="92"/>
      <c r="H29" s="92"/>
    </row>
    <row r="30" spans="1:10" ht="11.25" x14ac:dyDescent="0.2">
      <c r="A30" s="101"/>
      <c r="D30" s="88"/>
      <c r="E30" s="88"/>
      <c r="F30" s="92"/>
      <c r="G30" s="92"/>
      <c r="H30" s="92"/>
    </row>
    <row r="31" spans="1:10" ht="11.25" x14ac:dyDescent="0.2">
      <c r="A31" s="101"/>
      <c r="B31" s="92"/>
      <c r="C31" s="92"/>
      <c r="D31" s="92"/>
      <c r="E31" s="92"/>
      <c r="F31" s="92"/>
      <c r="G31" s="92"/>
      <c r="H31" s="92"/>
    </row>
    <row r="32" spans="1:10" ht="11.25" x14ac:dyDescent="0.2">
      <c r="A32" s="101"/>
      <c r="B32" s="92"/>
      <c r="C32" s="92"/>
      <c r="D32" s="92"/>
      <c r="E32" s="92"/>
      <c r="F32" s="92"/>
      <c r="G32" s="92"/>
      <c r="H32" s="92"/>
    </row>
    <row r="33" spans="1:8" ht="11.25" x14ac:dyDescent="0.2">
      <c r="A33" s="101"/>
      <c r="B33" s="92"/>
      <c r="C33" s="92"/>
      <c r="D33" s="94"/>
      <c r="E33" s="92"/>
      <c r="F33" s="92"/>
      <c r="G33" s="92"/>
      <c r="H33" s="92"/>
    </row>
    <row r="34" spans="1:8" ht="11.25" x14ac:dyDescent="0.2">
      <c r="A34" s="101"/>
      <c r="B34" s="92"/>
      <c r="C34" s="92"/>
      <c r="D34" s="92"/>
      <c r="E34" s="92"/>
      <c r="F34" s="92"/>
      <c r="G34" s="92"/>
      <c r="H34" s="92"/>
    </row>
    <row r="35" spans="1:8" ht="11.25" x14ac:dyDescent="0.2">
      <c r="A35" s="101"/>
      <c r="B35" s="92"/>
      <c r="C35" s="92"/>
      <c r="D35" s="92"/>
      <c r="E35" s="92"/>
      <c r="F35" s="92"/>
      <c r="G35" s="92"/>
      <c r="H35" s="92"/>
    </row>
    <row r="36" spans="1:8" ht="11.25" x14ac:dyDescent="0.2">
      <c r="A36" s="101"/>
      <c r="B36" s="92"/>
      <c r="C36" s="92"/>
      <c r="D36" s="92"/>
      <c r="E36" s="92"/>
      <c r="F36" s="92"/>
      <c r="G36" s="92"/>
      <c r="H36" s="92"/>
    </row>
    <row r="37" spans="1:8" ht="11.25" x14ac:dyDescent="0.2">
      <c r="A37" s="92"/>
      <c r="B37" s="92"/>
      <c r="C37" s="92"/>
      <c r="D37" s="92"/>
      <c r="E37" s="92"/>
      <c r="F37" s="92"/>
      <c r="G37" s="92"/>
      <c r="H37" s="92"/>
    </row>
    <row r="38" spans="1:8" ht="11.25" x14ac:dyDescent="0.2">
      <c r="A38" s="92"/>
      <c r="B38" s="92"/>
      <c r="C38" s="92"/>
      <c r="D38" s="92"/>
      <c r="E38" s="92"/>
      <c r="F38" s="92"/>
      <c r="G38" s="92"/>
      <c r="H38" s="92"/>
    </row>
    <row r="39" spans="1:8" ht="11.25" x14ac:dyDescent="0.2">
      <c r="A39" s="92"/>
      <c r="B39" s="92"/>
      <c r="C39" s="92"/>
      <c r="D39" s="92"/>
      <c r="E39" s="92"/>
      <c r="F39" s="92"/>
      <c r="G39" s="92"/>
      <c r="H39" s="92"/>
    </row>
    <row r="40" spans="1:8" ht="11.25" x14ac:dyDescent="0.2">
      <c r="A40" s="92"/>
      <c r="B40" s="92"/>
      <c r="C40" s="92"/>
      <c r="D40" s="92"/>
      <c r="E40" s="92"/>
      <c r="F40" s="92"/>
      <c r="G40" s="92"/>
      <c r="H40" s="92"/>
    </row>
    <row r="41" spans="1:8" ht="11.25" x14ac:dyDescent="0.2">
      <c r="A41" s="92"/>
      <c r="B41" s="92"/>
      <c r="C41" s="92"/>
      <c r="D41" s="92"/>
      <c r="E41" s="92"/>
      <c r="F41" s="92"/>
      <c r="G41" s="92"/>
      <c r="H41" s="92"/>
    </row>
    <row r="42" spans="1:8" ht="11.25" x14ac:dyDescent="0.2">
      <c r="A42" s="92"/>
      <c r="B42" s="92"/>
      <c r="C42" s="92"/>
      <c r="D42" s="92"/>
      <c r="E42" s="92"/>
      <c r="F42" s="92"/>
      <c r="G42" s="92"/>
      <c r="H42" s="92"/>
    </row>
    <row r="43" spans="1:8" ht="11.25" x14ac:dyDescent="0.2">
      <c r="A43" s="92"/>
      <c r="B43" s="92"/>
      <c r="C43" s="92"/>
      <c r="D43" s="92"/>
      <c r="E43" s="92"/>
      <c r="F43" s="92"/>
      <c r="G43" s="92"/>
      <c r="H43" s="92"/>
    </row>
    <row r="44" spans="1:8" ht="11.25" x14ac:dyDescent="0.2">
      <c r="A44" s="92"/>
      <c r="B44" s="92"/>
      <c r="C44" s="92"/>
      <c r="D44" s="92"/>
      <c r="E44" s="92"/>
      <c r="F44" s="92"/>
      <c r="G44" s="92"/>
      <c r="H44" s="92"/>
    </row>
    <row r="45" spans="1:8" ht="11.25" x14ac:dyDescent="0.2">
      <c r="A45" s="92"/>
    </row>
    <row r="46" spans="1:8" ht="11.25" x14ac:dyDescent="0.2">
      <c r="A46" s="92"/>
    </row>
    <row r="47" spans="1:8" ht="11.25" x14ac:dyDescent="0.2">
      <c r="A47" s="92"/>
    </row>
    <row r="48" spans="1:8" ht="11.25" x14ac:dyDescent="0.2">
      <c r="A48" s="92"/>
    </row>
    <row r="49" spans="1:1" ht="11.25" x14ac:dyDescent="0.2">
      <c r="A49" s="92"/>
    </row>
    <row r="50" spans="1:1" ht="11.25" x14ac:dyDescent="0.2">
      <c r="A50" s="92"/>
    </row>
  </sheetData>
  <mergeCells count="4">
    <mergeCell ref="A1:I1"/>
    <mergeCell ref="A2:I2"/>
    <mergeCell ref="A3:I3"/>
    <mergeCell ref="A4:I4"/>
  </mergeCells>
  <printOptions horizontalCentered="1"/>
  <pageMargins left="0.45" right="0.45" top="0.75" bottom="0.75" header="0.3" footer="0.3"/>
  <pageSetup scale="81" orientation="landscape" blackAndWhite="1" r:id="rId1"/>
  <headerFooter>
    <oddFooter>&amp;R&amp;F
&amp;A</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L50"/>
  <sheetViews>
    <sheetView workbookViewId="0">
      <pane ySplit="8" topLeftCell="A9" activePane="bottomLeft" state="frozen"/>
      <selection pane="bottomLeft" activeCell="A9" sqref="A9:XFD9"/>
    </sheetView>
  </sheetViews>
  <sheetFormatPr defaultColWidth="9.1796875" defaultRowHeight="10" x14ac:dyDescent="0.2"/>
  <cols>
    <col min="1" max="1" width="5.81640625" style="90" bestFit="1" customWidth="1"/>
    <col min="2" max="2" width="60.81640625" style="90" customWidth="1"/>
    <col min="3" max="3" width="12.81640625" style="90" bestFit="1" customWidth="1"/>
    <col min="4" max="4" width="11.1796875" style="90" bestFit="1" customWidth="1"/>
    <col min="5" max="5" width="10.26953125" style="90" bestFit="1" customWidth="1"/>
    <col min="6" max="6" width="20.26953125" style="90" bestFit="1" customWidth="1"/>
    <col min="7" max="7" width="9.453125" style="90" bestFit="1" customWidth="1"/>
    <col min="8" max="9" width="10.26953125" style="90" bestFit="1" customWidth="1"/>
    <col min="10" max="16384" width="9.1796875" style="90"/>
  </cols>
  <sheetData>
    <row r="1" spans="1:12" ht="10.5" x14ac:dyDescent="0.25">
      <c r="A1" s="350" t="s">
        <v>0</v>
      </c>
      <c r="B1" s="350"/>
      <c r="C1" s="350"/>
      <c r="D1" s="350"/>
      <c r="E1" s="350"/>
      <c r="F1" s="350"/>
      <c r="G1" s="350"/>
      <c r="H1" s="350"/>
      <c r="I1" s="350"/>
      <c r="J1" s="1"/>
      <c r="K1" s="1"/>
      <c r="L1" s="1"/>
    </row>
    <row r="2" spans="1:12" ht="10.5" x14ac:dyDescent="0.25">
      <c r="A2" s="350" t="str">
        <f>'Delivery Rate Change Calc'!A2:G2</f>
        <v>2024 Electric Decoupling Filing</v>
      </c>
      <c r="B2" s="350"/>
      <c r="C2" s="350"/>
      <c r="D2" s="350"/>
      <c r="E2" s="350"/>
      <c r="F2" s="350"/>
      <c r="G2" s="350"/>
      <c r="H2" s="350"/>
      <c r="I2" s="350"/>
      <c r="J2" s="1"/>
      <c r="K2" s="1"/>
      <c r="L2" s="1"/>
    </row>
    <row r="3" spans="1:12" ht="10.5" x14ac:dyDescent="0.25">
      <c r="A3" s="350" t="s">
        <v>144</v>
      </c>
      <c r="B3" s="350"/>
      <c r="C3" s="350"/>
      <c r="D3" s="350"/>
      <c r="E3" s="350"/>
      <c r="F3" s="350"/>
      <c r="G3" s="350"/>
      <c r="H3" s="350"/>
      <c r="I3" s="350"/>
      <c r="J3" s="1"/>
      <c r="K3" s="1"/>
      <c r="L3" s="1"/>
    </row>
    <row r="4" spans="1:12" ht="10.5" x14ac:dyDescent="0.25">
      <c r="A4" s="368" t="str">
        <f>'Delivery Rate Change Calc'!A4:G4</f>
        <v>Proposed Rate Effective May 1, 2024</v>
      </c>
      <c r="B4" s="368"/>
      <c r="C4" s="368"/>
      <c r="D4" s="368"/>
      <c r="E4" s="368"/>
      <c r="F4" s="368"/>
      <c r="G4" s="368"/>
      <c r="H4" s="368"/>
      <c r="I4" s="368"/>
      <c r="J4" s="1"/>
      <c r="K4" s="1"/>
      <c r="L4" s="1"/>
    </row>
    <row r="5" spans="1:12" ht="11.25" x14ac:dyDescent="0.2">
      <c r="A5" s="92"/>
      <c r="B5" s="92"/>
      <c r="C5" s="92"/>
      <c r="D5" s="92"/>
      <c r="E5" s="92"/>
      <c r="F5" s="92"/>
      <c r="G5" s="92"/>
      <c r="H5" s="92"/>
    </row>
    <row r="6" spans="1:12" ht="10.5" x14ac:dyDescent="0.25">
      <c r="A6" s="242" t="s">
        <v>115</v>
      </c>
      <c r="B6" s="92"/>
      <c r="C6" s="92"/>
      <c r="D6" s="242" t="s">
        <v>3</v>
      </c>
      <c r="E6" s="242" t="s">
        <v>4</v>
      </c>
      <c r="F6" s="242" t="s">
        <v>4</v>
      </c>
      <c r="G6" s="242" t="s">
        <v>3</v>
      </c>
      <c r="H6" s="242" t="s">
        <v>4</v>
      </c>
      <c r="I6" s="242" t="s">
        <v>4</v>
      </c>
    </row>
    <row r="7" spans="1:12" ht="10.5" x14ac:dyDescent="0.25">
      <c r="A7" s="72" t="s">
        <v>5</v>
      </c>
      <c r="B7" s="250"/>
      <c r="C7" s="71" t="s">
        <v>6</v>
      </c>
      <c r="D7" s="66">
        <v>7</v>
      </c>
      <c r="E7" s="66" t="s">
        <v>7</v>
      </c>
      <c r="F7" s="70" t="s">
        <v>8</v>
      </c>
      <c r="G7" s="66" t="s">
        <v>211</v>
      </c>
      <c r="H7" s="66" t="s">
        <v>24</v>
      </c>
      <c r="I7" s="66" t="s">
        <v>25</v>
      </c>
      <c r="J7" s="89"/>
    </row>
    <row r="8" spans="1:12" ht="11.25" x14ac:dyDescent="0.2">
      <c r="A8" s="92"/>
      <c r="B8" s="101" t="s">
        <v>9</v>
      </c>
      <c r="C8" s="101" t="s">
        <v>10</v>
      </c>
      <c r="D8" s="101" t="s">
        <v>11</v>
      </c>
      <c r="E8" s="101" t="s">
        <v>12</v>
      </c>
      <c r="F8" s="101" t="s">
        <v>13</v>
      </c>
      <c r="G8" s="101" t="s">
        <v>14</v>
      </c>
      <c r="H8" s="101" t="s">
        <v>54</v>
      </c>
      <c r="I8" s="135" t="s">
        <v>55</v>
      </c>
    </row>
    <row r="9" spans="1:12" ht="11.25" x14ac:dyDescent="0.2">
      <c r="A9" s="101">
        <v>1</v>
      </c>
      <c r="B9" s="251"/>
      <c r="C9" s="101"/>
      <c r="D9" s="101"/>
      <c r="E9" s="101"/>
      <c r="F9" s="92"/>
      <c r="G9" s="92"/>
      <c r="H9" s="101"/>
      <c r="I9" s="135"/>
    </row>
    <row r="10" spans="1:12" ht="11.25" x14ac:dyDescent="0.2">
      <c r="A10" s="101">
        <f t="shared" ref="A10:A29" si="0">A9+1</f>
        <v>2</v>
      </c>
      <c r="B10" s="118" t="s">
        <v>419</v>
      </c>
      <c r="C10" s="318" t="s">
        <v>15</v>
      </c>
      <c r="D10" s="319">
        <f>'Historic Account Balances'!EI323</f>
        <v>913405.40479831956</v>
      </c>
      <c r="E10" s="319">
        <f>'Historic Account Balances'!EI333</f>
        <v>-169508.79517079482</v>
      </c>
      <c r="F10" s="319">
        <f>'Historic Account Balances'!EI343</f>
        <v>-20089.41593476179</v>
      </c>
      <c r="G10" s="319">
        <f>'Historic Account Balances'!EI363</f>
        <v>-35898.292839174675</v>
      </c>
      <c r="H10" s="319">
        <f>'Historic Account Balances'!EI373</f>
        <v>-30197.964300125182</v>
      </c>
      <c r="I10" s="319">
        <f>'Historic Account Balances'!EI383</f>
        <v>81256.347575829321</v>
      </c>
    </row>
    <row r="11" spans="1:12" ht="11.25" x14ac:dyDescent="0.2">
      <c r="A11" s="101">
        <f t="shared" si="0"/>
        <v>3</v>
      </c>
      <c r="D11" s="88"/>
      <c r="E11" s="88"/>
      <c r="F11" s="88"/>
      <c r="G11" s="88"/>
      <c r="H11" s="88"/>
      <c r="I11" s="88"/>
    </row>
    <row r="12" spans="1:12" ht="11.25" x14ac:dyDescent="0.2">
      <c r="A12" s="101">
        <f t="shared" si="0"/>
        <v>4</v>
      </c>
      <c r="B12" s="118" t="s">
        <v>420</v>
      </c>
      <c r="C12" s="135" t="s">
        <v>15</v>
      </c>
      <c r="D12" s="319">
        <f>'Historic Account Balances'!EI401</f>
        <v>6.8483490031212568E-4</v>
      </c>
      <c r="E12" s="319">
        <f>'Historic Account Balances'!EI411</f>
        <v>3.9064143784344196E-3</v>
      </c>
      <c r="F12" s="319">
        <f>'Historic Account Balances'!EI421</f>
        <v>-3.7442254833877087E-3</v>
      </c>
      <c r="G12" s="319">
        <f>'Historic Account Balances'!EI430</f>
        <v>-7.9536472912877798E-4</v>
      </c>
      <c r="H12" s="319">
        <f>'Historic Account Balances'!EI439</f>
        <v>-4.761691547173541E-3</v>
      </c>
      <c r="I12" s="319">
        <f>'Historic Account Balances'!EI448</f>
        <v>-3.746027679881081E-3</v>
      </c>
    </row>
    <row r="13" spans="1:12" ht="11.25" x14ac:dyDescent="0.2">
      <c r="A13" s="101">
        <f t="shared" si="0"/>
        <v>5</v>
      </c>
      <c r="D13" s="88"/>
      <c r="E13" s="88"/>
      <c r="F13" s="88"/>
      <c r="G13" s="88"/>
      <c r="H13" s="88"/>
      <c r="I13" s="88"/>
    </row>
    <row r="14" spans="1:12" ht="11.25" x14ac:dyDescent="0.2">
      <c r="A14" s="101">
        <f t="shared" si="0"/>
        <v>6</v>
      </c>
      <c r="B14" s="118" t="s">
        <v>421</v>
      </c>
      <c r="C14" s="318" t="s">
        <v>15</v>
      </c>
      <c r="D14" s="319">
        <f>'Historic Account Balances'!EE457</f>
        <v>-8616817.8300000019</v>
      </c>
      <c r="E14" s="319">
        <f>'Historic Account Balances'!EE467</f>
        <v>890577.25000000023</v>
      </c>
      <c r="F14" s="319">
        <f>'Historic Account Balances'!EE477</f>
        <v>-2080600.2658031315</v>
      </c>
      <c r="G14" s="319">
        <f>'Historic Account Balances'!EE496</f>
        <v>-5.7917574304156005E-4</v>
      </c>
      <c r="H14" s="319">
        <f>'Historic Account Balances'!EE505</f>
        <v>-519991.19999999972</v>
      </c>
      <c r="I14" s="319">
        <f>'Historic Account Balances'!EE515</f>
        <v>-1445550.1899999995</v>
      </c>
    </row>
    <row r="15" spans="1:12" ht="11.25" x14ac:dyDescent="0.2">
      <c r="A15" s="101">
        <f t="shared" si="0"/>
        <v>7</v>
      </c>
      <c r="B15" s="92"/>
      <c r="C15" s="101"/>
      <c r="D15" s="88"/>
      <c r="E15" s="88"/>
      <c r="F15" s="88"/>
      <c r="G15" s="88"/>
      <c r="H15" s="88"/>
      <c r="I15" s="88"/>
    </row>
    <row r="16" spans="1:12" ht="11.25" x14ac:dyDescent="0.2">
      <c r="A16" s="101">
        <f t="shared" si="0"/>
        <v>8</v>
      </c>
      <c r="B16" s="118" t="s">
        <v>422</v>
      </c>
      <c r="C16" s="318" t="s">
        <v>15</v>
      </c>
      <c r="D16" s="320">
        <f>'Historic Account Balances'!EE531</f>
        <v>-1547898.69</v>
      </c>
      <c r="E16" s="320">
        <f>'Historic Account Balances'!EE540</f>
        <v>-270935.12</v>
      </c>
      <c r="F16" s="320">
        <f>'Historic Account Balances'!EE549</f>
        <v>-119611.42000000004</v>
      </c>
      <c r="G16" s="320">
        <f>'Historic Account Balances'!EE567</f>
        <v>4007.0700000000079</v>
      </c>
      <c r="H16" s="320">
        <f>'Historic Account Balances'!EE576</f>
        <v>40777.519999999997</v>
      </c>
      <c r="I16" s="320">
        <f>'Historic Account Balances'!EE585</f>
        <v>-114418.49000000003</v>
      </c>
    </row>
    <row r="17" spans="1:9" ht="11.25" x14ac:dyDescent="0.2">
      <c r="A17" s="101">
        <f t="shared" si="0"/>
        <v>9</v>
      </c>
      <c r="B17" s="92"/>
      <c r="C17" s="101"/>
      <c r="D17" s="92"/>
      <c r="E17" s="92"/>
      <c r="F17" s="92"/>
      <c r="G17" s="92"/>
      <c r="H17" s="92"/>
      <c r="I17" s="92"/>
    </row>
    <row r="18" spans="1:9" s="92" customFormat="1" ht="11.25" x14ac:dyDescent="0.2">
      <c r="A18" s="101">
        <f t="shared" si="0"/>
        <v>10</v>
      </c>
      <c r="B18" s="92" t="s">
        <v>210</v>
      </c>
      <c r="C18" s="101" t="s">
        <v>276</v>
      </c>
      <c r="D18" s="88">
        <f t="shared" ref="D18:I18" si="1">SUM(D10:D16)</f>
        <v>-9251311.1145168468</v>
      </c>
      <c r="E18" s="88">
        <f t="shared" si="1"/>
        <v>450133.33873561979</v>
      </c>
      <c r="F18" s="88">
        <f t="shared" si="1"/>
        <v>-2220301.1054821187</v>
      </c>
      <c r="G18" s="88">
        <f t="shared" si="1"/>
        <v>-31891.224213715141</v>
      </c>
      <c r="H18" s="88">
        <f t="shared" si="1"/>
        <v>-509411.6490618164</v>
      </c>
      <c r="I18" s="88">
        <f t="shared" si="1"/>
        <v>-1478712.3361701979</v>
      </c>
    </row>
    <row r="19" spans="1:9" s="92" customFormat="1" ht="11.25" x14ac:dyDescent="0.2">
      <c r="A19" s="101">
        <f t="shared" si="0"/>
        <v>11</v>
      </c>
      <c r="C19" s="101"/>
      <c r="D19" s="88"/>
      <c r="E19" s="88"/>
      <c r="F19" s="88"/>
      <c r="G19" s="88"/>
      <c r="H19" s="88"/>
      <c r="I19" s="88"/>
    </row>
    <row r="20" spans="1:9" s="92" customFormat="1" ht="11.25" x14ac:dyDescent="0.2">
      <c r="A20" s="101">
        <f t="shared" si="0"/>
        <v>12</v>
      </c>
      <c r="B20" s="92" t="s">
        <v>78</v>
      </c>
      <c r="C20" s="318" t="s">
        <v>15</v>
      </c>
      <c r="D20" s="321">
        <f>'2022 GRC Conversion Factor'!K16</f>
        <v>0.95034799999999997</v>
      </c>
      <c r="E20" s="68">
        <f t="shared" ref="E20:I20" si="2">$D$20</f>
        <v>0.95034799999999997</v>
      </c>
      <c r="F20" s="68">
        <f t="shared" si="2"/>
        <v>0.95034799999999997</v>
      </c>
      <c r="G20" s="68">
        <f t="shared" si="2"/>
        <v>0.95034799999999997</v>
      </c>
      <c r="H20" s="68">
        <f t="shared" si="2"/>
        <v>0.95034799999999997</v>
      </c>
      <c r="I20" s="68">
        <f t="shared" si="2"/>
        <v>0.95034799999999997</v>
      </c>
    </row>
    <row r="21" spans="1:9" s="92" customFormat="1" ht="11.25" x14ac:dyDescent="0.2">
      <c r="A21" s="101">
        <f t="shared" si="0"/>
        <v>13</v>
      </c>
      <c r="C21" s="318"/>
      <c r="D21" s="88"/>
      <c r="E21" s="88"/>
    </row>
    <row r="22" spans="1:9" s="92" customFormat="1" ht="11.25" x14ac:dyDescent="0.2">
      <c r="A22" s="101">
        <f t="shared" si="0"/>
        <v>14</v>
      </c>
      <c r="B22" s="92" t="s">
        <v>111</v>
      </c>
      <c r="C22" s="101" t="s">
        <v>274</v>
      </c>
      <c r="D22" s="88">
        <f>(D10+D12)/D$20</f>
        <v>961127.2980878104</v>
      </c>
      <c r="E22" s="88">
        <f t="shared" ref="E22:I22" si="3">(E10+E12)/E$20</f>
        <v>-178364.96868976465</v>
      </c>
      <c r="F22" s="88">
        <f t="shared" si="3"/>
        <v>-21139.014002225787</v>
      </c>
      <c r="G22" s="88">
        <f t="shared" si="3"/>
        <v>-37773.840355890061</v>
      </c>
      <c r="H22" s="88">
        <f t="shared" si="3"/>
        <v>-31775.6959154086</v>
      </c>
      <c r="I22" s="88">
        <f t="shared" si="3"/>
        <v>85501.672892247516</v>
      </c>
    </row>
    <row r="23" spans="1:9" s="92" customFormat="1" ht="11.25" x14ac:dyDescent="0.2">
      <c r="A23" s="101">
        <f t="shared" si="0"/>
        <v>15</v>
      </c>
      <c r="D23" s="88"/>
      <c r="E23" s="88"/>
      <c r="F23" s="88"/>
      <c r="G23" s="88"/>
      <c r="H23" s="88"/>
      <c r="I23" s="88"/>
    </row>
    <row r="24" spans="1:9" ht="11.25" x14ac:dyDescent="0.2">
      <c r="A24" s="101">
        <f t="shared" si="0"/>
        <v>16</v>
      </c>
      <c r="B24" s="92" t="s">
        <v>116</v>
      </c>
      <c r="C24" s="101" t="s">
        <v>273</v>
      </c>
      <c r="D24" s="88">
        <f t="shared" ref="D24:I24" si="4">D14/D$20</f>
        <v>-9067013.1678080056</v>
      </c>
      <c r="E24" s="88">
        <f t="shared" si="4"/>
        <v>937106.45994940831</v>
      </c>
      <c r="F24" s="88">
        <f t="shared" si="4"/>
        <v>-2189303.5664863097</v>
      </c>
      <c r="G24" s="88">
        <f t="shared" si="4"/>
        <v>-6.0943543106478898E-4</v>
      </c>
      <c r="H24" s="88">
        <f t="shared" si="4"/>
        <v>-547158.72501441545</v>
      </c>
      <c r="I24" s="88">
        <f t="shared" si="4"/>
        <v>-1521074.5853098019</v>
      </c>
    </row>
    <row r="25" spans="1:9" ht="11.25" x14ac:dyDescent="0.2">
      <c r="A25" s="101">
        <f t="shared" si="0"/>
        <v>17</v>
      </c>
      <c r="B25" s="92"/>
      <c r="C25" s="318"/>
      <c r="D25" s="88"/>
      <c r="E25" s="88"/>
      <c r="F25" s="88"/>
      <c r="G25" s="88"/>
      <c r="H25" s="88"/>
      <c r="I25" s="88"/>
    </row>
    <row r="26" spans="1:9" ht="11.25" x14ac:dyDescent="0.2">
      <c r="A26" s="101">
        <f t="shared" si="0"/>
        <v>18</v>
      </c>
      <c r="B26" s="92" t="s">
        <v>112</v>
      </c>
      <c r="C26" s="101" t="s">
        <v>275</v>
      </c>
      <c r="D26" s="322">
        <f>D16/D$20</f>
        <v>-1628770.3977911249</v>
      </c>
      <c r="E26" s="322">
        <f t="shared" ref="E26:I26" si="5">E16/E$20</f>
        <v>-285090.43003194622</v>
      </c>
      <c r="F26" s="322">
        <f t="shared" si="5"/>
        <v>-125860.65315021449</v>
      </c>
      <c r="G26" s="322">
        <f t="shared" si="5"/>
        <v>4216.4238784108638</v>
      </c>
      <c r="H26" s="322">
        <f t="shared" si="5"/>
        <v>42907.987389882444</v>
      </c>
      <c r="I26" s="322">
        <f t="shared" si="5"/>
        <v>-120396.41268251213</v>
      </c>
    </row>
    <row r="27" spans="1:9" ht="11.25" x14ac:dyDescent="0.2">
      <c r="A27" s="101">
        <f t="shared" si="0"/>
        <v>19</v>
      </c>
      <c r="B27" s="92"/>
      <c r="C27" s="318"/>
      <c r="D27" s="88"/>
      <c r="E27" s="88"/>
      <c r="F27" s="88"/>
      <c r="G27" s="88"/>
      <c r="H27" s="88"/>
      <c r="I27" s="88"/>
    </row>
    <row r="28" spans="1:9" ht="11.25" x14ac:dyDescent="0.2">
      <c r="A28" s="101">
        <f t="shared" si="0"/>
        <v>20</v>
      </c>
      <c r="B28" s="92" t="s">
        <v>113</v>
      </c>
      <c r="C28" s="101" t="s">
        <v>272</v>
      </c>
      <c r="D28" s="88">
        <f>SUM(D22:D26)</f>
        <v>-9734656.2675113194</v>
      </c>
      <c r="E28" s="88">
        <f t="shared" ref="E28:I28" si="6">SUM(E22:E26)</f>
        <v>473651.06122769747</v>
      </c>
      <c r="F28" s="88">
        <f t="shared" si="6"/>
        <v>-2336303.2336387499</v>
      </c>
      <c r="G28" s="88">
        <f t="shared" si="6"/>
        <v>-33557.417086914633</v>
      </c>
      <c r="H28" s="88">
        <f t="shared" si="6"/>
        <v>-536026.43353994156</v>
      </c>
      <c r="I28" s="88">
        <f t="shared" si="6"/>
        <v>-1555969.3251000664</v>
      </c>
    </row>
    <row r="29" spans="1:9" ht="11.25" x14ac:dyDescent="0.2">
      <c r="A29" s="101">
        <f t="shared" si="0"/>
        <v>21</v>
      </c>
      <c r="B29" s="92"/>
      <c r="C29" s="318"/>
      <c r="D29" s="88"/>
      <c r="E29" s="88"/>
      <c r="F29" s="92"/>
      <c r="G29" s="92"/>
      <c r="H29" s="92"/>
    </row>
    <row r="30" spans="1:9" ht="11.25" x14ac:dyDescent="0.2">
      <c r="A30" s="101"/>
      <c r="C30" s="323"/>
      <c r="D30" s="88"/>
      <c r="E30" s="88"/>
      <c r="F30" s="92"/>
      <c r="G30" s="92"/>
      <c r="H30" s="92"/>
    </row>
    <row r="31" spans="1:9" ht="11.25" x14ac:dyDescent="0.2">
      <c r="A31" s="101"/>
      <c r="B31" s="92"/>
      <c r="C31" s="92"/>
      <c r="D31" s="92"/>
      <c r="E31" s="92"/>
      <c r="F31" s="92"/>
      <c r="G31" s="92"/>
      <c r="H31" s="92"/>
    </row>
    <row r="32" spans="1:9" ht="11.25" x14ac:dyDescent="0.2">
      <c r="A32" s="101"/>
      <c r="B32" s="92"/>
      <c r="C32" s="92"/>
      <c r="D32" s="92"/>
      <c r="E32" s="92"/>
      <c r="F32" s="92"/>
      <c r="G32" s="92"/>
      <c r="H32" s="92"/>
    </row>
    <row r="33" spans="1:8" ht="11.25" x14ac:dyDescent="0.2">
      <c r="A33" s="101"/>
      <c r="B33" s="92"/>
      <c r="C33" s="92"/>
      <c r="D33" s="94"/>
      <c r="E33" s="92"/>
      <c r="F33" s="92"/>
      <c r="G33" s="92"/>
      <c r="H33" s="92"/>
    </row>
    <row r="34" spans="1:8" ht="11.25" x14ac:dyDescent="0.2">
      <c r="A34" s="101"/>
      <c r="B34" s="92"/>
      <c r="C34" s="92"/>
      <c r="D34" s="92"/>
      <c r="E34" s="92"/>
      <c r="F34" s="92"/>
      <c r="G34" s="92"/>
      <c r="H34" s="92"/>
    </row>
    <row r="35" spans="1:8" ht="11.25" x14ac:dyDescent="0.2">
      <c r="A35" s="101"/>
      <c r="B35" s="92"/>
      <c r="C35" s="92"/>
      <c r="D35" s="92"/>
      <c r="E35" s="92"/>
      <c r="F35" s="92"/>
      <c r="G35" s="92"/>
      <c r="H35" s="92"/>
    </row>
    <row r="36" spans="1:8" ht="11.25" x14ac:dyDescent="0.2">
      <c r="A36" s="101"/>
      <c r="B36" s="92"/>
      <c r="C36" s="92"/>
      <c r="D36" s="92"/>
      <c r="E36" s="92"/>
      <c r="F36" s="92"/>
      <c r="G36" s="92"/>
      <c r="H36" s="92"/>
    </row>
    <row r="37" spans="1:8" ht="11.25" x14ac:dyDescent="0.2">
      <c r="A37" s="101"/>
      <c r="B37" s="92"/>
      <c r="C37" s="92"/>
      <c r="D37" s="92"/>
      <c r="E37" s="92"/>
      <c r="F37" s="92"/>
      <c r="G37" s="92"/>
      <c r="H37" s="92"/>
    </row>
    <row r="38" spans="1:8" ht="11.25" x14ac:dyDescent="0.2">
      <c r="A38" s="92"/>
      <c r="B38" s="92"/>
      <c r="C38" s="92"/>
      <c r="D38" s="92"/>
      <c r="E38" s="92"/>
      <c r="F38" s="92"/>
      <c r="G38" s="92"/>
      <c r="H38" s="92"/>
    </row>
    <row r="39" spans="1:8" ht="11.25" x14ac:dyDescent="0.2">
      <c r="A39" s="92"/>
      <c r="B39" s="92"/>
      <c r="C39" s="92"/>
      <c r="D39" s="92"/>
      <c r="E39" s="92"/>
      <c r="F39" s="92"/>
      <c r="G39" s="92"/>
      <c r="H39" s="92"/>
    </row>
    <row r="40" spans="1:8" ht="11.25" x14ac:dyDescent="0.2">
      <c r="A40" s="92"/>
      <c r="B40" s="92"/>
      <c r="C40" s="92"/>
      <c r="D40" s="92"/>
      <c r="E40" s="92"/>
      <c r="F40" s="92"/>
      <c r="G40" s="92"/>
      <c r="H40" s="92"/>
    </row>
    <row r="41" spans="1:8" ht="11.25" x14ac:dyDescent="0.2">
      <c r="A41" s="92"/>
      <c r="B41" s="92"/>
      <c r="C41" s="92"/>
      <c r="D41" s="92"/>
      <c r="E41" s="92"/>
      <c r="F41" s="92"/>
      <c r="G41" s="92"/>
      <c r="H41" s="92"/>
    </row>
    <row r="42" spans="1:8" ht="11.25" x14ac:dyDescent="0.2">
      <c r="A42" s="92"/>
      <c r="B42" s="92"/>
      <c r="C42" s="92"/>
      <c r="D42" s="92"/>
      <c r="E42" s="92"/>
      <c r="F42" s="92"/>
      <c r="G42" s="92"/>
      <c r="H42" s="92"/>
    </row>
    <row r="43" spans="1:8" ht="11.25" x14ac:dyDescent="0.2">
      <c r="A43" s="92"/>
      <c r="B43" s="92"/>
      <c r="C43" s="92"/>
      <c r="D43" s="92"/>
      <c r="E43" s="92"/>
      <c r="F43" s="92"/>
      <c r="G43" s="92"/>
      <c r="H43" s="92"/>
    </row>
    <row r="44" spans="1:8" ht="11.25" x14ac:dyDescent="0.2">
      <c r="A44" s="92"/>
      <c r="B44" s="92"/>
      <c r="C44" s="92"/>
      <c r="D44" s="92"/>
      <c r="E44" s="92"/>
      <c r="F44" s="92"/>
      <c r="G44" s="92"/>
      <c r="H44" s="92"/>
    </row>
    <row r="45" spans="1:8" ht="11.25" x14ac:dyDescent="0.2">
      <c r="A45" s="92"/>
    </row>
    <row r="46" spans="1:8" ht="11.25" x14ac:dyDescent="0.2">
      <c r="A46" s="92"/>
    </row>
    <row r="47" spans="1:8" ht="11.25" x14ac:dyDescent="0.2">
      <c r="A47" s="92"/>
    </row>
    <row r="48" spans="1:8" ht="11.25" x14ac:dyDescent="0.2">
      <c r="A48" s="92"/>
    </row>
    <row r="49" spans="1:1" ht="11.25" x14ac:dyDescent="0.2">
      <c r="A49" s="92"/>
    </row>
    <row r="50" spans="1:1" ht="11.25" x14ac:dyDescent="0.2">
      <c r="A50" s="92"/>
    </row>
  </sheetData>
  <mergeCells count="4">
    <mergeCell ref="A1:I1"/>
    <mergeCell ref="A2:I2"/>
    <mergeCell ref="A3:I3"/>
    <mergeCell ref="A4:I4"/>
  </mergeCells>
  <printOptions horizontalCentered="1"/>
  <pageMargins left="0.45" right="0.45" top="0.75" bottom="0.75" header="0.3" footer="0.3"/>
  <pageSetup scale="81" orientation="landscape" blackAndWhite="1" r:id="rId1"/>
  <headerFooter>
    <oddFooter>&amp;R&amp;F
&amp;A</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EI619"/>
  <sheetViews>
    <sheetView workbookViewId="0">
      <pane xSplit="2" ySplit="7" topLeftCell="DT8" activePane="bottomRight" state="frozen"/>
      <selection pane="topRight" activeCell="C1" sqref="C1"/>
      <selection pane="bottomLeft" activeCell="A8" sqref="A8"/>
      <selection pane="bottomRight" activeCell="DY35" sqref="DY35"/>
    </sheetView>
  </sheetViews>
  <sheetFormatPr defaultRowHeight="10" x14ac:dyDescent="0.2"/>
  <cols>
    <col min="1" max="1" width="5.81640625" style="90" customWidth="1"/>
    <col min="2" max="2" width="60.453125" style="90" bestFit="1" customWidth="1"/>
    <col min="3" max="3" width="8.453125" style="92" bestFit="1" customWidth="1"/>
    <col min="4" max="4" width="5.81640625" style="92" bestFit="1" customWidth="1"/>
    <col min="5" max="5" width="6" style="92" bestFit="1" customWidth="1"/>
    <col min="6" max="6" width="5.81640625" style="92" customWidth="1"/>
    <col min="7" max="7" width="6" style="92" bestFit="1" customWidth="1"/>
    <col min="8" max="8" width="6.1796875" style="92" customWidth="1"/>
    <col min="9" max="9" width="5.81640625" style="92" bestFit="1" customWidth="1"/>
    <col min="10" max="10" width="12.54296875" style="92" customWidth="1"/>
    <col min="11" max="12" width="12.7265625" style="92" bestFit="1" customWidth="1"/>
    <col min="13" max="13" width="12.54296875" style="92" customWidth="1"/>
    <col min="14" max="17" width="13.7265625" style="92" bestFit="1" customWidth="1"/>
    <col min="18" max="19" width="12.54296875" style="92" customWidth="1"/>
    <col min="20" max="22" width="13.453125" style="92" customWidth="1"/>
    <col min="23" max="24" width="13.7265625" style="92" bestFit="1" customWidth="1"/>
    <col min="25" max="27" width="13" style="92" customWidth="1"/>
    <col min="28" max="46" width="13.26953125" style="92" customWidth="1"/>
    <col min="47" max="47" width="13" style="92" customWidth="1"/>
    <col min="48" max="48" width="13.26953125" style="92" customWidth="1"/>
    <col min="49" max="49" width="13" style="92" customWidth="1"/>
    <col min="50" max="52" width="13.26953125" style="92" customWidth="1"/>
    <col min="53" max="53" width="13" style="92" customWidth="1"/>
    <col min="54" max="54" width="13.26953125" style="92" customWidth="1"/>
    <col min="55" max="55" width="13" style="92" customWidth="1"/>
    <col min="56" max="59" width="13.26953125" style="92" customWidth="1"/>
    <col min="60" max="60" width="13" style="92" customWidth="1"/>
    <col min="61" max="62" width="13.26953125" style="92" customWidth="1"/>
    <col min="63" max="65" width="13" style="92" customWidth="1"/>
    <col min="66" max="66" width="12.54296875" style="92" customWidth="1"/>
    <col min="67" max="67" width="12.81640625" style="92" customWidth="1"/>
    <col min="68" max="69" width="13.453125" style="92" customWidth="1"/>
    <col min="70" max="74" width="12.81640625" style="92" customWidth="1"/>
    <col min="75" max="75" width="13" style="92" customWidth="1"/>
    <col min="76" max="76" width="13.26953125" style="92" customWidth="1"/>
    <col min="77" max="77" width="13" style="92" customWidth="1"/>
    <col min="78" max="78" width="12.81640625" style="92" customWidth="1"/>
    <col min="79" max="80" width="13.26953125" style="92" customWidth="1"/>
    <col min="81" max="81" width="13" style="92" customWidth="1"/>
    <col min="82" max="83" width="13.26953125" style="92" customWidth="1"/>
    <col min="84" max="85" width="13" style="92" customWidth="1"/>
    <col min="86" max="87" width="13.26953125" style="92" customWidth="1"/>
    <col min="88" max="89" width="13" style="92" customWidth="1"/>
    <col min="90" max="91" width="13.26953125" style="92" customWidth="1"/>
    <col min="92" max="92" width="12.81640625" style="92" customWidth="1"/>
    <col min="93" max="98" width="13.26953125" style="92" customWidth="1"/>
    <col min="99" max="99" width="13.453125" style="92" bestFit="1" customWidth="1"/>
    <col min="100" max="111" width="13.26953125" style="92" customWidth="1"/>
    <col min="112" max="112" width="13.54296875" style="92" bestFit="1" customWidth="1"/>
    <col min="113" max="115" width="13.7265625" style="92" bestFit="1" customWidth="1"/>
    <col min="116" max="125" width="13.54296875" style="92" bestFit="1" customWidth="1"/>
    <col min="126" max="133" width="13.7265625" style="90" bestFit="1" customWidth="1"/>
    <col min="134" max="134" width="13.1796875" style="90" customWidth="1"/>
    <col min="135" max="135" width="13.26953125" style="90" customWidth="1"/>
    <col min="136" max="139" width="13.7265625" style="90" bestFit="1" customWidth="1"/>
    <col min="140" max="147" width="9.1796875" style="90"/>
    <col min="148" max="148" width="5.7265625" style="90" customWidth="1"/>
    <col min="149" max="149" width="58.7265625" style="90" bestFit="1" customWidth="1"/>
    <col min="150" max="150" width="11.54296875" style="90" bestFit="1" customWidth="1"/>
    <col min="151" max="151" width="18.26953125" style="90" bestFit="1" customWidth="1"/>
    <col min="152" max="152" width="9.1796875" style="90"/>
    <col min="153" max="154" width="0" style="90" hidden="1" customWidth="1"/>
    <col min="155" max="403" width="9.1796875" style="90"/>
    <col min="404" max="404" width="5.7265625" style="90" customWidth="1"/>
    <col min="405" max="405" width="58.7265625" style="90" bestFit="1" customWidth="1"/>
    <col min="406" max="406" width="11.54296875" style="90" bestFit="1" customWidth="1"/>
    <col min="407" max="407" width="18.26953125" style="90" bestFit="1" customWidth="1"/>
    <col min="408" max="408" width="9.1796875" style="90"/>
    <col min="409" max="410" width="0" style="90" hidden="1" customWidth="1"/>
    <col min="411" max="659" width="9.1796875" style="90"/>
    <col min="660" max="660" width="5.7265625" style="90" customWidth="1"/>
    <col min="661" max="661" width="58.7265625" style="90" bestFit="1" customWidth="1"/>
    <col min="662" max="662" width="11.54296875" style="90" bestFit="1" customWidth="1"/>
    <col min="663" max="663" width="18.26953125" style="90" bestFit="1" customWidth="1"/>
    <col min="664" max="664" width="9.1796875" style="90"/>
    <col min="665" max="666" width="0" style="90" hidden="1" customWidth="1"/>
    <col min="667" max="915" width="9.1796875" style="90"/>
    <col min="916" max="916" width="5.7265625" style="90" customWidth="1"/>
    <col min="917" max="917" width="58.7265625" style="90" bestFit="1" customWidth="1"/>
    <col min="918" max="918" width="11.54296875" style="90" bestFit="1" customWidth="1"/>
    <col min="919" max="919" width="18.26953125" style="90" bestFit="1" customWidth="1"/>
    <col min="920" max="920" width="9.1796875" style="90"/>
    <col min="921" max="922" width="0" style="90" hidden="1" customWidth="1"/>
    <col min="923" max="1171" width="9.1796875" style="90"/>
    <col min="1172" max="1172" width="5.7265625" style="90" customWidth="1"/>
    <col min="1173" max="1173" width="58.7265625" style="90" bestFit="1" customWidth="1"/>
    <col min="1174" max="1174" width="11.54296875" style="90" bestFit="1" customWidth="1"/>
    <col min="1175" max="1175" width="18.26953125" style="90" bestFit="1" customWidth="1"/>
    <col min="1176" max="1176" width="9.1796875" style="90"/>
    <col min="1177" max="1178" width="0" style="90" hidden="1" customWidth="1"/>
    <col min="1179" max="1427" width="9.1796875" style="90"/>
    <col min="1428" max="1428" width="5.7265625" style="90" customWidth="1"/>
    <col min="1429" max="1429" width="58.7265625" style="90" bestFit="1" customWidth="1"/>
    <col min="1430" max="1430" width="11.54296875" style="90" bestFit="1" customWidth="1"/>
    <col min="1431" max="1431" width="18.26953125" style="90" bestFit="1" customWidth="1"/>
    <col min="1432" max="1432" width="9.1796875" style="90"/>
    <col min="1433" max="1434" width="0" style="90" hidden="1" customWidth="1"/>
    <col min="1435" max="1683" width="9.1796875" style="90"/>
    <col min="1684" max="1684" width="5.7265625" style="90" customWidth="1"/>
    <col min="1685" max="1685" width="58.7265625" style="90" bestFit="1" customWidth="1"/>
    <col min="1686" max="1686" width="11.54296875" style="90" bestFit="1" customWidth="1"/>
    <col min="1687" max="1687" width="18.26953125" style="90" bestFit="1" customWidth="1"/>
    <col min="1688" max="1688" width="9.1796875" style="90"/>
    <col min="1689" max="1690" width="0" style="90" hidden="1" customWidth="1"/>
    <col min="1691" max="1939" width="9.1796875" style="90"/>
    <col min="1940" max="1940" width="5.7265625" style="90" customWidth="1"/>
    <col min="1941" max="1941" width="58.7265625" style="90" bestFit="1" customWidth="1"/>
    <col min="1942" max="1942" width="11.54296875" style="90" bestFit="1" customWidth="1"/>
    <col min="1943" max="1943" width="18.26953125" style="90" bestFit="1" customWidth="1"/>
    <col min="1944" max="1944" width="9.1796875" style="90"/>
    <col min="1945" max="1946" width="0" style="90" hidden="1" customWidth="1"/>
    <col min="1947" max="2195" width="9.1796875" style="90"/>
    <col min="2196" max="2196" width="5.7265625" style="90" customWidth="1"/>
    <col min="2197" max="2197" width="58.7265625" style="90" bestFit="1" customWidth="1"/>
    <col min="2198" max="2198" width="11.54296875" style="90" bestFit="1" customWidth="1"/>
    <col min="2199" max="2199" width="18.26953125" style="90" bestFit="1" customWidth="1"/>
    <col min="2200" max="2200" width="9.1796875" style="90"/>
    <col min="2201" max="2202" width="0" style="90" hidden="1" customWidth="1"/>
    <col min="2203" max="2451" width="9.1796875" style="90"/>
    <col min="2452" max="2452" width="5.7265625" style="90" customWidth="1"/>
    <col min="2453" max="2453" width="58.7265625" style="90" bestFit="1" customWidth="1"/>
    <col min="2454" max="2454" width="11.54296875" style="90" bestFit="1" customWidth="1"/>
    <col min="2455" max="2455" width="18.26953125" style="90" bestFit="1" customWidth="1"/>
    <col min="2456" max="2456" width="9.1796875" style="90"/>
    <col min="2457" max="2458" width="0" style="90" hidden="1" customWidth="1"/>
    <col min="2459" max="2707" width="9.1796875" style="90"/>
    <col min="2708" max="2708" width="5.7265625" style="90" customWidth="1"/>
    <col min="2709" max="2709" width="58.7265625" style="90" bestFit="1" customWidth="1"/>
    <col min="2710" max="2710" width="11.54296875" style="90" bestFit="1" customWidth="1"/>
    <col min="2711" max="2711" width="18.26953125" style="90" bestFit="1" customWidth="1"/>
    <col min="2712" max="2712" width="9.1796875" style="90"/>
    <col min="2713" max="2714" width="0" style="90" hidden="1" customWidth="1"/>
    <col min="2715" max="2963" width="9.1796875" style="90"/>
    <col min="2964" max="2964" width="5.7265625" style="90" customWidth="1"/>
    <col min="2965" max="2965" width="58.7265625" style="90" bestFit="1" customWidth="1"/>
    <col min="2966" max="2966" width="11.54296875" style="90" bestFit="1" customWidth="1"/>
    <col min="2967" max="2967" width="18.26953125" style="90" bestFit="1" customWidth="1"/>
    <col min="2968" max="2968" width="9.1796875" style="90"/>
    <col min="2969" max="2970" width="0" style="90" hidden="1" customWidth="1"/>
    <col min="2971" max="3219" width="9.1796875" style="90"/>
    <col min="3220" max="3220" width="5.7265625" style="90" customWidth="1"/>
    <col min="3221" max="3221" width="58.7265625" style="90" bestFit="1" customWidth="1"/>
    <col min="3222" max="3222" width="11.54296875" style="90" bestFit="1" customWidth="1"/>
    <col min="3223" max="3223" width="18.26953125" style="90" bestFit="1" customWidth="1"/>
    <col min="3224" max="3224" width="9.1796875" style="90"/>
    <col min="3225" max="3226" width="0" style="90" hidden="1" customWidth="1"/>
    <col min="3227" max="3475" width="9.1796875" style="90"/>
    <col min="3476" max="3476" width="5.7265625" style="90" customWidth="1"/>
    <col min="3477" max="3477" width="58.7265625" style="90" bestFit="1" customWidth="1"/>
    <col min="3478" max="3478" width="11.54296875" style="90" bestFit="1" customWidth="1"/>
    <col min="3479" max="3479" width="18.26953125" style="90" bestFit="1" customWidth="1"/>
    <col min="3480" max="3480" width="9.1796875" style="90"/>
    <col min="3481" max="3482" width="0" style="90" hidden="1" customWidth="1"/>
    <col min="3483" max="3731" width="9.1796875" style="90"/>
    <col min="3732" max="3732" width="5.7265625" style="90" customWidth="1"/>
    <col min="3733" max="3733" width="58.7265625" style="90" bestFit="1" customWidth="1"/>
    <col min="3734" max="3734" width="11.54296875" style="90" bestFit="1" customWidth="1"/>
    <col min="3735" max="3735" width="18.26953125" style="90" bestFit="1" customWidth="1"/>
    <col min="3736" max="3736" width="9.1796875" style="90"/>
    <col min="3737" max="3738" width="0" style="90" hidden="1" customWidth="1"/>
    <col min="3739" max="3987" width="9.1796875" style="90"/>
    <col min="3988" max="3988" width="5.7265625" style="90" customWidth="1"/>
    <col min="3989" max="3989" width="58.7265625" style="90" bestFit="1" customWidth="1"/>
    <col min="3990" max="3990" width="11.54296875" style="90" bestFit="1" customWidth="1"/>
    <col min="3991" max="3991" width="18.26953125" style="90" bestFit="1" customWidth="1"/>
    <col min="3992" max="3992" width="9.1796875" style="90"/>
    <col min="3993" max="3994" width="0" style="90" hidden="1" customWidth="1"/>
    <col min="3995" max="4243" width="9.1796875" style="90"/>
    <col min="4244" max="4244" width="5.7265625" style="90" customWidth="1"/>
    <col min="4245" max="4245" width="58.7265625" style="90" bestFit="1" customWidth="1"/>
    <col min="4246" max="4246" width="11.54296875" style="90" bestFit="1" customWidth="1"/>
    <col min="4247" max="4247" width="18.26953125" style="90" bestFit="1" customWidth="1"/>
    <col min="4248" max="4248" width="9.1796875" style="90"/>
    <col min="4249" max="4250" width="0" style="90" hidden="1" customWidth="1"/>
    <col min="4251" max="4499" width="9.1796875" style="90"/>
    <col min="4500" max="4500" width="5.7265625" style="90" customWidth="1"/>
    <col min="4501" max="4501" width="58.7265625" style="90" bestFit="1" customWidth="1"/>
    <col min="4502" max="4502" width="11.54296875" style="90" bestFit="1" customWidth="1"/>
    <col min="4503" max="4503" width="18.26953125" style="90" bestFit="1" customWidth="1"/>
    <col min="4504" max="4504" width="9.1796875" style="90"/>
    <col min="4505" max="4506" width="0" style="90" hidden="1" customWidth="1"/>
    <col min="4507" max="4755" width="9.1796875" style="90"/>
    <col min="4756" max="4756" width="5.7265625" style="90" customWidth="1"/>
    <col min="4757" max="4757" width="58.7265625" style="90" bestFit="1" customWidth="1"/>
    <col min="4758" max="4758" width="11.54296875" style="90" bestFit="1" customWidth="1"/>
    <col min="4759" max="4759" width="18.26953125" style="90" bestFit="1" customWidth="1"/>
    <col min="4760" max="4760" width="9.1796875" style="90"/>
    <col min="4761" max="4762" width="0" style="90" hidden="1" customWidth="1"/>
    <col min="4763" max="5011" width="9.1796875" style="90"/>
    <col min="5012" max="5012" width="5.7265625" style="90" customWidth="1"/>
    <col min="5013" max="5013" width="58.7265625" style="90" bestFit="1" customWidth="1"/>
    <col min="5014" max="5014" width="11.54296875" style="90" bestFit="1" customWidth="1"/>
    <col min="5015" max="5015" width="18.26953125" style="90" bestFit="1" customWidth="1"/>
    <col min="5016" max="5016" width="9.1796875" style="90"/>
    <col min="5017" max="5018" width="0" style="90" hidden="1" customWidth="1"/>
    <col min="5019" max="5267" width="9.1796875" style="90"/>
    <col min="5268" max="5268" width="5.7265625" style="90" customWidth="1"/>
    <col min="5269" max="5269" width="58.7265625" style="90" bestFit="1" customWidth="1"/>
    <col min="5270" max="5270" width="11.54296875" style="90" bestFit="1" customWidth="1"/>
    <col min="5271" max="5271" width="18.26953125" style="90" bestFit="1" customWidth="1"/>
    <col min="5272" max="5272" width="9.1796875" style="90"/>
    <col min="5273" max="5274" width="0" style="90" hidden="1" customWidth="1"/>
    <col min="5275" max="5523" width="9.1796875" style="90"/>
    <col min="5524" max="5524" width="5.7265625" style="90" customWidth="1"/>
    <col min="5525" max="5525" width="58.7265625" style="90" bestFit="1" customWidth="1"/>
    <col min="5526" max="5526" width="11.54296875" style="90" bestFit="1" customWidth="1"/>
    <col min="5527" max="5527" width="18.26953125" style="90" bestFit="1" customWidth="1"/>
    <col min="5528" max="5528" width="9.1796875" style="90"/>
    <col min="5529" max="5530" width="0" style="90" hidden="1" customWidth="1"/>
    <col min="5531" max="5779" width="9.1796875" style="90"/>
    <col min="5780" max="5780" width="5.7265625" style="90" customWidth="1"/>
    <col min="5781" max="5781" width="58.7265625" style="90" bestFit="1" customWidth="1"/>
    <col min="5782" max="5782" width="11.54296875" style="90" bestFit="1" customWidth="1"/>
    <col min="5783" max="5783" width="18.26953125" style="90" bestFit="1" customWidth="1"/>
    <col min="5784" max="5784" width="9.1796875" style="90"/>
    <col min="5785" max="5786" width="0" style="90" hidden="1" customWidth="1"/>
    <col min="5787" max="6035" width="9.1796875" style="90"/>
    <col min="6036" max="6036" width="5.7265625" style="90" customWidth="1"/>
    <col min="6037" max="6037" width="58.7265625" style="90" bestFit="1" customWidth="1"/>
    <col min="6038" max="6038" width="11.54296875" style="90" bestFit="1" customWidth="1"/>
    <col min="6039" max="6039" width="18.26953125" style="90" bestFit="1" customWidth="1"/>
    <col min="6040" max="6040" width="9.1796875" style="90"/>
    <col min="6041" max="6042" width="0" style="90" hidden="1" customWidth="1"/>
    <col min="6043" max="6291" width="9.1796875" style="90"/>
    <col min="6292" max="6292" width="5.7265625" style="90" customWidth="1"/>
    <col min="6293" max="6293" width="58.7265625" style="90" bestFit="1" customWidth="1"/>
    <col min="6294" max="6294" width="11.54296875" style="90" bestFit="1" customWidth="1"/>
    <col min="6295" max="6295" width="18.26953125" style="90" bestFit="1" customWidth="1"/>
    <col min="6296" max="6296" width="9.1796875" style="90"/>
    <col min="6297" max="6298" width="0" style="90" hidden="1" customWidth="1"/>
    <col min="6299" max="6547" width="9.1796875" style="90"/>
    <col min="6548" max="6548" width="5.7265625" style="90" customWidth="1"/>
    <col min="6549" max="6549" width="58.7265625" style="90" bestFit="1" customWidth="1"/>
    <col min="6550" max="6550" width="11.54296875" style="90" bestFit="1" customWidth="1"/>
    <col min="6551" max="6551" width="18.26953125" style="90" bestFit="1" customWidth="1"/>
    <col min="6552" max="6552" width="9.1796875" style="90"/>
    <col min="6553" max="6554" width="0" style="90" hidden="1" customWidth="1"/>
    <col min="6555" max="6803" width="9.1796875" style="90"/>
    <col min="6804" max="6804" width="5.7265625" style="90" customWidth="1"/>
    <col min="6805" max="6805" width="58.7265625" style="90" bestFit="1" customWidth="1"/>
    <col min="6806" max="6806" width="11.54296875" style="90" bestFit="1" customWidth="1"/>
    <col min="6807" max="6807" width="18.26953125" style="90" bestFit="1" customWidth="1"/>
    <col min="6808" max="6808" width="9.1796875" style="90"/>
    <col min="6809" max="6810" width="0" style="90" hidden="1" customWidth="1"/>
    <col min="6811" max="7059" width="9.1796875" style="90"/>
    <col min="7060" max="7060" width="5.7265625" style="90" customWidth="1"/>
    <col min="7061" max="7061" width="58.7265625" style="90" bestFit="1" customWidth="1"/>
    <col min="7062" max="7062" width="11.54296875" style="90" bestFit="1" customWidth="1"/>
    <col min="7063" max="7063" width="18.26953125" style="90" bestFit="1" customWidth="1"/>
    <col min="7064" max="7064" width="9.1796875" style="90"/>
    <col min="7065" max="7066" width="0" style="90" hidden="1" customWidth="1"/>
    <col min="7067" max="7315" width="9.1796875" style="90"/>
    <col min="7316" max="7316" width="5.7265625" style="90" customWidth="1"/>
    <col min="7317" max="7317" width="58.7265625" style="90" bestFit="1" customWidth="1"/>
    <col min="7318" max="7318" width="11.54296875" style="90" bestFit="1" customWidth="1"/>
    <col min="7319" max="7319" width="18.26953125" style="90" bestFit="1" customWidth="1"/>
    <col min="7320" max="7320" width="9.1796875" style="90"/>
    <col min="7321" max="7322" width="0" style="90" hidden="1" customWidth="1"/>
    <col min="7323" max="7571" width="9.1796875" style="90"/>
    <col min="7572" max="7572" width="5.7265625" style="90" customWidth="1"/>
    <col min="7573" max="7573" width="58.7265625" style="90" bestFit="1" customWidth="1"/>
    <col min="7574" max="7574" width="11.54296875" style="90" bestFit="1" customWidth="1"/>
    <col min="7575" max="7575" width="18.26953125" style="90" bestFit="1" customWidth="1"/>
    <col min="7576" max="7576" width="9.1796875" style="90"/>
    <col min="7577" max="7578" width="0" style="90" hidden="1" customWidth="1"/>
    <col min="7579" max="7827" width="9.1796875" style="90"/>
    <col min="7828" max="7828" width="5.7265625" style="90" customWidth="1"/>
    <col min="7829" max="7829" width="58.7265625" style="90" bestFit="1" customWidth="1"/>
    <col min="7830" max="7830" width="11.54296875" style="90" bestFit="1" customWidth="1"/>
    <col min="7831" max="7831" width="18.26953125" style="90" bestFit="1" customWidth="1"/>
    <col min="7832" max="7832" width="9.1796875" style="90"/>
    <col min="7833" max="7834" width="0" style="90" hidden="1" customWidth="1"/>
    <col min="7835" max="8083" width="9.1796875" style="90"/>
    <col min="8084" max="8084" width="5.7265625" style="90" customWidth="1"/>
    <col min="8085" max="8085" width="58.7265625" style="90" bestFit="1" customWidth="1"/>
    <col min="8086" max="8086" width="11.54296875" style="90" bestFit="1" customWidth="1"/>
    <col min="8087" max="8087" width="18.26953125" style="90" bestFit="1" customWidth="1"/>
    <col min="8088" max="8088" width="9.1796875" style="90"/>
    <col min="8089" max="8090" width="0" style="90" hidden="1" customWidth="1"/>
    <col min="8091" max="8339" width="9.1796875" style="90"/>
    <col min="8340" max="8340" width="5.7265625" style="90" customWidth="1"/>
    <col min="8341" max="8341" width="58.7265625" style="90" bestFit="1" customWidth="1"/>
    <col min="8342" max="8342" width="11.54296875" style="90" bestFit="1" customWidth="1"/>
    <col min="8343" max="8343" width="18.26953125" style="90" bestFit="1" customWidth="1"/>
    <col min="8344" max="8344" width="9.1796875" style="90"/>
    <col min="8345" max="8346" width="0" style="90" hidden="1" customWidth="1"/>
    <col min="8347" max="8595" width="9.1796875" style="90"/>
    <col min="8596" max="8596" width="5.7265625" style="90" customWidth="1"/>
    <col min="8597" max="8597" width="58.7265625" style="90" bestFit="1" customWidth="1"/>
    <col min="8598" max="8598" width="11.54296875" style="90" bestFit="1" customWidth="1"/>
    <col min="8599" max="8599" width="18.26953125" style="90" bestFit="1" customWidth="1"/>
    <col min="8600" max="8600" width="9.1796875" style="90"/>
    <col min="8601" max="8602" width="0" style="90" hidden="1" customWidth="1"/>
    <col min="8603" max="8851" width="9.1796875" style="90"/>
    <col min="8852" max="8852" width="5.7265625" style="90" customWidth="1"/>
    <col min="8853" max="8853" width="58.7265625" style="90" bestFit="1" customWidth="1"/>
    <col min="8854" max="8854" width="11.54296875" style="90" bestFit="1" customWidth="1"/>
    <col min="8855" max="8855" width="18.26953125" style="90" bestFit="1" customWidth="1"/>
    <col min="8856" max="8856" width="9.1796875" style="90"/>
    <col min="8857" max="8858" width="0" style="90" hidden="1" customWidth="1"/>
    <col min="8859" max="9107" width="9.1796875" style="90"/>
    <col min="9108" max="9108" width="5.7265625" style="90" customWidth="1"/>
    <col min="9109" max="9109" width="58.7265625" style="90" bestFit="1" customWidth="1"/>
    <col min="9110" max="9110" width="11.54296875" style="90" bestFit="1" customWidth="1"/>
    <col min="9111" max="9111" width="18.26953125" style="90" bestFit="1" customWidth="1"/>
    <col min="9112" max="9112" width="9.1796875" style="90"/>
    <col min="9113" max="9114" width="0" style="90" hidden="1" customWidth="1"/>
    <col min="9115" max="9363" width="9.1796875" style="90"/>
    <col min="9364" max="9364" width="5.7265625" style="90" customWidth="1"/>
    <col min="9365" max="9365" width="58.7265625" style="90" bestFit="1" customWidth="1"/>
    <col min="9366" max="9366" width="11.54296875" style="90" bestFit="1" customWidth="1"/>
    <col min="9367" max="9367" width="18.26953125" style="90" bestFit="1" customWidth="1"/>
    <col min="9368" max="9368" width="9.1796875" style="90"/>
    <col min="9369" max="9370" width="0" style="90" hidden="1" customWidth="1"/>
    <col min="9371" max="9619" width="9.1796875" style="90"/>
    <col min="9620" max="9620" width="5.7265625" style="90" customWidth="1"/>
    <col min="9621" max="9621" width="58.7265625" style="90" bestFit="1" customWidth="1"/>
    <col min="9622" max="9622" width="11.54296875" style="90" bestFit="1" customWidth="1"/>
    <col min="9623" max="9623" width="18.26953125" style="90" bestFit="1" customWidth="1"/>
    <col min="9624" max="9624" width="9.1796875" style="90"/>
    <col min="9625" max="9626" width="0" style="90" hidden="1" customWidth="1"/>
    <col min="9627" max="9875" width="9.1796875" style="90"/>
    <col min="9876" max="9876" width="5.7265625" style="90" customWidth="1"/>
    <col min="9877" max="9877" width="58.7265625" style="90" bestFit="1" customWidth="1"/>
    <col min="9878" max="9878" width="11.54296875" style="90" bestFit="1" customWidth="1"/>
    <col min="9879" max="9879" width="18.26953125" style="90" bestFit="1" customWidth="1"/>
    <col min="9880" max="9880" width="9.1796875" style="90"/>
    <col min="9881" max="9882" width="0" style="90" hidden="1" customWidth="1"/>
    <col min="9883" max="10131" width="9.1796875" style="90"/>
    <col min="10132" max="10132" width="5.7265625" style="90" customWidth="1"/>
    <col min="10133" max="10133" width="58.7265625" style="90" bestFit="1" customWidth="1"/>
    <col min="10134" max="10134" width="11.54296875" style="90" bestFit="1" customWidth="1"/>
    <col min="10135" max="10135" width="18.26953125" style="90" bestFit="1" customWidth="1"/>
    <col min="10136" max="10136" width="9.1796875" style="90"/>
    <col min="10137" max="10138" width="0" style="90" hidden="1" customWidth="1"/>
    <col min="10139" max="10387" width="9.1796875" style="90"/>
    <col min="10388" max="10388" width="5.7265625" style="90" customWidth="1"/>
    <col min="10389" max="10389" width="58.7265625" style="90" bestFit="1" customWidth="1"/>
    <col min="10390" max="10390" width="11.54296875" style="90" bestFit="1" customWidth="1"/>
    <col min="10391" max="10391" width="18.26953125" style="90" bestFit="1" customWidth="1"/>
    <col min="10392" max="10392" width="9.1796875" style="90"/>
    <col min="10393" max="10394" width="0" style="90" hidden="1" customWidth="1"/>
    <col min="10395" max="10643" width="9.1796875" style="90"/>
    <col min="10644" max="10644" width="5.7265625" style="90" customWidth="1"/>
    <col min="10645" max="10645" width="58.7265625" style="90" bestFit="1" customWidth="1"/>
    <col min="10646" max="10646" width="11.54296875" style="90" bestFit="1" customWidth="1"/>
    <col min="10647" max="10647" width="18.26953125" style="90" bestFit="1" customWidth="1"/>
    <col min="10648" max="10648" width="9.1796875" style="90"/>
    <col min="10649" max="10650" width="0" style="90" hidden="1" customWidth="1"/>
    <col min="10651" max="10899" width="9.1796875" style="90"/>
    <col min="10900" max="10900" width="5.7265625" style="90" customWidth="1"/>
    <col min="10901" max="10901" width="58.7265625" style="90" bestFit="1" customWidth="1"/>
    <col min="10902" max="10902" width="11.54296875" style="90" bestFit="1" customWidth="1"/>
    <col min="10903" max="10903" width="18.26953125" style="90" bestFit="1" customWidth="1"/>
    <col min="10904" max="10904" width="9.1796875" style="90"/>
    <col min="10905" max="10906" width="0" style="90" hidden="1" customWidth="1"/>
    <col min="10907" max="11155" width="9.1796875" style="90"/>
    <col min="11156" max="11156" width="5.7265625" style="90" customWidth="1"/>
    <col min="11157" max="11157" width="58.7265625" style="90" bestFit="1" customWidth="1"/>
    <col min="11158" max="11158" width="11.54296875" style="90" bestFit="1" customWidth="1"/>
    <col min="11159" max="11159" width="18.26953125" style="90" bestFit="1" customWidth="1"/>
    <col min="11160" max="11160" width="9.1796875" style="90"/>
    <col min="11161" max="11162" width="0" style="90" hidden="1" customWidth="1"/>
    <col min="11163" max="11411" width="9.1796875" style="90"/>
    <col min="11412" max="11412" width="5.7265625" style="90" customWidth="1"/>
    <col min="11413" max="11413" width="58.7265625" style="90" bestFit="1" customWidth="1"/>
    <col min="11414" max="11414" width="11.54296875" style="90" bestFit="1" customWidth="1"/>
    <col min="11415" max="11415" width="18.26953125" style="90" bestFit="1" customWidth="1"/>
    <col min="11416" max="11416" width="9.1796875" style="90"/>
    <col min="11417" max="11418" width="0" style="90" hidden="1" customWidth="1"/>
    <col min="11419" max="11667" width="9.1796875" style="90"/>
    <col min="11668" max="11668" width="5.7265625" style="90" customWidth="1"/>
    <col min="11669" max="11669" width="58.7265625" style="90" bestFit="1" customWidth="1"/>
    <col min="11670" max="11670" width="11.54296875" style="90" bestFit="1" customWidth="1"/>
    <col min="11671" max="11671" width="18.26953125" style="90" bestFit="1" customWidth="1"/>
    <col min="11672" max="11672" width="9.1796875" style="90"/>
    <col min="11673" max="11674" width="0" style="90" hidden="1" customWidth="1"/>
    <col min="11675" max="11923" width="9.1796875" style="90"/>
    <col min="11924" max="11924" width="5.7265625" style="90" customWidth="1"/>
    <col min="11925" max="11925" width="58.7265625" style="90" bestFit="1" customWidth="1"/>
    <col min="11926" max="11926" width="11.54296875" style="90" bestFit="1" customWidth="1"/>
    <col min="11927" max="11927" width="18.26953125" style="90" bestFit="1" customWidth="1"/>
    <col min="11928" max="11928" width="9.1796875" style="90"/>
    <col min="11929" max="11930" width="0" style="90" hidden="1" customWidth="1"/>
    <col min="11931" max="12179" width="9.1796875" style="90"/>
    <col min="12180" max="12180" width="5.7265625" style="90" customWidth="1"/>
    <col min="12181" max="12181" width="58.7265625" style="90" bestFit="1" customWidth="1"/>
    <col min="12182" max="12182" width="11.54296875" style="90" bestFit="1" customWidth="1"/>
    <col min="12183" max="12183" width="18.26953125" style="90" bestFit="1" customWidth="1"/>
    <col min="12184" max="12184" width="9.1796875" style="90"/>
    <col min="12185" max="12186" width="0" style="90" hidden="1" customWidth="1"/>
    <col min="12187" max="12435" width="9.1796875" style="90"/>
    <col min="12436" max="12436" width="5.7265625" style="90" customWidth="1"/>
    <col min="12437" max="12437" width="58.7265625" style="90" bestFit="1" customWidth="1"/>
    <col min="12438" max="12438" width="11.54296875" style="90" bestFit="1" customWidth="1"/>
    <col min="12439" max="12439" width="18.26953125" style="90" bestFit="1" customWidth="1"/>
    <col min="12440" max="12440" width="9.1796875" style="90"/>
    <col min="12441" max="12442" width="0" style="90" hidden="1" customWidth="1"/>
    <col min="12443" max="12691" width="9.1796875" style="90"/>
    <col min="12692" max="12692" width="5.7265625" style="90" customWidth="1"/>
    <col min="12693" max="12693" width="58.7265625" style="90" bestFit="1" customWidth="1"/>
    <col min="12694" max="12694" width="11.54296875" style="90" bestFit="1" customWidth="1"/>
    <col min="12695" max="12695" width="18.26953125" style="90" bestFit="1" customWidth="1"/>
    <col min="12696" max="12696" width="9.1796875" style="90"/>
    <col min="12697" max="12698" width="0" style="90" hidden="1" customWidth="1"/>
    <col min="12699" max="12947" width="9.1796875" style="90"/>
    <col min="12948" max="12948" width="5.7265625" style="90" customWidth="1"/>
    <col min="12949" max="12949" width="58.7265625" style="90" bestFit="1" customWidth="1"/>
    <col min="12950" max="12950" width="11.54296875" style="90" bestFit="1" customWidth="1"/>
    <col min="12951" max="12951" width="18.26953125" style="90" bestFit="1" customWidth="1"/>
    <col min="12952" max="12952" width="9.1796875" style="90"/>
    <col min="12953" max="12954" width="0" style="90" hidden="1" customWidth="1"/>
    <col min="12955" max="13203" width="9.1796875" style="90"/>
    <col min="13204" max="13204" width="5.7265625" style="90" customWidth="1"/>
    <col min="13205" max="13205" width="58.7265625" style="90" bestFit="1" customWidth="1"/>
    <col min="13206" max="13206" width="11.54296875" style="90" bestFit="1" customWidth="1"/>
    <col min="13207" max="13207" width="18.26953125" style="90" bestFit="1" customWidth="1"/>
    <col min="13208" max="13208" width="9.1796875" style="90"/>
    <col min="13209" max="13210" width="0" style="90" hidden="1" customWidth="1"/>
    <col min="13211" max="13459" width="9.1796875" style="90"/>
    <col min="13460" max="13460" width="5.7265625" style="90" customWidth="1"/>
    <col min="13461" max="13461" width="58.7265625" style="90" bestFit="1" customWidth="1"/>
    <col min="13462" max="13462" width="11.54296875" style="90" bestFit="1" customWidth="1"/>
    <col min="13463" max="13463" width="18.26953125" style="90" bestFit="1" customWidth="1"/>
    <col min="13464" max="13464" width="9.1796875" style="90"/>
    <col min="13465" max="13466" width="0" style="90" hidden="1" customWidth="1"/>
    <col min="13467" max="13715" width="9.1796875" style="90"/>
    <col min="13716" max="13716" width="5.7265625" style="90" customWidth="1"/>
    <col min="13717" max="13717" width="58.7265625" style="90" bestFit="1" customWidth="1"/>
    <col min="13718" max="13718" width="11.54296875" style="90" bestFit="1" customWidth="1"/>
    <col min="13719" max="13719" width="18.26953125" style="90" bestFit="1" customWidth="1"/>
    <col min="13720" max="13720" width="9.1796875" style="90"/>
    <col min="13721" max="13722" width="0" style="90" hidden="1" customWidth="1"/>
    <col min="13723" max="16384" width="9.1796875" style="90"/>
  </cols>
  <sheetData>
    <row r="1" spans="1:139" ht="10.5" x14ac:dyDescent="0.25">
      <c r="A1" s="89"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85"/>
      <c r="DI1" s="85"/>
      <c r="DJ1" s="85"/>
      <c r="DK1" s="85"/>
      <c r="DL1" s="85"/>
      <c r="DM1" s="85"/>
      <c r="DN1" s="85"/>
      <c r="DO1" s="85"/>
      <c r="DP1" s="85"/>
      <c r="DQ1" s="85"/>
      <c r="DR1" s="85"/>
    </row>
    <row r="2" spans="1:139" ht="10.5" x14ac:dyDescent="0.25">
      <c r="A2" s="89" t="str">
        <f>'Delivery Rate Change Calc'!A2:G2</f>
        <v>2024 Electric Decoupling Filing</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85"/>
      <c r="DI2" s="85"/>
      <c r="DJ2" s="85"/>
      <c r="DK2" s="85"/>
      <c r="DL2" s="85"/>
      <c r="DM2" s="85"/>
      <c r="DN2" s="85"/>
      <c r="DO2" s="85"/>
      <c r="DP2" s="85"/>
      <c r="DQ2" s="85"/>
      <c r="DR2" s="85"/>
    </row>
    <row r="3" spans="1:139" ht="10.5" x14ac:dyDescent="0.25">
      <c r="A3" s="89" t="s">
        <v>183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85"/>
      <c r="DI3" s="85"/>
      <c r="DJ3" s="85"/>
      <c r="DK3" s="85"/>
      <c r="DL3" s="85"/>
      <c r="DM3" s="85"/>
      <c r="DN3" s="85"/>
      <c r="DO3" s="85"/>
      <c r="DP3" s="85"/>
      <c r="DQ3" s="85"/>
      <c r="DR3" s="85"/>
    </row>
    <row r="4" spans="1:139" ht="10.5" x14ac:dyDescent="0.25">
      <c r="A4" s="5" t="str">
        <f>'Delivery Rate Change Calc'!A4:G4</f>
        <v>Proposed Rate Effective May 1, 2024</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85"/>
      <c r="DI4" s="85"/>
      <c r="DJ4" s="85"/>
      <c r="DK4" s="85"/>
      <c r="DL4" s="85"/>
      <c r="DM4" s="85"/>
      <c r="DN4" s="85"/>
      <c r="DO4" s="85"/>
      <c r="DP4" s="85"/>
      <c r="DQ4" s="85"/>
      <c r="DR4" s="85"/>
    </row>
    <row r="5" spans="1:139" x14ac:dyDescent="0.2">
      <c r="D5" s="135" t="s">
        <v>117</v>
      </c>
      <c r="E5" s="135" t="s">
        <v>117</v>
      </c>
      <c r="F5" s="135" t="s">
        <v>117</v>
      </c>
      <c r="G5" s="135" t="s">
        <v>117</v>
      </c>
      <c r="H5" s="135" t="s">
        <v>117</v>
      </c>
      <c r="I5" s="135" t="s">
        <v>117</v>
      </c>
      <c r="J5" s="135" t="s">
        <v>117</v>
      </c>
      <c r="K5" s="135" t="s">
        <v>117</v>
      </c>
      <c r="L5" s="135" t="s">
        <v>117</v>
      </c>
      <c r="M5" s="135" t="s">
        <v>117</v>
      </c>
      <c r="N5" s="135" t="s">
        <v>117</v>
      </c>
      <c r="O5" s="135" t="s">
        <v>117</v>
      </c>
      <c r="P5" s="135" t="s">
        <v>117</v>
      </c>
      <c r="Q5" s="135" t="s">
        <v>117</v>
      </c>
      <c r="R5" s="135" t="s">
        <v>117</v>
      </c>
      <c r="S5" s="135" t="s">
        <v>117</v>
      </c>
      <c r="T5" s="135" t="s">
        <v>117</v>
      </c>
      <c r="U5" s="135" t="s">
        <v>117</v>
      </c>
      <c r="V5" s="135" t="s">
        <v>117</v>
      </c>
      <c r="W5" s="135" t="s">
        <v>117</v>
      </c>
      <c r="X5" s="135" t="s">
        <v>117</v>
      </c>
      <c r="Y5" s="135" t="s">
        <v>117</v>
      </c>
      <c r="Z5" s="135" t="s">
        <v>117</v>
      </c>
      <c r="AA5" s="135" t="s">
        <v>117</v>
      </c>
      <c r="AB5" s="135" t="s">
        <v>117</v>
      </c>
      <c r="AC5" s="135" t="s">
        <v>117</v>
      </c>
      <c r="AD5" s="135" t="s">
        <v>117</v>
      </c>
      <c r="AE5" s="135" t="s">
        <v>117</v>
      </c>
      <c r="AF5" s="135" t="s">
        <v>117</v>
      </c>
      <c r="AG5" s="135" t="s">
        <v>117</v>
      </c>
      <c r="AH5" s="135" t="s">
        <v>117</v>
      </c>
      <c r="AI5" s="135" t="s">
        <v>117</v>
      </c>
      <c r="AJ5" s="135" t="s">
        <v>117</v>
      </c>
      <c r="AK5" s="135" t="s">
        <v>117</v>
      </c>
      <c r="AL5" s="135" t="s">
        <v>117</v>
      </c>
      <c r="AM5" s="135" t="s">
        <v>117</v>
      </c>
      <c r="AN5" s="135" t="s">
        <v>117</v>
      </c>
      <c r="AO5" s="135" t="s">
        <v>117</v>
      </c>
      <c r="AP5" s="135" t="s">
        <v>117</v>
      </c>
      <c r="AQ5" s="135" t="s">
        <v>117</v>
      </c>
      <c r="AR5" s="135" t="s">
        <v>117</v>
      </c>
      <c r="AS5" s="135" t="s">
        <v>117</v>
      </c>
      <c r="AT5" s="135" t="s">
        <v>117</v>
      </c>
      <c r="AU5" s="135" t="s">
        <v>117</v>
      </c>
      <c r="AV5" s="135" t="s">
        <v>117</v>
      </c>
      <c r="AW5" s="135" t="s">
        <v>117</v>
      </c>
      <c r="AX5" s="135" t="s">
        <v>117</v>
      </c>
      <c r="AY5" s="135" t="s">
        <v>117</v>
      </c>
      <c r="AZ5" s="135" t="s">
        <v>117</v>
      </c>
      <c r="BA5" s="135" t="s">
        <v>117</v>
      </c>
      <c r="BB5" s="135" t="s">
        <v>117</v>
      </c>
      <c r="BC5" s="135" t="s">
        <v>117</v>
      </c>
      <c r="BD5" s="135" t="s">
        <v>117</v>
      </c>
      <c r="BE5" s="135" t="s">
        <v>117</v>
      </c>
      <c r="BF5" s="135" t="s">
        <v>117</v>
      </c>
      <c r="BG5" s="135" t="s">
        <v>117</v>
      </c>
      <c r="BH5" s="135" t="s">
        <v>117</v>
      </c>
      <c r="BI5" s="135" t="s">
        <v>117</v>
      </c>
      <c r="BJ5" s="135" t="s">
        <v>117</v>
      </c>
      <c r="BK5" s="135" t="s">
        <v>117</v>
      </c>
      <c r="BL5" s="135" t="s">
        <v>117</v>
      </c>
      <c r="BM5" s="135" t="s">
        <v>117</v>
      </c>
      <c r="BN5" s="135" t="s">
        <v>117</v>
      </c>
      <c r="BO5" s="135" t="s">
        <v>117</v>
      </c>
      <c r="BP5" s="135" t="s">
        <v>117</v>
      </c>
      <c r="BQ5" s="135" t="s">
        <v>117</v>
      </c>
      <c r="BR5" s="135" t="s">
        <v>117</v>
      </c>
      <c r="BS5" s="135" t="s">
        <v>117</v>
      </c>
      <c r="BT5" s="135" t="s">
        <v>117</v>
      </c>
      <c r="BU5" s="135" t="s">
        <v>117</v>
      </c>
      <c r="BV5" s="135" t="s">
        <v>117</v>
      </c>
      <c r="BW5" s="135" t="s">
        <v>117</v>
      </c>
      <c r="BX5" s="135" t="s">
        <v>117</v>
      </c>
      <c r="BY5" s="135" t="s">
        <v>117</v>
      </c>
      <c r="BZ5" s="135" t="s">
        <v>117</v>
      </c>
      <c r="CA5" s="135" t="s">
        <v>117</v>
      </c>
      <c r="CB5" s="135" t="s">
        <v>117</v>
      </c>
      <c r="CC5" s="135" t="s">
        <v>117</v>
      </c>
      <c r="CD5" s="135" t="s">
        <v>117</v>
      </c>
      <c r="CE5" s="135" t="s">
        <v>117</v>
      </c>
      <c r="CF5" s="135" t="s">
        <v>117</v>
      </c>
      <c r="CG5" s="135" t="s">
        <v>117</v>
      </c>
      <c r="CH5" s="135" t="s">
        <v>117</v>
      </c>
      <c r="CI5" s="135" t="s">
        <v>117</v>
      </c>
      <c r="CJ5" s="135" t="s">
        <v>117</v>
      </c>
      <c r="CK5" s="135" t="s">
        <v>117</v>
      </c>
      <c r="CL5" s="135" t="s">
        <v>117</v>
      </c>
      <c r="CM5" s="135" t="s">
        <v>117</v>
      </c>
      <c r="CN5" s="135" t="s">
        <v>117</v>
      </c>
      <c r="CO5" s="135" t="s">
        <v>117</v>
      </c>
      <c r="CP5" s="135" t="s">
        <v>117</v>
      </c>
      <c r="CQ5" s="135" t="s">
        <v>117</v>
      </c>
      <c r="CR5" s="135" t="s">
        <v>117</v>
      </c>
      <c r="CS5" s="135" t="s">
        <v>117</v>
      </c>
      <c r="CT5" s="135" t="s">
        <v>117</v>
      </c>
      <c r="CU5" s="135" t="s">
        <v>117</v>
      </c>
      <c r="CV5" s="135" t="s">
        <v>117</v>
      </c>
      <c r="CW5" s="135" t="s">
        <v>117</v>
      </c>
      <c r="CX5" s="135" t="s">
        <v>117</v>
      </c>
      <c r="CY5" s="135" t="s">
        <v>117</v>
      </c>
      <c r="CZ5" s="135" t="s">
        <v>117</v>
      </c>
      <c r="DA5" s="135" t="s">
        <v>117</v>
      </c>
      <c r="DB5" s="135" t="s">
        <v>117</v>
      </c>
      <c r="DC5" s="135" t="s">
        <v>117</v>
      </c>
      <c r="DD5" s="135" t="s">
        <v>117</v>
      </c>
      <c r="DE5" s="135" t="s">
        <v>117</v>
      </c>
      <c r="DF5" s="135" t="s">
        <v>117</v>
      </c>
      <c r="DG5" s="135" t="s">
        <v>117</v>
      </c>
      <c r="DH5" s="135" t="s">
        <v>117</v>
      </c>
      <c r="DI5" s="135" t="s">
        <v>117</v>
      </c>
      <c r="DJ5" s="135" t="s">
        <v>117</v>
      </c>
      <c r="DK5" s="135" t="s">
        <v>117</v>
      </c>
      <c r="DL5" s="135" t="s">
        <v>117</v>
      </c>
      <c r="DM5" s="135" t="s">
        <v>117</v>
      </c>
      <c r="DN5" s="135" t="s">
        <v>117</v>
      </c>
      <c r="DO5" s="135" t="s">
        <v>117</v>
      </c>
      <c r="DP5" s="135" t="s">
        <v>117</v>
      </c>
      <c r="DQ5" s="135" t="s">
        <v>117</v>
      </c>
      <c r="DR5" s="135" t="s">
        <v>117</v>
      </c>
      <c r="DS5" s="135" t="s">
        <v>117</v>
      </c>
      <c r="DT5" s="135" t="s">
        <v>117</v>
      </c>
      <c r="DU5" s="135" t="s">
        <v>117</v>
      </c>
      <c r="DV5" s="314" t="s">
        <v>117</v>
      </c>
      <c r="DW5" s="314" t="s">
        <v>117</v>
      </c>
      <c r="DX5" s="314" t="s">
        <v>117</v>
      </c>
      <c r="DY5" s="314" t="s">
        <v>117</v>
      </c>
      <c r="DZ5" s="314" t="s">
        <v>117</v>
      </c>
      <c r="EA5" s="314" t="s">
        <v>117</v>
      </c>
      <c r="EB5" s="314" t="s">
        <v>117</v>
      </c>
      <c r="EC5" s="314" t="s">
        <v>117</v>
      </c>
      <c r="ED5" s="314" t="s">
        <v>117</v>
      </c>
      <c r="EE5" s="314" t="s">
        <v>117</v>
      </c>
      <c r="EF5" s="314" t="s">
        <v>117</v>
      </c>
      <c r="EG5" s="314" t="s">
        <v>117</v>
      </c>
      <c r="EH5" s="314" t="s">
        <v>309</v>
      </c>
      <c r="EI5" s="314" t="s">
        <v>309</v>
      </c>
    </row>
    <row r="6" spans="1:139" x14ac:dyDescent="0.2">
      <c r="C6" s="14" t="s">
        <v>146</v>
      </c>
      <c r="D6" s="15">
        <v>41275</v>
      </c>
      <c r="E6" s="15">
        <v>41306</v>
      </c>
      <c r="F6" s="15">
        <v>41334</v>
      </c>
      <c r="G6" s="15">
        <v>41365</v>
      </c>
      <c r="H6" s="15">
        <v>41395</v>
      </c>
      <c r="I6" s="15">
        <v>41426</v>
      </c>
      <c r="J6" s="15">
        <v>41456</v>
      </c>
      <c r="K6" s="15">
        <v>41487</v>
      </c>
      <c r="L6" s="15">
        <v>41518</v>
      </c>
      <c r="M6" s="15">
        <v>41548</v>
      </c>
      <c r="N6" s="15">
        <v>41579</v>
      </c>
      <c r="O6" s="15">
        <v>41609</v>
      </c>
      <c r="P6" s="15">
        <v>41640</v>
      </c>
      <c r="Q6" s="15">
        <v>41671</v>
      </c>
      <c r="R6" s="15">
        <v>41699</v>
      </c>
      <c r="S6" s="15">
        <v>41730</v>
      </c>
      <c r="T6" s="15">
        <v>41760</v>
      </c>
      <c r="U6" s="15">
        <v>41791</v>
      </c>
      <c r="V6" s="15">
        <v>41821</v>
      </c>
      <c r="W6" s="15">
        <v>41852</v>
      </c>
      <c r="X6" s="15">
        <v>41883</v>
      </c>
      <c r="Y6" s="15">
        <v>41913</v>
      </c>
      <c r="Z6" s="15">
        <v>41944</v>
      </c>
      <c r="AA6" s="15">
        <v>41974</v>
      </c>
      <c r="AB6" s="15">
        <v>42005</v>
      </c>
      <c r="AC6" s="15">
        <v>42036</v>
      </c>
      <c r="AD6" s="15">
        <v>42064</v>
      </c>
      <c r="AE6" s="15">
        <v>42095</v>
      </c>
      <c r="AF6" s="15">
        <v>42125</v>
      </c>
      <c r="AG6" s="15">
        <v>42156</v>
      </c>
      <c r="AH6" s="15">
        <v>42186</v>
      </c>
      <c r="AI6" s="15">
        <v>42217</v>
      </c>
      <c r="AJ6" s="15">
        <v>42248</v>
      </c>
      <c r="AK6" s="15">
        <v>42278</v>
      </c>
      <c r="AL6" s="15">
        <v>42309</v>
      </c>
      <c r="AM6" s="15">
        <v>42339</v>
      </c>
      <c r="AN6" s="15">
        <v>42370</v>
      </c>
      <c r="AO6" s="15">
        <v>42401</v>
      </c>
      <c r="AP6" s="15">
        <v>42430</v>
      </c>
      <c r="AQ6" s="15">
        <v>42461</v>
      </c>
      <c r="AR6" s="15">
        <v>42491</v>
      </c>
      <c r="AS6" s="15">
        <v>42522</v>
      </c>
      <c r="AT6" s="15">
        <v>42552</v>
      </c>
      <c r="AU6" s="15">
        <v>42583</v>
      </c>
      <c r="AV6" s="15">
        <v>42614</v>
      </c>
      <c r="AW6" s="15">
        <v>42644</v>
      </c>
      <c r="AX6" s="15">
        <v>42675</v>
      </c>
      <c r="AY6" s="15">
        <v>42705</v>
      </c>
      <c r="AZ6" s="15">
        <v>42736</v>
      </c>
      <c r="BA6" s="15">
        <v>42767</v>
      </c>
      <c r="BB6" s="15">
        <v>42795</v>
      </c>
      <c r="BC6" s="15">
        <v>42826</v>
      </c>
      <c r="BD6" s="15">
        <v>42856</v>
      </c>
      <c r="BE6" s="15">
        <v>42887</v>
      </c>
      <c r="BF6" s="15">
        <v>42917</v>
      </c>
      <c r="BG6" s="15">
        <v>42948</v>
      </c>
      <c r="BH6" s="15">
        <v>42979</v>
      </c>
      <c r="BI6" s="15">
        <v>43009</v>
      </c>
      <c r="BJ6" s="15">
        <v>43040</v>
      </c>
      <c r="BK6" s="15">
        <v>43070</v>
      </c>
      <c r="BL6" s="15">
        <v>43101</v>
      </c>
      <c r="BM6" s="15">
        <v>43132</v>
      </c>
      <c r="BN6" s="15">
        <v>43160</v>
      </c>
      <c r="BO6" s="15">
        <v>43191</v>
      </c>
      <c r="BP6" s="15">
        <v>43221</v>
      </c>
      <c r="BQ6" s="15">
        <v>43252</v>
      </c>
      <c r="BR6" s="15">
        <v>43282</v>
      </c>
      <c r="BS6" s="15">
        <v>43313</v>
      </c>
      <c r="BT6" s="15">
        <v>43344</v>
      </c>
      <c r="BU6" s="15">
        <v>43374</v>
      </c>
      <c r="BV6" s="15">
        <v>43405</v>
      </c>
      <c r="BW6" s="15">
        <v>43435</v>
      </c>
      <c r="BX6" s="15">
        <v>43466</v>
      </c>
      <c r="BY6" s="15">
        <v>43497</v>
      </c>
      <c r="BZ6" s="15">
        <v>43525</v>
      </c>
      <c r="CA6" s="15">
        <v>43556</v>
      </c>
      <c r="CB6" s="15">
        <v>43586</v>
      </c>
      <c r="CC6" s="15">
        <v>43617</v>
      </c>
      <c r="CD6" s="15">
        <v>43647</v>
      </c>
      <c r="CE6" s="15">
        <v>43678</v>
      </c>
      <c r="CF6" s="15">
        <v>43709</v>
      </c>
      <c r="CG6" s="15">
        <v>43739</v>
      </c>
      <c r="CH6" s="15">
        <v>43770</v>
      </c>
      <c r="CI6" s="15">
        <v>43800</v>
      </c>
      <c r="CJ6" s="15">
        <v>43831</v>
      </c>
      <c r="CK6" s="15">
        <v>43862</v>
      </c>
      <c r="CL6" s="15">
        <v>43891</v>
      </c>
      <c r="CM6" s="15">
        <v>43922</v>
      </c>
      <c r="CN6" s="15">
        <v>43952</v>
      </c>
      <c r="CO6" s="15">
        <v>43983</v>
      </c>
      <c r="CP6" s="15">
        <v>44013</v>
      </c>
      <c r="CQ6" s="15">
        <v>44044</v>
      </c>
      <c r="CR6" s="15">
        <v>44075</v>
      </c>
      <c r="CS6" s="15">
        <v>44105</v>
      </c>
      <c r="CT6" s="15">
        <v>44136</v>
      </c>
      <c r="CU6" s="15">
        <v>44166</v>
      </c>
      <c r="CV6" s="15">
        <v>44197</v>
      </c>
      <c r="CW6" s="15">
        <v>44228</v>
      </c>
      <c r="CX6" s="15">
        <v>44256</v>
      </c>
      <c r="CY6" s="15">
        <v>44287</v>
      </c>
      <c r="CZ6" s="15">
        <v>44317</v>
      </c>
      <c r="DA6" s="15">
        <v>44348</v>
      </c>
      <c r="DB6" s="15">
        <v>44378</v>
      </c>
      <c r="DC6" s="15">
        <v>44409</v>
      </c>
      <c r="DD6" s="15">
        <v>44440</v>
      </c>
      <c r="DE6" s="15">
        <v>44470</v>
      </c>
      <c r="DF6" s="15">
        <v>44501</v>
      </c>
      <c r="DG6" s="15">
        <v>44531</v>
      </c>
      <c r="DH6" s="15">
        <v>44562</v>
      </c>
      <c r="DI6" s="15">
        <v>44593</v>
      </c>
      <c r="DJ6" s="15">
        <v>44621</v>
      </c>
      <c r="DK6" s="15">
        <v>44652</v>
      </c>
      <c r="DL6" s="15">
        <v>44682</v>
      </c>
      <c r="DM6" s="15">
        <v>44713</v>
      </c>
      <c r="DN6" s="15">
        <v>44743</v>
      </c>
      <c r="DO6" s="15">
        <v>44774</v>
      </c>
      <c r="DP6" s="15">
        <v>44805</v>
      </c>
      <c r="DQ6" s="15">
        <v>44835</v>
      </c>
      <c r="DR6" s="15">
        <v>44866</v>
      </c>
      <c r="DS6" s="15">
        <v>44896</v>
      </c>
      <c r="DT6" s="15">
        <v>44927</v>
      </c>
      <c r="DU6" s="15">
        <v>44958</v>
      </c>
      <c r="DV6" s="15">
        <v>44986</v>
      </c>
      <c r="DW6" s="15">
        <v>45017</v>
      </c>
      <c r="DX6" s="126">
        <v>45047</v>
      </c>
      <c r="DY6" s="126">
        <v>45078</v>
      </c>
      <c r="DZ6" s="126">
        <v>45108</v>
      </c>
      <c r="EA6" s="126">
        <v>45139</v>
      </c>
      <c r="EB6" s="126">
        <v>45170</v>
      </c>
      <c r="EC6" s="126">
        <v>45200</v>
      </c>
      <c r="ED6" s="126">
        <v>45231</v>
      </c>
      <c r="EE6" s="126">
        <v>45261</v>
      </c>
      <c r="EF6" s="126">
        <v>45292</v>
      </c>
      <c r="EG6" s="126">
        <v>45323</v>
      </c>
      <c r="EH6" s="126">
        <v>45352</v>
      </c>
      <c r="EI6" s="126">
        <v>45383</v>
      </c>
    </row>
    <row r="7" spans="1:139" ht="10.5" x14ac:dyDescent="0.25">
      <c r="A7" s="16" t="s">
        <v>147</v>
      </c>
      <c r="B7" s="17"/>
      <c r="C7" s="17"/>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row>
    <row r="8" spans="1:139" ht="10.5" x14ac:dyDescent="0.25">
      <c r="A8" s="1" t="s">
        <v>148</v>
      </c>
      <c r="C8" s="91">
        <v>18239081</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row>
    <row r="9" spans="1:139" x14ac:dyDescent="0.2">
      <c r="B9" s="90" t="s">
        <v>149</v>
      </c>
      <c r="C9" s="91">
        <v>25400411</v>
      </c>
      <c r="D9" s="94">
        <v>0</v>
      </c>
      <c r="E9" s="94">
        <f t="shared" ref="E9:AJ9" si="0">D15</f>
        <v>0</v>
      </c>
      <c r="F9" s="94">
        <f t="shared" si="0"/>
        <v>0</v>
      </c>
      <c r="G9" s="94">
        <f t="shared" si="0"/>
        <v>0</v>
      </c>
      <c r="H9" s="94">
        <f t="shared" si="0"/>
        <v>0</v>
      </c>
      <c r="I9" s="94">
        <f t="shared" si="0"/>
        <v>0</v>
      </c>
      <c r="J9" s="94">
        <f t="shared" si="0"/>
        <v>0</v>
      </c>
      <c r="K9" s="94">
        <f t="shared" si="0"/>
        <v>0</v>
      </c>
      <c r="L9" s="94">
        <f t="shared" si="0"/>
        <v>0</v>
      </c>
      <c r="M9" s="94">
        <f t="shared" si="0"/>
        <v>0</v>
      </c>
      <c r="N9" s="94">
        <f t="shared" si="0"/>
        <v>0</v>
      </c>
      <c r="O9" s="94">
        <f t="shared" si="0"/>
        <v>0</v>
      </c>
      <c r="P9" s="94">
        <f t="shared" si="0"/>
        <v>0</v>
      </c>
      <c r="Q9" s="94">
        <f t="shared" si="0"/>
        <v>0</v>
      </c>
      <c r="R9" s="94">
        <f t="shared" si="0"/>
        <v>0</v>
      </c>
      <c r="S9" s="94">
        <f t="shared" si="0"/>
        <v>0</v>
      </c>
      <c r="T9" s="94">
        <f t="shared" si="0"/>
        <v>0</v>
      </c>
      <c r="U9" s="94">
        <f t="shared" si="0"/>
        <v>-13115167.678474423</v>
      </c>
      <c r="V9" s="94">
        <f t="shared" si="0"/>
        <v>-12273767.420372583</v>
      </c>
      <c r="W9" s="94">
        <f t="shared" si="0"/>
        <v>-11347990.014083724</v>
      </c>
      <c r="X9" s="94">
        <f t="shared" si="0"/>
        <v>-10428174.161246002</v>
      </c>
      <c r="Y9" s="94">
        <f t="shared" si="0"/>
        <v>-9575947.7111194693</v>
      </c>
      <c r="Z9" s="94">
        <f t="shared" si="0"/>
        <v>-8593077.2605784703</v>
      </c>
      <c r="AA9" s="94">
        <f t="shared" si="0"/>
        <v>-7204931.8948379271</v>
      </c>
      <c r="AB9" s="94">
        <f t="shared" si="0"/>
        <v>-5661376.9149070922</v>
      </c>
      <c r="AC9" s="94">
        <f t="shared" si="0"/>
        <v>-4187329.5803364911</v>
      </c>
      <c r="AD9" s="94">
        <f t="shared" si="0"/>
        <v>-3023256.5071248719</v>
      </c>
      <c r="AE9" s="94">
        <f t="shared" si="0"/>
        <v>-1813298.1415548814</v>
      </c>
      <c r="AF9" s="94">
        <f t="shared" si="0"/>
        <v>-714665.43152737385</v>
      </c>
      <c r="AG9" s="94">
        <f t="shared" si="0"/>
        <v>6296772.7712620925</v>
      </c>
      <c r="AH9" s="94">
        <f t="shared" si="0"/>
        <v>5887758.1362323752</v>
      </c>
      <c r="AI9" s="94">
        <f t="shared" si="0"/>
        <v>5421054.4897997808</v>
      </c>
      <c r="AJ9" s="94">
        <f t="shared" si="0"/>
        <v>4958863.955309893</v>
      </c>
      <c r="AK9" s="94">
        <f t="shared" ref="AK9:BP9" si="1">AJ15</f>
        <v>4534129.7135631712</v>
      </c>
      <c r="AL9" s="94">
        <f t="shared" si="1"/>
        <v>4039221.641912736</v>
      </c>
      <c r="AM9" s="94">
        <f t="shared" si="1"/>
        <v>3335651.1138248085</v>
      </c>
      <c r="AN9" s="94">
        <f t="shared" si="1"/>
        <v>2533842.6156243896</v>
      </c>
      <c r="AO9" s="94">
        <f t="shared" si="1"/>
        <v>1747599.6861373174</v>
      </c>
      <c r="AP9" s="94">
        <f t="shared" si="1"/>
        <v>1110926.6936402658</v>
      </c>
      <c r="AQ9" s="94">
        <f t="shared" si="1"/>
        <v>478034.26830804395</v>
      </c>
      <c r="AR9" s="94">
        <f t="shared" si="1"/>
        <v>-6340.0155266264919</v>
      </c>
      <c r="AS9" s="94">
        <f t="shared" si="1"/>
        <v>8930316.0823346842</v>
      </c>
      <c r="AT9" s="94">
        <f t="shared" si="1"/>
        <v>8381613.682598928</v>
      </c>
      <c r="AU9" s="94">
        <f t="shared" si="1"/>
        <v>7768852.378942037</v>
      </c>
      <c r="AV9" s="94">
        <f t="shared" si="1"/>
        <v>7159497.1038604164</v>
      </c>
      <c r="AW9" s="94">
        <f t="shared" si="1"/>
        <v>6619971.5835966934</v>
      </c>
      <c r="AX9" s="94">
        <f t="shared" si="1"/>
        <v>5886918.5042587109</v>
      </c>
      <c r="AY9" s="94">
        <f t="shared" si="1"/>
        <v>5111235.5946245156</v>
      </c>
      <c r="AZ9" s="94">
        <f t="shared" si="1"/>
        <v>3910850.3565875655</v>
      </c>
      <c r="BA9" s="94">
        <f t="shared" si="1"/>
        <v>2727468.2965875654</v>
      </c>
      <c r="BB9" s="94">
        <f t="shared" si="1"/>
        <v>1768752.5665875655</v>
      </c>
      <c r="BC9" s="94">
        <f t="shared" si="1"/>
        <v>845193.04658756545</v>
      </c>
      <c r="BD9" s="94">
        <f t="shared" si="1"/>
        <v>97011.356587565504</v>
      </c>
      <c r="BE9" s="94">
        <f t="shared" si="1"/>
        <v>10995035.850824758</v>
      </c>
      <c r="BF9" s="94">
        <f t="shared" si="1"/>
        <v>10249690.301131926</v>
      </c>
      <c r="BG9" s="94">
        <f t="shared" si="1"/>
        <v>9459683.2177622598</v>
      </c>
      <c r="BH9" s="94">
        <f t="shared" si="1"/>
        <v>8630238.2440299336</v>
      </c>
      <c r="BI9" s="94">
        <f t="shared" si="1"/>
        <v>7864173.365362335</v>
      </c>
      <c r="BJ9" s="94">
        <f t="shared" si="1"/>
        <v>6902793.4443137143</v>
      </c>
      <c r="BK9" s="94">
        <f t="shared" si="1"/>
        <v>5735188.1344079208</v>
      </c>
      <c r="BL9" s="94">
        <f t="shared" si="1"/>
        <v>4257903.2473620679</v>
      </c>
      <c r="BM9" s="94">
        <f t="shared" si="1"/>
        <v>2938695.097362068</v>
      </c>
      <c r="BN9" s="94">
        <f t="shared" si="1"/>
        <v>1710834.277362068</v>
      </c>
      <c r="BO9" s="94">
        <f t="shared" si="1"/>
        <v>521071.93736206787</v>
      </c>
      <c r="BP9" s="94">
        <f t="shared" si="1"/>
        <v>-440961.41263793211</v>
      </c>
      <c r="BQ9" s="94">
        <f t="shared" ref="BQ9:DW9" si="2">BP15</f>
        <v>-10499460.282886365</v>
      </c>
      <c r="BR9" s="94">
        <f t="shared" si="2"/>
        <v>-9824975.2428863645</v>
      </c>
      <c r="BS9" s="94">
        <f t="shared" si="2"/>
        <v>-9045812.8528863639</v>
      </c>
      <c r="BT9" s="94">
        <f t="shared" si="2"/>
        <v>-8309213.5228863638</v>
      </c>
      <c r="BU9" s="94">
        <f t="shared" si="2"/>
        <v>-7627941.9528863635</v>
      </c>
      <c r="BV9" s="94">
        <f t="shared" si="2"/>
        <v>-6760011.4428863637</v>
      </c>
      <c r="BW9" s="94">
        <f t="shared" si="2"/>
        <v>-5725618.3028863641</v>
      </c>
      <c r="BX9" s="94">
        <f t="shared" si="2"/>
        <v>-4447550.0328863636</v>
      </c>
      <c r="BY9" s="94">
        <f t="shared" si="2"/>
        <v>-3214030.9928863635</v>
      </c>
      <c r="BZ9" s="94">
        <f t="shared" si="2"/>
        <v>-1909344.7628863635</v>
      </c>
      <c r="CA9" s="94">
        <f t="shared" si="2"/>
        <v>-806367.20288636349</v>
      </c>
      <c r="CB9" s="94">
        <f t="shared" si="2"/>
        <v>69503.497113636462</v>
      </c>
      <c r="CC9" s="94">
        <f t="shared" si="2"/>
        <v>7177601.6338001266</v>
      </c>
      <c r="CD9" s="94">
        <f t="shared" si="2"/>
        <v>6726592.3038001265</v>
      </c>
      <c r="CE9" s="94">
        <f t="shared" si="2"/>
        <v>6244482.9838001262</v>
      </c>
      <c r="CF9" s="94">
        <f t="shared" si="2"/>
        <v>5712141.7538001258</v>
      </c>
      <c r="CG9" s="94">
        <f t="shared" si="2"/>
        <v>5227834.0038001258</v>
      </c>
      <c r="CH9" s="94">
        <f t="shared" si="2"/>
        <v>4553992.1638001259</v>
      </c>
      <c r="CI9" s="94">
        <f t="shared" si="2"/>
        <v>3826952.1738001257</v>
      </c>
      <c r="CJ9" s="94">
        <f t="shared" ref="CJ9" si="3">CI15</f>
        <v>2950043.0638001258</v>
      </c>
      <c r="CK9" s="94">
        <f t="shared" ref="CK9" si="4">CJ15</f>
        <v>2098335.4638001258</v>
      </c>
      <c r="CL9" s="94">
        <f t="shared" ref="CL9" si="5">CK15</f>
        <v>1294086.5538001256</v>
      </c>
      <c r="CM9" s="94">
        <f t="shared" ref="CM9" si="6">CL15</f>
        <v>484081.5438001256</v>
      </c>
      <c r="CN9" s="94">
        <f t="shared" ref="CN9" si="7">CM15</f>
        <v>-109972.23619987443</v>
      </c>
      <c r="CO9" s="94">
        <f t="shared" ref="CO9" si="8">CN15</f>
        <v>5719423.2138001248</v>
      </c>
      <c r="CP9" s="94">
        <f t="shared" ref="CP9" si="9">CO15</f>
        <v>5331109.163800125</v>
      </c>
      <c r="CQ9" s="94">
        <f t="shared" ref="CQ9" si="10">CP15</f>
        <v>4904769.8238001252</v>
      </c>
      <c r="CR9" s="94">
        <f t="shared" ref="CR9" si="11">CQ15</f>
        <v>4485718.703800125</v>
      </c>
      <c r="CS9" s="94">
        <f t="shared" ref="CS9" si="12">CR15</f>
        <v>4090410.873800125</v>
      </c>
      <c r="CT9" s="94">
        <f t="shared" ref="CT9" si="13">CS15</f>
        <v>-880831.12000000011</v>
      </c>
      <c r="CU9" s="94">
        <f t="shared" ref="CU9" si="14">CT15</f>
        <v>-1500156.84</v>
      </c>
      <c r="CV9" s="94">
        <f t="shared" ref="CV9" si="15">CU15</f>
        <v>-2208180.7999999998</v>
      </c>
      <c r="CW9" s="94">
        <f t="shared" ref="CW9" si="16">CV15</f>
        <v>-2175990.5299999998</v>
      </c>
      <c r="CX9" s="94">
        <f t="shared" ref="CX9" si="17">CW15</f>
        <v>-2195514.09</v>
      </c>
      <c r="CY9" s="94">
        <f t="shared" ref="CY9" si="18">CX15</f>
        <v>-2196846.98</v>
      </c>
      <c r="CZ9" s="94">
        <f t="shared" ref="CZ9" si="19">CY15</f>
        <v>-2196846.98</v>
      </c>
      <c r="DA9" s="94">
        <f t="shared" ref="DA9" si="20">CZ15</f>
        <v>606880.23999999976</v>
      </c>
      <c r="DB9" s="94">
        <f t="shared" ref="DB9" si="21">DA15</f>
        <v>560489.83999999973</v>
      </c>
      <c r="DC9" s="94">
        <f t="shared" ref="DC9" si="22">DB15</f>
        <v>508700.62999999971</v>
      </c>
      <c r="DD9" s="94">
        <f t="shared" ref="DD9" si="23">DC15</f>
        <v>462155.2399999997</v>
      </c>
      <c r="DE9" s="94">
        <f t="shared" ref="DE9" si="24">DD15</f>
        <v>418687.9299999997</v>
      </c>
      <c r="DF9" s="94">
        <f t="shared" ref="DF9" si="25">DE15</f>
        <v>364491.00999999972</v>
      </c>
      <c r="DG9" s="94">
        <f t="shared" ref="DG9:DH9" si="26">DF15</f>
        <v>302946.18999999971</v>
      </c>
      <c r="DH9" s="94">
        <f t="shared" si="26"/>
        <v>217872.6199999997</v>
      </c>
      <c r="DI9" s="94">
        <f t="shared" ref="DI9" si="27">DH15</f>
        <v>137080.0499999997</v>
      </c>
      <c r="DJ9" s="94">
        <f t="shared" si="2"/>
        <v>69414.749999999694</v>
      </c>
      <c r="DK9" s="94">
        <f t="shared" si="2"/>
        <v>5089.6699999996927</v>
      </c>
      <c r="DL9" s="94">
        <f t="shared" si="2"/>
        <v>-55529.010000000308</v>
      </c>
      <c r="DM9" s="94">
        <f t="shared" si="2"/>
        <v>-12934749.76</v>
      </c>
      <c r="DN9" s="94">
        <f t="shared" si="2"/>
        <v>-12039439.789999999</v>
      </c>
      <c r="DO9" s="94">
        <f t="shared" si="2"/>
        <v>-10978446.01</v>
      </c>
      <c r="DP9" s="94">
        <f t="shared" si="2"/>
        <v>-9885978.2599999998</v>
      </c>
      <c r="DQ9" s="94">
        <f t="shared" si="2"/>
        <v>-8932191.2799999993</v>
      </c>
      <c r="DR9" s="94">
        <f t="shared" si="2"/>
        <v>-7885825.8399999999</v>
      </c>
      <c r="DS9" s="94">
        <f t="shared" si="2"/>
        <v>-6314151.5599999996</v>
      </c>
      <c r="DT9" s="94">
        <f t="shared" si="2"/>
        <v>-4522596.959999999</v>
      </c>
      <c r="DU9" s="94">
        <f t="shared" si="2"/>
        <v>-2897489.6099999989</v>
      </c>
      <c r="DV9" s="94">
        <f t="shared" si="2"/>
        <v>-1353357.2799999989</v>
      </c>
      <c r="DW9" s="94">
        <f t="shared" si="2"/>
        <v>167066.72000000114</v>
      </c>
      <c r="DX9" s="94">
        <f t="shared" ref="DX9" si="28">DW15</f>
        <v>1476249.4400000011</v>
      </c>
      <c r="DY9" s="94">
        <f t="shared" ref="DY9" si="29">DX15</f>
        <v>-16007942.889999997</v>
      </c>
      <c r="DZ9" s="94">
        <f t="shared" ref="DZ9" si="30">DY15</f>
        <v>-14949868.179999996</v>
      </c>
      <c r="EA9" s="94">
        <f t="shared" ref="EA9" si="31">DZ15</f>
        <v>-13796534.639999997</v>
      </c>
      <c r="EB9" s="94">
        <f t="shared" ref="EB9" si="32">EA15</f>
        <v>-12518507.689999998</v>
      </c>
      <c r="EC9" s="94">
        <f t="shared" ref="EC9" si="33">EB15</f>
        <v>-11391164.749999998</v>
      </c>
      <c r="ED9" s="94">
        <f t="shared" ref="ED9" si="34">EC15</f>
        <v>-9989704.7999999989</v>
      </c>
      <c r="EE9" s="94">
        <f t="shared" ref="EE9" si="35">ED15</f>
        <v>-8175441.2799999993</v>
      </c>
      <c r="EF9" s="94">
        <f t="shared" ref="EF9" si="36">EE15</f>
        <v>-6224703.2499999991</v>
      </c>
      <c r="EG9" s="94">
        <f t="shared" ref="EG9" si="37">EF15</f>
        <v>-4029039.7799999989</v>
      </c>
      <c r="EH9" s="94">
        <f t="shared" ref="EH9" si="38">EG15</f>
        <v>-2242647.0399999991</v>
      </c>
      <c r="EI9" s="94">
        <f t="shared" ref="EI9" si="39">EH15</f>
        <v>-546735.07346604462</v>
      </c>
    </row>
    <row r="10" spans="1:139" x14ac:dyDescent="0.2">
      <c r="B10" s="90" t="s">
        <v>150</v>
      </c>
      <c r="C10" s="91"/>
      <c r="D10" s="22">
        <v>0</v>
      </c>
      <c r="E10" s="22">
        <v>0</v>
      </c>
      <c r="F10" s="22">
        <v>0</v>
      </c>
      <c r="G10" s="22">
        <v>0</v>
      </c>
      <c r="H10" s="22">
        <v>0</v>
      </c>
      <c r="I10" s="22">
        <v>0</v>
      </c>
      <c r="J10" s="22">
        <v>0</v>
      </c>
      <c r="K10" s="22">
        <v>0</v>
      </c>
      <c r="L10" s="22">
        <v>0</v>
      </c>
      <c r="M10" s="22">
        <v>0</v>
      </c>
      <c r="N10" s="22">
        <v>0</v>
      </c>
      <c r="O10" s="22">
        <v>0</v>
      </c>
      <c r="P10" s="22">
        <v>0</v>
      </c>
      <c r="Q10" s="22">
        <v>0</v>
      </c>
      <c r="R10" s="22">
        <v>0</v>
      </c>
      <c r="S10" s="22">
        <v>0</v>
      </c>
      <c r="T10" s="94">
        <v>-14073685.382435227</v>
      </c>
      <c r="U10" s="22">
        <v>0</v>
      </c>
      <c r="V10" s="22">
        <v>0</v>
      </c>
      <c r="W10" s="22">
        <v>0</v>
      </c>
      <c r="X10" s="22">
        <v>0</v>
      </c>
      <c r="Y10" s="22">
        <v>0</v>
      </c>
      <c r="Z10" s="22">
        <v>0</v>
      </c>
      <c r="AA10" s="22">
        <v>0</v>
      </c>
      <c r="AB10" s="22">
        <v>0</v>
      </c>
      <c r="AC10" s="22">
        <v>0</v>
      </c>
      <c r="AD10" s="22">
        <v>0</v>
      </c>
      <c r="AE10" s="22">
        <v>0</v>
      </c>
      <c r="AF10" s="94">
        <v>7579504.0380174844</v>
      </c>
      <c r="AG10" s="22">
        <v>0</v>
      </c>
      <c r="AH10" s="22">
        <v>0</v>
      </c>
      <c r="AI10" s="22">
        <v>0</v>
      </c>
      <c r="AJ10" s="22">
        <v>0</v>
      </c>
      <c r="AK10" s="22">
        <v>0</v>
      </c>
      <c r="AL10" s="22">
        <v>0</v>
      </c>
      <c r="AM10" s="22">
        <v>0</v>
      </c>
      <c r="AN10" s="22">
        <v>0</v>
      </c>
      <c r="AO10" s="22">
        <v>0</v>
      </c>
      <c r="AP10" s="22">
        <v>0</v>
      </c>
      <c r="AQ10" s="22">
        <v>0</v>
      </c>
      <c r="AR10" s="94">
        <v>9566402.6040644143</v>
      </c>
      <c r="AS10" s="22">
        <v>0</v>
      </c>
      <c r="AT10" s="22">
        <v>0</v>
      </c>
      <c r="AU10" s="22">
        <v>0</v>
      </c>
      <c r="AV10" s="22">
        <v>0</v>
      </c>
      <c r="AW10" s="22">
        <v>0</v>
      </c>
      <c r="AX10" s="22">
        <v>0</v>
      </c>
      <c r="AY10" s="22">
        <v>0</v>
      </c>
      <c r="AZ10" s="22">
        <v>0</v>
      </c>
      <c r="BA10" s="22">
        <v>0</v>
      </c>
      <c r="BB10" s="22">
        <v>0</v>
      </c>
      <c r="BC10" s="22">
        <v>0</v>
      </c>
      <c r="BD10" s="22">
        <v>11738938.189999999</v>
      </c>
      <c r="BE10" s="22">
        <v>0</v>
      </c>
      <c r="BF10" s="22">
        <v>0</v>
      </c>
      <c r="BG10" s="22">
        <v>0</v>
      </c>
      <c r="BH10" s="22">
        <v>0</v>
      </c>
      <c r="BI10" s="22">
        <v>0</v>
      </c>
      <c r="BJ10" s="22">
        <v>0</v>
      </c>
      <c r="BK10" s="22">
        <v>0</v>
      </c>
      <c r="BL10" s="22">
        <v>0</v>
      </c>
      <c r="BM10" s="22">
        <v>0</v>
      </c>
      <c r="BN10" s="22">
        <v>0</v>
      </c>
      <c r="BO10" s="22">
        <v>0</v>
      </c>
      <c r="BP10" s="22">
        <v>-10868198.410248432</v>
      </c>
      <c r="BQ10" s="22">
        <v>0</v>
      </c>
      <c r="BR10" s="22">
        <v>0</v>
      </c>
      <c r="BS10" s="22">
        <v>0</v>
      </c>
      <c r="BT10" s="22">
        <v>0</v>
      </c>
      <c r="BU10" s="22">
        <v>0</v>
      </c>
      <c r="BV10" s="22">
        <v>0</v>
      </c>
      <c r="BW10" s="22">
        <v>0</v>
      </c>
      <c r="BX10" s="22">
        <v>0</v>
      </c>
      <c r="BY10" s="22">
        <v>0</v>
      </c>
      <c r="BZ10" s="22">
        <v>0</v>
      </c>
      <c r="CA10" s="22">
        <v>0</v>
      </c>
      <c r="CB10" s="22">
        <v>7813523.7966864901</v>
      </c>
      <c r="CC10" s="22">
        <v>0</v>
      </c>
      <c r="CD10" s="22">
        <v>0</v>
      </c>
      <c r="CE10" s="22">
        <v>0</v>
      </c>
      <c r="CF10" s="22">
        <v>0</v>
      </c>
      <c r="CG10" s="22">
        <v>0</v>
      </c>
      <c r="CH10" s="22">
        <v>0</v>
      </c>
      <c r="CI10" s="22">
        <v>0</v>
      </c>
      <c r="CJ10" s="22">
        <v>0</v>
      </c>
      <c r="CK10" s="22">
        <v>0</v>
      </c>
      <c r="CL10" s="22">
        <v>0</v>
      </c>
      <c r="CM10" s="22">
        <v>0</v>
      </c>
      <c r="CN10" s="22">
        <v>6220740.7699999996</v>
      </c>
      <c r="CO10" s="22">
        <v>0</v>
      </c>
      <c r="CP10" s="22">
        <v>0</v>
      </c>
      <c r="CQ10" s="22">
        <v>0</v>
      </c>
      <c r="CR10" s="22">
        <v>0</v>
      </c>
      <c r="CS10" s="22">
        <v>0</v>
      </c>
      <c r="CT10" s="22">
        <v>0</v>
      </c>
      <c r="CU10" s="22">
        <v>0</v>
      </c>
      <c r="CV10" s="22">
        <v>0</v>
      </c>
      <c r="CW10" s="22">
        <v>0</v>
      </c>
      <c r="CX10" s="22">
        <v>0</v>
      </c>
      <c r="CY10" s="22">
        <v>0</v>
      </c>
      <c r="CZ10" s="22">
        <v>2854985.76</v>
      </c>
      <c r="DA10" s="22">
        <v>0</v>
      </c>
      <c r="DB10" s="22">
        <v>0</v>
      </c>
      <c r="DC10" s="22">
        <v>0</v>
      </c>
      <c r="DD10" s="22">
        <v>0</v>
      </c>
      <c r="DE10" s="22">
        <v>0</v>
      </c>
      <c r="DF10" s="22">
        <v>0</v>
      </c>
      <c r="DG10" s="22">
        <v>0</v>
      </c>
      <c r="DH10" s="22">
        <v>0</v>
      </c>
      <c r="DI10" s="22">
        <v>0</v>
      </c>
      <c r="DJ10" s="22">
        <v>0</v>
      </c>
      <c r="DK10" s="22">
        <v>0</v>
      </c>
      <c r="DL10" s="22">
        <v>-14151562.51</v>
      </c>
      <c r="DM10" s="22">
        <v>0</v>
      </c>
      <c r="DN10" s="22">
        <v>0</v>
      </c>
      <c r="DO10" s="22">
        <v>0</v>
      </c>
      <c r="DP10" s="22">
        <v>0</v>
      </c>
      <c r="DQ10" s="22">
        <v>0</v>
      </c>
      <c r="DR10" s="22">
        <v>0</v>
      </c>
      <c r="DS10" s="22">
        <v>0</v>
      </c>
      <c r="DT10" s="22">
        <v>0</v>
      </c>
      <c r="DU10" s="22">
        <v>0</v>
      </c>
      <c r="DV10" s="22">
        <v>0</v>
      </c>
      <c r="DW10" s="22">
        <v>0</v>
      </c>
      <c r="DX10" s="315">
        <v>-18833018.41</v>
      </c>
      <c r="DY10" s="22">
        <v>0</v>
      </c>
      <c r="DZ10" s="22">
        <v>0</v>
      </c>
      <c r="EA10" s="22">
        <v>0</v>
      </c>
      <c r="EB10" s="22">
        <v>0</v>
      </c>
      <c r="EC10" s="22">
        <v>0</v>
      </c>
      <c r="ED10" s="22">
        <v>0</v>
      </c>
      <c r="EE10" s="22">
        <v>0</v>
      </c>
      <c r="EF10" s="22">
        <v>0</v>
      </c>
      <c r="EG10" s="22">
        <v>0</v>
      </c>
      <c r="EH10" s="22">
        <v>0</v>
      </c>
      <c r="EI10" s="22">
        <v>0</v>
      </c>
    </row>
    <row r="11" spans="1:139" x14ac:dyDescent="0.2">
      <c r="B11" s="90" t="s">
        <v>289</v>
      </c>
      <c r="C11" s="91"/>
      <c r="D11" s="22">
        <v>0</v>
      </c>
      <c r="E11" s="22">
        <v>0</v>
      </c>
      <c r="F11" s="22">
        <v>0</v>
      </c>
      <c r="G11" s="22">
        <v>0</v>
      </c>
      <c r="H11" s="22">
        <v>0</v>
      </c>
      <c r="I11" s="22">
        <v>0</v>
      </c>
      <c r="J11" s="22">
        <v>0</v>
      </c>
      <c r="K11" s="22">
        <v>0</v>
      </c>
      <c r="L11" s="22">
        <v>0</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c r="AI11" s="22">
        <v>0</v>
      </c>
      <c r="AJ11" s="22">
        <v>0</v>
      </c>
      <c r="AK11" s="22">
        <v>0</v>
      </c>
      <c r="AL11" s="22">
        <v>0</v>
      </c>
      <c r="AM11" s="22">
        <v>0</v>
      </c>
      <c r="AN11" s="22">
        <v>0</v>
      </c>
      <c r="AO11" s="22">
        <v>0</v>
      </c>
      <c r="AP11" s="22">
        <v>0</v>
      </c>
      <c r="AQ11" s="22">
        <v>0</v>
      </c>
      <c r="AR11" s="22">
        <v>0</v>
      </c>
      <c r="AS11" s="22">
        <v>0</v>
      </c>
      <c r="AT11" s="22">
        <v>0</v>
      </c>
      <c r="AU11" s="22">
        <v>0</v>
      </c>
      <c r="AV11" s="22">
        <v>0</v>
      </c>
      <c r="AW11" s="22">
        <v>0</v>
      </c>
      <c r="AX11" s="22">
        <v>0</v>
      </c>
      <c r="AY11" s="22">
        <v>0</v>
      </c>
      <c r="AZ11" s="22">
        <v>0</v>
      </c>
      <c r="BA11" s="22">
        <v>0</v>
      </c>
      <c r="BB11" s="22">
        <v>0</v>
      </c>
      <c r="BC11" s="22">
        <v>0</v>
      </c>
      <c r="BD11" s="22">
        <v>0</v>
      </c>
      <c r="BE11" s="22">
        <v>0</v>
      </c>
      <c r="BF11" s="22">
        <v>0</v>
      </c>
      <c r="BG11" s="22">
        <v>0</v>
      </c>
      <c r="BH11" s="22">
        <v>0</v>
      </c>
      <c r="BI11" s="22">
        <v>0</v>
      </c>
      <c r="BJ11" s="22">
        <v>0</v>
      </c>
      <c r="BK11" s="22">
        <v>0</v>
      </c>
      <c r="BL11" s="22">
        <v>0</v>
      </c>
      <c r="BM11" s="22">
        <v>0</v>
      </c>
      <c r="BN11" s="22">
        <v>0</v>
      </c>
      <c r="BO11" s="22">
        <v>0</v>
      </c>
      <c r="BP11" s="22">
        <v>0</v>
      </c>
      <c r="BQ11" s="22">
        <v>0</v>
      </c>
      <c r="BR11" s="22">
        <v>0</v>
      </c>
      <c r="BS11" s="22">
        <v>0</v>
      </c>
      <c r="BT11" s="22">
        <v>0</v>
      </c>
      <c r="BU11" s="22">
        <v>0</v>
      </c>
      <c r="BV11" s="22">
        <v>0</v>
      </c>
      <c r="BW11" s="22">
        <v>0</v>
      </c>
      <c r="BX11" s="22">
        <v>0</v>
      </c>
      <c r="BY11" s="22">
        <v>0</v>
      </c>
      <c r="BZ11" s="22">
        <v>0</v>
      </c>
      <c r="CA11" s="22">
        <v>0</v>
      </c>
      <c r="CB11" s="22">
        <v>0</v>
      </c>
      <c r="CC11" s="22">
        <v>0</v>
      </c>
      <c r="CD11" s="22">
        <v>0</v>
      </c>
      <c r="CE11" s="22">
        <v>0</v>
      </c>
      <c r="CF11" s="22">
        <v>0</v>
      </c>
      <c r="CG11" s="22">
        <v>0</v>
      </c>
      <c r="CH11" s="22">
        <v>0</v>
      </c>
      <c r="CI11" s="22">
        <v>0</v>
      </c>
      <c r="CJ11" s="22">
        <v>0</v>
      </c>
      <c r="CK11" s="22">
        <v>0</v>
      </c>
      <c r="CL11" s="22">
        <v>0</v>
      </c>
      <c r="CM11" s="22">
        <v>0</v>
      </c>
      <c r="CN11" s="22">
        <v>0</v>
      </c>
      <c r="CO11" s="22">
        <v>0</v>
      </c>
      <c r="CP11" s="22">
        <v>0</v>
      </c>
      <c r="CQ11" s="22">
        <v>0</v>
      </c>
      <c r="CR11" s="22">
        <v>0</v>
      </c>
      <c r="CS11" s="22">
        <v>-4485718.7138001248</v>
      </c>
      <c r="CT11" s="22">
        <v>0</v>
      </c>
      <c r="CU11" s="22">
        <v>0</v>
      </c>
      <c r="CV11" s="22">
        <v>0</v>
      </c>
      <c r="CW11" s="22">
        <v>0</v>
      </c>
      <c r="CX11" s="22">
        <v>0</v>
      </c>
      <c r="CY11" s="22">
        <v>0</v>
      </c>
      <c r="CZ11" s="22">
        <v>0</v>
      </c>
      <c r="DA11" s="22">
        <v>0</v>
      </c>
      <c r="DB11" s="22">
        <v>0</v>
      </c>
      <c r="DC11" s="22">
        <v>0</v>
      </c>
      <c r="DD11" s="22">
        <v>0</v>
      </c>
      <c r="DE11" s="22">
        <v>0</v>
      </c>
      <c r="DF11" s="22">
        <v>0</v>
      </c>
      <c r="DG11" s="22">
        <v>0</v>
      </c>
      <c r="DH11" s="22">
        <v>0</v>
      </c>
      <c r="DI11" s="22">
        <v>0</v>
      </c>
      <c r="DJ11" s="22">
        <v>0</v>
      </c>
      <c r="DK11" s="22">
        <v>0</v>
      </c>
      <c r="DL11" s="22">
        <v>-6243.7599999999511</v>
      </c>
      <c r="DM11" s="22">
        <v>0</v>
      </c>
      <c r="DN11" s="22">
        <v>0</v>
      </c>
      <c r="DO11" s="22">
        <v>0</v>
      </c>
      <c r="DP11" s="22">
        <v>0</v>
      </c>
      <c r="DQ11" s="22">
        <v>0</v>
      </c>
      <c r="DR11" s="22">
        <v>0</v>
      </c>
      <c r="DS11" s="22">
        <v>0</v>
      </c>
      <c r="DT11" s="22">
        <v>0</v>
      </c>
      <c r="DU11" s="22">
        <v>0</v>
      </c>
      <c r="DV11" s="22">
        <v>0</v>
      </c>
      <c r="DW11" s="22">
        <v>0</v>
      </c>
      <c r="DX11" s="315">
        <v>0</v>
      </c>
      <c r="DY11" s="22">
        <v>0</v>
      </c>
      <c r="DZ11" s="22">
        <v>0</v>
      </c>
      <c r="EA11" s="22">
        <v>0</v>
      </c>
      <c r="EB11" s="22">
        <v>0</v>
      </c>
      <c r="EC11" s="22">
        <v>0</v>
      </c>
      <c r="ED11" s="22">
        <v>0</v>
      </c>
      <c r="EE11" s="22">
        <v>0</v>
      </c>
      <c r="EF11" s="22">
        <v>0</v>
      </c>
      <c r="EG11" s="22">
        <v>0</v>
      </c>
      <c r="EH11" s="22">
        <v>0</v>
      </c>
      <c r="EI11" s="22">
        <v>0</v>
      </c>
    </row>
    <row r="12" spans="1:139" x14ac:dyDescent="0.2">
      <c r="B12" s="90" t="s">
        <v>290</v>
      </c>
      <c r="C12" s="91"/>
      <c r="D12" s="22">
        <v>0</v>
      </c>
      <c r="E12" s="22">
        <v>0</v>
      </c>
      <c r="F12" s="22">
        <v>0</v>
      </c>
      <c r="G12" s="22">
        <v>0</v>
      </c>
      <c r="H12" s="22">
        <v>0</v>
      </c>
      <c r="I12" s="22">
        <v>0</v>
      </c>
      <c r="J12" s="22">
        <v>0</v>
      </c>
      <c r="K12" s="22">
        <v>0</v>
      </c>
      <c r="L12" s="22">
        <v>0</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c r="AI12" s="22">
        <v>0</v>
      </c>
      <c r="AJ12" s="22">
        <v>0</v>
      </c>
      <c r="AK12" s="22">
        <v>0</v>
      </c>
      <c r="AL12" s="22">
        <v>0</v>
      </c>
      <c r="AM12" s="22">
        <v>0</v>
      </c>
      <c r="AN12" s="22">
        <v>0</v>
      </c>
      <c r="AO12" s="22">
        <v>0</v>
      </c>
      <c r="AP12" s="22">
        <v>0</v>
      </c>
      <c r="AQ12" s="22">
        <v>0</v>
      </c>
      <c r="AR12" s="22">
        <v>0</v>
      </c>
      <c r="AS12" s="22">
        <v>0</v>
      </c>
      <c r="AT12" s="22">
        <v>0</v>
      </c>
      <c r="AU12" s="22">
        <v>0</v>
      </c>
      <c r="AV12" s="22">
        <v>0</v>
      </c>
      <c r="AW12" s="22">
        <v>0</v>
      </c>
      <c r="AX12" s="22">
        <v>0</v>
      </c>
      <c r="AY12" s="22">
        <v>0</v>
      </c>
      <c r="AZ12" s="22">
        <v>0</v>
      </c>
      <c r="BA12" s="22">
        <v>0</v>
      </c>
      <c r="BB12" s="22">
        <v>0</v>
      </c>
      <c r="BC12" s="22">
        <v>0</v>
      </c>
      <c r="BD12" s="22">
        <v>0</v>
      </c>
      <c r="BE12" s="22">
        <v>0</v>
      </c>
      <c r="BF12" s="22">
        <v>0</v>
      </c>
      <c r="BG12" s="22">
        <v>0</v>
      </c>
      <c r="BH12" s="22">
        <v>0</v>
      </c>
      <c r="BI12" s="22">
        <v>0</v>
      </c>
      <c r="BJ12" s="22">
        <v>0</v>
      </c>
      <c r="BK12" s="22">
        <v>0</v>
      </c>
      <c r="BL12" s="22">
        <v>0</v>
      </c>
      <c r="BM12" s="22">
        <v>0</v>
      </c>
      <c r="BN12" s="22">
        <v>0</v>
      </c>
      <c r="BO12" s="22">
        <v>0</v>
      </c>
      <c r="BP12" s="22">
        <v>0</v>
      </c>
      <c r="BQ12" s="22">
        <v>0</v>
      </c>
      <c r="BR12" s="22">
        <v>0</v>
      </c>
      <c r="BS12" s="22">
        <v>0</v>
      </c>
      <c r="BT12" s="22">
        <v>0</v>
      </c>
      <c r="BU12" s="22">
        <v>0</v>
      </c>
      <c r="BV12" s="22">
        <v>0</v>
      </c>
      <c r="BW12" s="22">
        <v>0</v>
      </c>
      <c r="BX12" s="22">
        <v>0</v>
      </c>
      <c r="BY12" s="22">
        <v>0</v>
      </c>
      <c r="BZ12" s="22">
        <v>0</v>
      </c>
      <c r="CA12" s="22">
        <v>0</v>
      </c>
      <c r="CB12" s="22">
        <v>0</v>
      </c>
      <c r="CC12" s="22">
        <v>0</v>
      </c>
      <c r="CD12" s="22">
        <v>0</v>
      </c>
      <c r="CE12" s="22">
        <v>0</v>
      </c>
      <c r="CF12" s="22">
        <v>0</v>
      </c>
      <c r="CG12" s="22">
        <v>0</v>
      </c>
      <c r="CH12" s="22">
        <v>0</v>
      </c>
      <c r="CI12" s="22">
        <v>-0.01</v>
      </c>
      <c r="CJ12" s="22">
        <v>0</v>
      </c>
      <c r="CK12" s="22">
        <v>0</v>
      </c>
      <c r="CL12" s="22">
        <v>0</v>
      </c>
      <c r="CM12" s="22">
        <v>429.86</v>
      </c>
      <c r="CN12" s="22">
        <v>0</v>
      </c>
      <c r="CO12" s="22">
        <v>0</v>
      </c>
      <c r="CP12" s="22">
        <v>0</v>
      </c>
      <c r="CQ12" s="22">
        <v>0</v>
      </c>
      <c r="CR12" s="22">
        <v>0</v>
      </c>
      <c r="CS12" s="22">
        <v>0.01</v>
      </c>
      <c r="CT12" s="22">
        <v>0</v>
      </c>
      <c r="CU12" s="22">
        <v>0</v>
      </c>
      <c r="CV12" s="22">
        <v>0</v>
      </c>
      <c r="CW12" s="22">
        <v>0</v>
      </c>
      <c r="CX12" s="22">
        <v>0</v>
      </c>
      <c r="CY12" s="22">
        <v>0</v>
      </c>
      <c r="CZ12" s="22">
        <v>0</v>
      </c>
      <c r="DA12" s="22">
        <v>0</v>
      </c>
      <c r="DB12" s="22">
        <v>0</v>
      </c>
      <c r="DC12" s="22">
        <v>0</v>
      </c>
      <c r="DD12" s="22">
        <v>0</v>
      </c>
      <c r="DE12" s="22">
        <v>0</v>
      </c>
      <c r="DF12" s="22">
        <v>0</v>
      </c>
      <c r="DG12" s="22">
        <v>0</v>
      </c>
      <c r="DH12" s="22">
        <v>0</v>
      </c>
      <c r="DI12" s="22">
        <v>0</v>
      </c>
      <c r="DJ12" s="22">
        <v>0</v>
      </c>
      <c r="DK12" s="22">
        <v>0</v>
      </c>
      <c r="DL12" s="22">
        <v>0</v>
      </c>
      <c r="DM12" s="22">
        <v>0</v>
      </c>
      <c r="DN12" s="22">
        <v>0</v>
      </c>
      <c r="DO12" s="22">
        <v>0</v>
      </c>
      <c r="DP12" s="22">
        <v>0</v>
      </c>
      <c r="DQ12" s="22">
        <v>0</v>
      </c>
      <c r="DR12" s="22">
        <v>0</v>
      </c>
      <c r="DS12" s="22">
        <v>0</v>
      </c>
      <c r="DT12" s="22">
        <v>0</v>
      </c>
      <c r="DU12" s="22">
        <v>0</v>
      </c>
      <c r="DV12" s="22">
        <v>0</v>
      </c>
      <c r="DW12" s="22">
        <v>0</v>
      </c>
      <c r="DX12" s="22">
        <v>0</v>
      </c>
      <c r="DY12" s="22">
        <v>0</v>
      </c>
      <c r="DZ12" s="22">
        <v>0</v>
      </c>
      <c r="EA12" s="22">
        <v>0</v>
      </c>
      <c r="EB12" s="22">
        <v>0</v>
      </c>
      <c r="EC12" s="22">
        <v>0</v>
      </c>
      <c r="ED12" s="22">
        <v>0</v>
      </c>
      <c r="EE12" s="22">
        <v>0</v>
      </c>
      <c r="EF12" s="22">
        <v>0</v>
      </c>
      <c r="EG12" s="22">
        <v>0</v>
      </c>
      <c r="EH12" s="22">
        <v>0</v>
      </c>
      <c r="EI12" s="22">
        <v>0</v>
      </c>
    </row>
    <row r="13" spans="1:139" x14ac:dyDescent="0.2">
      <c r="B13" s="90" t="s">
        <v>151</v>
      </c>
      <c r="D13" s="22">
        <v>0</v>
      </c>
      <c r="E13" s="22">
        <v>0</v>
      </c>
      <c r="F13" s="22">
        <v>0</v>
      </c>
      <c r="G13" s="22">
        <v>0</v>
      </c>
      <c r="H13" s="22">
        <v>0</v>
      </c>
      <c r="I13" s="22">
        <v>0</v>
      </c>
      <c r="J13" s="22">
        <v>0</v>
      </c>
      <c r="K13" s="22">
        <v>0</v>
      </c>
      <c r="L13" s="22">
        <v>0</v>
      </c>
      <c r="M13" s="22">
        <v>0</v>
      </c>
      <c r="N13" s="22">
        <v>0</v>
      </c>
      <c r="O13" s="22">
        <v>0</v>
      </c>
      <c r="P13" s="22">
        <v>0</v>
      </c>
      <c r="Q13" s="22">
        <v>0</v>
      </c>
      <c r="R13" s="22">
        <v>0</v>
      </c>
      <c r="S13" s="22">
        <v>0</v>
      </c>
      <c r="T13" s="22">
        <v>958517.7039608052</v>
      </c>
      <c r="U13" s="22">
        <v>841400.25810183957</v>
      </c>
      <c r="V13" s="22">
        <v>925777.4062888585</v>
      </c>
      <c r="W13" s="22">
        <v>919815.85283772368</v>
      </c>
      <c r="X13" s="22">
        <v>852226.45012653212</v>
      </c>
      <c r="Y13" s="22">
        <v>982870.4505409986</v>
      </c>
      <c r="Z13" s="22">
        <v>1388145.3657405432</v>
      </c>
      <c r="AA13" s="22">
        <v>1543554.9799308351</v>
      </c>
      <c r="AB13" s="22">
        <v>1474047.3345706011</v>
      </c>
      <c r="AC13" s="22">
        <v>1164073.0732116194</v>
      </c>
      <c r="AD13" s="22">
        <v>1209958.3655699906</v>
      </c>
      <c r="AE13" s="22">
        <v>1098632.7100275075</v>
      </c>
      <c r="AF13" s="22">
        <v>-568065.83522801753</v>
      </c>
      <c r="AG13" s="22">
        <v>-409014.63502971735</v>
      </c>
      <c r="AH13" s="22">
        <v>-466703.64643259399</v>
      </c>
      <c r="AI13" s="22">
        <v>-462190.53448988736</v>
      </c>
      <c r="AJ13" s="22">
        <v>-424734.24174672144</v>
      </c>
      <c r="AK13" s="22">
        <v>-494908.07165043504</v>
      </c>
      <c r="AL13" s="22">
        <v>-703570.52808792749</v>
      </c>
      <c r="AM13" s="22">
        <v>-801808.49820041866</v>
      </c>
      <c r="AN13" s="22">
        <v>-786242.92948707216</v>
      </c>
      <c r="AO13" s="22">
        <v>-636672.9924970516</v>
      </c>
      <c r="AP13" s="22">
        <v>-632892.4253322219</v>
      </c>
      <c r="AQ13" s="22">
        <v>-484374.28383467044</v>
      </c>
      <c r="AR13" s="22">
        <v>-629746.50620310323</v>
      </c>
      <c r="AS13" s="22">
        <v>-548702.39973575633</v>
      </c>
      <c r="AT13" s="22">
        <v>-612761.30365689145</v>
      </c>
      <c r="AU13" s="22">
        <v>-609355.27508162055</v>
      </c>
      <c r="AV13" s="22">
        <v>-539525.52026372356</v>
      </c>
      <c r="AW13" s="22">
        <v>-733053.07933798269</v>
      </c>
      <c r="AX13" s="22">
        <v>-775682.90963419515</v>
      </c>
      <c r="AY13" s="22">
        <v>-1200385.2380369501</v>
      </c>
      <c r="AZ13" s="22">
        <v>-1183382.06</v>
      </c>
      <c r="BA13" s="22">
        <v>-958715.73</v>
      </c>
      <c r="BB13" s="22">
        <v>-923559.52</v>
      </c>
      <c r="BC13" s="22">
        <v>-748181.69</v>
      </c>
      <c r="BD13" s="22">
        <v>-840913.69576280622</v>
      </c>
      <c r="BE13" s="22">
        <v>-745345.54969283275</v>
      </c>
      <c r="BF13" s="22">
        <v>-790007.08336966683</v>
      </c>
      <c r="BG13" s="22">
        <v>-829444.97373232676</v>
      </c>
      <c r="BH13" s="22">
        <v>-766064.87866759836</v>
      </c>
      <c r="BI13" s="22">
        <v>-961379.92104862072</v>
      </c>
      <c r="BJ13" s="22">
        <v>-1167605.3099057931</v>
      </c>
      <c r="BK13" s="22">
        <v>-1477284.8870458533</v>
      </c>
      <c r="BL13" s="22">
        <v>-1319208.1499999999</v>
      </c>
      <c r="BM13" s="22">
        <v>-1227860.82</v>
      </c>
      <c r="BN13" s="22">
        <v>-1189762.3400000001</v>
      </c>
      <c r="BO13" s="22">
        <v>-962033.35</v>
      </c>
      <c r="BP13" s="22">
        <v>809699.54</v>
      </c>
      <c r="BQ13" s="22">
        <v>674485.04</v>
      </c>
      <c r="BR13" s="22">
        <v>779162.39</v>
      </c>
      <c r="BS13" s="22">
        <v>736599.33</v>
      </c>
      <c r="BT13" s="22">
        <v>681271.57</v>
      </c>
      <c r="BU13" s="22">
        <v>867930.51</v>
      </c>
      <c r="BV13" s="22">
        <v>1034393.14</v>
      </c>
      <c r="BW13" s="22">
        <v>1278068.27</v>
      </c>
      <c r="BX13" s="22">
        <v>1233519.04</v>
      </c>
      <c r="BY13" s="22">
        <v>1304686.23</v>
      </c>
      <c r="BZ13" s="22">
        <v>1102977.56</v>
      </c>
      <c r="CA13" s="22">
        <v>875870.7</v>
      </c>
      <c r="CB13" s="22">
        <v>-705425.66</v>
      </c>
      <c r="CC13" s="22">
        <v>-451009.33</v>
      </c>
      <c r="CD13" s="22">
        <v>-482109.32</v>
      </c>
      <c r="CE13" s="22">
        <v>-532341.23</v>
      </c>
      <c r="CF13" s="22">
        <v>-484307.75</v>
      </c>
      <c r="CG13" s="22">
        <v>-673841.84</v>
      </c>
      <c r="CH13" s="22">
        <v>-727039.99</v>
      </c>
      <c r="CI13" s="22">
        <v>-876909.1</v>
      </c>
      <c r="CJ13" s="22">
        <v>-851707.6</v>
      </c>
      <c r="CK13" s="22">
        <v>-804248.91</v>
      </c>
      <c r="CL13" s="22">
        <v>-810005.01</v>
      </c>
      <c r="CM13" s="22">
        <v>-594483.64</v>
      </c>
      <c r="CN13" s="22">
        <v>-391345.32</v>
      </c>
      <c r="CO13" s="22">
        <v>-388314.05</v>
      </c>
      <c r="CP13" s="22">
        <v>-426339.34</v>
      </c>
      <c r="CQ13" s="22">
        <v>-419051.12</v>
      </c>
      <c r="CR13" s="22">
        <v>-395307.83</v>
      </c>
      <c r="CS13" s="22">
        <v>-485523.29000000004</v>
      </c>
      <c r="CT13" s="22">
        <v>-619325.72</v>
      </c>
      <c r="CU13" s="22">
        <v>-708023.96</v>
      </c>
      <c r="CV13" s="22">
        <v>32190.27</v>
      </c>
      <c r="CW13" s="22">
        <v>-19523.560000000001</v>
      </c>
      <c r="CX13" s="22">
        <v>-1332.89</v>
      </c>
      <c r="CY13" s="22">
        <v>0</v>
      </c>
      <c r="CZ13" s="22">
        <v>-51258.54</v>
      </c>
      <c r="DA13" s="22">
        <v>-46390.400000000001</v>
      </c>
      <c r="DB13" s="22">
        <v>-51789.21</v>
      </c>
      <c r="DC13" s="22">
        <v>-46545.39</v>
      </c>
      <c r="DD13" s="22">
        <v>-43467.31</v>
      </c>
      <c r="DE13" s="22">
        <v>-54196.92</v>
      </c>
      <c r="DF13" s="22">
        <v>-61544.82</v>
      </c>
      <c r="DG13" s="22">
        <v>-85073.57</v>
      </c>
      <c r="DH13" s="22">
        <v>-80792.570000000007</v>
      </c>
      <c r="DI13" s="22">
        <v>-67665.3</v>
      </c>
      <c r="DJ13" s="22">
        <v>-64325.08</v>
      </c>
      <c r="DK13" s="22">
        <v>-60618.68</v>
      </c>
      <c r="DL13" s="22">
        <v>1278585.52</v>
      </c>
      <c r="DM13" s="22">
        <v>895309.97</v>
      </c>
      <c r="DN13" s="22">
        <v>1060993.78</v>
      </c>
      <c r="DO13" s="22">
        <v>1092467.75</v>
      </c>
      <c r="DP13" s="22">
        <v>953786.98</v>
      </c>
      <c r="DQ13" s="22">
        <v>1046365.44</v>
      </c>
      <c r="DR13" s="22">
        <v>1571674.28</v>
      </c>
      <c r="DS13" s="22">
        <v>1791554.6</v>
      </c>
      <c r="DT13" s="315">
        <f>-'Schedule 7'!D46-'Schedule 7'!D48-'Schedule 7'!C46-'Schedule 7'!C48</f>
        <v>1625107.35</v>
      </c>
      <c r="DU13" s="315">
        <f>-'Schedule 7'!E46-'Schedule 7'!E48</f>
        <v>1544132.33</v>
      </c>
      <c r="DV13" s="315">
        <f>-'Schedule 7'!F46-'Schedule 7'!F48</f>
        <v>1520424</v>
      </c>
      <c r="DW13" s="315">
        <f>-'Schedule 7'!G46-'Schedule 7'!G48</f>
        <v>1309182.72</v>
      </c>
      <c r="DX13" s="315">
        <f>-'Schedule 7'!H46-'Schedule 7'!H48</f>
        <v>1348826.08</v>
      </c>
      <c r="DY13" s="315">
        <f>-'Schedule 7'!I46-'Schedule 7'!I48</f>
        <v>1058074.71</v>
      </c>
      <c r="DZ13" s="315">
        <f>-'Schedule 7'!J46-'Schedule 7'!J48</f>
        <v>1153333.54</v>
      </c>
      <c r="EA13" s="315">
        <f>-'Schedule 7'!K46-'Schedule 7'!K48</f>
        <v>1278026.95</v>
      </c>
      <c r="EB13" s="315">
        <f>-'Schedule 7'!L46-'Schedule 7'!L48</f>
        <v>1127342.94</v>
      </c>
      <c r="EC13" s="315">
        <f>-'Schedule 7'!M46-'Schedule 7'!M48</f>
        <v>1401459.95</v>
      </c>
      <c r="ED13" s="315">
        <f>-'Schedule 7'!N46-'Schedule 7'!N48</f>
        <v>1814263.52</v>
      </c>
      <c r="EE13" s="315">
        <f>-'Schedule 7'!O46-'Schedule 7'!O48</f>
        <v>1950738.03</v>
      </c>
      <c r="EF13" s="315">
        <f>-'Schedule 7'!P46-'Schedule 7'!P48</f>
        <v>2195663.4700000002</v>
      </c>
      <c r="EG13" s="315">
        <f>-'Schedule 7'!Q46-'Schedule 7'!Q48</f>
        <v>1786392.74</v>
      </c>
      <c r="EH13" s="315">
        <f>-'Amort Estimate'!D14</f>
        <v>1695911.9665339545</v>
      </c>
      <c r="EI13" s="315">
        <f>-'Amort Estimate'!E14</f>
        <v>1420517.2823184647</v>
      </c>
    </row>
    <row r="14" spans="1:139" x14ac:dyDescent="0.2">
      <c r="B14" s="90" t="s">
        <v>152</v>
      </c>
      <c r="D14" s="18">
        <f t="shared" ref="D14:AI14" si="40">SUM(D10:D13)</f>
        <v>0</v>
      </c>
      <c r="E14" s="18">
        <f t="shared" si="40"/>
        <v>0</v>
      </c>
      <c r="F14" s="18">
        <f t="shared" si="40"/>
        <v>0</v>
      </c>
      <c r="G14" s="18">
        <f t="shared" si="40"/>
        <v>0</v>
      </c>
      <c r="H14" s="18">
        <f t="shared" si="40"/>
        <v>0</v>
      </c>
      <c r="I14" s="18">
        <f t="shared" si="40"/>
        <v>0</v>
      </c>
      <c r="J14" s="18">
        <f t="shared" si="40"/>
        <v>0</v>
      </c>
      <c r="K14" s="18">
        <f t="shared" si="40"/>
        <v>0</v>
      </c>
      <c r="L14" s="18">
        <f t="shared" si="40"/>
        <v>0</v>
      </c>
      <c r="M14" s="18">
        <f t="shared" si="40"/>
        <v>0</v>
      </c>
      <c r="N14" s="18">
        <f t="shared" si="40"/>
        <v>0</v>
      </c>
      <c r="O14" s="18">
        <f t="shared" si="40"/>
        <v>0</v>
      </c>
      <c r="P14" s="18">
        <f t="shared" si="40"/>
        <v>0</v>
      </c>
      <c r="Q14" s="18">
        <f t="shared" si="40"/>
        <v>0</v>
      </c>
      <c r="R14" s="18">
        <f t="shared" si="40"/>
        <v>0</v>
      </c>
      <c r="S14" s="18">
        <f t="shared" si="40"/>
        <v>0</v>
      </c>
      <c r="T14" s="18">
        <f t="shared" si="40"/>
        <v>-13115167.678474423</v>
      </c>
      <c r="U14" s="18">
        <f t="shared" si="40"/>
        <v>841400.25810183957</v>
      </c>
      <c r="V14" s="18">
        <f t="shared" si="40"/>
        <v>925777.4062888585</v>
      </c>
      <c r="W14" s="18">
        <f t="shared" si="40"/>
        <v>919815.85283772368</v>
      </c>
      <c r="X14" s="18">
        <f t="shared" si="40"/>
        <v>852226.45012653212</v>
      </c>
      <c r="Y14" s="18">
        <f t="shared" si="40"/>
        <v>982870.4505409986</v>
      </c>
      <c r="Z14" s="18">
        <f t="shared" si="40"/>
        <v>1388145.3657405432</v>
      </c>
      <c r="AA14" s="18">
        <f t="shared" si="40"/>
        <v>1543554.9799308351</v>
      </c>
      <c r="AB14" s="18">
        <f t="shared" si="40"/>
        <v>1474047.3345706011</v>
      </c>
      <c r="AC14" s="18">
        <f t="shared" si="40"/>
        <v>1164073.0732116194</v>
      </c>
      <c r="AD14" s="18">
        <f t="shared" si="40"/>
        <v>1209958.3655699906</v>
      </c>
      <c r="AE14" s="18">
        <f t="shared" si="40"/>
        <v>1098632.7100275075</v>
      </c>
      <c r="AF14" s="18">
        <f t="shared" si="40"/>
        <v>7011438.2027894668</v>
      </c>
      <c r="AG14" s="18">
        <f t="shared" si="40"/>
        <v>-409014.63502971735</v>
      </c>
      <c r="AH14" s="18">
        <f t="shared" si="40"/>
        <v>-466703.64643259399</v>
      </c>
      <c r="AI14" s="18">
        <f t="shared" si="40"/>
        <v>-462190.53448988736</v>
      </c>
      <c r="AJ14" s="18">
        <f t="shared" ref="AJ14:BO14" si="41">SUM(AJ10:AJ13)</f>
        <v>-424734.24174672144</v>
      </c>
      <c r="AK14" s="18">
        <f t="shared" si="41"/>
        <v>-494908.07165043504</v>
      </c>
      <c r="AL14" s="18">
        <f t="shared" si="41"/>
        <v>-703570.52808792749</v>
      </c>
      <c r="AM14" s="18">
        <f t="shared" si="41"/>
        <v>-801808.49820041866</v>
      </c>
      <c r="AN14" s="18">
        <f t="shared" si="41"/>
        <v>-786242.92948707216</v>
      </c>
      <c r="AO14" s="18">
        <f t="shared" si="41"/>
        <v>-636672.9924970516</v>
      </c>
      <c r="AP14" s="18">
        <f t="shared" si="41"/>
        <v>-632892.4253322219</v>
      </c>
      <c r="AQ14" s="18">
        <f t="shared" si="41"/>
        <v>-484374.28383467044</v>
      </c>
      <c r="AR14" s="18">
        <f t="shared" si="41"/>
        <v>8936656.0978613105</v>
      </c>
      <c r="AS14" s="18">
        <f t="shared" si="41"/>
        <v>-548702.39973575633</v>
      </c>
      <c r="AT14" s="18">
        <f t="shared" si="41"/>
        <v>-612761.30365689145</v>
      </c>
      <c r="AU14" s="18">
        <f t="shared" si="41"/>
        <v>-609355.27508162055</v>
      </c>
      <c r="AV14" s="18">
        <f t="shared" si="41"/>
        <v>-539525.52026372356</v>
      </c>
      <c r="AW14" s="18">
        <f t="shared" si="41"/>
        <v>-733053.07933798269</v>
      </c>
      <c r="AX14" s="18">
        <f t="shared" si="41"/>
        <v>-775682.90963419515</v>
      </c>
      <c r="AY14" s="18">
        <f t="shared" si="41"/>
        <v>-1200385.2380369501</v>
      </c>
      <c r="AZ14" s="18">
        <f t="shared" si="41"/>
        <v>-1183382.06</v>
      </c>
      <c r="BA14" s="18">
        <f t="shared" si="41"/>
        <v>-958715.73</v>
      </c>
      <c r="BB14" s="18">
        <f t="shared" si="41"/>
        <v>-923559.52</v>
      </c>
      <c r="BC14" s="18">
        <f t="shared" si="41"/>
        <v>-748181.69</v>
      </c>
      <c r="BD14" s="18">
        <f t="shared" si="41"/>
        <v>10898024.494237194</v>
      </c>
      <c r="BE14" s="18">
        <f t="shared" si="41"/>
        <v>-745345.54969283275</v>
      </c>
      <c r="BF14" s="18">
        <f t="shared" si="41"/>
        <v>-790007.08336966683</v>
      </c>
      <c r="BG14" s="18">
        <f t="shared" si="41"/>
        <v>-829444.97373232676</v>
      </c>
      <c r="BH14" s="18">
        <f t="shared" si="41"/>
        <v>-766064.87866759836</v>
      </c>
      <c r="BI14" s="18">
        <f t="shared" si="41"/>
        <v>-961379.92104862072</v>
      </c>
      <c r="BJ14" s="18">
        <f t="shared" si="41"/>
        <v>-1167605.3099057931</v>
      </c>
      <c r="BK14" s="18">
        <f t="shared" si="41"/>
        <v>-1477284.8870458533</v>
      </c>
      <c r="BL14" s="18">
        <f t="shared" si="41"/>
        <v>-1319208.1499999999</v>
      </c>
      <c r="BM14" s="18">
        <f t="shared" si="41"/>
        <v>-1227860.82</v>
      </c>
      <c r="BN14" s="18">
        <f t="shared" si="41"/>
        <v>-1189762.3400000001</v>
      </c>
      <c r="BO14" s="18">
        <f t="shared" si="41"/>
        <v>-962033.35</v>
      </c>
      <c r="BP14" s="18">
        <f t="shared" ref="BP14:DS14" si="42">SUM(BP10:BP13)</f>
        <v>-10058498.870248433</v>
      </c>
      <c r="BQ14" s="18">
        <f t="shared" si="42"/>
        <v>674485.04</v>
      </c>
      <c r="BR14" s="18">
        <f t="shared" si="42"/>
        <v>779162.39</v>
      </c>
      <c r="BS14" s="18">
        <f t="shared" si="42"/>
        <v>736599.33</v>
      </c>
      <c r="BT14" s="18">
        <f t="shared" si="42"/>
        <v>681271.57</v>
      </c>
      <c r="BU14" s="18">
        <f t="shared" si="42"/>
        <v>867930.51</v>
      </c>
      <c r="BV14" s="18">
        <f t="shared" si="42"/>
        <v>1034393.14</v>
      </c>
      <c r="BW14" s="18">
        <f t="shared" si="42"/>
        <v>1278068.27</v>
      </c>
      <c r="BX14" s="18">
        <f t="shared" si="42"/>
        <v>1233519.04</v>
      </c>
      <c r="BY14" s="18">
        <f t="shared" si="42"/>
        <v>1304686.23</v>
      </c>
      <c r="BZ14" s="18">
        <f t="shared" si="42"/>
        <v>1102977.56</v>
      </c>
      <c r="CA14" s="18">
        <f t="shared" si="42"/>
        <v>875870.7</v>
      </c>
      <c r="CB14" s="18">
        <f t="shared" si="42"/>
        <v>7108098.1366864899</v>
      </c>
      <c r="CC14" s="18">
        <f t="shared" si="42"/>
        <v>-451009.33</v>
      </c>
      <c r="CD14" s="18">
        <f t="shared" si="42"/>
        <v>-482109.32</v>
      </c>
      <c r="CE14" s="18">
        <f t="shared" si="42"/>
        <v>-532341.23</v>
      </c>
      <c r="CF14" s="18">
        <f t="shared" si="42"/>
        <v>-484307.75</v>
      </c>
      <c r="CG14" s="18">
        <f t="shared" si="42"/>
        <v>-673841.84</v>
      </c>
      <c r="CH14" s="18">
        <f t="shared" si="42"/>
        <v>-727039.99</v>
      </c>
      <c r="CI14" s="18">
        <f t="shared" si="42"/>
        <v>-876909.11</v>
      </c>
      <c r="CJ14" s="18">
        <f t="shared" ref="CJ14:CU14" si="43">SUM(CJ10:CJ13)</f>
        <v>-851707.6</v>
      </c>
      <c r="CK14" s="18">
        <f t="shared" si="43"/>
        <v>-804248.91</v>
      </c>
      <c r="CL14" s="18">
        <f t="shared" si="43"/>
        <v>-810005.01</v>
      </c>
      <c r="CM14" s="18">
        <f t="shared" si="43"/>
        <v>-594053.78</v>
      </c>
      <c r="CN14" s="18">
        <f t="shared" si="43"/>
        <v>5829395.4499999993</v>
      </c>
      <c r="CO14" s="18">
        <f t="shared" si="43"/>
        <v>-388314.05</v>
      </c>
      <c r="CP14" s="18">
        <f t="shared" si="43"/>
        <v>-426339.34</v>
      </c>
      <c r="CQ14" s="18">
        <f t="shared" si="43"/>
        <v>-419051.12</v>
      </c>
      <c r="CR14" s="18">
        <f t="shared" si="43"/>
        <v>-395307.83</v>
      </c>
      <c r="CS14" s="18">
        <f t="shared" si="43"/>
        <v>-4971241.9938001251</v>
      </c>
      <c r="CT14" s="18">
        <f t="shared" si="43"/>
        <v>-619325.72</v>
      </c>
      <c r="CU14" s="18">
        <f t="shared" si="43"/>
        <v>-708023.96</v>
      </c>
      <c r="CV14" s="18">
        <f t="shared" ref="CV14:DG14" si="44">SUM(CV10:CV13)</f>
        <v>32190.27</v>
      </c>
      <c r="CW14" s="18">
        <f t="shared" si="44"/>
        <v>-19523.560000000001</v>
      </c>
      <c r="CX14" s="18">
        <f t="shared" si="44"/>
        <v>-1332.89</v>
      </c>
      <c r="CY14" s="18">
        <f t="shared" si="44"/>
        <v>0</v>
      </c>
      <c r="CZ14" s="18">
        <f t="shared" si="44"/>
        <v>2803727.2199999997</v>
      </c>
      <c r="DA14" s="18">
        <f t="shared" si="44"/>
        <v>-46390.400000000001</v>
      </c>
      <c r="DB14" s="18">
        <f t="shared" si="44"/>
        <v>-51789.21</v>
      </c>
      <c r="DC14" s="18">
        <f t="shared" si="44"/>
        <v>-46545.39</v>
      </c>
      <c r="DD14" s="18">
        <f t="shared" si="44"/>
        <v>-43467.31</v>
      </c>
      <c r="DE14" s="18">
        <f t="shared" si="44"/>
        <v>-54196.92</v>
      </c>
      <c r="DF14" s="18">
        <f t="shared" si="44"/>
        <v>-61544.82</v>
      </c>
      <c r="DG14" s="18">
        <f t="shared" si="44"/>
        <v>-85073.57</v>
      </c>
      <c r="DH14" s="18">
        <f t="shared" si="42"/>
        <v>-80792.570000000007</v>
      </c>
      <c r="DI14" s="18">
        <f t="shared" si="42"/>
        <v>-67665.3</v>
      </c>
      <c r="DJ14" s="18">
        <f t="shared" si="42"/>
        <v>-64325.08</v>
      </c>
      <c r="DK14" s="18">
        <f t="shared" si="42"/>
        <v>-60618.68</v>
      </c>
      <c r="DL14" s="18">
        <f t="shared" si="42"/>
        <v>-12879220.75</v>
      </c>
      <c r="DM14" s="18">
        <f t="shared" si="42"/>
        <v>895309.97</v>
      </c>
      <c r="DN14" s="18">
        <f t="shared" si="42"/>
        <v>1060993.78</v>
      </c>
      <c r="DO14" s="18">
        <f t="shared" si="42"/>
        <v>1092467.75</v>
      </c>
      <c r="DP14" s="18">
        <f t="shared" si="42"/>
        <v>953786.98</v>
      </c>
      <c r="DQ14" s="18">
        <f t="shared" si="42"/>
        <v>1046365.44</v>
      </c>
      <c r="DR14" s="18">
        <f t="shared" si="42"/>
        <v>1571674.28</v>
      </c>
      <c r="DS14" s="18">
        <f t="shared" si="42"/>
        <v>1791554.6</v>
      </c>
      <c r="DT14" s="18">
        <f t="shared" ref="DT14:DW14" si="45">SUM(DT10:DT13)</f>
        <v>1625107.35</v>
      </c>
      <c r="DU14" s="18">
        <f t="shared" si="45"/>
        <v>1544132.33</v>
      </c>
      <c r="DV14" s="18">
        <f t="shared" si="45"/>
        <v>1520424</v>
      </c>
      <c r="DW14" s="18">
        <f t="shared" si="45"/>
        <v>1309182.72</v>
      </c>
      <c r="DX14" s="18">
        <f t="shared" ref="DX14:EG14" si="46">SUM(DX10:DX13)</f>
        <v>-17484192.329999998</v>
      </c>
      <c r="DY14" s="18">
        <f t="shared" si="46"/>
        <v>1058074.71</v>
      </c>
      <c r="DZ14" s="18">
        <f t="shared" si="46"/>
        <v>1153333.54</v>
      </c>
      <c r="EA14" s="18">
        <f t="shared" si="46"/>
        <v>1278026.95</v>
      </c>
      <c r="EB14" s="18">
        <f t="shared" si="46"/>
        <v>1127342.94</v>
      </c>
      <c r="EC14" s="18">
        <f t="shared" si="46"/>
        <v>1401459.95</v>
      </c>
      <c r="ED14" s="18">
        <f t="shared" si="46"/>
        <v>1814263.52</v>
      </c>
      <c r="EE14" s="18">
        <f t="shared" si="46"/>
        <v>1950738.03</v>
      </c>
      <c r="EF14" s="18">
        <f t="shared" si="46"/>
        <v>2195663.4700000002</v>
      </c>
      <c r="EG14" s="18">
        <f t="shared" si="46"/>
        <v>1786392.74</v>
      </c>
      <c r="EH14" s="18">
        <f t="shared" ref="EH14:EI14" si="47">SUM(EH10:EH13)</f>
        <v>1695911.9665339545</v>
      </c>
      <c r="EI14" s="18">
        <f t="shared" si="47"/>
        <v>1420517.2823184647</v>
      </c>
    </row>
    <row r="15" spans="1:139" x14ac:dyDescent="0.2">
      <c r="B15" s="90" t="s">
        <v>153</v>
      </c>
      <c r="D15" s="94">
        <f t="shared" ref="D15:AI15" si="48">D9+D14</f>
        <v>0</v>
      </c>
      <c r="E15" s="94">
        <f t="shared" si="48"/>
        <v>0</v>
      </c>
      <c r="F15" s="94">
        <f t="shared" si="48"/>
        <v>0</v>
      </c>
      <c r="G15" s="94">
        <f t="shared" si="48"/>
        <v>0</v>
      </c>
      <c r="H15" s="94">
        <f t="shared" si="48"/>
        <v>0</v>
      </c>
      <c r="I15" s="94">
        <f t="shared" si="48"/>
        <v>0</v>
      </c>
      <c r="J15" s="94">
        <f t="shared" si="48"/>
        <v>0</v>
      </c>
      <c r="K15" s="94">
        <f t="shared" si="48"/>
        <v>0</v>
      </c>
      <c r="L15" s="94">
        <f t="shared" si="48"/>
        <v>0</v>
      </c>
      <c r="M15" s="94">
        <f t="shared" si="48"/>
        <v>0</v>
      </c>
      <c r="N15" s="94">
        <f t="shared" si="48"/>
        <v>0</v>
      </c>
      <c r="O15" s="94">
        <f t="shared" si="48"/>
        <v>0</v>
      </c>
      <c r="P15" s="94">
        <f t="shared" si="48"/>
        <v>0</v>
      </c>
      <c r="Q15" s="94">
        <f t="shared" si="48"/>
        <v>0</v>
      </c>
      <c r="R15" s="94">
        <f t="shared" si="48"/>
        <v>0</v>
      </c>
      <c r="S15" s="94">
        <f t="shared" si="48"/>
        <v>0</v>
      </c>
      <c r="T15" s="94">
        <f t="shared" si="48"/>
        <v>-13115167.678474423</v>
      </c>
      <c r="U15" s="94">
        <f t="shared" si="48"/>
        <v>-12273767.420372583</v>
      </c>
      <c r="V15" s="94">
        <f t="shared" si="48"/>
        <v>-11347990.014083724</v>
      </c>
      <c r="W15" s="94">
        <f t="shared" si="48"/>
        <v>-10428174.161246002</v>
      </c>
      <c r="X15" s="94">
        <f t="shared" si="48"/>
        <v>-9575947.7111194693</v>
      </c>
      <c r="Y15" s="94">
        <f t="shared" si="48"/>
        <v>-8593077.2605784703</v>
      </c>
      <c r="Z15" s="94">
        <f t="shared" si="48"/>
        <v>-7204931.8948379271</v>
      </c>
      <c r="AA15" s="94">
        <f t="shared" si="48"/>
        <v>-5661376.9149070922</v>
      </c>
      <c r="AB15" s="94">
        <f t="shared" si="48"/>
        <v>-4187329.5803364911</v>
      </c>
      <c r="AC15" s="94">
        <f t="shared" si="48"/>
        <v>-3023256.5071248719</v>
      </c>
      <c r="AD15" s="94">
        <f t="shared" si="48"/>
        <v>-1813298.1415548814</v>
      </c>
      <c r="AE15" s="94">
        <f t="shared" si="48"/>
        <v>-714665.43152737385</v>
      </c>
      <c r="AF15" s="94">
        <f t="shared" si="48"/>
        <v>6296772.7712620925</v>
      </c>
      <c r="AG15" s="94">
        <f t="shared" si="48"/>
        <v>5887758.1362323752</v>
      </c>
      <c r="AH15" s="94">
        <f t="shared" si="48"/>
        <v>5421054.4897997808</v>
      </c>
      <c r="AI15" s="94">
        <f t="shared" si="48"/>
        <v>4958863.955309893</v>
      </c>
      <c r="AJ15" s="94">
        <f t="shared" ref="AJ15:BO15" si="49">AJ9+AJ14</f>
        <v>4534129.7135631712</v>
      </c>
      <c r="AK15" s="94">
        <f t="shared" si="49"/>
        <v>4039221.641912736</v>
      </c>
      <c r="AL15" s="94">
        <f t="shared" si="49"/>
        <v>3335651.1138248085</v>
      </c>
      <c r="AM15" s="94">
        <f t="shared" si="49"/>
        <v>2533842.6156243896</v>
      </c>
      <c r="AN15" s="94">
        <f t="shared" si="49"/>
        <v>1747599.6861373174</v>
      </c>
      <c r="AO15" s="94">
        <f t="shared" si="49"/>
        <v>1110926.6936402658</v>
      </c>
      <c r="AP15" s="94">
        <f t="shared" si="49"/>
        <v>478034.26830804395</v>
      </c>
      <c r="AQ15" s="94">
        <f t="shared" si="49"/>
        <v>-6340.0155266264919</v>
      </c>
      <c r="AR15" s="94">
        <f t="shared" si="49"/>
        <v>8930316.0823346842</v>
      </c>
      <c r="AS15" s="94">
        <f t="shared" si="49"/>
        <v>8381613.682598928</v>
      </c>
      <c r="AT15" s="94">
        <f t="shared" si="49"/>
        <v>7768852.378942037</v>
      </c>
      <c r="AU15" s="94">
        <f t="shared" si="49"/>
        <v>7159497.1038604164</v>
      </c>
      <c r="AV15" s="94">
        <f t="shared" si="49"/>
        <v>6619971.5835966934</v>
      </c>
      <c r="AW15" s="94">
        <f t="shared" si="49"/>
        <v>5886918.5042587109</v>
      </c>
      <c r="AX15" s="94">
        <f t="shared" si="49"/>
        <v>5111235.5946245156</v>
      </c>
      <c r="AY15" s="94">
        <f t="shared" si="49"/>
        <v>3910850.3565875655</v>
      </c>
      <c r="AZ15" s="94">
        <f t="shared" si="49"/>
        <v>2727468.2965875654</v>
      </c>
      <c r="BA15" s="94">
        <f t="shared" si="49"/>
        <v>1768752.5665875655</v>
      </c>
      <c r="BB15" s="94">
        <f t="shared" si="49"/>
        <v>845193.04658756545</v>
      </c>
      <c r="BC15" s="94">
        <f t="shared" si="49"/>
        <v>97011.356587565504</v>
      </c>
      <c r="BD15" s="94">
        <f t="shared" si="49"/>
        <v>10995035.850824758</v>
      </c>
      <c r="BE15" s="94">
        <f t="shared" si="49"/>
        <v>10249690.301131926</v>
      </c>
      <c r="BF15" s="94">
        <f t="shared" si="49"/>
        <v>9459683.2177622598</v>
      </c>
      <c r="BG15" s="94">
        <f t="shared" si="49"/>
        <v>8630238.2440299336</v>
      </c>
      <c r="BH15" s="94">
        <f t="shared" si="49"/>
        <v>7864173.365362335</v>
      </c>
      <c r="BI15" s="94">
        <f t="shared" si="49"/>
        <v>6902793.4443137143</v>
      </c>
      <c r="BJ15" s="94">
        <f t="shared" si="49"/>
        <v>5735188.1344079208</v>
      </c>
      <c r="BK15" s="94">
        <f t="shared" si="49"/>
        <v>4257903.2473620679</v>
      </c>
      <c r="BL15" s="94">
        <f t="shared" si="49"/>
        <v>2938695.097362068</v>
      </c>
      <c r="BM15" s="94">
        <f t="shared" si="49"/>
        <v>1710834.277362068</v>
      </c>
      <c r="BN15" s="94">
        <f t="shared" si="49"/>
        <v>521071.93736206787</v>
      </c>
      <c r="BO15" s="94">
        <f t="shared" si="49"/>
        <v>-440961.41263793211</v>
      </c>
      <c r="BP15" s="94">
        <f t="shared" ref="BP15:DS15" si="50">BP9+BP14</f>
        <v>-10499460.282886365</v>
      </c>
      <c r="BQ15" s="94">
        <f t="shared" si="50"/>
        <v>-9824975.2428863645</v>
      </c>
      <c r="BR15" s="94">
        <f t="shared" si="50"/>
        <v>-9045812.8528863639</v>
      </c>
      <c r="BS15" s="94">
        <f t="shared" si="50"/>
        <v>-8309213.5228863638</v>
      </c>
      <c r="BT15" s="94">
        <f t="shared" si="50"/>
        <v>-7627941.9528863635</v>
      </c>
      <c r="BU15" s="94">
        <f t="shared" si="50"/>
        <v>-6760011.4428863637</v>
      </c>
      <c r="BV15" s="94">
        <f t="shared" si="50"/>
        <v>-5725618.3028863641</v>
      </c>
      <c r="BW15" s="94">
        <f t="shared" si="50"/>
        <v>-4447550.0328863636</v>
      </c>
      <c r="BX15" s="94">
        <f t="shared" si="50"/>
        <v>-3214030.9928863635</v>
      </c>
      <c r="BY15" s="94">
        <f t="shared" si="50"/>
        <v>-1909344.7628863635</v>
      </c>
      <c r="BZ15" s="94">
        <f t="shared" si="50"/>
        <v>-806367.20288636349</v>
      </c>
      <c r="CA15" s="94">
        <f t="shared" si="50"/>
        <v>69503.497113636462</v>
      </c>
      <c r="CB15" s="94">
        <f t="shared" si="50"/>
        <v>7177601.6338001266</v>
      </c>
      <c r="CC15" s="94">
        <f t="shared" si="50"/>
        <v>6726592.3038001265</v>
      </c>
      <c r="CD15" s="94">
        <f t="shared" si="50"/>
        <v>6244482.9838001262</v>
      </c>
      <c r="CE15" s="94">
        <f t="shared" si="50"/>
        <v>5712141.7538001258</v>
      </c>
      <c r="CF15" s="94">
        <f t="shared" si="50"/>
        <v>5227834.0038001258</v>
      </c>
      <c r="CG15" s="94">
        <f t="shared" si="50"/>
        <v>4553992.1638001259</v>
      </c>
      <c r="CH15" s="94">
        <f t="shared" si="50"/>
        <v>3826952.1738001257</v>
      </c>
      <c r="CI15" s="94">
        <f t="shared" si="50"/>
        <v>2950043.0638001258</v>
      </c>
      <c r="CJ15" s="94">
        <f t="shared" ref="CJ15:CU15" si="51">CJ9+CJ14</f>
        <v>2098335.4638001258</v>
      </c>
      <c r="CK15" s="94">
        <f t="shared" si="51"/>
        <v>1294086.5538001256</v>
      </c>
      <c r="CL15" s="94">
        <f t="shared" si="51"/>
        <v>484081.5438001256</v>
      </c>
      <c r="CM15" s="94">
        <f t="shared" si="51"/>
        <v>-109972.23619987443</v>
      </c>
      <c r="CN15" s="94">
        <f t="shared" si="51"/>
        <v>5719423.2138001248</v>
      </c>
      <c r="CO15" s="94">
        <f t="shared" si="51"/>
        <v>5331109.163800125</v>
      </c>
      <c r="CP15" s="94">
        <f t="shared" si="51"/>
        <v>4904769.8238001252</v>
      </c>
      <c r="CQ15" s="94">
        <f t="shared" si="51"/>
        <v>4485718.703800125</v>
      </c>
      <c r="CR15" s="94">
        <f t="shared" si="51"/>
        <v>4090410.873800125</v>
      </c>
      <c r="CS15" s="94">
        <f t="shared" si="51"/>
        <v>-880831.12000000011</v>
      </c>
      <c r="CT15" s="94">
        <f t="shared" si="51"/>
        <v>-1500156.84</v>
      </c>
      <c r="CU15" s="94">
        <f t="shared" si="51"/>
        <v>-2208180.7999999998</v>
      </c>
      <c r="CV15" s="94">
        <f t="shared" ref="CV15:DG15" si="52">CV9+CV14</f>
        <v>-2175990.5299999998</v>
      </c>
      <c r="CW15" s="94">
        <f t="shared" si="52"/>
        <v>-2195514.09</v>
      </c>
      <c r="CX15" s="94">
        <f t="shared" si="52"/>
        <v>-2196846.98</v>
      </c>
      <c r="CY15" s="94">
        <f t="shared" si="52"/>
        <v>-2196846.98</v>
      </c>
      <c r="CZ15" s="94">
        <f t="shared" si="52"/>
        <v>606880.23999999976</v>
      </c>
      <c r="DA15" s="94">
        <f t="shared" si="52"/>
        <v>560489.83999999973</v>
      </c>
      <c r="DB15" s="94">
        <f t="shared" si="52"/>
        <v>508700.62999999971</v>
      </c>
      <c r="DC15" s="94">
        <f t="shared" si="52"/>
        <v>462155.2399999997</v>
      </c>
      <c r="DD15" s="94">
        <f t="shared" si="52"/>
        <v>418687.9299999997</v>
      </c>
      <c r="DE15" s="94">
        <f t="shared" si="52"/>
        <v>364491.00999999972</v>
      </c>
      <c r="DF15" s="94">
        <f t="shared" si="52"/>
        <v>302946.18999999971</v>
      </c>
      <c r="DG15" s="94">
        <f t="shared" si="52"/>
        <v>217872.6199999997</v>
      </c>
      <c r="DH15" s="94">
        <f t="shared" si="50"/>
        <v>137080.0499999997</v>
      </c>
      <c r="DI15" s="94">
        <f t="shared" si="50"/>
        <v>69414.749999999694</v>
      </c>
      <c r="DJ15" s="94">
        <f t="shared" si="50"/>
        <v>5089.6699999996927</v>
      </c>
      <c r="DK15" s="94">
        <f t="shared" si="50"/>
        <v>-55529.010000000308</v>
      </c>
      <c r="DL15" s="94">
        <f t="shared" si="50"/>
        <v>-12934749.76</v>
      </c>
      <c r="DM15" s="94">
        <f t="shared" si="50"/>
        <v>-12039439.789999999</v>
      </c>
      <c r="DN15" s="94">
        <f t="shared" si="50"/>
        <v>-10978446.01</v>
      </c>
      <c r="DO15" s="94">
        <f t="shared" si="50"/>
        <v>-9885978.2599999998</v>
      </c>
      <c r="DP15" s="94">
        <f t="shared" si="50"/>
        <v>-8932191.2799999993</v>
      </c>
      <c r="DQ15" s="94">
        <f t="shared" si="50"/>
        <v>-7885825.8399999999</v>
      </c>
      <c r="DR15" s="94">
        <f t="shared" si="50"/>
        <v>-6314151.5599999996</v>
      </c>
      <c r="DS15" s="94">
        <f t="shared" si="50"/>
        <v>-4522596.959999999</v>
      </c>
      <c r="DT15" s="94">
        <f t="shared" ref="DT15:DW15" si="53">DT9+DT14</f>
        <v>-2897489.6099999989</v>
      </c>
      <c r="DU15" s="94">
        <f t="shared" si="53"/>
        <v>-1353357.2799999989</v>
      </c>
      <c r="DV15" s="94">
        <f t="shared" si="53"/>
        <v>167066.72000000114</v>
      </c>
      <c r="DW15" s="94">
        <f t="shared" si="53"/>
        <v>1476249.4400000011</v>
      </c>
      <c r="DX15" s="94">
        <f t="shared" ref="DX15:EG15" si="54">DX9+DX14</f>
        <v>-16007942.889999997</v>
      </c>
      <c r="DY15" s="94">
        <f t="shared" si="54"/>
        <v>-14949868.179999996</v>
      </c>
      <c r="DZ15" s="94">
        <f t="shared" si="54"/>
        <v>-13796534.639999997</v>
      </c>
      <c r="EA15" s="94">
        <f t="shared" si="54"/>
        <v>-12518507.689999998</v>
      </c>
      <c r="EB15" s="94">
        <f t="shared" si="54"/>
        <v>-11391164.749999998</v>
      </c>
      <c r="EC15" s="94">
        <f t="shared" si="54"/>
        <v>-9989704.7999999989</v>
      </c>
      <c r="ED15" s="94">
        <f t="shared" si="54"/>
        <v>-8175441.2799999993</v>
      </c>
      <c r="EE15" s="94">
        <f t="shared" si="54"/>
        <v>-6224703.2499999991</v>
      </c>
      <c r="EF15" s="94">
        <f t="shared" si="54"/>
        <v>-4029039.7799999989</v>
      </c>
      <c r="EG15" s="94">
        <f t="shared" si="54"/>
        <v>-2242647.0399999991</v>
      </c>
      <c r="EH15" s="94">
        <f t="shared" ref="EH15:EI15" si="55">EH9+EH14</f>
        <v>-546735.07346604462</v>
      </c>
      <c r="EI15" s="94">
        <f t="shared" si="55"/>
        <v>873782.2088524201</v>
      </c>
    </row>
    <row r="16" spans="1:139" x14ac:dyDescent="0.2">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2"/>
    </row>
    <row r="17" spans="1:139" ht="10.5" x14ac:dyDescent="0.25">
      <c r="A17" s="89" t="s">
        <v>200</v>
      </c>
      <c r="C17" s="91">
        <v>18239091</v>
      </c>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DV17" s="92"/>
      <c r="DW17" s="92"/>
    </row>
    <row r="18" spans="1:139" x14ac:dyDescent="0.2">
      <c r="B18" s="90" t="s">
        <v>149</v>
      </c>
      <c r="C18" s="91">
        <v>25400421</v>
      </c>
      <c r="D18" s="94">
        <v>0</v>
      </c>
      <c r="E18" s="94">
        <f t="shared" ref="E18:AJ18" si="56">D24</f>
        <v>0</v>
      </c>
      <c r="F18" s="94">
        <f t="shared" si="56"/>
        <v>0</v>
      </c>
      <c r="G18" s="94">
        <f t="shared" si="56"/>
        <v>0</v>
      </c>
      <c r="H18" s="94">
        <f t="shared" si="56"/>
        <v>0</v>
      </c>
      <c r="I18" s="94">
        <f t="shared" si="56"/>
        <v>0</v>
      </c>
      <c r="J18" s="94">
        <f t="shared" si="56"/>
        <v>0</v>
      </c>
      <c r="K18" s="94">
        <f t="shared" si="56"/>
        <v>0</v>
      </c>
      <c r="L18" s="94">
        <f t="shared" si="56"/>
        <v>0</v>
      </c>
      <c r="M18" s="94">
        <f t="shared" si="56"/>
        <v>0</v>
      </c>
      <c r="N18" s="94">
        <f t="shared" si="56"/>
        <v>0</v>
      </c>
      <c r="O18" s="94">
        <f t="shared" si="56"/>
        <v>0</v>
      </c>
      <c r="P18" s="94">
        <f t="shared" si="56"/>
        <v>0</v>
      </c>
      <c r="Q18" s="94">
        <f t="shared" si="56"/>
        <v>0</v>
      </c>
      <c r="R18" s="94">
        <f t="shared" si="56"/>
        <v>0</v>
      </c>
      <c r="S18" s="94">
        <f t="shared" si="56"/>
        <v>0</v>
      </c>
      <c r="T18" s="94">
        <f t="shared" si="56"/>
        <v>0</v>
      </c>
      <c r="U18" s="94">
        <f t="shared" si="56"/>
        <v>-651504.51648145006</v>
      </c>
      <c r="V18" s="94">
        <f t="shared" si="56"/>
        <v>-598575.83802608121</v>
      </c>
      <c r="W18" s="94">
        <f t="shared" si="56"/>
        <v>-537330.20461796271</v>
      </c>
      <c r="X18" s="94">
        <f t="shared" si="56"/>
        <v>-477285.36074454623</v>
      </c>
      <c r="Y18" s="94">
        <f t="shared" si="56"/>
        <v>-422262.94756399357</v>
      </c>
      <c r="Z18" s="94">
        <f t="shared" si="56"/>
        <v>-367047.60355826974</v>
      </c>
      <c r="AA18" s="94">
        <f t="shared" si="56"/>
        <v>-309288.00498182571</v>
      </c>
      <c r="AB18" s="94">
        <f t="shared" si="56"/>
        <v>-250167.64235287215</v>
      </c>
      <c r="AC18" s="94">
        <f t="shared" si="56"/>
        <v>-190184.48621391359</v>
      </c>
      <c r="AD18" s="94">
        <f t="shared" si="56"/>
        <v>-135385.88277008076</v>
      </c>
      <c r="AE18" s="94">
        <f t="shared" si="56"/>
        <v>-78257.646884125366</v>
      </c>
      <c r="AF18" s="94">
        <f t="shared" si="56"/>
        <v>-22636.679967193173</v>
      </c>
      <c r="AG18" s="94">
        <f t="shared" si="56"/>
        <v>5690025.8347488455</v>
      </c>
      <c r="AH18" s="94">
        <f t="shared" si="56"/>
        <v>5226988.6497528842</v>
      </c>
      <c r="AI18" s="94">
        <f t="shared" si="56"/>
        <v>4692458.0244534891</v>
      </c>
      <c r="AJ18" s="94">
        <f t="shared" si="56"/>
        <v>4181946.7939058174</v>
      </c>
      <c r="AK18" s="94">
        <f t="shared" ref="AK18:BP18" si="57">AJ24</f>
        <v>3721080.7393512568</v>
      </c>
      <c r="AL18" s="94">
        <f t="shared" si="57"/>
        <v>3240385.2191619379</v>
      </c>
      <c r="AM18" s="94">
        <f t="shared" si="57"/>
        <v>2706545.6188118011</v>
      </c>
      <c r="AN18" s="94">
        <f t="shared" si="57"/>
        <v>2175424.4215471316</v>
      </c>
      <c r="AO18" s="94">
        <f t="shared" si="57"/>
        <v>1616928.3171219705</v>
      </c>
      <c r="AP18" s="94">
        <f t="shared" si="57"/>
        <v>1103937.8614955707</v>
      </c>
      <c r="AQ18" s="94">
        <f t="shared" si="57"/>
        <v>616882.47796352836</v>
      </c>
      <c r="AR18" s="94">
        <f t="shared" si="57"/>
        <v>186486.42690763128</v>
      </c>
      <c r="AS18" s="94">
        <f t="shared" si="57"/>
        <v>3218100.4298171983</v>
      </c>
      <c r="AT18" s="94">
        <f t="shared" si="57"/>
        <v>2959562.6463696575</v>
      </c>
      <c r="AU18" s="94">
        <f t="shared" si="57"/>
        <v>2704002.9174189409</v>
      </c>
      <c r="AV18" s="94">
        <f t="shared" si="57"/>
        <v>2443371.7817609389</v>
      </c>
      <c r="AW18" s="94">
        <f t="shared" si="57"/>
        <v>2189336.4017029502</v>
      </c>
      <c r="AX18" s="94">
        <f t="shared" si="57"/>
        <v>1946607.6875936331</v>
      </c>
      <c r="AY18" s="94">
        <f t="shared" si="57"/>
        <v>1703651.612157013</v>
      </c>
      <c r="AZ18" s="94">
        <f t="shared" si="57"/>
        <v>1406373.6196365934</v>
      </c>
      <c r="BA18" s="94">
        <f t="shared" si="57"/>
        <v>1105965.4596365935</v>
      </c>
      <c r="BB18" s="94">
        <f t="shared" si="57"/>
        <v>844328.50963659352</v>
      </c>
      <c r="BC18" s="94">
        <f t="shared" si="57"/>
        <v>573712.77963659354</v>
      </c>
      <c r="BD18" s="94">
        <f t="shared" si="57"/>
        <v>331945.12963659351</v>
      </c>
      <c r="BE18" s="94">
        <f t="shared" si="57"/>
        <v>8976893.4710104167</v>
      </c>
      <c r="BF18" s="94">
        <f t="shared" si="57"/>
        <v>8274922.2055564225</v>
      </c>
      <c r="BG18" s="94">
        <f t="shared" si="57"/>
        <v>7523684.8732067803</v>
      </c>
      <c r="BH18" s="94">
        <f t="shared" si="57"/>
        <v>6736486.7574580051</v>
      </c>
      <c r="BI18" s="94">
        <f t="shared" si="57"/>
        <v>6028285.7637344869</v>
      </c>
      <c r="BJ18" s="94">
        <f t="shared" si="57"/>
        <v>5297579.2883239239</v>
      </c>
      <c r="BK18" s="94">
        <f t="shared" si="57"/>
        <v>4551237.2845085934</v>
      </c>
      <c r="BL18" s="94">
        <f t="shared" si="57"/>
        <v>4071075.5774090197</v>
      </c>
      <c r="BM18" s="94">
        <f t="shared" si="57"/>
        <v>7.4090198613703251E-3</v>
      </c>
      <c r="BN18" s="94">
        <f t="shared" si="57"/>
        <v>7.4090198613703251E-3</v>
      </c>
      <c r="BO18" s="94">
        <f t="shared" si="57"/>
        <v>7.4090198613703251E-3</v>
      </c>
      <c r="BP18" s="94">
        <f t="shared" si="57"/>
        <v>7.4090198613703251E-3</v>
      </c>
      <c r="BQ18" s="94">
        <f t="shared" ref="BQ18:CI18" si="58">BP24</f>
        <v>7.4090198613703251E-3</v>
      </c>
      <c r="BR18" s="94">
        <f t="shared" si="58"/>
        <v>7.4090198613703251E-3</v>
      </c>
      <c r="BS18" s="94">
        <f t="shared" si="58"/>
        <v>7.4090198613703251E-3</v>
      </c>
      <c r="BT18" s="94">
        <f t="shared" si="58"/>
        <v>7.4090198613703251E-3</v>
      </c>
      <c r="BU18" s="94">
        <f t="shared" si="58"/>
        <v>7.4090198613703251E-3</v>
      </c>
      <c r="BV18" s="94">
        <f t="shared" si="58"/>
        <v>7.4090198613703251E-3</v>
      </c>
      <c r="BW18" s="94">
        <f t="shared" si="58"/>
        <v>7.4090198613703251E-3</v>
      </c>
      <c r="BX18" s="94">
        <f t="shared" si="58"/>
        <v>-2.5909801386296751E-3</v>
      </c>
      <c r="BY18" s="94">
        <f t="shared" si="58"/>
        <v>-2.5909801386296751E-3</v>
      </c>
      <c r="BZ18" s="94">
        <f t="shared" si="58"/>
        <v>-2.5909801386296751E-3</v>
      </c>
      <c r="CA18" s="94">
        <f t="shared" si="58"/>
        <v>-2.5909801386296751E-3</v>
      </c>
      <c r="CB18" s="94">
        <f t="shared" si="58"/>
        <v>-2.5909801386296751E-3</v>
      </c>
      <c r="CC18" s="94">
        <f t="shared" si="58"/>
        <v>-2.5909801386296751E-3</v>
      </c>
      <c r="CD18" s="94">
        <f t="shared" si="58"/>
        <v>-2.5909801386296751E-3</v>
      </c>
      <c r="CE18" s="94">
        <f t="shared" si="58"/>
        <v>-2.5909801386296751E-3</v>
      </c>
      <c r="CF18" s="94">
        <f t="shared" si="58"/>
        <v>-2.5909801386296751E-3</v>
      </c>
      <c r="CG18" s="94">
        <f t="shared" si="58"/>
        <v>-2.5909801386296751E-3</v>
      </c>
      <c r="CH18" s="94">
        <f t="shared" si="58"/>
        <v>-2.5909801386296751E-3</v>
      </c>
      <c r="CI18" s="94">
        <f t="shared" si="58"/>
        <v>-2.5909801386296751E-3</v>
      </c>
      <c r="CJ18" s="94">
        <f t="shared" ref="CJ18" si="59">CI24</f>
        <v>-2.5909801386296751E-3</v>
      </c>
      <c r="CK18" s="94">
        <f t="shared" ref="CK18" si="60">CJ24</f>
        <v>-2.5909801386296751E-3</v>
      </c>
      <c r="CL18" s="94">
        <f t="shared" ref="CL18" si="61">CK24</f>
        <v>-2.5909801386296751E-3</v>
      </c>
      <c r="CM18" s="94">
        <f t="shared" ref="CM18" si="62">CL24</f>
        <v>-2.5909801386296751E-3</v>
      </c>
      <c r="CN18" s="94">
        <f t="shared" ref="CN18" si="63">CM24</f>
        <v>-2.5909801386296751E-3</v>
      </c>
      <c r="CO18" s="94">
        <f t="shared" ref="CO18" si="64">CN24</f>
        <v>-2.5909801386296751E-3</v>
      </c>
      <c r="CP18" s="94">
        <f t="shared" ref="CP18" si="65">CO24</f>
        <v>-2.5909801386296751E-3</v>
      </c>
      <c r="CQ18" s="94">
        <f t="shared" ref="CQ18" si="66">CP24</f>
        <v>-2.5909801386296751E-3</v>
      </c>
      <c r="CR18" s="94">
        <f t="shared" ref="CR18" si="67">CQ24</f>
        <v>-2.5909801386296751E-3</v>
      </c>
      <c r="CS18" s="94">
        <f t="shared" ref="CS18" si="68">CR24</f>
        <v>-2.5909801386296751E-3</v>
      </c>
      <c r="CT18" s="94">
        <f t="shared" ref="CT18" si="69">CS24</f>
        <v>-2.5909801386296751E-3</v>
      </c>
      <c r="CU18" s="94">
        <f t="shared" ref="CU18" si="70">CT24</f>
        <v>-2.5909801386296751E-3</v>
      </c>
      <c r="CV18" s="94">
        <f t="shared" ref="CV18" si="71">CU24</f>
        <v>-2.5909801386296751E-3</v>
      </c>
      <c r="CW18" s="94">
        <f t="shared" ref="CW18" si="72">CV24</f>
        <v>-2.5909801386296751E-3</v>
      </c>
      <c r="CX18" s="94">
        <f t="shared" ref="CX18" si="73">CW24</f>
        <v>-2.5909801386296751E-3</v>
      </c>
      <c r="CY18" s="94">
        <f t="shared" ref="CY18" si="74">CX24</f>
        <v>-2.5909801386296751E-3</v>
      </c>
      <c r="CZ18" s="94">
        <f t="shared" ref="CZ18" si="75">CY24</f>
        <v>-2.5909801386296751E-3</v>
      </c>
      <c r="DA18" s="94">
        <f t="shared" ref="DA18" si="76">CZ24</f>
        <v>-2.5909801386296751E-3</v>
      </c>
      <c r="DB18" s="94">
        <f t="shared" ref="DB18" si="77">DA24</f>
        <v>-2.5909801386296751E-3</v>
      </c>
      <c r="DC18" s="94">
        <f t="shared" ref="DC18" si="78">DB24</f>
        <v>-2.5909801386296751E-3</v>
      </c>
      <c r="DD18" s="94">
        <f t="shared" ref="DD18" si="79">DC24</f>
        <v>-2.5909801386296751E-3</v>
      </c>
      <c r="DE18" s="94">
        <f t="shared" ref="DE18" si="80">DD24</f>
        <v>-2.5909801386296751E-3</v>
      </c>
      <c r="DF18" s="94">
        <f t="shared" ref="DF18" si="81">DE24</f>
        <v>-2.5909801386296751E-3</v>
      </c>
      <c r="DG18" s="94">
        <f t="shared" ref="DG18" si="82">DF24</f>
        <v>-2.5909801386296751E-3</v>
      </c>
      <c r="DH18" s="94">
        <f t="shared" ref="DH18" si="83">DG24</f>
        <v>-2.5909801386296751E-3</v>
      </c>
      <c r="DI18" s="94">
        <f t="shared" ref="DI18" si="84">DH24</f>
        <v>-2.5909801386296751E-3</v>
      </c>
      <c r="DJ18" s="94">
        <f t="shared" ref="DJ18" si="85">DI24</f>
        <v>-2.5909801386296751E-3</v>
      </c>
      <c r="DK18" s="94">
        <f t="shared" ref="DK18" si="86">DJ24</f>
        <v>-2.5909801386296751E-3</v>
      </c>
      <c r="DL18" s="94">
        <f t="shared" ref="DL18" si="87">DK24</f>
        <v>-2.5909801386296751E-3</v>
      </c>
      <c r="DM18" s="94">
        <f t="shared" ref="DM18" si="88">DL24</f>
        <v>-2.5909801386296751E-3</v>
      </c>
      <c r="DN18" s="94">
        <f t="shared" ref="DN18" si="89">DM24</f>
        <v>-2.5909801386296751E-3</v>
      </c>
      <c r="DO18" s="94">
        <f t="shared" ref="DO18" si="90">DN24</f>
        <v>-2.5909801386296751E-3</v>
      </c>
      <c r="DP18" s="94">
        <f t="shared" ref="DP18" si="91">DO24</f>
        <v>-2.5909801386296751E-3</v>
      </c>
      <c r="DQ18" s="94">
        <f t="shared" ref="DQ18" si="92">DP24</f>
        <v>-2.5909801386296751E-3</v>
      </c>
      <c r="DR18" s="94">
        <f t="shared" ref="DR18" si="93">DQ24</f>
        <v>-2.5909801386296751E-3</v>
      </c>
      <c r="DS18" s="94">
        <f t="shared" ref="DS18" si="94">DR24</f>
        <v>-2.5909801386296751E-3</v>
      </c>
      <c r="DT18" s="94">
        <f t="shared" ref="DT18" si="95">DS24</f>
        <v>-2.5909801386296751E-3</v>
      </c>
      <c r="DU18" s="94">
        <f t="shared" ref="DU18" si="96">DT24</f>
        <v>-2.5909801386296751E-3</v>
      </c>
      <c r="DV18" s="94">
        <f t="shared" ref="DV18" si="97">DU24</f>
        <v>-2.5909801386296751E-3</v>
      </c>
      <c r="DW18" s="94">
        <f t="shared" ref="DW18" si="98">DV24</f>
        <v>-2.5909801386296751E-3</v>
      </c>
      <c r="DX18" s="94">
        <f t="shared" ref="DX18" si="99">DW24</f>
        <v>-2.5909801386296751E-3</v>
      </c>
      <c r="DY18" s="94">
        <f t="shared" ref="DY18" si="100">DX24</f>
        <v>-2.5909801386296751E-3</v>
      </c>
      <c r="DZ18" s="94">
        <f t="shared" ref="DZ18" si="101">DY24</f>
        <v>-2.5909801386296751E-3</v>
      </c>
      <c r="EA18" s="94">
        <f t="shared" ref="EA18" si="102">DZ24</f>
        <v>-2.5909801386296751E-3</v>
      </c>
      <c r="EB18" s="94">
        <f t="shared" ref="EB18" si="103">EA24</f>
        <v>-2.5909801386296751E-3</v>
      </c>
      <c r="EC18" s="94">
        <f t="shared" ref="EC18" si="104">EB24</f>
        <v>-2.5909801386296751E-3</v>
      </c>
      <c r="ED18" s="94">
        <f t="shared" ref="ED18" si="105">EC24</f>
        <v>-2.5909801386296751E-3</v>
      </c>
      <c r="EE18" s="94">
        <f t="shared" ref="EE18" si="106">ED24</f>
        <v>-2.5909801386296751E-3</v>
      </c>
      <c r="EF18" s="94">
        <f t="shared" ref="EF18" si="107">EE24</f>
        <v>-2.5909801386296751E-3</v>
      </c>
      <c r="EG18" s="94">
        <f t="shared" ref="EG18" si="108">EF24</f>
        <v>-2.5909801386296751E-3</v>
      </c>
      <c r="EH18" s="94">
        <f t="shared" ref="EH18" si="109">EG24</f>
        <v>-2.5909801386296751E-3</v>
      </c>
      <c r="EI18" s="94">
        <f t="shared" ref="EI18" si="110">EH24</f>
        <v>-2.5909801386296751E-3</v>
      </c>
    </row>
    <row r="19" spans="1:139" x14ac:dyDescent="0.2">
      <c r="B19" s="90" t="s">
        <v>150</v>
      </c>
      <c r="C19" s="91"/>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94">
        <v>-708425.84637870709</v>
      </c>
      <c r="U19" s="22">
        <v>0</v>
      </c>
      <c r="V19" s="22">
        <v>0</v>
      </c>
      <c r="W19" s="22">
        <v>0</v>
      </c>
      <c r="X19" s="22">
        <v>0</v>
      </c>
      <c r="Y19" s="22">
        <v>0</v>
      </c>
      <c r="Z19" s="22">
        <v>0</v>
      </c>
      <c r="AA19" s="22">
        <v>0</v>
      </c>
      <c r="AB19" s="22">
        <v>0</v>
      </c>
      <c r="AC19" s="22">
        <v>0</v>
      </c>
      <c r="AD19" s="22">
        <v>0</v>
      </c>
      <c r="AE19" s="22">
        <v>0</v>
      </c>
      <c r="AF19" s="94">
        <v>6235947.3942669518</v>
      </c>
      <c r="AG19" s="22">
        <v>0</v>
      </c>
      <c r="AH19" s="22">
        <v>0</v>
      </c>
      <c r="AI19" s="22">
        <v>0</v>
      </c>
      <c r="AJ19" s="22">
        <v>0</v>
      </c>
      <c r="AK19" s="22">
        <v>0</v>
      </c>
      <c r="AL19" s="22">
        <v>0</v>
      </c>
      <c r="AM19" s="22">
        <v>0</v>
      </c>
      <c r="AN19" s="22">
        <v>0</v>
      </c>
      <c r="AO19" s="22">
        <v>0</v>
      </c>
      <c r="AP19" s="22">
        <v>0</v>
      </c>
      <c r="AQ19" s="22">
        <v>0</v>
      </c>
      <c r="AR19" s="94">
        <v>3261064.2006824049</v>
      </c>
      <c r="AS19" s="22">
        <v>0</v>
      </c>
      <c r="AT19" s="22">
        <v>0</v>
      </c>
      <c r="AU19" s="22">
        <v>0</v>
      </c>
      <c r="AV19" s="22">
        <v>0</v>
      </c>
      <c r="AW19" s="22">
        <v>0</v>
      </c>
      <c r="AX19" s="22">
        <v>0</v>
      </c>
      <c r="AY19" s="22">
        <v>0</v>
      </c>
      <c r="AZ19" s="22">
        <v>0</v>
      </c>
      <c r="BA19" s="22">
        <v>0</v>
      </c>
      <c r="BB19" s="22">
        <v>0</v>
      </c>
      <c r="BC19" s="22">
        <v>0</v>
      </c>
      <c r="BD19" s="22">
        <v>9351460.1099999994</v>
      </c>
      <c r="BE19" s="22">
        <v>0</v>
      </c>
      <c r="BF19" s="22">
        <v>0</v>
      </c>
      <c r="BG19" s="22">
        <v>0</v>
      </c>
      <c r="BH19" s="22">
        <v>0</v>
      </c>
      <c r="BI19" s="22">
        <v>0</v>
      </c>
      <c r="BJ19" s="22">
        <v>0</v>
      </c>
      <c r="BK19" s="22">
        <v>0</v>
      </c>
      <c r="BL19" s="22">
        <v>0</v>
      </c>
      <c r="BM19" s="22">
        <v>0</v>
      </c>
      <c r="BN19" s="22">
        <v>0</v>
      </c>
      <c r="BO19" s="22">
        <v>0</v>
      </c>
      <c r="BP19" s="22">
        <v>0</v>
      </c>
      <c r="BQ19" s="22">
        <v>0</v>
      </c>
      <c r="BR19" s="22">
        <v>0</v>
      </c>
      <c r="BS19" s="22">
        <v>0</v>
      </c>
      <c r="BT19" s="22">
        <v>0</v>
      </c>
      <c r="BU19" s="22">
        <v>0</v>
      </c>
      <c r="BV19" s="22">
        <v>0</v>
      </c>
      <c r="BW19" s="22">
        <v>0</v>
      </c>
      <c r="BX19" s="22">
        <v>0</v>
      </c>
      <c r="BY19" s="22">
        <v>0</v>
      </c>
      <c r="BZ19" s="22">
        <v>0</v>
      </c>
      <c r="CA19" s="22">
        <v>0</v>
      </c>
      <c r="CB19" s="22">
        <v>0</v>
      </c>
      <c r="CC19" s="22">
        <v>0</v>
      </c>
      <c r="CD19" s="22">
        <v>0</v>
      </c>
      <c r="CE19" s="22">
        <v>0</v>
      </c>
      <c r="CF19" s="22">
        <v>0</v>
      </c>
      <c r="CG19" s="22">
        <v>0</v>
      </c>
      <c r="CH19" s="22">
        <v>0</v>
      </c>
      <c r="CI19" s="22">
        <v>0</v>
      </c>
      <c r="CJ19" s="22">
        <v>0</v>
      </c>
      <c r="CK19" s="22">
        <v>0</v>
      </c>
      <c r="CL19" s="22">
        <v>0</v>
      </c>
      <c r="CM19" s="22">
        <v>0</v>
      </c>
      <c r="CN19" s="22">
        <v>0</v>
      </c>
      <c r="CO19" s="22">
        <v>0</v>
      </c>
      <c r="CP19" s="22">
        <v>0</v>
      </c>
      <c r="CQ19" s="22">
        <v>0</v>
      </c>
      <c r="CR19" s="22">
        <v>0</v>
      </c>
      <c r="CS19" s="22">
        <v>0</v>
      </c>
      <c r="CT19" s="22">
        <v>0</v>
      </c>
      <c r="CU19" s="22">
        <v>0</v>
      </c>
      <c r="CV19" s="22">
        <v>0</v>
      </c>
      <c r="CW19" s="22">
        <v>0</v>
      </c>
      <c r="CX19" s="22">
        <v>0</v>
      </c>
      <c r="CY19" s="22">
        <v>0</v>
      </c>
      <c r="CZ19" s="22">
        <v>0</v>
      </c>
      <c r="DA19" s="22">
        <v>0</v>
      </c>
      <c r="DB19" s="22">
        <v>0</v>
      </c>
      <c r="DC19" s="22">
        <v>0</v>
      </c>
      <c r="DD19" s="22">
        <v>0</v>
      </c>
      <c r="DE19" s="22">
        <v>0</v>
      </c>
      <c r="DF19" s="22">
        <v>0</v>
      </c>
      <c r="DG19" s="22">
        <v>0</v>
      </c>
      <c r="DH19" s="22">
        <v>0</v>
      </c>
      <c r="DI19" s="22">
        <v>0</v>
      </c>
      <c r="DJ19" s="22">
        <v>0</v>
      </c>
      <c r="DK19" s="22">
        <v>0</v>
      </c>
      <c r="DL19" s="22">
        <v>0</v>
      </c>
      <c r="DM19" s="22">
        <v>0</v>
      </c>
      <c r="DN19" s="22">
        <v>0</v>
      </c>
      <c r="DO19" s="22">
        <v>0</v>
      </c>
      <c r="DP19" s="22">
        <v>0</v>
      </c>
      <c r="DQ19" s="22">
        <v>0</v>
      </c>
      <c r="DR19" s="22">
        <v>0</v>
      </c>
      <c r="DS19" s="22">
        <v>0</v>
      </c>
      <c r="DT19" s="22">
        <v>0</v>
      </c>
      <c r="DU19" s="22">
        <v>0</v>
      </c>
      <c r="DV19" s="22">
        <v>0</v>
      </c>
      <c r="DW19" s="22">
        <v>0</v>
      </c>
      <c r="DX19" s="22">
        <v>0</v>
      </c>
      <c r="DY19" s="22">
        <v>0</v>
      </c>
      <c r="DZ19" s="22">
        <v>0</v>
      </c>
      <c r="EA19" s="22">
        <v>0</v>
      </c>
      <c r="EB19" s="22">
        <v>0</v>
      </c>
      <c r="EC19" s="22">
        <v>0</v>
      </c>
      <c r="ED19" s="22">
        <v>0</v>
      </c>
      <c r="EE19" s="22">
        <v>0</v>
      </c>
      <c r="EF19" s="22">
        <v>0</v>
      </c>
      <c r="EG19" s="22">
        <v>0</v>
      </c>
      <c r="EH19" s="22">
        <v>0</v>
      </c>
      <c r="EI19" s="22">
        <v>0</v>
      </c>
    </row>
    <row r="20" spans="1:139" x14ac:dyDescent="0.2">
      <c r="B20" s="90" t="s">
        <v>155</v>
      </c>
      <c r="C20" s="91"/>
      <c r="D20" s="22">
        <v>0</v>
      </c>
      <c r="E20" s="22">
        <v>0</v>
      </c>
      <c r="F20" s="22">
        <v>0</v>
      </c>
      <c r="G20" s="22">
        <v>0</v>
      </c>
      <c r="H20" s="22">
        <v>0</v>
      </c>
      <c r="I20" s="22">
        <v>0</v>
      </c>
      <c r="J20" s="22">
        <v>0</v>
      </c>
      <c r="K20" s="22">
        <v>0</v>
      </c>
      <c r="L20" s="22">
        <v>0</v>
      </c>
      <c r="M20" s="22">
        <v>0</v>
      </c>
      <c r="N20" s="22">
        <v>0</v>
      </c>
      <c r="O20" s="22">
        <v>0</v>
      </c>
      <c r="P20" s="22">
        <v>0</v>
      </c>
      <c r="Q20" s="22">
        <v>0</v>
      </c>
      <c r="R20" s="22">
        <v>0</v>
      </c>
      <c r="S20" s="22">
        <v>0</v>
      </c>
      <c r="T20" s="22">
        <v>0</v>
      </c>
      <c r="U20" s="22">
        <v>0</v>
      </c>
      <c r="V20" s="22">
        <v>0</v>
      </c>
      <c r="W20" s="22">
        <v>0</v>
      </c>
      <c r="X20" s="22">
        <v>0</v>
      </c>
      <c r="Y20" s="22">
        <v>0</v>
      </c>
      <c r="Z20" s="22">
        <v>0</v>
      </c>
      <c r="AA20" s="22">
        <v>0</v>
      </c>
      <c r="AB20" s="22">
        <v>0</v>
      </c>
      <c r="AC20" s="22">
        <v>0</v>
      </c>
      <c r="AD20" s="22">
        <v>0</v>
      </c>
      <c r="AE20" s="22">
        <v>0</v>
      </c>
      <c r="AF20" s="22">
        <v>0</v>
      </c>
      <c r="AG20" s="22">
        <v>0</v>
      </c>
      <c r="AH20" s="22">
        <v>0</v>
      </c>
      <c r="AI20" s="22">
        <v>0</v>
      </c>
      <c r="AJ20" s="22">
        <v>0</v>
      </c>
      <c r="AK20" s="22">
        <v>0</v>
      </c>
      <c r="AL20" s="22">
        <v>0</v>
      </c>
      <c r="AM20" s="22">
        <v>0</v>
      </c>
      <c r="AN20" s="22">
        <v>0</v>
      </c>
      <c r="AO20" s="22">
        <v>0</v>
      </c>
      <c r="AP20" s="22">
        <v>0</v>
      </c>
      <c r="AQ20" s="22">
        <v>0</v>
      </c>
      <c r="AR20" s="22">
        <v>0</v>
      </c>
      <c r="AS20" s="22">
        <v>0</v>
      </c>
      <c r="AT20" s="22">
        <v>0</v>
      </c>
      <c r="AU20" s="22">
        <v>0</v>
      </c>
      <c r="AV20" s="22">
        <v>0</v>
      </c>
      <c r="AW20" s="22">
        <v>0</v>
      </c>
      <c r="AX20" s="22">
        <v>0</v>
      </c>
      <c r="AY20" s="22">
        <v>0</v>
      </c>
      <c r="AZ20" s="22">
        <v>0</v>
      </c>
      <c r="BA20" s="22">
        <v>0</v>
      </c>
      <c r="BB20" s="22">
        <v>0</v>
      </c>
      <c r="BC20" s="22">
        <v>0</v>
      </c>
      <c r="BD20" s="22">
        <v>0</v>
      </c>
      <c r="BE20" s="22">
        <v>0</v>
      </c>
      <c r="BF20" s="22">
        <v>0</v>
      </c>
      <c r="BG20" s="22">
        <v>0</v>
      </c>
      <c r="BH20" s="22">
        <v>0</v>
      </c>
      <c r="BI20" s="22">
        <v>0</v>
      </c>
      <c r="BJ20" s="22">
        <v>0</v>
      </c>
      <c r="BK20" s="22">
        <v>0</v>
      </c>
      <c r="BL20" s="22">
        <v>-4071075.57</v>
      </c>
      <c r="BM20" s="22">
        <v>0</v>
      </c>
      <c r="BN20" s="22">
        <v>0</v>
      </c>
      <c r="BO20" s="22">
        <v>0</v>
      </c>
      <c r="BP20" s="22">
        <v>0</v>
      </c>
      <c r="BQ20" s="22">
        <v>0</v>
      </c>
      <c r="BR20" s="22">
        <v>0</v>
      </c>
      <c r="BS20" s="22">
        <v>0</v>
      </c>
      <c r="BT20" s="22">
        <v>0</v>
      </c>
      <c r="BU20" s="22">
        <v>0</v>
      </c>
      <c r="BV20" s="22">
        <v>0</v>
      </c>
      <c r="BW20" s="22">
        <v>0</v>
      </c>
      <c r="BX20" s="22">
        <v>0</v>
      </c>
      <c r="BY20" s="22">
        <v>0</v>
      </c>
      <c r="BZ20" s="22">
        <v>0</v>
      </c>
      <c r="CA20" s="22">
        <v>0</v>
      </c>
      <c r="CB20" s="22">
        <v>0</v>
      </c>
      <c r="CC20" s="22">
        <v>0</v>
      </c>
      <c r="CD20" s="22">
        <v>0</v>
      </c>
      <c r="CE20" s="22">
        <v>0</v>
      </c>
      <c r="CF20" s="22">
        <v>0</v>
      </c>
      <c r="CG20" s="22">
        <v>0</v>
      </c>
      <c r="CH20" s="22">
        <v>0</v>
      </c>
      <c r="CI20" s="22">
        <v>0</v>
      </c>
      <c r="CJ20" s="22">
        <v>0</v>
      </c>
      <c r="CK20" s="22">
        <v>0</v>
      </c>
      <c r="CL20" s="22">
        <v>0</v>
      </c>
      <c r="CM20" s="22">
        <v>0</v>
      </c>
      <c r="CN20" s="22">
        <v>0</v>
      </c>
      <c r="CO20" s="22">
        <v>0</v>
      </c>
      <c r="CP20" s="22">
        <v>0</v>
      </c>
      <c r="CQ20" s="22">
        <v>0</v>
      </c>
      <c r="CR20" s="22">
        <v>0</v>
      </c>
      <c r="CS20" s="22">
        <v>0</v>
      </c>
      <c r="CT20" s="22">
        <v>0</v>
      </c>
      <c r="CU20" s="22">
        <v>0</v>
      </c>
      <c r="CV20" s="22">
        <v>0</v>
      </c>
      <c r="CW20" s="22">
        <v>0</v>
      </c>
      <c r="CX20" s="22">
        <v>0</v>
      </c>
      <c r="CY20" s="22">
        <v>0</v>
      </c>
      <c r="CZ20" s="22">
        <v>0</v>
      </c>
      <c r="DA20" s="22">
        <v>0</v>
      </c>
      <c r="DB20" s="22">
        <v>0</v>
      </c>
      <c r="DC20" s="22">
        <v>0</v>
      </c>
      <c r="DD20" s="22">
        <v>0</v>
      </c>
      <c r="DE20" s="22">
        <v>0</v>
      </c>
      <c r="DF20" s="22">
        <v>0</v>
      </c>
      <c r="DG20" s="22">
        <v>0</v>
      </c>
      <c r="DH20" s="22">
        <v>0</v>
      </c>
      <c r="DI20" s="22">
        <v>0</v>
      </c>
      <c r="DJ20" s="22">
        <v>0</v>
      </c>
      <c r="DK20" s="22">
        <v>0</v>
      </c>
      <c r="DL20" s="22">
        <v>0</v>
      </c>
      <c r="DM20" s="22">
        <v>0</v>
      </c>
      <c r="DN20" s="22">
        <v>0</v>
      </c>
      <c r="DO20" s="22">
        <v>0</v>
      </c>
      <c r="DP20" s="22">
        <v>0</v>
      </c>
      <c r="DQ20" s="22">
        <v>0</v>
      </c>
      <c r="DR20" s="22">
        <v>0</v>
      </c>
      <c r="DS20" s="22">
        <v>0</v>
      </c>
      <c r="DT20" s="22">
        <v>0</v>
      </c>
      <c r="DU20" s="22">
        <v>0</v>
      </c>
      <c r="DV20" s="22">
        <v>0</v>
      </c>
      <c r="DW20" s="22">
        <v>0</v>
      </c>
      <c r="DX20" s="22">
        <v>0</v>
      </c>
      <c r="DY20" s="22">
        <v>0</v>
      </c>
      <c r="DZ20" s="22">
        <v>0</v>
      </c>
      <c r="EA20" s="22">
        <v>0</v>
      </c>
      <c r="EB20" s="22">
        <v>0</v>
      </c>
      <c r="EC20" s="22">
        <v>0</v>
      </c>
      <c r="ED20" s="22">
        <v>0</v>
      </c>
      <c r="EE20" s="22">
        <v>0</v>
      </c>
      <c r="EF20" s="22">
        <v>0</v>
      </c>
      <c r="EG20" s="22">
        <v>0</v>
      </c>
      <c r="EH20" s="22">
        <v>0</v>
      </c>
      <c r="EI20" s="22">
        <v>0</v>
      </c>
    </row>
    <row r="21" spans="1:139" x14ac:dyDescent="0.2">
      <c r="B21" s="90" t="s">
        <v>290</v>
      </c>
      <c r="C21" s="91"/>
      <c r="D21" s="22">
        <v>0</v>
      </c>
      <c r="E21" s="22">
        <v>0</v>
      </c>
      <c r="F21" s="22">
        <v>0</v>
      </c>
      <c r="G21" s="22">
        <v>0</v>
      </c>
      <c r="H21" s="22">
        <v>0</v>
      </c>
      <c r="I21" s="22">
        <v>0</v>
      </c>
      <c r="J21" s="22">
        <v>0</v>
      </c>
      <c r="K21" s="22">
        <v>0</v>
      </c>
      <c r="L21" s="22">
        <v>0</v>
      </c>
      <c r="M21" s="22">
        <v>0</v>
      </c>
      <c r="N21" s="22">
        <v>0</v>
      </c>
      <c r="O21" s="22">
        <v>0</v>
      </c>
      <c r="P21" s="22">
        <v>0</v>
      </c>
      <c r="Q21" s="22">
        <v>0</v>
      </c>
      <c r="R21" s="22">
        <v>0</v>
      </c>
      <c r="S21" s="22">
        <v>0</v>
      </c>
      <c r="T21" s="22">
        <v>0</v>
      </c>
      <c r="U21" s="22">
        <v>0</v>
      </c>
      <c r="V21" s="22">
        <v>0</v>
      </c>
      <c r="W21" s="22">
        <v>0</v>
      </c>
      <c r="X21" s="22">
        <v>0</v>
      </c>
      <c r="Y21" s="22">
        <v>0</v>
      </c>
      <c r="Z21" s="22">
        <v>0</v>
      </c>
      <c r="AA21" s="22">
        <v>0</v>
      </c>
      <c r="AB21" s="22">
        <v>0</v>
      </c>
      <c r="AC21" s="22">
        <v>0</v>
      </c>
      <c r="AD21" s="22">
        <v>0</v>
      </c>
      <c r="AE21" s="22">
        <v>0</v>
      </c>
      <c r="AF21" s="22">
        <v>0</v>
      </c>
      <c r="AG21" s="22">
        <v>0</v>
      </c>
      <c r="AH21" s="22">
        <v>0</v>
      </c>
      <c r="AI21" s="22">
        <v>0</v>
      </c>
      <c r="AJ21" s="22">
        <v>0</v>
      </c>
      <c r="AK21" s="22">
        <v>0</v>
      </c>
      <c r="AL21" s="22">
        <v>0</v>
      </c>
      <c r="AM21" s="22">
        <v>0</v>
      </c>
      <c r="AN21" s="22">
        <v>0</v>
      </c>
      <c r="AO21" s="22">
        <v>0</v>
      </c>
      <c r="AP21" s="22">
        <v>0</v>
      </c>
      <c r="AQ21" s="22">
        <v>0</v>
      </c>
      <c r="AR21" s="22">
        <v>0</v>
      </c>
      <c r="AS21" s="22">
        <v>0</v>
      </c>
      <c r="AT21" s="22">
        <v>0</v>
      </c>
      <c r="AU21" s="22">
        <v>0</v>
      </c>
      <c r="AV21" s="22">
        <v>0</v>
      </c>
      <c r="AW21" s="22">
        <v>0</v>
      </c>
      <c r="AX21" s="22">
        <v>0</v>
      </c>
      <c r="AY21" s="22">
        <v>0</v>
      </c>
      <c r="AZ21" s="22">
        <v>0</v>
      </c>
      <c r="BA21" s="22">
        <v>0</v>
      </c>
      <c r="BB21" s="22">
        <v>0</v>
      </c>
      <c r="BC21" s="22">
        <v>0</v>
      </c>
      <c r="BD21" s="22">
        <v>0</v>
      </c>
      <c r="BE21" s="22">
        <v>0</v>
      </c>
      <c r="BF21" s="22">
        <v>0</v>
      </c>
      <c r="BG21" s="22">
        <v>0</v>
      </c>
      <c r="BH21" s="22">
        <v>0</v>
      </c>
      <c r="BI21" s="22">
        <v>0</v>
      </c>
      <c r="BJ21" s="22">
        <v>0</v>
      </c>
      <c r="BK21" s="22">
        <v>0</v>
      </c>
      <c r="BL21" s="22">
        <v>0</v>
      </c>
      <c r="BM21" s="22">
        <v>0</v>
      </c>
      <c r="BN21" s="22">
        <v>0</v>
      </c>
      <c r="BO21" s="22">
        <v>0</v>
      </c>
      <c r="BP21" s="22">
        <v>0</v>
      </c>
      <c r="BQ21" s="22">
        <v>0</v>
      </c>
      <c r="BR21" s="22">
        <v>0</v>
      </c>
      <c r="BS21" s="22">
        <v>0</v>
      </c>
      <c r="BT21" s="22">
        <v>0</v>
      </c>
      <c r="BU21" s="22">
        <v>0</v>
      </c>
      <c r="BV21" s="22">
        <v>0</v>
      </c>
      <c r="BW21" s="22">
        <v>-0.01</v>
      </c>
      <c r="BX21" s="22">
        <v>0</v>
      </c>
      <c r="BY21" s="22">
        <v>0</v>
      </c>
      <c r="BZ21" s="22">
        <v>0</v>
      </c>
      <c r="CA21" s="22">
        <v>0</v>
      </c>
      <c r="CB21" s="22">
        <v>0</v>
      </c>
      <c r="CC21" s="22">
        <v>0</v>
      </c>
      <c r="CD21" s="22">
        <v>0</v>
      </c>
      <c r="CE21" s="22">
        <v>0</v>
      </c>
      <c r="CF21" s="22">
        <v>0</v>
      </c>
      <c r="CG21" s="22">
        <v>0</v>
      </c>
      <c r="CH21" s="22">
        <v>0</v>
      </c>
      <c r="CI21" s="22">
        <v>0</v>
      </c>
      <c r="CJ21" s="22">
        <v>0</v>
      </c>
      <c r="CK21" s="22">
        <v>0</v>
      </c>
      <c r="CL21" s="22">
        <v>0</v>
      </c>
      <c r="CM21" s="22">
        <v>0</v>
      </c>
      <c r="CN21" s="22">
        <v>0</v>
      </c>
      <c r="CO21" s="22">
        <v>0</v>
      </c>
      <c r="CP21" s="22">
        <v>0</v>
      </c>
      <c r="CQ21" s="22">
        <v>0</v>
      </c>
      <c r="CR21" s="22">
        <v>0</v>
      </c>
      <c r="CS21" s="22">
        <v>0</v>
      </c>
      <c r="CT21" s="22">
        <v>0</v>
      </c>
      <c r="CU21" s="22">
        <v>0</v>
      </c>
      <c r="CV21" s="22">
        <v>0</v>
      </c>
      <c r="CW21" s="22">
        <v>0</v>
      </c>
      <c r="CX21" s="22">
        <v>0</v>
      </c>
      <c r="CY21" s="22">
        <v>0</v>
      </c>
      <c r="CZ21" s="22">
        <v>0</v>
      </c>
      <c r="DA21" s="22">
        <v>0</v>
      </c>
      <c r="DB21" s="22">
        <v>0</v>
      </c>
      <c r="DC21" s="22">
        <v>0</v>
      </c>
      <c r="DD21" s="22">
        <v>0</v>
      </c>
      <c r="DE21" s="22">
        <v>0</v>
      </c>
      <c r="DF21" s="22">
        <v>0</v>
      </c>
      <c r="DG21" s="22">
        <v>0</v>
      </c>
      <c r="DH21" s="22">
        <v>0</v>
      </c>
      <c r="DI21" s="22">
        <v>0</v>
      </c>
      <c r="DJ21" s="22">
        <v>0</v>
      </c>
      <c r="DK21" s="22">
        <v>0</v>
      </c>
      <c r="DL21" s="22">
        <v>0</v>
      </c>
      <c r="DM21" s="22">
        <v>0</v>
      </c>
      <c r="DN21" s="22">
        <v>0</v>
      </c>
      <c r="DO21" s="22">
        <v>0</v>
      </c>
      <c r="DP21" s="22">
        <v>0</v>
      </c>
      <c r="DQ21" s="22">
        <v>0</v>
      </c>
      <c r="DR21" s="22">
        <v>0</v>
      </c>
      <c r="DS21" s="22">
        <v>0</v>
      </c>
      <c r="DT21" s="22">
        <v>0</v>
      </c>
      <c r="DU21" s="22">
        <v>0</v>
      </c>
      <c r="DV21" s="22">
        <v>0</v>
      </c>
      <c r="DW21" s="22">
        <v>0</v>
      </c>
      <c r="DX21" s="22">
        <v>0</v>
      </c>
      <c r="DY21" s="22">
        <v>0</v>
      </c>
      <c r="DZ21" s="22">
        <v>0</v>
      </c>
      <c r="EA21" s="22">
        <v>0</v>
      </c>
      <c r="EB21" s="22">
        <v>0</v>
      </c>
      <c r="EC21" s="22">
        <v>0</v>
      </c>
      <c r="ED21" s="22">
        <v>0</v>
      </c>
      <c r="EE21" s="22">
        <v>0</v>
      </c>
      <c r="EF21" s="22">
        <v>0</v>
      </c>
      <c r="EG21" s="22">
        <v>0</v>
      </c>
      <c r="EH21" s="22">
        <v>0</v>
      </c>
      <c r="EI21" s="22">
        <v>0</v>
      </c>
    </row>
    <row r="22" spans="1:139" x14ac:dyDescent="0.2">
      <c r="B22" s="90" t="s">
        <v>151</v>
      </c>
      <c r="D22" s="22">
        <v>0</v>
      </c>
      <c r="E22" s="22">
        <v>0</v>
      </c>
      <c r="F22" s="22">
        <v>0</v>
      </c>
      <c r="G22" s="22">
        <v>0</v>
      </c>
      <c r="H22" s="22">
        <v>0</v>
      </c>
      <c r="I22" s="22">
        <v>0</v>
      </c>
      <c r="J22" s="22">
        <v>0</v>
      </c>
      <c r="K22" s="22">
        <v>0</v>
      </c>
      <c r="L22" s="22">
        <v>0</v>
      </c>
      <c r="M22" s="22">
        <v>0</v>
      </c>
      <c r="N22" s="22">
        <v>0</v>
      </c>
      <c r="O22" s="22">
        <v>0</v>
      </c>
      <c r="P22" s="22">
        <v>0</v>
      </c>
      <c r="Q22" s="22">
        <v>0</v>
      </c>
      <c r="R22" s="22">
        <v>0</v>
      </c>
      <c r="S22" s="22">
        <v>0</v>
      </c>
      <c r="T22" s="22">
        <v>56921.329897257063</v>
      </c>
      <c r="U22" s="22">
        <v>52928.67845536879</v>
      </c>
      <c r="V22" s="22">
        <v>61245.633408118454</v>
      </c>
      <c r="W22" s="22">
        <v>60044.843873416503</v>
      </c>
      <c r="X22" s="22">
        <v>55022.41318055267</v>
      </c>
      <c r="Y22" s="22">
        <v>55215.344005723833</v>
      </c>
      <c r="Z22" s="22">
        <v>57759.598576444048</v>
      </c>
      <c r="AA22" s="22">
        <v>59120.362628953568</v>
      </c>
      <c r="AB22" s="22">
        <v>59983.156138958562</v>
      </c>
      <c r="AC22" s="22">
        <v>54798.60344383285</v>
      </c>
      <c r="AD22" s="22">
        <v>57128.235885955401</v>
      </c>
      <c r="AE22" s="22">
        <v>55620.966916932193</v>
      </c>
      <c r="AF22" s="22">
        <v>-523284.87955091317</v>
      </c>
      <c r="AG22" s="22">
        <v>-463037.1849959612</v>
      </c>
      <c r="AH22" s="22">
        <v>-534530.6252993946</v>
      </c>
      <c r="AI22" s="22">
        <v>-510511.23054767156</v>
      </c>
      <c r="AJ22" s="22">
        <v>-460866.05455456086</v>
      </c>
      <c r="AK22" s="22">
        <v>-480695.52018931904</v>
      </c>
      <c r="AL22" s="22">
        <v>-533839.60035013664</v>
      </c>
      <c r="AM22" s="22">
        <v>-531121.19726466946</v>
      </c>
      <c r="AN22" s="22">
        <v>-558496.10442516115</v>
      </c>
      <c r="AO22" s="22">
        <v>-512990.45562639984</v>
      </c>
      <c r="AP22" s="22">
        <v>-487055.38353204244</v>
      </c>
      <c r="AQ22" s="22">
        <v>-430396.05105589709</v>
      </c>
      <c r="AR22" s="22">
        <v>-229450.19777283771</v>
      </c>
      <c r="AS22" s="22">
        <v>-258537.78344754077</v>
      </c>
      <c r="AT22" s="22">
        <v>-255559.72895071661</v>
      </c>
      <c r="AU22" s="22">
        <v>-260631.13565800179</v>
      </c>
      <c r="AV22" s="22">
        <v>-254035.38005798869</v>
      </c>
      <c r="AW22" s="22">
        <v>-242728.7141093172</v>
      </c>
      <c r="AX22" s="22">
        <v>-242956.07543662001</v>
      </c>
      <c r="AY22" s="22">
        <v>-297277.99252041953</v>
      </c>
      <c r="AZ22" s="22">
        <v>-300408.15999999997</v>
      </c>
      <c r="BA22" s="22">
        <v>-261636.95</v>
      </c>
      <c r="BB22" s="22">
        <v>-270615.73</v>
      </c>
      <c r="BC22" s="22">
        <v>-241767.65</v>
      </c>
      <c r="BD22" s="22">
        <v>-706511.76862617675</v>
      </c>
      <c r="BE22" s="22">
        <v>-701971.26545399416</v>
      </c>
      <c r="BF22" s="22">
        <v>-751237.33234964241</v>
      </c>
      <c r="BG22" s="22">
        <v>-787198.11574877473</v>
      </c>
      <c r="BH22" s="22">
        <v>-708200.99372351845</v>
      </c>
      <c r="BI22" s="22">
        <v>-730706.47541056282</v>
      </c>
      <c r="BJ22" s="22">
        <v>-746342.00381533022</v>
      </c>
      <c r="BK22" s="22">
        <v>-480161.70709957374</v>
      </c>
      <c r="BL22" s="22">
        <v>0</v>
      </c>
      <c r="BM22" s="22">
        <v>0</v>
      </c>
      <c r="BN22" s="22">
        <v>0</v>
      </c>
      <c r="BO22" s="22">
        <v>0</v>
      </c>
      <c r="BP22" s="22">
        <v>0</v>
      </c>
      <c r="BQ22" s="22">
        <v>0</v>
      </c>
      <c r="BR22" s="22">
        <v>0</v>
      </c>
      <c r="BS22" s="22">
        <v>0</v>
      </c>
      <c r="BT22" s="22">
        <v>0</v>
      </c>
      <c r="BU22" s="22">
        <v>0</v>
      </c>
      <c r="BV22" s="22">
        <v>0</v>
      </c>
      <c r="BW22" s="22">
        <v>0</v>
      </c>
      <c r="BX22" s="22">
        <v>0</v>
      </c>
      <c r="BY22" s="22">
        <v>0</v>
      </c>
      <c r="BZ22" s="22">
        <v>0</v>
      </c>
      <c r="CA22" s="22">
        <v>0</v>
      </c>
      <c r="CB22" s="22">
        <v>0</v>
      </c>
      <c r="CC22" s="22">
        <v>0</v>
      </c>
      <c r="CD22" s="22">
        <v>0</v>
      </c>
      <c r="CE22" s="22">
        <v>0</v>
      </c>
      <c r="CF22" s="22">
        <v>0</v>
      </c>
      <c r="CG22" s="22">
        <v>0</v>
      </c>
      <c r="CH22" s="22">
        <v>0</v>
      </c>
      <c r="CI22" s="22">
        <v>0</v>
      </c>
      <c r="CJ22" s="22">
        <v>0</v>
      </c>
      <c r="CK22" s="22">
        <v>0</v>
      </c>
      <c r="CL22" s="22">
        <v>0</v>
      </c>
      <c r="CM22" s="22">
        <v>0</v>
      </c>
      <c r="CN22" s="22">
        <v>0</v>
      </c>
      <c r="CO22" s="22">
        <v>0</v>
      </c>
      <c r="CP22" s="22">
        <v>0</v>
      </c>
      <c r="CQ22" s="22">
        <v>0</v>
      </c>
      <c r="CR22" s="22">
        <v>0</v>
      </c>
      <c r="CS22" s="22">
        <v>0</v>
      </c>
      <c r="CT22" s="22">
        <v>0</v>
      </c>
      <c r="CU22" s="22">
        <v>0</v>
      </c>
      <c r="CV22" s="22">
        <v>0</v>
      </c>
      <c r="CW22" s="22">
        <v>0</v>
      </c>
      <c r="CX22" s="22">
        <v>0</v>
      </c>
      <c r="CY22" s="22">
        <v>0</v>
      </c>
      <c r="CZ22" s="22">
        <v>0</v>
      </c>
      <c r="DA22" s="22">
        <v>0</v>
      </c>
      <c r="DB22" s="22">
        <v>0</v>
      </c>
      <c r="DC22" s="22">
        <v>0</v>
      </c>
      <c r="DD22" s="22">
        <v>0</v>
      </c>
      <c r="DE22" s="22">
        <v>0</v>
      </c>
      <c r="DF22" s="22">
        <v>0</v>
      </c>
      <c r="DG22" s="22">
        <v>0</v>
      </c>
      <c r="DH22" s="22">
        <v>0</v>
      </c>
      <c r="DI22" s="22">
        <v>0</v>
      </c>
      <c r="DJ22" s="22">
        <v>0</v>
      </c>
      <c r="DK22" s="22">
        <v>0</v>
      </c>
      <c r="DL22" s="22">
        <v>0</v>
      </c>
      <c r="DM22" s="22">
        <v>0</v>
      </c>
      <c r="DN22" s="22">
        <v>0</v>
      </c>
      <c r="DO22" s="22">
        <v>0</v>
      </c>
      <c r="DP22" s="22">
        <v>0</v>
      </c>
      <c r="DQ22" s="22">
        <v>0</v>
      </c>
      <c r="DR22" s="22">
        <v>0</v>
      </c>
      <c r="DS22" s="22">
        <v>0</v>
      </c>
      <c r="DT22" s="22">
        <v>0</v>
      </c>
      <c r="DU22" s="22">
        <v>0</v>
      </c>
      <c r="DV22" s="22">
        <v>0</v>
      </c>
      <c r="DW22" s="22">
        <v>0</v>
      </c>
      <c r="DX22" s="22">
        <v>0</v>
      </c>
      <c r="DY22" s="22">
        <v>0</v>
      </c>
      <c r="DZ22" s="22">
        <v>0</v>
      </c>
      <c r="EA22" s="22">
        <v>0</v>
      </c>
      <c r="EB22" s="22">
        <v>0</v>
      </c>
      <c r="EC22" s="22">
        <v>0</v>
      </c>
      <c r="ED22" s="22">
        <v>0</v>
      </c>
      <c r="EE22" s="22">
        <v>0</v>
      </c>
      <c r="EF22" s="22">
        <v>0</v>
      </c>
      <c r="EG22" s="22">
        <v>0</v>
      </c>
      <c r="EH22" s="22">
        <v>0</v>
      </c>
      <c r="EI22" s="22">
        <v>0</v>
      </c>
    </row>
    <row r="23" spans="1:139" x14ac:dyDescent="0.2">
      <c r="B23" s="90" t="s">
        <v>152</v>
      </c>
      <c r="D23" s="18">
        <f t="shared" ref="D23:AI23" si="111">SUM(D19:D22)</f>
        <v>0</v>
      </c>
      <c r="E23" s="18">
        <f t="shared" si="111"/>
        <v>0</v>
      </c>
      <c r="F23" s="18">
        <f t="shared" si="111"/>
        <v>0</v>
      </c>
      <c r="G23" s="18">
        <f t="shared" si="111"/>
        <v>0</v>
      </c>
      <c r="H23" s="18">
        <f t="shared" si="111"/>
        <v>0</v>
      </c>
      <c r="I23" s="18">
        <f t="shared" si="111"/>
        <v>0</v>
      </c>
      <c r="J23" s="18">
        <f t="shared" si="111"/>
        <v>0</v>
      </c>
      <c r="K23" s="18">
        <f t="shared" si="111"/>
        <v>0</v>
      </c>
      <c r="L23" s="18">
        <f t="shared" si="111"/>
        <v>0</v>
      </c>
      <c r="M23" s="18">
        <f t="shared" si="111"/>
        <v>0</v>
      </c>
      <c r="N23" s="18">
        <f t="shared" si="111"/>
        <v>0</v>
      </c>
      <c r="O23" s="18">
        <f t="shared" si="111"/>
        <v>0</v>
      </c>
      <c r="P23" s="18">
        <f t="shared" si="111"/>
        <v>0</v>
      </c>
      <c r="Q23" s="18">
        <f t="shared" si="111"/>
        <v>0</v>
      </c>
      <c r="R23" s="18">
        <f t="shared" si="111"/>
        <v>0</v>
      </c>
      <c r="S23" s="18">
        <f t="shared" si="111"/>
        <v>0</v>
      </c>
      <c r="T23" s="18">
        <f t="shared" si="111"/>
        <v>-651504.51648145006</v>
      </c>
      <c r="U23" s="18">
        <f t="shared" si="111"/>
        <v>52928.67845536879</v>
      </c>
      <c r="V23" s="18">
        <f t="shared" si="111"/>
        <v>61245.633408118454</v>
      </c>
      <c r="W23" s="18">
        <f t="shared" si="111"/>
        <v>60044.843873416503</v>
      </c>
      <c r="X23" s="18">
        <f t="shared" si="111"/>
        <v>55022.41318055267</v>
      </c>
      <c r="Y23" s="18">
        <f t="shared" si="111"/>
        <v>55215.344005723833</v>
      </c>
      <c r="Z23" s="18">
        <f t="shared" si="111"/>
        <v>57759.598576444048</v>
      </c>
      <c r="AA23" s="18">
        <f t="shared" si="111"/>
        <v>59120.362628953568</v>
      </c>
      <c r="AB23" s="18">
        <f t="shared" si="111"/>
        <v>59983.156138958562</v>
      </c>
      <c r="AC23" s="18">
        <f t="shared" si="111"/>
        <v>54798.60344383285</v>
      </c>
      <c r="AD23" s="18">
        <f t="shared" si="111"/>
        <v>57128.235885955401</v>
      </c>
      <c r="AE23" s="18">
        <f t="shared" si="111"/>
        <v>55620.966916932193</v>
      </c>
      <c r="AF23" s="18">
        <f t="shared" si="111"/>
        <v>5712662.5147160385</v>
      </c>
      <c r="AG23" s="18">
        <f t="shared" si="111"/>
        <v>-463037.1849959612</v>
      </c>
      <c r="AH23" s="18">
        <f t="shared" si="111"/>
        <v>-534530.6252993946</v>
      </c>
      <c r="AI23" s="18">
        <f t="shared" si="111"/>
        <v>-510511.23054767156</v>
      </c>
      <c r="AJ23" s="18">
        <f t="shared" ref="AJ23:BO23" si="112">SUM(AJ19:AJ22)</f>
        <v>-460866.05455456086</v>
      </c>
      <c r="AK23" s="18">
        <f t="shared" si="112"/>
        <v>-480695.52018931904</v>
      </c>
      <c r="AL23" s="18">
        <f t="shared" si="112"/>
        <v>-533839.60035013664</v>
      </c>
      <c r="AM23" s="18">
        <f t="shared" si="112"/>
        <v>-531121.19726466946</v>
      </c>
      <c r="AN23" s="18">
        <f t="shared" si="112"/>
        <v>-558496.10442516115</v>
      </c>
      <c r="AO23" s="18">
        <f t="shared" si="112"/>
        <v>-512990.45562639984</v>
      </c>
      <c r="AP23" s="18">
        <f t="shared" si="112"/>
        <v>-487055.38353204244</v>
      </c>
      <c r="AQ23" s="18">
        <f t="shared" si="112"/>
        <v>-430396.05105589709</v>
      </c>
      <c r="AR23" s="18">
        <f t="shared" si="112"/>
        <v>3031614.0029095672</v>
      </c>
      <c r="AS23" s="18">
        <f t="shared" si="112"/>
        <v>-258537.78344754077</v>
      </c>
      <c r="AT23" s="18">
        <f t="shared" si="112"/>
        <v>-255559.72895071661</v>
      </c>
      <c r="AU23" s="18">
        <f t="shared" si="112"/>
        <v>-260631.13565800179</v>
      </c>
      <c r="AV23" s="18">
        <f t="shared" si="112"/>
        <v>-254035.38005798869</v>
      </c>
      <c r="AW23" s="18">
        <f t="shared" si="112"/>
        <v>-242728.7141093172</v>
      </c>
      <c r="AX23" s="18">
        <f t="shared" si="112"/>
        <v>-242956.07543662001</v>
      </c>
      <c r="AY23" s="18">
        <f t="shared" si="112"/>
        <v>-297277.99252041953</v>
      </c>
      <c r="AZ23" s="18">
        <f t="shared" si="112"/>
        <v>-300408.15999999997</v>
      </c>
      <c r="BA23" s="18">
        <f t="shared" si="112"/>
        <v>-261636.95</v>
      </c>
      <c r="BB23" s="18">
        <f t="shared" si="112"/>
        <v>-270615.73</v>
      </c>
      <c r="BC23" s="18">
        <f t="shared" si="112"/>
        <v>-241767.65</v>
      </c>
      <c r="BD23" s="18">
        <f t="shared" si="112"/>
        <v>8644948.3413738236</v>
      </c>
      <c r="BE23" s="18">
        <f t="shared" si="112"/>
        <v>-701971.26545399416</v>
      </c>
      <c r="BF23" s="18">
        <f t="shared" si="112"/>
        <v>-751237.33234964241</v>
      </c>
      <c r="BG23" s="18">
        <f t="shared" si="112"/>
        <v>-787198.11574877473</v>
      </c>
      <c r="BH23" s="18">
        <f t="shared" si="112"/>
        <v>-708200.99372351845</v>
      </c>
      <c r="BI23" s="18">
        <f t="shared" si="112"/>
        <v>-730706.47541056282</v>
      </c>
      <c r="BJ23" s="18">
        <f t="shared" si="112"/>
        <v>-746342.00381533022</v>
      </c>
      <c r="BK23" s="18">
        <f t="shared" si="112"/>
        <v>-480161.70709957374</v>
      </c>
      <c r="BL23" s="18">
        <f t="shared" si="112"/>
        <v>-4071075.57</v>
      </c>
      <c r="BM23" s="18">
        <f t="shared" si="112"/>
        <v>0</v>
      </c>
      <c r="BN23" s="18">
        <f t="shared" si="112"/>
        <v>0</v>
      </c>
      <c r="BO23" s="18">
        <f t="shared" si="112"/>
        <v>0</v>
      </c>
      <c r="BP23" s="18">
        <f t="shared" ref="BP23:DS23" si="113">SUM(BP19:BP22)</f>
        <v>0</v>
      </c>
      <c r="BQ23" s="18">
        <f t="shared" si="113"/>
        <v>0</v>
      </c>
      <c r="BR23" s="18">
        <f t="shared" si="113"/>
        <v>0</v>
      </c>
      <c r="BS23" s="18">
        <f t="shared" si="113"/>
        <v>0</v>
      </c>
      <c r="BT23" s="18">
        <f t="shared" si="113"/>
        <v>0</v>
      </c>
      <c r="BU23" s="18">
        <f t="shared" si="113"/>
        <v>0</v>
      </c>
      <c r="BV23" s="18">
        <f t="shared" si="113"/>
        <v>0</v>
      </c>
      <c r="BW23" s="18">
        <f t="shared" si="113"/>
        <v>-0.01</v>
      </c>
      <c r="BX23" s="18">
        <f t="shared" si="113"/>
        <v>0</v>
      </c>
      <c r="BY23" s="18">
        <f t="shared" si="113"/>
        <v>0</v>
      </c>
      <c r="BZ23" s="18">
        <f t="shared" si="113"/>
        <v>0</v>
      </c>
      <c r="CA23" s="18">
        <f t="shared" si="113"/>
        <v>0</v>
      </c>
      <c r="CB23" s="18">
        <f t="shared" si="113"/>
        <v>0</v>
      </c>
      <c r="CC23" s="18">
        <f t="shared" si="113"/>
        <v>0</v>
      </c>
      <c r="CD23" s="18">
        <f t="shared" si="113"/>
        <v>0</v>
      </c>
      <c r="CE23" s="18">
        <f t="shared" si="113"/>
        <v>0</v>
      </c>
      <c r="CF23" s="18">
        <f t="shared" si="113"/>
        <v>0</v>
      </c>
      <c r="CG23" s="18">
        <f t="shared" si="113"/>
        <v>0</v>
      </c>
      <c r="CH23" s="18">
        <f t="shared" si="113"/>
        <v>0</v>
      </c>
      <c r="CI23" s="18">
        <f t="shared" si="113"/>
        <v>0</v>
      </c>
      <c r="CJ23" s="18">
        <f t="shared" ref="CJ23:CU23" si="114">SUM(CJ19:CJ22)</f>
        <v>0</v>
      </c>
      <c r="CK23" s="18">
        <f t="shared" si="114"/>
        <v>0</v>
      </c>
      <c r="CL23" s="18">
        <f t="shared" si="114"/>
        <v>0</v>
      </c>
      <c r="CM23" s="18">
        <f t="shared" si="114"/>
        <v>0</v>
      </c>
      <c r="CN23" s="18">
        <f t="shared" si="114"/>
        <v>0</v>
      </c>
      <c r="CO23" s="18">
        <f t="shared" si="114"/>
        <v>0</v>
      </c>
      <c r="CP23" s="18">
        <f t="shared" si="114"/>
        <v>0</v>
      </c>
      <c r="CQ23" s="18">
        <f t="shared" si="114"/>
        <v>0</v>
      </c>
      <c r="CR23" s="18">
        <f t="shared" si="114"/>
        <v>0</v>
      </c>
      <c r="CS23" s="18">
        <f t="shared" si="114"/>
        <v>0</v>
      </c>
      <c r="CT23" s="18">
        <f t="shared" si="114"/>
        <v>0</v>
      </c>
      <c r="CU23" s="18">
        <f t="shared" si="114"/>
        <v>0</v>
      </c>
      <c r="CV23" s="18">
        <f t="shared" ref="CV23:DG23" si="115">SUM(CV19:CV22)</f>
        <v>0</v>
      </c>
      <c r="CW23" s="18">
        <f t="shared" si="115"/>
        <v>0</v>
      </c>
      <c r="CX23" s="18">
        <f t="shared" si="115"/>
        <v>0</v>
      </c>
      <c r="CY23" s="18">
        <f t="shared" si="115"/>
        <v>0</v>
      </c>
      <c r="CZ23" s="18">
        <f t="shared" si="115"/>
        <v>0</v>
      </c>
      <c r="DA23" s="18">
        <f t="shared" si="115"/>
        <v>0</v>
      </c>
      <c r="DB23" s="18">
        <f t="shared" si="115"/>
        <v>0</v>
      </c>
      <c r="DC23" s="18">
        <f t="shared" si="115"/>
        <v>0</v>
      </c>
      <c r="DD23" s="18">
        <f t="shared" si="115"/>
        <v>0</v>
      </c>
      <c r="DE23" s="18">
        <f t="shared" si="115"/>
        <v>0</v>
      </c>
      <c r="DF23" s="18">
        <f t="shared" si="115"/>
        <v>0</v>
      </c>
      <c r="DG23" s="18">
        <f t="shared" si="115"/>
        <v>0</v>
      </c>
      <c r="DH23" s="18">
        <f t="shared" si="113"/>
        <v>0</v>
      </c>
      <c r="DI23" s="18">
        <f t="shared" si="113"/>
        <v>0</v>
      </c>
      <c r="DJ23" s="18">
        <f t="shared" si="113"/>
        <v>0</v>
      </c>
      <c r="DK23" s="18">
        <f t="shared" si="113"/>
        <v>0</v>
      </c>
      <c r="DL23" s="18">
        <f t="shared" si="113"/>
        <v>0</v>
      </c>
      <c r="DM23" s="18">
        <f t="shared" si="113"/>
        <v>0</v>
      </c>
      <c r="DN23" s="18">
        <f t="shared" si="113"/>
        <v>0</v>
      </c>
      <c r="DO23" s="18">
        <f t="shared" si="113"/>
        <v>0</v>
      </c>
      <c r="DP23" s="18">
        <f t="shared" si="113"/>
        <v>0</v>
      </c>
      <c r="DQ23" s="18">
        <f t="shared" si="113"/>
        <v>0</v>
      </c>
      <c r="DR23" s="18">
        <f t="shared" si="113"/>
        <v>0</v>
      </c>
      <c r="DS23" s="18">
        <f t="shared" si="113"/>
        <v>0</v>
      </c>
      <c r="DT23" s="18">
        <f t="shared" ref="DT23:DW23" si="116">SUM(DT19:DT22)</f>
        <v>0</v>
      </c>
      <c r="DU23" s="18">
        <f t="shared" si="116"/>
        <v>0</v>
      </c>
      <c r="DV23" s="18">
        <f t="shared" si="116"/>
        <v>0</v>
      </c>
      <c r="DW23" s="18">
        <f t="shared" si="116"/>
        <v>0</v>
      </c>
      <c r="DX23" s="18">
        <f t="shared" ref="DX23:EG23" si="117">SUM(DX19:DX22)</f>
        <v>0</v>
      </c>
      <c r="DY23" s="18">
        <f t="shared" si="117"/>
        <v>0</v>
      </c>
      <c r="DZ23" s="18">
        <f t="shared" si="117"/>
        <v>0</v>
      </c>
      <c r="EA23" s="18">
        <f t="shared" si="117"/>
        <v>0</v>
      </c>
      <c r="EB23" s="18">
        <f t="shared" si="117"/>
        <v>0</v>
      </c>
      <c r="EC23" s="18">
        <f t="shared" si="117"/>
        <v>0</v>
      </c>
      <c r="ED23" s="18">
        <f t="shared" si="117"/>
        <v>0</v>
      </c>
      <c r="EE23" s="18">
        <f t="shared" si="117"/>
        <v>0</v>
      </c>
      <c r="EF23" s="18">
        <f t="shared" si="117"/>
        <v>0</v>
      </c>
      <c r="EG23" s="18">
        <f t="shared" si="117"/>
        <v>0</v>
      </c>
      <c r="EH23" s="18">
        <f t="shared" ref="EH23:EI23" si="118">SUM(EH19:EH22)</f>
        <v>0</v>
      </c>
      <c r="EI23" s="18">
        <f t="shared" si="118"/>
        <v>0</v>
      </c>
    </row>
    <row r="24" spans="1:139" x14ac:dyDescent="0.2">
      <c r="B24" s="90" t="s">
        <v>153</v>
      </c>
      <c r="D24" s="94">
        <f t="shared" ref="D24:AI24" si="119">D18+D23</f>
        <v>0</v>
      </c>
      <c r="E24" s="94">
        <f t="shared" si="119"/>
        <v>0</v>
      </c>
      <c r="F24" s="94">
        <f t="shared" si="119"/>
        <v>0</v>
      </c>
      <c r="G24" s="94">
        <f t="shared" si="119"/>
        <v>0</v>
      </c>
      <c r="H24" s="94">
        <f t="shared" si="119"/>
        <v>0</v>
      </c>
      <c r="I24" s="94">
        <f t="shared" si="119"/>
        <v>0</v>
      </c>
      <c r="J24" s="94">
        <f t="shared" si="119"/>
        <v>0</v>
      </c>
      <c r="K24" s="94">
        <f t="shared" si="119"/>
        <v>0</v>
      </c>
      <c r="L24" s="94">
        <f t="shared" si="119"/>
        <v>0</v>
      </c>
      <c r="M24" s="94">
        <f t="shared" si="119"/>
        <v>0</v>
      </c>
      <c r="N24" s="94">
        <f t="shared" si="119"/>
        <v>0</v>
      </c>
      <c r="O24" s="94">
        <f t="shared" si="119"/>
        <v>0</v>
      </c>
      <c r="P24" s="94">
        <f t="shared" si="119"/>
        <v>0</v>
      </c>
      <c r="Q24" s="94">
        <f t="shared" si="119"/>
        <v>0</v>
      </c>
      <c r="R24" s="94">
        <f t="shared" si="119"/>
        <v>0</v>
      </c>
      <c r="S24" s="94">
        <f t="shared" si="119"/>
        <v>0</v>
      </c>
      <c r="T24" s="94">
        <f t="shared" si="119"/>
        <v>-651504.51648145006</v>
      </c>
      <c r="U24" s="94">
        <f t="shared" si="119"/>
        <v>-598575.83802608121</v>
      </c>
      <c r="V24" s="94">
        <f t="shared" si="119"/>
        <v>-537330.20461796271</v>
      </c>
      <c r="W24" s="94">
        <f t="shared" si="119"/>
        <v>-477285.36074454623</v>
      </c>
      <c r="X24" s="94">
        <f t="shared" si="119"/>
        <v>-422262.94756399357</v>
      </c>
      <c r="Y24" s="94">
        <f t="shared" si="119"/>
        <v>-367047.60355826974</v>
      </c>
      <c r="Z24" s="94">
        <f t="shared" si="119"/>
        <v>-309288.00498182571</v>
      </c>
      <c r="AA24" s="94">
        <f t="shared" si="119"/>
        <v>-250167.64235287215</v>
      </c>
      <c r="AB24" s="94">
        <f t="shared" si="119"/>
        <v>-190184.48621391359</v>
      </c>
      <c r="AC24" s="94">
        <f t="shared" si="119"/>
        <v>-135385.88277008076</v>
      </c>
      <c r="AD24" s="94">
        <f t="shared" si="119"/>
        <v>-78257.646884125366</v>
      </c>
      <c r="AE24" s="94">
        <f t="shared" si="119"/>
        <v>-22636.679967193173</v>
      </c>
      <c r="AF24" s="94">
        <f t="shared" si="119"/>
        <v>5690025.8347488455</v>
      </c>
      <c r="AG24" s="94">
        <f t="shared" si="119"/>
        <v>5226988.6497528842</v>
      </c>
      <c r="AH24" s="94">
        <f t="shared" si="119"/>
        <v>4692458.0244534891</v>
      </c>
      <c r="AI24" s="94">
        <f t="shared" si="119"/>
        <v>4181946.7939058174</v>
      </c>
      <c r="AJ24" s="94">
        <f t="shared" ref="AJ24:BO24" si="120">AJ18+AJ23</f>
        <v>3721080.7393512568</v>
      </c>
      <c r="AK24" s="94">
        <f t="shared" si="120"/>
        <v>3240385.2191619379</v>
      </c>
      <c r="AL24" s="94">
        <f t="shared" si="120"/>
        <v>2706545.6188118011</v>
      </c>
      <c r="AM24" s="94">
        <f t="shared" si="120"/>
        <v>2175424.4215471316</v>
      </c>
      <c r="AN24" s="94">
        <f t="shared" si="120"/>
        <v>1616928.3171219705</v>
      </c>
      <c r="AO24" s="94">
        <f t="shared" si="120"/>
        <v>1103937.8614955707</v>
      </c>
      <c r="AP24" s="94">
        <f t="shared" si="120"/>
        <v>616882.47796352836</v>
      </c>
      <c r="AQ24" s="94">
        <f t="shared" si="120"/>
        <v>186486.42690763128</v>
      </c>
      <c r="AR24" s="94">
        <f t="shared" si="120"/>
        <v>3218100.4298171983</v>
      </c>
      <c r="AS24" s="94">
        <f t="shared" si="120"/>
        <v>2959562.6463696575</v>
      </c>
      <c r="AT24" s="94">
        <f t="shared" si="120"/>
        <v>2704002.9174189409</v>
      </c>
      <c r="AU24" s="94">
        <f t="shared" si="120"/>
        <v>2443371.7817609389</v>
      </c>
      <c r="AV24" s="94">
        <f t="shared" si="120"/>
        <v>2189336.4017029502</v>
      </c>
      <c r="AW24" s="94">
        <f t="shared" si="120"/>
        <v>1946607.6875936331</v>
      </c>
      <c r="AX24" s="94">
        <f t="shared" si="120"/>
        <v>1703651.612157013</v>
      </c>
      <c r="AY24" s="94">
        <f t="shared" si="120"/>
        <v>1406373.6196365934</v>
      </c>
      <c r="AZ24" s="94">
        <f t="shared" si="120"/>
        <v>1105965.4596365935</v>
      </c>
      <c r="BA24" s="94">
        <f t="shared" si="120"/>
        <v>844328.50963659352</v>
      </c>
      <c r="BB24" s="94">
        <f t="shared" si="120"/>
        <v>573712.77963659354</v>
      </c>
      <c r="BC24" s="94">
        <f t="shared" si="120"/>
        <v>331945.12963659351</v>
      </c>
      <c r="BD24" s="94">
        <f t="shared" si="120"/>
        <v>8976893.4710104167</v>
      </c>
      <c r="BE24" s="94">
        <f t="shared" si="120"/>
        <v>8274922.2055564225</v>
      </c>
      <c r="BF24" s="94">
        <f t="shared" si="120"/>
        <v>7523684.8732067803</v>
      </c>
      <c r="BG24" s="94">
        <f t="shared" si="120"/>
        <v>6736486.7574580051</v>
      </c>
      <c r="BH24" s="94">
        <f t="shared" si="120"/>
        <v>6028285.7637344869</v>
      </c>
      <c r="BI24" s="94">
        <f t="shared" si="120"/>
        <v>5297579.2883239239</v>
      </c>
      <c r="BJ24" s="94">
        <f t="shared" si="120"/>
        <v>4551237.2845085934</v>
      </c>
      <c r="BK24" s="94">
        <f t="shared" si="120"/>
        <v>4071075.5774090197</v>
      </c>
      <c r="BL24" s="94">
        <f t="shared" si="120"/>
        <v>7.4090198613703251E-3</v>
      </c>
      <c r="BM24" s="94">
        <f t="shared" si="120"/>
        <v>7.4090198613703251E-3</v>
      </c>
      <c r="BN24" s="94">
        <f t="shared" si="120"/>
        <v>7.4090198613703251E-3</v>
      </c>
      <c r="BO24" s="94">
        <f t="shared" si="120"/>
        <v>7.4090198613703251E-3</v>
      </c>
      <c r="BP24" s="94">
        <f t="shared" ref="BP24:DS24" si="121">BP18+BP23</f>
        <v>7.4090198613703251E-3</v>
      </c>
      <c r="BQ24" s="94">
        <f t="shared" si="121"/>
        <v>7.4090198613703251E-3</v>
      </c>
      <c r="BR24" s="94">
        <f t="shared" si="121"/>
        <v>7.4090198613703251E-3</v>
      </c>
      <c r="BS24" s="94">
        <f t="shared" si="121"/>
        <v>7.4090198613703251E-3</v>
      </c>
      <c r="BT24" s="94">
        <f t="shared" si="121"/>
        <v>7.4090198613703251E-3</v>
      </c>
      <c r="BU24" s="94">
        <f t="shared" si="121"/>
        <v>7.4090198613703251E-3</v>
      </c>
      <c r="BV24" s="94">
        <f t="shared" si="121"/>
        <v>7.4090198613703251E-3</v>
      </c>
      <c r="BW24" s="94">
        <f t="shared" si="121"/>
        <v>-2.5909801386296751E-3</v>
      </c>
      <c r="BX24" s="94">
        <f t="shared" si="121"/>
        <v>-2.5909801386296751E-3</v>
      </c>
      <c r="BY24" s="94">
        <f t="shared" si="121"/>
        <v>-2.5909801386296751E-3</v>
      </c>
      <c r="BZ24" s="94">
        <f t="shared" si="121"/>
        <v>-2.5909801386296751E-3</v>
      </c>
      <c r="CA24" s="94">
        <f t="shared" si="121"/>
        <v>-2.5909801386296751E-3</v>
      </c>
      <c r="CB24" s="94">
        <f t="shared" si="121"/>
        <v>-2.5909801386296751E-3</v>
      </c>
      <c r="CC24" s="94">
        <f t="shared" si="121"/>
        <v>-2.5909801386296751E-3</v>
      </c>
      <c r="CD24" s="94">
        <f t="shared" si="121"/>
        <v>-2.5909801386296751E-3</v>
      </c>
      <c r="CE24" s="94">
        <f t="shared" si="121"/>
        <v>-2.5909801386296751E-3</v>
      </c>
      <c r="CF24" s="94">
        <f t="shared" si="121"/>
        <v>-2.5909801386296751E-3</v>
      </c>
      <c r="CG24" s="94">
        <f t="shared" si="121"/>
        <v>-2.5909801386296751E-3</v>
      </c>
      <c r="CH24" s="94">
        <f t="shared" si="121"/>
        <v>-2.5909801386296751E-3</v>
      </c>
      <c r="CI24" s="94">
        <f t="shared" si="121"/>
        <v>-2.5909801386296751E-3</v>
      </c>
      <c r="CJ24" s="94">
        <f t="shared" ref="CJ24:CU24" si="122">CJ18+CJ23</f>
        <v>-2.5909801386296751E-3</v>
      </c>
      <c r="CK24" s="94">
        <f t="shared" si="122"/>
        <v>-2.5909801386296751E-3</v>
      </c>
      <c r="CL24" s="94">
        <f t="shared" si="122"/>
        <v>-2.5909801386296751E-3</v>
      </c>
      <c r="CM24" s="94">
        <f t="shared" si="122"/>
        <v>-2.5909801386296751E-3</v>
      </c>
      <c r="CN24" s="94">
        <f t="shared" si="122"/>
        <v>-2.5909801386296751E-3</v>
      </c>
      <c r="CO24" s="94">
        <f t="shared" si="122"/>
        <v>-2.5909801386296751E-3</v>
      </c>
      <c r="CP24" s="94">
        <f t="shared" si="122"/>
        <v>-2.5909801386296751E-3</v>
      </c>
      <c r="CQ24" s="94">
        <f t="shared" si="122"/>
        <v>-2.5909801386296751E-3</v>
      </c>
      <c r="CR24" s="94">
        <f t="shared" si="122"/>
        <v>-2.5909801386296751E-3</v>
      </c>
      <c r="CS24" s="94">
        <f t="shared" si="122"/>
        <v>-2.5909801386296751E-3</v>
      </c>
      <c r="CT24" s="94">
        <f t="shared" si="122"/>
        <v>-2.5909801386296751E-3</v>
      </c>
      <c r="CU24" s="94">
        <f t="shared" si="122"/>
        <v>-2.5909801386296751E-3</v>
      </c>
      <c r="CV24" s="94">
        <f t="shared" ref="CV24:DG24" si="123">CV18+CV23</f>
        <v>-2.5909801386296751E-3</v>
      </c>
      <c r="CW24" s="94">
        <f t="shared" si="123"/>
        <v>-2.5909801386296751E-3</v>
      </c>
      <c r="CX24" s="94">
        <f t="shared" si="123"/>
        <v>-2.5909801386296751E-3</v>
      </c>
      <c r="CY24" s="94">
        <f t="shared" si="123"/>
        <v>-2.5909801386296751E-3</v>
      </c>
      <c r="CZ24" s="94">
        <f t="shared" si="123"/>
        <v>-2.5909801386296751E-3</v>
      </c>
      <c r="DA24" s="94">
        <f t="shared" si="123"/>
        <v>-2.5909801386296751E-3</v>
      </c>
      <c r="DB24" s="94">
        <f t="shared" si="123"/>
        <v>-2.5909801386296751E-3</v>
      </c>
      <c r="DC24" s="94">
        <f t="shared" si="123"/>
        <v>-2.5909801386296751E-3</v>
      </c>
      <c r="DD24" s="94">
        <f t="shared" si="123"/>
        <v>-2.5909801386296751E-3</v>
      </c>
      <c r="DE24" s="94">
        <f t="shared" si="123"/>
        <v>-2.5909801386296751E-3</v>
      </c>
      <c r="DF24" s="94">
        <f t="shared" si="123"/>
        <v>-2.5909801386296751E-3</v>
      </c>
      <c r="DG24" s="94">
        <f t="shared" si="123"/>
        <v>-2.5909801386296751E-3</v>
      </c>
      <c r="DH24" s="94">
        <f t="shared" si="121"/>
        <v>-2.5909801386296751E-3</v>
      </c>
      <c r="DI24" s="94">
        <f t="shared" si="121"/>
        <v>-2.5909801386296751E-3</v>
      </c>
      <c r="DJ24" s="94">
        <f t="shared" si="121"/>
        <v>-2.5909801386296751E-3</v>
      </c>
      <c r="DK24" s="94">
        <f t="shared" si="121"/>
        <v>-2.5909801386296751E-3</v>
      </c>
      <c r="DL24" s="94">
        <f t="shared" si="121"/>
        <v>-2.5909801386296751E-3</v>
      </c>
      <c r="DM24" s="94">
        <f t="shared" si="121"/>
        <v>-2.5909801386296751E-3</v>
      </c>
      <c r="DN24" s="94">
        <f t="shared" si="121"/>
        <v>-2.5909801386296751E-3</v>
      </c>
      <c r="DO24" s="94">
        <f t="shared" si="121"/>
        <v>-2.5909801386296751E-3</v>
      </c>
      <c r="DP24" s="94">
        <f t="shared" si="121"/>
        <v>-2.5909801386296751E-3</v>
      </c>
      <c r="DQ24" s="94">
        <f t="shared" si="121"/>
        <v>-2.5909801386296751E-3</v>
      </c>
      <c r="DR24" s="94">
        <f t="shared" si="121"/>
        <v>-2.5909801386296751E-3</v>
      </c>
      <c r="DS24" s="94">
        <f t="shared" si="121"/>
        <v>-2.5909801386296751E-3</v>
      </c>
      <c r="DT24" s="94">
        <f t="shared" ref="DT24:DW24" si="124">DT18+DT23</f>
        <v>-2.5909801386296751E-3</v>
      </c>
      <c r="DU24" s="94">
        <f t="shared" si="124"/>
        <v>-2.5909801386296751E-3</v>
      </c>
      <c r="DV24" s="94">
        <f t="shared" si="124"/>
        <v>-2.5909801386296751E-3</v>
      </c>
      <c r="DW24" s="94">
        <f t="shared" si="124"/>
        <v>-2.5909801386296751E-3</v>
      </c>
      <c r="DX24" s="94">
        <f t="shared" ref="DX24:EG24" si="125">DX18+DX23</f>
        <v>-2.5909801386296751E-3</v>
      </c>
      <c r="DY24" s="94">
        <f t="shared" si="125"/>
        <v>-2.5909801386296751E-3</v>
      </c>
      <c r="DZ24" s="94">
        <f t="shared" si="125"/>
        <v>-2.5909801386296751E-3</v>
      </c>
      <c r="EA24" s="94">
        <f t="shared" si="125"/>
        <v>-2.5909801386296751E-3</v>
      </c>
      <c r="EB24" s="94">
        <f t="shared" si="125"/>
        <v>-2.5909801386296751E-3</v>
      </c>
      <c r="EC24" s="94">
        <f t="shared" si="125"/>
        <v>-2.5909801386296751E-3</v>
      </c>
      <c r="ED24" s="94">
        <f t="shared" si="125"/>
        <v>-2.5909801386296751E-3</v>
      </c>
      <c r="EE24" s="94">
        <f t="shared" si="125"/>
        <v>-2.5909801386296751E-3</v>
      </c>
      <c r="EF24" s="94">
        <f t="shared" si="125"/>
        <v>-2.5909801386296751E-3</v>
      </c>
      <c r="EG24" s="94">
        <f t="shared" si="125"/>
        <v>-2.5909801386296751E-3</v>
      </c>
      <c r="EH24" s="94">
        <f t="shared" ref="EH24:EI24" si="126">EH18+EH23</f>
        <v>-2.5909801386296751E-3</v>
      </c>
      <c r="EI24" s="94">
        <f t="shared" si="126"/>
        <v>-2.5909801386296751E-3</v>
      </c>
    </row>
    <row r="25" spans="1:139" x14ac:dyDescent="0.2">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2"/>
      <c r="DX25" s="92"/>
      <c r="DY25" s="92"/>
      <c r="DZ25" s="92"/>
      <c r="EA25" s="92"/>
      <c r="EB25" s="92"/>
      <c r="EC25" s="92"/>
      <c r="ED25" s="92"/>
      <c r="EE25" s="92"/>
      <c r="EF25" s="92"/>
      <c r="EG25" s="92"/>
      <c r="EH25" s="92"/>
      <c r="EI25" s="92"/>
    </row>
    <row r="26" spans="1:139" x14ac:dyDescent="0.2">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DV26" s="92"/>
      <c r="DW26" s="92"/>
      <c r="DX26" s="92"/>
      <c r="DY26" s="92"/>
      <c r="DZ26" s="92"/>
      <c r="EA26" s="92"/>
      <c r="EB26" s="92"/>
      <c r="EC26" s="92"/>
      <c r="ED26" s="92"/>
      <c r="EE26" s="92"/>
      <c r="EF26" s="92"/>
      <c r="EG26" s="92"/>
      <c r="EH26" s="92"/>
      <c r="EI26" s="92"/>
    </row>
    <row r="27" spans="1:139" ht="10.5" x14ac:dyDescent="0.25">
      <c r="A27" s="1" t="s">
        <v>154</v>
      </c>
      <c r="C27" s="91">
        <v>18237421</v>
      </c>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V27" s="92"/>
      <c r="DW27" s="92"/>
      <c r="DX27" s="92"/>
      <c r="DY27" s="92"/>
      <c r="DZ27" s="92"/>
      <c r="EA27" s="92"/>
      <c r="EB27" s="92"/>
      <c r="EC27" s="92"/>
      <c r="ED27" s="92"/>
      <c r="EE27" s="92"/>
      <c r="EF27" s="92"/>
      <c r="EG27" s="92"/>
      <c r="EH27" s="92"/>
      <c r="EI27" s="92"/>
    </row>
    <row r="28" spans="1:139" x14ac:dyDescent="0.2">
      <c r="B28" s="90" t="s">
        <v>149</v>
      </c>
      <c r="C28" s="91">
        <v>25400821</v>
      </c>
      <c r="D28" s="94">
        <v>0</v>
      </c>
      <c r="E28" s="94">
        <f t="shared" ref="E28:AJ28" si="127">D36</f>
        <v>0</v>
      </c>
      <c r="F28" s="94">
        <f t="shared" si="127"/>
        <v>0</v>
      </c>
      <c r="G28" s="94">
        <f t="shared" si="127"/>
        <v>0</v>
      </c>
      <c r="H28" s="94">
        <f t="shared" si="127"/>
        <v>0</v>
      </c>
      <c r="I28" s="94">
        <f t="shared" si="127"/>
        <v>0</v>
      </c>
      <c r="J28" s="94">
        <f t="shared" si="127"/>
        <v>0</v>
      </c>
      <c r="K28" s="94">
        <f t="shared" si="127"/>
        <v>0</v>
      </c>
      <c r="L28" s="94">
        <f t="shared" si="127"/>
        <v>0</v>
      </c>
      <c r="M28" s="94">
        <f t="shared" si="127"/>
        <v>0</v>
      </c>
      <c r="N28" s="94">
        <f t="shared" si="127"/>
        <v>0</v>
      </c>
      <c r="O28" s="94">
        <f t="shared" si="127"/>
        <v>0</v>
      </c>
      <c r="P28" s="94">
        <f t="shared" si="127"/>
        <v>0</v>
      </c>
      <c r="Q28" s="94">
        <f t="shared" si="127"/>
        <v>0</v>
      </c>
      <c r="R28" s="94">
        <f t="shared" si="127"/>
        <v>0</v>
      </c>
      <c r="S28" s="94">
        <f t="shared" si="127"/>
        <v>0</v>
      </c>
      <c r="T28" s="94">
        <f t="shared" si="127"/>
        <v>0</v>
      </c>
      <c r="U28" s="94">
        <f t="shared" si="127"/>
        <v>0</v>
      </c>
      <c r="V28" s="94">
        <f t="shared" si="127"/>
        <v>0</v>
      </c>
      <c r="W28" s="94">
        <f t="shared" si="127"/>
        <v>0</v>
      </c>
      <c r="X28" s="94">
        <f t="shared" si="127"/>
        <v>0</v>
      </c>
      <c r="Y28" s="94">
        <f t="shared" si="127"/>
        <v>0</v>
      </c>
      <c r="Z28" s="94">
        <f t="shared" si="127"/>
        <v>0</v>
      </c>
      <c r="AA28" s="94">
        <f t="shared" si="127"/>
        <v>0</v>
      </c>
      <c r="AB28" s="94">
        <f t="shared" si="127"/>
        <v>0</v>
      </c>
      <c r="AC28" s="94">
        <f t="shared" si="127"/>
        <v>0</v>
      </c>
      <c r="AD28" s="94">
        <f t="shared" si="127"/>
        <v>0</v>
      </c>
      <c r="AE28" s="94">
        <f t="shared" si="127"/>
        <v>0</v>
      </c>
      <c r="AF28" s="94">
        <f t="shared" si="127"/>
        <v>0</v>
      </c>
      <c r="AG28" s="94">
        <f t="shared" si="127"/>
        <v>0</v>
      </c>
      <c r="AH28" s="94">
        <f t="shared" si="127"/>
        <v>0</v>
      </c>
      <c r="AI28" s="94">
        <f t="shared" si="127"/>
        <v>0</v>
      </c>
      <c r="AJ28" s="94">
        <f t="shared" si="127"/>
        <v>0</v>
      </c>
      <c r="AK28" s="94">
        <f t="shared" ref="AK28:BP28" si="128">AJ36</f>
        <v>0</v>
      </c>
      <c r="AL28" s="94">
        <f t="shared" si="128"/>
        <v>0</v>
      </c>
      <c r="AM28" s="94">
        <f t="shared" si="128"/>
        <v>0</v>
      </c>
      <c r="AN28" s="94">
        <f t="shared" si="128"/>
        <v>0</v>
      </c>
      <c r="AO28" s="94">
        <f t="shared" si="128"/>
        <v>0</v>
      </c>
      <c r="AP28" s="94">
        <f t="shared" si="128"/>
        <v>0</v>
      </c>
      <c r="AQ28" s="94">
        <f t="shared" si="128"/>
        <v>0</v>
      </c>
      <c r="AR28" s="94">
        <f t="shared" si="128"/>
        <v>0</v>
      </c>
      <c r="AS28" s="94">
        <f t="shared" si="128"/>
        <v>0</v>
      </c>
      <c r="AT28" s="94">
        <f t="shared" si="128"/>
        <v>0</v>
      </c>
      <c r="AU28" s="94">
        <f t="shared" si="128"/>
        <v>0</v>
      </c>
      <c r="AV28" s="94">
        <f t="shared" si="128"/>
        <v>0</v>
      </c>
      <c r="AW28" s="94">
        <f t="shared" si="128"/>
        <v>0</v>
      </c>
      <c r="AX28" s="94">
        <f t="shared" si="128"/>
        <v>0</v>
      </c>
      <c r="AY28" s="94">
        <f t="shared" si="128"/>
        <v>0</v>
      </c>
      <c r="AZ28" s="94">
        <f t="shared" si="128"/>
        <v>0</v>
      </c>
      <c r="BA28" s="94">
        <f t="shared" si="128"/>
        <v>0</v>
      </c>
      <c r="BB28" s="94">
        <f t="shared" si="128"/>
        <v>0</v>
      </c>
      <c r="BC28" s="94">
        <f t="shared" si="128"/>
        <v>0</v>
      </c>
      <c r="BD28" s="94">
        <f t="shared" si="128"/>
        <v>0</v>
      </c>
      <c r="BE28" s="94">
        <f t="shared" si="128"/>
        <v>0</v>
      </c>
      <c r="BF28" s="94">
        <f t="shared" si="128"/>
        <v>0</v>
      </c>
      <c r="BG28" s="94">
        <f t="shared" si="128"/>
        <v>0</v>
      </c>
      <c r="BH28" s="94">
        <f t="shared" si="128"/>
        <v>0</v>
      </c>
      <c r="BI28" s="94">
        <f t="shared" si="128"/>
        <v>0</v>
      </c>
      <c r="BJ28" s="94">
        <f t="shared" si="128"/>
        <v>0</v>
      </c>
      <c r="BK28" s="94">
        <f t="shared" si="128"/>
        <v>0</v>
      </c>
      <c r="BL28" s="94">
        <f t="shared" si="128"/>
        <v>-154152.79999999999</v>
      </c>
      <c r="BM28" s="94">
        <f t="shared" si="128"/>
        <v>1144641.3506709996</v>
      </c>
      <c r="BN28" s="94">
        <f t="shared" si="128"/>
        <v>848172.17067099968</v>
      </c>
      <c r="BO28" s="94">
        <f t="shared" si="128"/>
        <v>537411.38067099964</v>
      </c>
      <c r="BP28" s="94">
        <f t="shared" si="128"/>
        <v>269099.92067099962</v>
      </c>
      <c r="BQ28" s="94">
        <f t="shared" ref="BQ28:DW28" si="129">BP36</f>
        <v>3545915.6816225988</v>
      </c>
      <c r="BR28" s="94">
        <f t="shared" si="129"/>
        <v>3294766.881622599</v>
      </c>
      <c r="BS28" s="94">
        <f t="shared" si="129"/>
        <v>3012344.4316225988</v>
      </c>
      <c r="BT28" s="94">
        <f t="shared" si="129"/>
        <v>2732692.1716225985</v>
      </c>
      <c r="BU28" s="94">
        <f t="shared" si="129"/>
        <v>2487859.0816225987</v>
      </c>
      <c r="BV28" s="94">
        <f t="shared" si="129"/>
        <v>2218916.1816225988</v>
      </c>
      <c r="BW28" s="94">
        <f t="shared" si="129"/>
        <v>1932431.3416225987</v>
      </c>
      <c r="BX28" s="94">
        <f t="shared" si="129"/>
        <v>1625203.2916225987</v>
      </c>
      <c r="BY28" s="94">
        <f t="shared" si="129"/>
        <v>1305578.0216225986</v>
      </c>
      <c r="BZ28" s="94">
        <f t="shared" si="129"/>
        <v>1008894.2516225986</v>
      </c>
      <c r="CA28" s="94">
        <f t="shared" si="129"/>
        <v>688686.46162259858</v>
      </c>
      <c r="CB28" s="94">
        <f t="shared" si="129"/>
        <v>417746.85162259859</v>
      </c>
      <c r="CC28" s="94">
        <f t="shared" si="129"/>
        <v>5505384.3816225976</v>
      </c>
      <c r="CD28" s="94">
        <f t="shared" si="129"/>
        <v>5098115.2316225972</v>
      </c>
      <c r="CE28" s="94">
        <f t="shared" si="129"/>
        <v>4729677.5816225968</v>
      </c>
      <c r="CF28" s="94">
        <f t="shared" si="129"/>
        <v>4318036.8216225971</v>
      </c>
      <c r="CG28" s="94">
        <f t="shared" si="129"/>
        <v>3929810.1216225969</v>
      </c>
      <c r="CH28" s="94">
        <f t="shared" si="129"/>
        <v>3494719.8516225968</v>
      </c>
      <c r="CI28" s="94">
        <f t="shared" si="129"/>
        <v>3089522.6216225969</v>
      </c>
      <c r="CJ28" s="94">
        <f t="shared" ref="CJ28" si="130">CI36</f>
        <v>2596940.4816225967</v>
      </c>
      <c r="CK28" s="94">
        <f t="shared" ref="CK28" si="131">CJ36</f>
        <v>2055430.1616225969</v>
      </c>
      <c r="CL28" s="94">
        <f t="shared" ref="CL28" si="132">CK36</f>
        <v>1668449.2016225969</v>
      </c>
      <c r="CM28" s="94">
        <f t="shared" ref="CM28" si="133">CL36</f>
        <v>1237768.221622597</v>
      </c>
      <c r="CN28" s="94">
        <f t="shared" ref="CN28" si="134">CM36</f>
        <v>940984.57162259694</v>
      </c>
      <c r="CO28" s="94">
        <f t="shared" ref="CO28" si="135">CN36</f>
        <v>4089183.971622596</v>
      </c>
      <c r="CP28" s="94">
        <f t="shared" ref="CP28" si="136">CO36</f>
        <v>3818454.7316225963</v>
      </c>
      <c r="CQ28" s="94">
        <f t="shared" ref="CQ28" si="137">CP36</f>
        <v>3519485.8716225964</v>
      </c>
      <c r="CR28" s="94">
        <f t="shared" ref="CR28" si="138">CQ36</f>
        <v>3215737.1916225962</v>
      </c>
      <c r="CS28" s="94">
        <f t="shared" ref="CS28" si="139">CR36</f>
        <v>2932061.7216225965</v>
      </c>
      <c r="CT28" s="94">
        <f t="shared" ref="CT28" si="140">CS36</f>
        <v>-583498.64999999991</v>
      </c>
      <c r="CU28" s="94">
        <f t="shared" ref="CU28" si="141">CT36</f>
        <v>-909347.57999999984</v>
      </c>
      <c r="CV28" s="94">
        <f t="shared" ref="CV28" si="142">CU36</f>
        <v>-1264755.1599999997</v>
      </c>
      <c r="CW28" s="94">
        <f t="shared" ref="CW28" si="143">CV36</f>
        <v>-1234800.3199999996</v>
      </c>
      <c r="CX28" s="94">
        <f t="shared" ref="CX28" si="144">CW36</f>
        <v>-1258452.6999999995</v>
      </c>
      <c r="CY28" s="94">
        <f t="shared" ref="CY28" si="145">CX36</f>
        <v>-1257949.9399999995</v>
      </c>
      <c r="CZ28" s="94">
        <f t="shared" ref="CZ28" si="146">CY36</f>
        <v>-1257949.9399999995</v>
      </c>
      <c r="DA28" s="94">
        <f t="shared" ref="DA28" si="147">CZ36</f>
        <v>4073988.2961750114</v>
      </c>
      <c r="DB28" s="94">
        <f t="shared" ref="DB28" si="148">DA36</f>
        <v>3732582.6661750115</v>
      </c>
      <c r="DC28" s="94">
        <f t="shared" ref="DC28" si="149">DB36</f>
        <v>3311833.6361750113</v>
      </c>
      <c r="DD28" s="94">
        <f t="shared" ref="DD28" si="150">DC36</f>
        <v>2943538.7361750114</v>
      </c>
      <c r="DE28" s="94">
        <f t="shared" ref="DE28" si="151">DD36</f>
        <v>2601448.4861750114</v>
      </c>
      <c r="DF28" s="94">
        <f t="shared" ref="DF28" si="152">DE36</f>
        <v>2195537.0461750114</v>
      </c>
      <c r="DG28" s="94">
        <f t="shared" ref="DG28" si="153">DF36</f>
        <v>1840928.2961750114</v>
      </c>
      <c r="DH28" s="94">
        <f t="shared" ref="DH28" si="154">DG36</f>
        <v>1405168.1261750115</v>
      </c>
      <c r="DI28" s="94">
        <f t="shared" ref="DI28" si="155">DH36</f>
        <v>920333.34617501148</v>
      </c>
      <c r="DJ28" s="94">
        <f t="shared" ref="DJ28" si="156">DI36</f>
        <v>529764.19617501146</v>
      </c>
      <c r="DK28" s="94">
        <f t="shared" si="129"/>
        <v>134727.30617501144</v>
      </c>
      <c r="DL28" s="94">
        <f t="shared" si="129"/>
        <v>-264028.05382498854</v>
      </c>
      <c r="DM28" s="94">
        <f t="shared" si="129"/>
        <v>3528646.3576449174</v>
      </c>
      <c r="DN28" s="94">
        <f t="shared" si="129"/>
        <v>3237027.1976449173</v>
      </c>
      <c r="DO28" s="94">
        <f t="shared" si="129"/>
        <v>2914577.2676449171</v>
      </c>
      <c r="DP28" s="94">
        <f t="shared" si="129"/>
        <v>2581309.7076449171</v>
      </c>
      <c r="DQ28" s="94">
        <f t="shared" si="129"/>
        <v>2299130.877644917</v>
      </c>
      <c r="DR28" s="94">
        <f t="shared" si="129"/>
        <v>1993669.5676449169</v>
      </c>
      <c r="DS28" s="94">
        <f t="shared" si="129"/>
        <v>1635993.6776449168</v>
      </c>
      <c r="DT28" s="94">
        <f t="shared" si="129"/>
        <v>1241318.9476449168</v>
      </c>
      <c r="DU28" s="94">
        <f t="shared" si="129"/>
        <v>881702.84764491674</v>
      </c>
      <c r="DV28" s="94">
        <f t="shared" si="129"/>
        <v>538863.35764491674</v>
      </c>
      <c r="DW28" s="94">
        <f t="shared" si="129"/>
        <v>186236.17764491675</v>
      </c>
      <c r="DX28" s="94">
        <f t="shared" ref="DX28" si="157">DW36</f>
        <v>-172447.26235508325</v>
      </c>
      <c r="DY28" s="94">
        <f t="shared" ref="DY28" si="158">DX36</f>
        <v>-588423.44235508319</v>
      </c>
      <c r="DZ28" s="94">
        <f t="shared" ref="DZ28" si="159">DY36</f>
        <v>-559925.36235508323</v>
      </c>
      <c r="EA28" s="94">
        <f t="shared" ref="EA28" si="160">DZ36</f>
        <v>-515167.73235508322</v>
      </c>
      <c r="EB28" s="94">
        <f t="shared" ref="EB28" si="161">EA36</f>
        <v>-461246.15235508321</v>
      </c>
      <c r="EC28" s="94">
        <f t="shared" ref="EC28" si="162">EB36</f>
        <v>-412551.98235508322</v>
      </c>
      <c r="ED28" s="94">
        <f t="shared" ref="ED28" si="163">EC36</f>
        <v>-357123.15235508321</v>
      </c>
      <c r="EE28" s="94">
        <f t="shared" ref="EE28" si="164">ED36</f>
        <v>-302101.51235508319</v>
      </c>
      <c r="EF28" s="94">
        <f t="shared" ref="EF28" si="165">EE36</f>
        <v>-241555.5523550832</v>
      </c>
      <c r="EG28" s="94">
        <f t="shared" ref="EG28" si="166">EF36</f>
        <v>-174204.6423550832</v>
      </c>
      <c r="EH28" s="94">
        <f t="shared" ref="EH28" si="167">EG36</f>
        <v>-117331.04235508319</v>
      </c>
      <c r="EI28" s="94">
        <f t="shared" ref="EI28" si="168">EH36</f>
        <v>-53964.260650117547</v>
      </c>
    </row>
    <row r="29" spans="1:139" x14ac:dyDescent="0.2">
      <c r="B29" s="90" t="s">
        <v>150</v>
      </c>
      <c r="C29" s="91"/>
      <c r="D29" s="22">
        <v>0</v>
      </c>
      <c r="E29" s="22">
        <v>0</v>
      </c>
      <c r="F29" s="22">
        <v>0</v>
      </c>
      <c r="G29" s="22">
        <v>0</v>
      </c>
      <c r="H29" s="22">
        <v>0</v>
      </c>
      <c r="I29" s="22">
        <v>0</v>
      </c>
      <c r="J29" s="22">
        <v>0</v>
      </c>
      <c r="K29" s="22">
        <v>0</v>
      </c>
      <c r="L29" s="22">
        <v>0</v>
      </c>
      <c r="M29" s="22">
        <v>0</v>
      </c>
      <c r="N29" s="22">
        <v>0</v>
      </c>
      <c r="O29" s="22">
        <v>0</v>
      </c>
      <c r="P29" s="22">
        <v>0</v>
      </c>
      <c r="Q29" s="22">
        <v>0</v>
      </c>
      <c r="R29" s="22">
        <v>0</v>
      </c>
      <c r="S29" s="22">
        <v>0</v>
      </c>
      <c r="T29" s="22">
        <v>0</v>
      </c>
      <c r="U29" s="22">
        <v>0</v>
      </c>
      <c r="V29" s="22">
        <v>0</v>
      </c>
      <c r="W29" s="22">
        <v>0</v>
      </c>
      <c r="X29" s="22">
        <v>0</v>
      </c>
      <c r="Y29" s="22">
        <v>0</v>
      </c>
      <c r="Z29" s="22">
        <v>0</v>
      </c>
      <c r="AA29" s="22">
        <v>0</v>
      </c>
      <c r="AB29" s="22">
        <v>0</v>
      </c>
      <c r="AC29" s="22">
        <v>0</v>
      </c>
      <c r="AD29" s="22">
        <v>0</v>
      </c>
      <c r="AE29" s="22">
        <v>0</v>
      </c>
      <c r="AF29" s="22">
        <v>0</v>
      </c>
      <c r="AG29" s="22">
        <v>0</v>
      </c>
      <c r="AH29" s="22">
        <v>0</v>
      </c>
      <c r="AI29" s="22">
        <v>0</v>
      </c>
      <c r="AJ29" s="22">
        <v>0</v>
      </c>
      <c r="AK29" s="22">
        <v>0</v>
      </c>
      <c r="AL29" s="22">
        <v>0</v>
      </c>
      <c r="AM29" s="22">
        <v>0</v>
      </c>
      <c r="AN29" s="22">
        <v>0</v>
      </c>
      <c r="AO29" s="22">
        <v>0</v>
      </c>
      <c r="AP29" s="22">
        <v>0</v>
      </c>
      <c r="AQ29" s="22">
        <v>0</v>
      </c>
      <c r="AR29" s="22">
        <v>0</v>
      </c>
      <c r="AS29" s="22">
        <v>0</v>
      </c>
      <c r="AT29" s="22">
        <v>0</v>
      </c>
      <c r="AU29" s="22">
        <v>0</v>
      </c>
      <c r="AV29" s="22">
        <v>0</v>
      </c>
      <c r="AW29" s="22">
        <v>0</v>
      </c>
      <c r="AX29" s="22">
        <v>0</v>
      </c>
      <c r="AY29" s="22">
        <v>0</v>
      </c>
      <c r="AZ29" s="22">
        <v>0</v>
      </c>
      <c r="BA29" s="22">
        <v>0</v>
      </c>
      <c r="BB29" s="22">
        <v>0</v>
      </c>
      <c r="BC29" s="22">
        <v>0</v>
      </c>
      <c r="BD29" s="22">
        <v>0</v>
      </c>
      <c r="BE29" s="22">
        <v>0</v>
      </c>
      <c r="BF29" s="22">
        <v>0</v>
      </c>
      <c r="BG29" s="22">
        <v>0</v>
      </c>
      <c r="BH29" s="22">
        <v>0</v>
      </c>
      <c r="BI29" s="22">
        <v>0</v>
      </c>
      <c r="BJ29" s="22">
        <v>0</v>
      </c>
      <c r="BK29" s="22">
        <v>0</v>
      </c>
      <c r="BL29" s="22">
        <v>0</v>
      </c>
      <c r="BM29" s="22">
        <v>0</v>
      </c>
      <c r="BN29" s="22">
        <v>0</v>
      </c>
      <c r="BO29" s="22">
        <v>0</v>
      </c>
      <c r="BP29" s="22">
        <v>3535593.7409515991</v>
      </c>
      <c r="BQ29" s="22">
        <v>0</v>
      </c>
      <c r="BR29" s="22">
        <v>0</v>
      </c>
      <c r="BS29" s="22">
        <v>0</v>
      </c>
      <c r="BT29" s="22">
        <v>0</v>
      </c>
      <c r="BU29" s="22">
        <v>0</v>
      </c>
      <c r="BV29" s="22">
        <v>0</v>
      </c>
      <c r="BW29" s="22">
        <v>0</v>
      </c>
      <c r="BX29" s="22">
        <v>0</v>
      </c>
      <c r="BY29" s="22">
        <v>0</v>
      </c>
      <c r="BZ29" s="22">
        <v>0</v>
      </c>
      <c r="CA29" s="22">
        <v>0</v>
      </c>
      <c r="CB29" s="22">
        <v>5506394.4699999997</v>
      </c>
      <c r="CC29" s="22">
        <v>0</v>
      </c>
      <c r="CD29" s="22">
        <v>0</v>
      </c>
      <c r="CE29" s="22">
        <v>0</v>
      </c>
      <c r="CF29" s="22">
        <v>0</v>
      </c>
      <c r="CG29" s="22">
        <v>0</v>
      </c>
      <c r="CH29" s="22">
        <v>0</v>
      </c>
      <c r="CI29" s="22">
        <v>0</v>
      </c>
      <c r="CJ29" s="22">
        <v>0</v>
      </c>
      <c r="CK29" s="22">
        <v>0</v>
      </c>
      <c r="CL29" s="22">
        <v>0</v>
      </c>
      <c r="CM29" s="22">
        <v>0</v>
      </c>
      <c r="CN29" s="22">
        <v>3403190.1199999992</v>
      </c>
      <c r="CO29" s="22">
        <v>0</v>
      </c>
      <c r="CP29" s="22">
        <v>0</v>
      </c>
      <c r="CQ29" s="22">
        <v>0</v>
      </c>
      <c r="CR29" s="22">
        <v>0</v>
      </c>
      <c r="CS29" s="22">
        <v>0</v>
      </c>
      <c r="CT29" s="22">
        <v>0</v>
      </c>
      <c r="CU29" s="22">
        <v>0</v>
      </c>
      <c r="CV29" s="22">
        <v>0</v>
      </c>
      <c r="CW29" s="22">
        <v>0</v>
      </c>
      <c r="CX29" s="22">
        <v>0</v>
      </c>
      <c r="CY29" s="22">
        <v>0</v>
      </c>
      <c r="CZ29" s="22">
        <v>5749242.7305363007</v>
      </c>
      <c r="DA29" s="22">
        <v>0</v>
      </c>
      <c r="DB29" s="22">
        <v>0</v>
      </c>
      <c r="DC29" s="22">
        <v>0</v>
      </c>
      <c r="DD29" s="22">
        <v>0</v>
      </c>
      <c r="DE29" s="22">
        <v>0</v>
      </c>
      <c r="DF29" s="22">
        <v>0</v>
      </c>
      <c r="DG29" s="22">
        <v>0</v>
      </c>
      <c r="DH29" s="22">
        <v>0</v>
      </c>
      <c r="DI29" s="22">
        <v>0</v>
      </c>
      <c r="DJ29" s="22">
        <v>0</v>
      </c>
      <c r="DK29" s="22">
        <v>0</v>
      </c>
      <c r="DL29" s="22">
        <v>3750396.3214699063</v>
      </c>
      <c r="DM29" s="22">
        <v>0</v>
      </c>
      <c r="DN29" s="22">
        <v>0</v>
      </c>
      <c r="DO29" s="22">
        <v>0</v>
      </c>
      <c r="DP29" s="22">
        <v>0</v>
      </c>
      <c r="DQ29" s="22">
        <v>0</v>
      </c>
      <c r="DR29" s="22">
        <v>0</v>
      </c>
      <c r="DS29" s="22">
        <v>0</v>
      </c>
      <c r="DT29" s="22">
        <v>0</v>
      </c>
      <c r="DU29" s="22">
        <v>0</v>
      </c>
      <c r="DV29" s="22">
        <v>0</v>
      </c>
      <c r="DW29" s="22">
        <v>0</v>
      </c>
      <c r="DX29" s="315">
        <v>-571159.18999999994</v>
      </c>
      <c r="DY29" s="22">
        <v>0</v>
      </c>
      <c r="DZ29" s="22">
        <v>0</v>
      </c>
      <c r="EA29" s="22">
        <v>0</v>
      </c>
      <c r="EB29" s="22">
        <v>0</v>
      </c>
      <c r="EC29" s="22">
        <v>0</v>
      </c>
      <c r="ED29" s="22">
        <v>0</v>
      </c>
      <c r="EE29" s="22">
        <v>0</v>
      </c>
      <c r="EF29" s="22">
        <v>0</v>
      </c>
      <c r="EG29" s="22">
        <v>0</v>
      </c>
      <c r="EH29" s="22">
        <v>0</v>
      </c>
      <c r="EI29" s="22">
        <v>0</v>
      </c>
    </row>
    <row r="30" spans="1:139" x14ac:dyDescent="0.2">
      <c r="B30" s="90" t="s">
        <v>155</v>
      </c>
      <c r="C30" s="91"/>
      <c r="D30" s="22">
        <v>0</v>
      </c>
      <c r="E30" s="22">
        <v>0</v>
      </c>
      <c r="F30" s="22">
        <v>0</v>
      </c>
      <c r="G30" s="22">
        <v>0</v>
      </c>
      <c r="H30" s="22">
        <v>0</v>
      </c>
      <c r="I30" s="22">
        <v>0</v>
      </c>
      <c r="J30" s="22">
        <v>0</v>
      </c>
      <c r="K30" s="22">
        <v>0</v>
      </c>
      <c r="L30" s="22">
        <v>0</v>
      </c>
      <c r="M30" s="22">
        <v>0</v>
      </c>
      <c r="N30" s="22">
        <v>0</v>
      </c>
      <c r="O30" s="22">
        <v>0</v>
      </c>
      <c r="P30" s="22">
        <v>0</v>
      </c>
      <c r="Q30" s="22">
        <v>0</v>
      </c>
      <c r="R30" s="22">
        <v>0</v>
      </c>
      <c r="S30" s="22">
        <v>0</v>
      </c>
      <c r="T30" s="22">
        <v>0</v>
      </c>
      <c r="U30" s="22">
        <v>0</v>
      </c>
      <c r="V30" s="22">
        <v>0</v>
      </c>
      <c r="W30" s="22">
        <v>0</v>
      </c>
      <c r="X30" s="22">
        <v>0</v>
      </c>
      <c r="Y30" s="22">
        <v>0</v>
      </c>
      <c r="Z30" s="22">
        <v>0</v>
      </c>
      <c r="AA30" s="22">
        <v>0</v>
      </c>
      <c r="AB30" s="22">
        <v>0</v>
      </c>
      <c r="AC30" s="22">
        <v>0</v>
      </c>
      <c r="AD30" s="22">
        <v>0</v>
      </c>
      <c r="AE30" s="22">
        <v>0</v>
      </c>
      <c r="AF30" s="22">
        <v>0</v>
      </c>
      <c r="AG30" s="22">
        <v>0</v>
      </c>
      <c r="AH30" s="22">
        <v>0</v>
      </c>
      <c r="AI30" s="22">
        <v>0</v>
      </c>
      <c r="AJ30" s="22">
        <v>0</v>
      </c>
      <c r="AK30" s="22">
        <v>0</v>
      </c>
      <c r="AL30" s="22">
        <v>0</v>
      </c>
      <c r="AM30" s="22">
        <v>0</v>
      </c>
      <c r="AN30" s="22">
        <v>0</v>
      </c>
      <c r="AO30" s="22">
        <v>0</v>
      </c>
      <c r="AP30" s="22">
        <v>0</v>
      </c>
      <c r="AQ30" s="22">
        <v>0</v>
      </c>
      <c r="AR30" s="22">
        <v>0</v>
      </c>
      <c r="AS30" s="22">
        <v>0</v>
      </c>
      <c r="AT30" s="22">
        <v>0</v>
      </c>
      <c r="AU30" s="22">
        <v>0</v>
      </c>
      <c r="AV30" s="22">
        <v>0</v>
      </c>
      <c r="AW30" s="22">
        <v>0</v>
      </c>
      <c r="AX30" s="22">
        <v>0</v>
      </c>
      <c r="AY30" s="22">
        <v>0</v>
      </c>
      <c r="AZ30" s="22">
        <v>0</v>
      </c>
      <c r="BA30" s="22">
        <v>0</v>
      </c>
      <c r="BB30" s="22">
        <v>0</v>
      </c>
      <c r="BC30" s="22">
        <v>0</v>
      </c>
      <c r="BD30" s="22">
        <v>0</v>
      </c>
      <c r="BE30" s="22">
        <v>0</v>
      </c>
      <c r="BF30" s="22">
        <v>0</v>
      </c>
      <c r="BG30" s="22">
        <v>0</v>
      </c>
      <c r="BH30" s="22">
        <v>0</v>
      </c>
      <c r="BI30" s="22">
        <v>0</v>
      </c>
      <c r="BJ30" s="22">
        <v>0</v>
      </c>
      <c r="BK30" s="22">
        <v>0</v>
      </c>
      <c r="BL30" s="22">
        <v>1629651.5506709998</v>
      </c>
      <c r="BM30" s="22">
        <v>0</v>
      </c>
      <c r="BN30" s="22">
        <v>0</v>
      </c>
      <c r="BO30" s="22">
        <v>0</v>
      </c>
      <c r="BP30" s="22">
        <v>0</v>
      </c>
      <c r="BQ30" s="22">
        <v>0</v>
      </c>
      <c r="BR30" s="22">
        <v>0</v>
      </c>
      <c r="BS30" s="22">
        <v>0</v>
      </c>
      <c r="BT30" s="22">
        <v>0</v>
      </c>
      <c r="BU30" s="22">
        <v>0</v>
      </c>
      <c r="BV30" s="22">
        <v>0</v>
      </c>
      <c r="BW30" s="22">
        <v>0</v>
      </c>
      <c r="BX30" s="22">
        <v>0</v>
      </c>
      <c r="BY30" s="22">
        <v>0</v>
      </c>
      <c r="BZ30" s="22">
        <v>0</v>
      </c>
      <c r="CA30" s="22">
        <v>0</v>
      </c>
      <c r="CB30" s="22">
        <v>0</v>
      </c>
      <c r="CC30" s="22">
        <v>0</v>
      </c>
      <c r="CD30" s="22">
        <v>0</v>
      </c>
      <c r="CE30" s="22">
        <v>0</v>
      </c>
      <c r="CF30" s="22">
        <v>0</v>
      </c>
      <c r="CG30" s="22">
        <v>0</v>
      </c>
      <c r="CH30" s="22">
        <v>0</v>
      </c>
      <c r="CI30" s="22">
        <v>0</v>
      </c>
      <c r="CJ30" s="22">
        <v>0</v>
      </c>
      <c r="CK30" s="22">
        <v>0</v>
      </c>
      <c r="CL30" s="22">
        <v>0</v>
      </c>
      <c r="CM30" s="22">
        <v>0</v>
      </c>
      <c r="CN30" s="22">
        <v>0</v>
      </c>
      <c r="CO30" s="22">
        <v>0</v>
      </c>
      <c r="CP30" s="22">
        <v>0</v>
      </c>
      <c r="CQ30" s="22">
        <v>0</v>
      </c>
      <c r="CR30" s="22">
        <v>0</v>
      </c>
      <c r="CS30" s="22">
        <v>0</v>
      </c>
      <c r="CT30" s="22">
        <v>0</v>
      </c>
      <c r="CU30" s="22">
        <v>0</v>
      </c>
      <c r="CV30" s="22">
        <v>0</v>
      </c>
      <c r="CW30" s="22">
        <v>0</v>
      </c>
      <c r="CX30" s="22">
        <v>0</v>
      </c>
      <c r="CY30" s="22">
        <v>0</v>
      </c>
      <c r="CZ30" s="22">
        <v>0</v>
      </c>
      <c r="DA30" s="22">
        <v>0</v>
      </c>
      <c r="DB30" s="22">
        <v>0</v>
      </c>
      <c r="DC30" s="22">
        <v>0</v>
      </c>
      <c r="DD30" s="22">
        <v>0</v>
      </c>
      <c r="DE30" s="22">
        <v>0</v>
      </c>
      <c r="DF30" s="22">
        <v>0</v>
      </c>
      <c r="DG30" s="22">
        <v>0</v>
      </c>
      <c r="DH30" s="22">
        <v>0</v>
      </c>
      <c r="DI30" s="22">
        <v>0</v>
      </c>
      <c r="DJ30" s="22">
        <v>0</v>
      </c>
      <c r="DK30" s="22">
        <v>0</v>
      </c>
      <c r="DL30" s="22">
        <v>317814.73000000021</v>
      </c>
      <c r="DM30" s="22">
        <v>0</v>
      </c>
      <c r="DN30" s="22">
        <v>0</v>
      </c>
      <c r="DO30" s="22">
        <v>0</v>
      </c>
      <c r="DP30" s="22">
        <v>0</v>
      </c>
      <c r="DQ30" s="22">
        <v>0</v>
      </c>
      <c r="DR30" s="22">
        <v>0</v>
      </c>
      <c r="DS30" s="22">
        <v>0</v>
      </c>
      <c r="DT30" s="22">
        <v>0</v>
      </c>
      <c r="DU30" s="22">
        <v>0</v>
      </c>
      <c r="DV30" s="22">
        <v>0</v>
      </c>
      <c r="DW30" s="22">
        <v>0</v>
      </c>
      <c r="DX30" s="315">
        <v>0</v>
      </c>
      <c r="DY30" s="22">
        <v>0</v>
      </c>
      <c r="DZ30" s="22">
        <v>0</v>
      </c>
      <c r="EA30" s="22">
        <v>0</v>
      </c>
      <c r="EB30" s="22">
        <v>0</v>
      </c>
      <c r="EC30" s="22">
        <v>0</v>
      </c>
      <c r="ED30" s="22">
        <v>0</v>
      </c>
      <c r="EE30" s="22">
        <v>0</v>
      </c>
      <c r="EF30" s="22">
        <v>0</v>
      </c>
      <c r="EG30" s="22">
        <v>0</v>
      </c>
      <c r="EH30" s="22">
        <v>0</v>
      </c>
      <c r="EI30" s="22">
        <v>0</v>
      </c>
    </row>
    <row r="31" spans="1:139" x14ac:dyDescent="0.2">
      <c r="B31" s="90" t="s">
        <v>289</v>
      </c>
      <c r="C31" s="91"/>
      <c r="D31" s="22">
        <v>0</v>
      </c>
      <c r="E31" s="22">
        <v>0</v>
      </c>
      <c r="F31" s="22">
        <v>0</v>
      </c>
      <c r="G31" s="22">
        <v>0</v>
      </c>
      <c r="H31" s="22">
        <v>0</v>
      </c>
      <c r="I31" s="22">
        <v>0</v>
      </c>
      <c r="J31" s="22">
        <v>0</v>
      </c>
      <c r="K31" s="22">
        <v>0</v>
      </c>
      <c r="L31" s="22">
        <v>0</v>
      </c>
      <c r="M31" s="22">
        <v>0</v>
      </c>
      <c r="N31" s="22">
        <v>0</v>
      </c>
      <c r="O31" s="22">
        <v>0</v>
      </c>
      <c r="P31" s="22">
        <v>0</v>
      </c>
      <c r="Q31" s="22">
        <v>0</v>
      </c>
      <c r="R31" s="22">
        <v>0</v>
      </c>
      <c r="S31" s="22">
        <v>0</v>
      </c>
      <c r="T31" s="22">
        <v>0</v>
      </c>
      <c r="U31" s="22">
        <v>0</v>
      </c>
      <c r="V31" s="22">
        <v>0</v>
      </c>
      <c r="W31" s="22">
        <v>0</v>
      </c>
      <c r="X31" s="22">
        <v>0</v>
      </c>
      <c r="Y31" s="22">
        <v>0</v>
      </c>
      <c r="Z31" s="22">
        <v>0</v>
      </c>
      <c r="AA31" s="22">
        <v>0</v>
      </c>
      <c r="AB31" s="22">
        <v>0</v>
      </c>
      <c r="AC31" s="22">
        <v>0</v>
      </c>
      <c r="AD31" s="22">
        <v>0</v>
      </c>
      <c r="AE31" s="22">
        <v>0</v>
      </c>
      <c r="AF31" s="22">
        <v>0</v>
      </c>
      <c r="AG31" s="22">
        <v>0</v>
      </c>
      <c r="AH31" s="22">
        <v>0</v>
      </c>
      <c r="AI31" s="22">
        <v>0</v>
      </c>
      <c r="AJ31" s="22">
        <v>0</v>
      </c>
      <c r="AK31" s="22">
        <v>0</v>
      </c>
      <c r="AL31" s="22">
        <v>0</v>
      </c>
      <c r="AM31" s="22">
        <v>0</v>
      </c>
      <c r="AN31" s="22">
        <v>0</v>
      </c>
      <c r="AO31" s="22">
        <v>0</v>
      </c>
      <c r="AP31" s="22">
        <v>0</v>
      </c>
      <c r="AQ31" s="22">
        <v>0</v>
      </c>
      <c r="AR31" s="22">
        <v>0</v>
      </c>
      <c r="AS31" s="22">
        <v>0</v>
      </c>
      <c r="AT31" s="22">
        <v>0</v>
      </c>
      <c r="AU31" s="22">
        <v>0</v>
      </c>
      <c r="AV31" s="22">
        <v>0</v>
      </c>
      <c r="AW31" s="22">
        <v>0</v>
      </c>
      <c r="AX31" s="22">
        <v>0</v>
      </c>
      <c r="AY31" s="22">
        <v>0</v>
      </c>
      <c r="AZ31" s="22">
        <v>0</v>
      </c>
      <c r="BA31" s="22">
        <v>0</v>
      </c>
      <c r="BB31" s="22">
        <v>0</v>
      </c>
      <c r="BC31" s="22">
        <v>0</v>
      </c>
      <c r="BD31" s="22">
        <v>0</v>
      </c>
      <c r="BE31" s="22">
        <v>0</v>
      </c>
      <c r="BF31" s="22">
        <v>0</v>
      </c>
      <c r="BG31" s="22">
        <v>0</v>
      </c>
      <c r="BH31" s="22">
        <v>0</v>
      </c>
      <c r="BI31" s="22">
        <v>0</v>
      </c>
      <c r="BJ31" s="22">
        <v>0</v>
      </c>
      <c r="BK31" s="22">
        <v>0</v>
      </c>
      <c r="BL31" s="22">
        <v>0</v>
      </c>
      <c r="BM31" s="22">
        <v>0</v>
      </c>
      <c r="BN31" s="22">
        <v>0</v>
      </c>
      <c r="BO31" s="22">
        <v>0</v>
      </c>
      <c r="BP31" s="22">
        <v>0</v>
      </c>
      <c r="BQ31" s="22">
        <v>0</v>
      </c>
      <c r="BR31" s="22">
        <v>0</v>
      </c>
      <c r="BS31" s="22">
        <v>0</v>
      </c>
      <c r="BT31" s="22">
        <v>0</v>
      </c>
      <c r="BU31" s="22">
        <v>0</v>
      </c>
      <c r="BV31" s="22">
        <v>0</v>
      </c>
      <c r="BW31" s="22">
        <v>0</v>
      </c>
      <c r="BX31" s="22">
        <v>0</v>
      </c>
      <c r="BY31" s="22">
        <v>0</v>
      </c>
      <c r="BZ31" s="22">
        <v>0</v>
      </c>
      <c r="CA31" s="22">
        <v>0</v>
      </c>
      <c r="CB31" s="22">
        <v>0</v>
      </c>
      <c r="CC31" s="22">
        <v>0</v>
      </c>
      <c r="CD31" s="22">
        <v>0</v>
      </c>
      <c r="CE31" s="22">
        <v>0</v>
      </c>
      <c r="CF31" s="22">
        <v>0</v>
      </c>
      <c r="CG31" s="22">
        <v>0</v>
      </c>
      <c r="CH31" s="22">
        <v>0</v>
      </c>
      <c r="CI31" s="22">
        <v>0</v>
      </c>
      <c r="CJ31" s="22">
        <v>0</v>
      </c>
      <c r="CK31" s="22">
        <v>0</v>
      </c>
      <c r="CL31" s="22">
        <v>0</v>
      </c>
      <c r="CM31" s="22">
        <v>0</v>
      </c>
      <c r="CN31" s="22">
        <v>0</v>
      </c>
      <c r="CO31" s="22">
        <v>0</v>
      </c>
      <c r="CP31" s="22">
        <v>0</v>
      </c>
      <c r="CQ31" s="22">
        <v>0</v>
      </c>
      <c r="CR31" s="22">
        <v>0</v>
      </c>
      <c r="CS31" s="22">
        <v>-3215737.1916225962</v>
      </c>
      <c r="CT31" s="22">
        <v>0</v>
      </c>
      <c r="CU31" s="22">
        <v>0</v>
      </c>
      <c r="CV31" s="22">
        <v>0</v>
      </c>
      <c r="CW31" s="22">
        <v>0</v>
      </c>
      <c r="CX31" s="22">
        <v>0</v>
      </c>
      <c r="CY31" s="22">
        <v>0</v>
      </c>
      <c r="CZ31" s="22">
        <v>0</v>
      </c>
      <c r="DA31" s="22">
        <v>0</v>
      </c>
      <c r="DB31" s="22">
        <v>0</v>
      </c>
      <c r="DC31" s="22">
        <v>0</v>
      </c>
      <c r="DD31" s="22">
        <v>0</v>
      </c>
      <c r="DE31" s="22">
        <v>0</v>
      </c>
      <c r="DF31" s="22">
        <v>0</v>
      </c>
      <c r="DG31" s="22">
        <v>0</v>
      </c>
      <c r="DH31" s="22">
        <v>0</v>
      </c>
      <c r="DI31" s="22">
        <v>0</v>
      </c>
      <c r="DJ31" s="22">
        <v>0</v>
      </c>
      <c r="DK31" s="22">
        <v>0</v>
      </c>
      <c r="DL31" s="22">
        <v>0</v>
      </c>
      <c r="DM31" s="22">
        <v>0</v>
      </c>
      <c r="DN31" s="22">
        <v>0</v>
      </c>
      <c r="DO31" s="22">
        <v>0</v>
      </c>
      <c r="DP31" s="22">
        <v>0</v>
      </c>
      <c r="DQ31" s="22">
        <v>0</v>
      </c>
      <c r="DR31" s="22">
        <v>0</v>
      </c>
      <c r="DS31" s="22">
        <v>0</v>
      </c>
      <c r="DT31" s="22">
        <v>0</v>
      </c>
      <c r="DU31" s="22">
        <v>0</v>
      </c>
      <c r="DV31" s="22">
        <v>0</v>
      </c>
      <c r="DW31" s="22">
        <v>0</v>
      </c>
      <c r="DX31" s="22">
        <v>0</v>
      </c>
      <c r="DY31" s="22">
        <v>0</v>
      </c>
      <c r="DZ31" s="22">
        <v>0</v>
      </c>
      <c r="EA31" s="22">
        <v>0</v>
      </c>
      <c r="EB31" s="22">
        <v>0</v>
      </c>
      <c r="EC31" s="22">
        <v>0</v>
      </c>
      <c r="ED31" s="22">
        <v>0</v>
      </c>
      <c r="EE31" s="22">
        <v>0</v>
      </c>
      <c r="EF31" s="22">
        <v>0</v>
      </c>
      <c r="EG31" s="22">
        <v>0</v>
      </c>
      <c r="EH31" s="22">
        <v>0</v>
      </c>
      <c r="EI31" s="22">
        <v>0</v>
      </c>
    </row>
    <row r="32" spans="1:139" x14ac:dyDescent="0.2">
      <c r="B32" s="92" t="s">
        <v>234</v>
      </c>
      <c r="C32" s="91"/>
      <c r="D32" s="22">
        <v>0</v>
      </c>
      <c r="E32" s="22">
        <v>0</v>
      </c>
      <c r="F32" s="22">
        <v>0</v>
      </c>
      <c r="G32" s="22">
        <v>0</v>
      </c>
      <c r="H32" s="22">
        <v>0</v>
      </c>
      <c r="I32" s="22">
        <v>0</v>
      </c>
      <c r="J32" s="22">
        <v>0</v>
      </c>
      <c r="K32" s="22">
        <v>0</v>
      </c>
      <c r="L32" s="22">
        <v>0</v>
      </c>
      <c r="M32" s="22">
        <v>0</v>
      </c>
      <c r="N32" s="22">
        <v>0</v>
      </c>
      <c r="O32" s="22">
        <v>0</v>
      </c>
      <c r="P32" s="22">
        <v>0</v>
      </c>
      <c r="Q32" s="22">
        <v>0</v>
      </c>
      <c r="R32" s="22">
        <v>0</v>
      </c>
      <c r="S32" s="22">
        <v>0</v>
      </c>
      <c r="T32" s="22">
        <v>0</v>
      </c>
      <c r="U32" s="22">
        <v>0</v>
      </c>
      <c r="V32" s="22">
        <v>0</v>
      </c>
      <c r="W32" s="22">
        <v>0</v>
      </c>
      <c r="X32" s="22">
        <v>0</v>
      </c>
      <c r="Y32" s="22">
        <v>0</v>
      </c>
      <c r="Z32" s="22">
        <v>0</v>
      </c>
      <c r="AA32" s="22">
        <v>0</v>
      </c>
      <c r="AB32" s="22">
        <v>0</v>
      </c>
      <c r="AC32" s="22">
        <v>0</v>
      </c>
      <c r="AD32" s="22">
        <v>0</v>
      </c>
      <c r="AE32" s="22">
        <v>0</v>
      </c>
      <c r="AF32" s="22">
        <v>0</v>
      </c>
      <c r="AG32" s="22">
        <v>0</v>
      </c>
      <c r="AH32" s="22">
        <v>0</v>
      </c>
      <c r="AI32" s="22">
        <v>0</v>
      </c>
      <c r="AJ32" s="22">
        <v>0</v>
      </c>
      <c r="AK32" s="22">
        <v>0</v>
      </c>
      <c r="AL32" s="22">
        <v>0</v>
      </c>
      <c r="AM32" s="22">
        <v>0</v>
      </c>
      <c r="AN32" s="22">
        <v>0</v>
      </c>
      <c r="AO32" s="22">
        <v>0</v>
      </c>
      <c r="AP32" s="22">
        <v>0</v>
      </c>
      <c r="AQ32" s="22">
        <v>0</v>
      </c>
      <c r="AR32" s="22">
        <v>0</v>
      </c>
      <c r="AS32" s="22">
        <v>0</v>
      </c>
      <c r="AT32" s="22">
        <v>0</v>
      </c>
      <c r="AU32" s="22">
        <v>0</v>
      </c>
      <c r="AV32" s="22">
        <v>0</v>
      </c>
      <c r="AW32" s="22">
        <v>0</v>
      </c>
      <c r="AX32" s="22">
        <v>0</v>
      </c>
      <c r="AY32" s="22">
        <v>0</v>
      </c>
      <c r="AZ32" s="22">
        <v>0</v>
      </c>
      <c r="BA32" s="22">
        <v>0</v>
      </c>
      <c r="BB32" s="22">
        <v>0</v>
      </c>
      <c r="BC32" s="22">
        <v>0</v>
      </c>
      <c r="BD32" s="22">
        <v>0</v>
      </c>
      <c r="BE32" s="22">
        <v>0</v>
      </c>
      <c r="BF32" s="22">
        <v>0</v>
      </c>
      <c r="BG32" s="22">
        <v>0</v>
      </c>
      <c r="BH32" s="22">
        <v>0</v>
      </c>
      <c r="BI32" s="22">
        <v>0</v>
      </c>
      <c r="BJ32" s="22">
        <v>0</v>
      </c>
      <c r="BK32" s="22">
        <v>0</v>
      </c>
      <c r="BL32" s="22">
        <v>0</v>
      </c>
      <c r="BM32" s="22">
        <v>0</v>
      </c>
      <c r="BN32" s="22">
        <v>0</v>
      </c>
      <c r="BO32" s="22">
        <v>0</v>
      </c>
      <c r="BP32" s="22">
        <v>0</v>
      </c>
      <c r="BQ32" s="22">
        <v>0</v>
      </c>
      <c r="BR32" s="22">
        <v>0</v>
      </c>
      <c r="BS32" s="22">
        <v>0</v>
      </c>
      <c r="BT32" s="22">
        <v>0</v>
      </c>
      <c r="BU32" s="22">
        <v>0</v>
      </c>
      <c r="BV32" s="22">
        <v>0</v>
      </c>
      <c r="BW32" s="22">
        <v>0</v>
      </c>
      <c r="BX32" s="22">
        <v>0</v>
      </c>
      <c r="BY32" s="22">
        <v>0</v>
      </c>
      <c r="BZ32" s="22">
        <v>0</v>
      </c>
      <c r="CA32" s="22">
        <v>0</v>
      </c>
      <c r="CB32" s="22">
        <v>0</v>
      </c>
      <c r="CC32" s="22">
        <v>0</v>
      </c>
      <c r="CD32" s="22">
        <v>0</v>
      </c>
      <c r="CE32" s="22">
        <v>0</v>
      </c>
      <c r="CF32" s="22">
        <v>0</v>
      </c>
      <c r="CG32" s="22">
        <v>0</v>
      </c>
      <c r="CH32" s="22">
        <v>0</v>
      </c>
      <c r="CI32" s="22">
        <v>0</v>
      </c>
      <c r="CJ32" s="22">
        <v>0</v>
      </c>
      <c r="CK32" s="22">
        <v>0</v>
      </c>
      <c r="CL32" s="22">
        <v>0</v>
      </c>
      <c r="CM32" s="22">
        <v>0</v>
      </c>
      <c r="CN32" s="22">
        <v>0</v>
      </c>
      <c r="CO32" s="22">
        <v>0</v>
      </c>
      <c r="CP32" s="22">
        <v>0</v>
      </c>
      <c r="CQ32" s="22">
        <v>0</v>
      </c>
      <c r="CR32" s="22">
        <v>0</v>
      </c>
      <c r="CS32" s="22">
        <v>0</v>
      </c>
      <c r="CT32" s="22">
        <v>0</v>
      </c>
      <c r="CU32" s="22">
        <v>0</v>
      </c>
      <c r="CV32" s="22">
        <v>0</v>
      </c>
      <c r="CW32" s="22">
        <v>0</v>
      </c>
      <c r="CX32" s="22">
        <v>0</v>
      </c>
      <c r="CY32" s="22">
        <v>0</v>
      </c>
      <c r="CZ32" s="22">
        <v>-178.75436128933208</v>
      </c>
      <c r="DA32" s="22">
        <v>0</v>
      </c>
      <c r="DB32" s="22">
        <v>0</v>
      </c>
      <c r="DC32" s="22">
        <v>0</v>
      </c>
      <c r="DD32" s="22">
        <v>0</v>
      </c>
      <c r="DE32" s="22">
        <v>0</v>
      </c>
      <c r="DF32" s="22">
        <v>0</v>
      </c>
      <c r="DG32" s="22">
        <v>0</v>
      </c>
      <c r="DH32" s="22">
        <v>0</v>
      </c>
      <c r="DI32" s="22">
        <v>0</v>
      </c>
      <c r="DJ32" s="22">
        <v>0</v>
      </c>
      <c r="DK32" s="22">
        <v>0</v>
      </c>
      <c r="DL32" s="22">
        <v>0</v>
      </c>
      <c r="DM32" s="22">
        <v>0</v>
      </c>
      <c r="DN32" s="22">
        <v>0</v>
      </c>
      <c r="DO32" s="22">
        <v>0</v>
      </c>
      <c r="DP32" s="22">
        <v>0</v>
      </c>
      <c r="DQ32" s="22">
        <v>0</v>
      </c>
      <c r="DR32" s="22">
        <v>0</v>
      </c>
      <c r="DS32" s="22">
        <v>0</v>
      </c>
      <c r="DT32" s="22">
        <v>0</v>
      </c>
      <c r="DU32" s="22">
        <v>0</v>
      </c>
      <c r="DV32" s="22">
        <v>0</v>
      </c>
      <c r="DW32" s="22">
        <v>0</v>
      </c>
      <c r="DX32" s="22">
        <v>0</v>
      </c>
      <c r="DY32" s="22">
        <v>0</v>
      </c>
      <c r="DZ32" s="22">
        <v>0</v>
      </c>
      <c r="EA32" s="22">
        <v>0</v>
      </c>
      <c r="EB32" s="22">
        <v>0</v>
      </c>
      <c r="EC32" s="22">
        <v>0</v>
      </c>
      <c r="ED32" s="22">
        <v>0</v>
      </c>
      <c r="EE32" s="22">
        <v>0</v>
      </c>
      <c r="EF32" s="22">
        <v>0</v>
      </c>
      <c r="EG32" s="22">
        <v>0</v>
      </c>
      <c r="EH32" s="22">
        <v>0</v>
      </c>
      <c r="EI32" s="22">
        <v>0</v>
      </c>
    </row>
    <row r="33" spans="1:139" x14ac:dyDescent="0.2">
      <c r="B33" s="90" t="s">
        <v>290</v>
      </c>
      <c r="C33" s="91"/>
      <c r="D33" s="22">
        <v>0</v>
      </c>
      <c r="E33" s="22">
        <v>0</v>
      </c>
      <c r="F33" s="22">
        <v>0</v>
      </c>
      <c r="G33" s="22">
        <v>0</v>
      </c>
      <c r="H33" s="22">
        <v>0</v>
      </c>
      <c r="I33" s="22">
        <v>0</v>
      </c>
      <c r="J33" s="22">
        <v>0</v>
      </c>
      <c r="K33" s="22">
        <v>0</v>
      </c>
      <c r="L33" s="22">
        <v>0</v>
      </c>
      <c r="M33" s="22">
        <v>0</v>
      </c>
      <c r="N33" s="22">
        <v>0</v>
      </c>
      <c r="O33" s="22">
        <v>0</v>
      </c>
      <c r="P33" s="22">
        <v>0</v>
      </c>
      <c r="Q33" s="22">
        <v>0</v>
      </c>
      <c r="R33" s="22">
        <v>0</v>
      </c>
      <c r="S33" s="22">
        <v>0</v>
      </c>
      <c r="T33" s="22">
        <v>0</v>
      </c>
      <c r="U33" s="22">
        <v>0</v>
      </c>
      <c r="V33" s="22">
        <v>0</v>
      </c>
      <c r="W33" s="22">
        <v>0</v>
      </c>
      <c r="X33" s="22">
        <v>0</v>
      </c>
      <c r="Y33" s="22">
        <v>0</v>
      </c>
      <c r="Z33" s="22">
        <v>0</v>
      </c>
      <c r="AA33" s="22">
        <v>0</v>
      </c>
      <c r="AB33" s="22">
        <v>0</v>
      </c>
      <c r="AC33" s="22">
        <v>0</v>
      </c>
      <c r="AD33" s="22">
        <v>0</v>
      </c>
      <c r="AE33" s="22">
        <v>0</v>
      </c>
      <c r="AF33" s="22">
        <v>0</v>
      </c>
      <c r="AG33" s="22">
        <v>0</v>
      </c>
      <c r="AH33" s="22">
        <v>0</v>
      </c>
      <c r="AI33" s="22">
        <v>0</v>
      </c>
      <c r="AJ33" s="22">
        <v>0</v>
      </c>
      <c r="AK33" s="22">
        <v>0</v>
      </c>
      <c r="AL33" s="22">
        <v>0</v>
      </c>
      <c r="AM33" s="22">
        <v>0</v>
      </c>
      <c r="AN33" s="22">
        <v>0</v>
      </c>
      <c r="AO33" s="22">
        <v>0</v>
      </c>
      <c r="AP33" s="22">
        <v>0</v>
      </c>
      <c r="AQ33" s="22">
        <v>0</v>
      </c>
      <c r="AR33" s="22">
        <v>0</v>
      </c>
      <c r="AS33" s="22">
        <v>0</v>
      </c>
      <c r="AT33" s="22">
        <v>0</v>
      </c>
      <c r="AU33" s="22">
        <v>0</v>
      </c>
      <c r="AV33" s="22">
        <v>0</v>
      </c>
      <c r="AW33" s="22">
        <v>0</v>
      </c>
      <c r="AX33" s="22">
        <v>0</v>
      </c>
      <c r="AY33" s="22">
        <v>0</v>
      </c>
      <c r="AZ33" s="22">
        <v>0</v>
      </c>
      <c r="BA33" s="22">
        <v>0</v>
      </c>
      <c r="BB33" s="22">
        <v>0</v>
      </c>
      <c r="BC33" s="22">
        <v>0</v>
      </c>
      <c r="BD33" s="22">
        <v>0</v>
      </c>
      <c r="BE33" s="22">
        <v>0</v>
      </c>
      <c r="BF33" s="22">
        <v>0</v>
      </c>
      <c r="BG33" s="22">
        <v>0</v>
      </c>
      <c r="BH33" s="22">
        <v>0</v>
      </c>
      <c r="BI33" s="22">
        <v>0</v>
      </c>
      <c r="BJ33" s="22">
        <v>0</v>
      </c>
      <c r="BK33" s="22">
        <v>0</v>
      </c>
      <c r="BL33" s="22">
        <v>0</v>
      </c>
      <c r="BM33" s="22">
        <v>0</v>
      </c>
      <c r="BN33" s="22">
        <v>0</v>
      </c>
      <c r="BO33" s="22">
        <v>0</v>
      </c>
      <c r="BP33" s="22">
        <v>0</v>
      </c>
      <c r="BQ33" s="22">
        <v>0</v>
      </c>
      <c r="BR33" s="22">
        <v>0</v>
      </c>
      <c r="BS33" s="22">
        <v>0</v>
      </c>
      <c r="BT33" s="22">
        <v>0</v>
      </c>
      <c r="BU33" s="22">
        <v>0</v>
      </c>
      <c r="BV33" s="22">
        <v>0</v>
      </c>
      <c r="BW33" s="22">
        <v>0</v>
      </c>
      <c r="BX33" s="22">
        <v>0</v>
      </c>
      <c r="BY33" s="22">
        <v>0</v>
      </c>
      <c r="BZ33" s="22">
        <v>0</v>
      </c>
      <c r="CA33" s="22">
        <v>0</v>
      </c>
      <c r="CB33" s="22">
        <v>0</v>
      </c>
      <c r="CC33" s="22">
        <v>0</v>
      </c>
      <c r="CD33" s="22">
        <v>0</v>
      </c>
      <c r="CE33" s="22">
        <v>0</v>
      </c>
      <c r="CF33" s="22">
        <v>0</v>
      </c>
      <c r="CG33" s="22">
        <v>0</v>
      </c>
      <c r="CH33" s="22">
        <v>0</v>
      </c>
      <c r="CI33" s="22">
        <v>0</v>
      </c>
      <c r="CJ33" s="22">
        <v>0</v>
      </c>
      <c r="CK33" s="22">
        <v>0</v>
      </c>
      <c r="CL33" s="22">
        <v>0</v>
      </c>
      <c r="CM33" s="22">
        <v>109.22</v>
      </c>
      <c r="CN33" s="22">
        <v>0</v>
      </c>
      <c r="CO33" s="22">
        <v>0</v>
      </c>
      <c r="CP33" s="22">
        <v>0</v>
      </c>
      <c r="CQ33" s="22">
        <v>0</v>
      </c>
      <c r="CR33" s="22">
        <v>0</v>
      </c>
      <c r="CS33" s="22">
        <v>0</v>
      </c>
      <c r="CT33" s="22">
        <v>0</v>
      </c>
      <c r="CU33" s="22">
        <v>0</v>
      </c>
      <c r="CV33" s="22">
        <v>0</v>
      </c>
      <c r="CW33" s="22">
        <v>0</v>
      </c>
      <c r="CX33" s="22">
        <v>0</v>
      </c>
      <c r="CY33" s="22">
        <v>0</v>
      </c>
      <c r="CZ33" s="22">
        <v>0</v>
      </c>
      <c r="DA33" s="22">
        <v>0</v>
      </c>
      <c r="DB33" s="22">
        <v>0</v>
      </c>
      <c r="DC33" s="22">
        <v>0</v>
      </c>
      <c r="DD33" s="22">
        <v>0</v>
      </c>
      <c r="DE33" s="22">
        <v>0</v>
      </c>
      <c r="DF33" s="22">
        <v>0</v>
      </c>
      <c r="DG33" s="22">
        <v>0</v>
      </c>
      <c r="DH33" s="22">
        <v>0</v>
      </c>
      <c r="DI33" s="22">
        <v>0</v>
      </c>
      <c r="DJ33" s="22">
        <v>0</v>
      </c>
      <c r="DK33" s="22">
        <v>0</v>
      </c>
      <c r="DL33" s="22">
        <v>0</v>
      </c>
      <c r="DM33" s="22">
        <v>0</v>
      </c>
      <c r="DN33" s="22">
        <v>0</v>
      </c>
      <c r="DO33" s="22">
        <v>0</v>
      </c>
      <c r="DP33" s="22">
        <v>0</v>
      </c>
      <c r="DQ33" s="22">
        <v>0</v>
      </c>
      <c r="DR33" s="22">
        <v>0</v>
      </c>
      <c r="DS33" s="22">
        <v>0</v>
      </c>
      <c r="DT33" s="22">
        <v>0</v>
      </c>
      <c r="DU33" s="22">
        <v>0</v>
      </c>
      <c r="DV33" s="22">
        <v>0</v>
      </c>
      <c r="DW33" s="22">
        <v>0</v>
      </c>
      <c r="DX33" s="22">
        <v>0</v>
      </c>
      <c r="DY33" s="22">
        <v>0</v>
      </c>
      <c r="DZ33" s="22">
        <v>0</v>
      </c>
      <c r="EA33" s="22">
        <v>0</v>
      </c>
      <c r="EB33" s="22">
        <v>0</v>
      </c>
      <c r="EC33" s="22">
        <v>0</v>
      </c>
      <c r="ED33" s="22">
        <v>0</v>
      </c>
      <c r="EE33" s="22">
        <v>0</v>
      </c>
      <c r="EF33" s="22">
        <v>0</v>
      </c>
      <c r="EG33" s="22">
        <v>0</v>
      </c>
      <c r="EH33" s="22">
        <v>0</v>
      </c>
      <c r="EI33" s="22">
        <v>0</v>
      </c>
    </row>
    <row r="34" spans="1:139" x14ac:dyDescent="0.2">
      <c r="B34" s="90" t="s">
        <v>151</v>
      </c>
      <c r="D34" s="22">
        <v>0</v>
      </c>
      <c r="E34" s="22">
        <v>0</v>
      </c>
      <c r="F34" s="22">
        <v>0</v>
      </c>
      <c r="G34" s="22">
        <v>0</v>
      </c>
      <c r="H34" s="22">
        <v>0</v>
      </c>
      <c r="I34" s="22">
        <v>0</v>
      </c>
      <c r="J34" s="22">
        <v>0</v>
      </c>
      <c r="K34" s="22">
        <v>0</v>
      </c>
      <c r="L34" s="22">
        <v>0</v>
      </c>
      <c r="M34" s="22">
        <v>0</v>
      </c>
      <c r="N34" s="22">
        <v>0</v>
      </c>
      <c r="O34" s="22">
        <v>0</v>
      </c>
      <c r="P34" s="22">
        <v>0</v>
      </c>
      <c r="Q34" s="22">
        <v>0</v>
      </c>
      <c r="R34" s="22">
        <v>0</v>
      </c>
      <c r="S34" s="22">
        <v>0</v>
      </c>
      <c r="T34" s="22">
        <v>0</v>
      </c>
      <c r="U34" s="22">
        <v>0</v>
      </c>
      <c r="V34" s="22">
        <v>0</v>
      </c>
      <c r="W34" s="22">
        <v>0</v>
      </c>
      <c r="X34" s="22">
        <v>0</v>
      </c>
      <c r="Y34" s="22">
        <v>0</v>
      </c>
      <c r="Z34" s="22">
        <v>0</v>
      </c>
      <c r="AA34" s="22">
        <v>0</v>
      </c>
      <c r="AB34" s="22">
        <v>0</v>
      </c>
      <c r="AC34" s="22">
        <v>0</v>
      </c>
      <c r="AD34" s="22">
        <v>0</v>
      </c>
      <c r="AE34" s="22">
        <v>0</v>
      </c>
      <c r="AF34" s="22">
        <v>0</v>
      </c>
      <c r="AG34" s="22">
        <v>0</v>
      </c>
      <c r="AH34" s="22">
        <v>0</v>
      </c>
      <c r="AI34" s="22">
        <v>0</v>
      </c>
      <c r="AJ34" s="22">
        <v>0</v>
      </c>
      <c r="AK34" s="22">
        <v>0</v>
      </c>
      <c r="AL34" s="22">
        <v>0</v>
      </c>
      <c r="AM34" s="22">
        <v>0</v>
      </c>
      <c r="AN34" s="22">
        <v>0</v>
      </c>
      <c r="AO34" s="22">
        <v>0</v>
      </c>
      <c r="AP34" s="22">
        <v>0</v>
      </c>
      <c r="AQ34" s="22">
        <v>0</v>
      </c>
      <c r="AR34" s="22">
        <v>0</v>
      </c>
      <c r="AS34" s="22">
        <v>0</v>
      </c>
      <c r="AT34" s="22">
        <v>0</v>
      </c>
      <c r="AU34" s="22">
        <v>0</v>
      </c>
      <c r="AV34" s="22">
        <v>0</v>
      </c>
      <c r="AW34" s="22">
        <v>0</v>
      </c>
      <c r="AX34" s="22">
        <v>0</v>
      </c>
      <c r="AY34" s="22">
        <v>0</v>
      </c>
      <c r="AZ34" s="22">
        <v>0</v>
      </c>
      <c r="BA34" s="22">
        <v>0</v>
      </c>
      <c r="BB34" s="22">
        <v>0</v>
      </c>
      <c r="BC34" s="22">
        <v>0</v>
      </c>
      <c r="BD34" s="22">
        <v>0</v>
      </c>
      <c r="BE34" s="22">
        <v>0</v>
      </c>
      <c r="BF34" s="22">
        <v>0</v>
      </c>
      <c r="BG34" s="22">
        <v>0</v>
      </c>
      <c r="BH34" s="22">
        <v>0</v>
      </c>
      <c r="BI34" s="22">
        <v>0</v>
      </c>
      <c r="BJ34" s="22">
        <v>0</v>
      </c>
      <c r="BK34" s="22">
        <v>-154152.79999999999</v>
      </c>
      <c r="BL34" s="22">
        <v>-330857.40000000002</v>
      </c>
      <c r="BM34" s="22">
        <v>-296469.18</v>
      </c>
      <c r="BN34" s="22">
        <v>-310760.78999999998</v>
      </c>
      <c r="BO34" s="22">
        <v>-268311.46000000002</v>
      </c>
      <c r="BP34" s="22">
        <v>-258777.98</v>
      </c>
      <c r="BQ34" s="22">
        <v>-251148.79999999999</v>
      </c>
      <c r="BR34" s="22">
        <v>-282422.45</v>
      </c>
      <c r="BS34" s="22">
        <v>-279652.26</v>
      </c>
      <c r="BT34" s="22">
        <v>-244833.09</v>
      </c>
      <c r="BU34" s="22">
        <v>-268942.90000000002</v>
      </c>
      <c r="BV34" s="22">
        <v>-286484.84000000003</v>
      </c>
      <c r="BW34" s="22">
        <v>-307228.05</v>
      </c>
      <c r="BX34" s="22">
        <v>-319625.27</v>
      </c>
      <c r="BY34" s="22">
        <v>-296683.77</v>
      </c>
      <c r="BZ34" s="22">
        <v>-320207.78999999998</v>
      </c>
      <c r="CA34" s="22">
        <v>-270939.61</v>
      </c>
      <c r="CB34" s="22">
        <v>-418756.94</v>
      </c>
      <c r="CC34" s="22">
        <v>-407269.15</v>
      </c>
      <c r="CD34" s="22">
        <v>-368437.65</v>
      </c>
      <c r="CE34" s="22">
        <v>-411640.76</v>
      </c>
      <c r="CF34" s="22">
        <v>-388226.7</v>
      </c>
      <c r="CG34" s="22">
        <v>-435090.27</v>
      </c>
      <c r="CH34" s="22">
        <v>-405197.23</v>
      </c>
      <c r="CI34" s="22">
        <v>-492582.14</v>
      </c>
      <c r="CJ34" s="22">
        <v>-541510.31999999995</v>
      </c>
      <c r="CK34" s="22">
        <v>-386980.96</v>
      </c>
      <c r="CL34" s="22">
        <v>-430680.98</v>
      </c>
      <c r="CM34" s="22">
        <v>-296892.87</v>
      </c>
      <c r="CN34" s="22">
        <v>-254990.72</v>
      </c>
      <c r="CO34" s="22">
        <v>-270729.24</v>
      </c>
      <c r="CP34" s="22">
        <v>-298968.86</v>
      </c>
      <c r="CQ34" s="22">
        <v>-303748.68</v>
      </c>
      <c r="CR34" s="22">
        <v>-283675.46999999997</v>
      </c>
      <c r="CS34" s="22">
        <v>-299823.18</v>
      </c>
      <c r="CT34" s="22">
        <v>-325848.93</v>
      </c>
      <c r="CU34" s="22">
        <v>-355407.57999999996</v>
      </c>
      <c r="CV34" s="22">
        <v>29954.84</v>
      </c>
      <c r="CW34" s="22">
        <v>-23652.38</v>
      </c>
      <c r="CX34" s="22">
        <v>502.76</v>
      </c>
      <c r="CY34" s="22">
        <v>0</v>
      </c>
      <c r="CZ34" s="22">
        <v>-417125.74</v>
      </c>
      <c r="DA34" s="22">
        <v>-341405.63</v>
      </c>
      <c r="DB34" s="22">
        <v>-420749.03</v>
      </c>
      <c r="DC34" s="22">
        <v>-368294.9</v>
      </c>
      <c r="DD34" s="22">
        <v>-342090.25</v>
      </c>
      <c r="DE34" s="22">
        <v>-405911.44</v>
      </c>
      <c r="DF34" s="22">
        <v>-354608.75</v>
      </c>
      <c r="DG34" s="22">
        <v>-435760.17</v>
      </c>
      <c r="DH34" s="22">
        <v>-484834.78</v>
      </c>
      <c r="DI34" s="22">
        <v>-390569.15</v>
      </c>
      <c r="DJ34" s="22">
        <v>-395036.89</v>
      </c>
      <c r="DK34" s="22">
        <v>-398755.36</v>
      </c>
      <c r="DL34" s="22">
        <v>-275536.64000000001</v>
      </c>
      <c r="DM34" s="22">
        <v>-291619.16000000003</v>
      </c>
      <c r="DN34" s="22">
        <v>-322449.93</v>
      </c>
      <c r="DO34" s="22">
        <v>-333267.56</v>
      </c>
      <c r="DP34" s="22">
        <v>-282178.83</v>
      </c>
      <c r="DQ34" s="22">
        <v>-305461.31</v>
      </c>
      <c r="DR34" s="22">
        <v>-357675.89</v>
      </c>
      <c r="DS34" s="22">
        <v>-394674.73</v>
      </c>
      <c r="DT34" s="315">
        <f>-'Schedule 8&amp;24'!D46-'Schedule 8&amp;24'!D48-'Schedule 8&amp;24'!C46-'Schedule 8&amp;24'!C48</f>
        <v>-359616.10000000003</v>
      </c>
      <c r="DU34" s="315">
        <f>-'Schedule 8&amp;24'!E46-'Schedule 8&amp;24'!E48</f>
        <v>-342839.49</v>
      </c>
      <c r="DV34" s="315">
        <f>-'Schedule 8&amp;24'!F46-'Schedule 8&amp;24'!F48</f>
        <v>-352627.18</v>
      </c>
      <c r="DW34" s="315">
        <f>-'Schedule 8&amp;24'!G46-'Schedule 8&amp;24'!G48</f>
        <v>-358683.44</v>
      </c>
      <c r="DX34" s="315">
        <f>-'Schedule 8&amp;24'!H46-'Schedule 8&amp;24'!H48</f>
        <v>155183.01</v>
      </c>
      <c r="DY34" s="315">
        <f>-'Schedule 8&amp;24'!I46-'Schedule 8&amp;24'!I48</f>
        <v>28498.080000000002</v>
      </c>
      <c r="DZ34" s="315">
        <f>-'Schedule 8&amp;24'!J46-'Schedule 8&amp;24'!J48</f>
        <v>44757.63</v>
      </c>
      <c r="EA34" s="315">
        <f>-'Schedule 8&amp;24'!K46-'Schedule 8&amp;24'!K48</f>
        <v>53921.58</v>
      </c>
      <c r="EB34" s="315">
        <f>-'Schedule 8&amp;24'!L46-'Schedule 8&amp;24'!L48</f>
        <v>48694.17</v>
      </c>
      <c r="EC34" s="315">
        <f>-'Schedule 8&amp;24'!M46-'Schedule 8&amp;24'!M48</f>
        <v>55428.83</v>
      </c>
      <c r="ED34" s="315">
        <f>-'Schedule 8&amp;24'!N46-'Schedule 8&amp;24'!N48</f>
        <v>55021.64</v>
      </c>
      <c r="EE34" s="315">
        <f>-'Schedule 8&amp;24'!O46-'Schedule 8&amp;24'!O48</f>
        <v>60545.96</v>
      </c>
      <c r="EF34" s="315">
        <f>-'Schedule 8&amp;24'!P46-'Schedule 8&amp;24'!P48</f>
        <v>67350.91</v>
      </c>
      <c r="EG34" s="315">
        <f>-'Schedule 8&amp;24'!Q46-'Schedule 8&amp;24'!Q48</f>
        <v>56873.599999999999</v>
      </c>
      <c r="EH34" s="315">
        <f>-'Amort Estimate'!D21</f>
        <v>63366.781704965644</v>
      </c>
      <c r="EI34" s="315">
        <f>-'Amort Estimate'!E21</f>
        <v>55635.797918956305</v>
      </c>
    </row>
    <row r="35" spans="1:139" x14ac:dyDescent="0.2">
      <c r="B35" s="90" t="s">
        <v>152</v>
      </c>
      <c r="D35" s="18">
        <f t="shared" ref="D35:AI35" si="169">SUM(D29:D34)</f>
        <v>0</v>
      </c>
      <c r="E35" s="18">
        <f t="shared" si="169"/>
        <v>0</v>
      </c>
      <c r="F35" s="18">
        <f t="shared" si="169"/>
        <v>0</v>
      </c>
      <c r="G35" s="18">
        <f t="shared" si="169"/>
        <v>0</v>
      </c>
      <c r="H35" s="18">
        <f t="shared" si="169"/>
        <v>0</v>
      </c>
      <c r="I35" s="18">
        <f t="shared" si="169"/>
        <v>0</v>
      </c>
      <c r="J35" s="18">
        <f t="shared" si="169"/>
        <v>0</v>
      </c>
      <c r="K35" s="18">
        <f t="shared" si="169"/>
        <v>0</v>
      </c>
      <c r="L35" s="18">
        <f t="shared" si="169"/>
        <v>0</v>
      </c>
      <c r="M35" s="18">
        <f t="shared" si="169"/>
        <v>0</v>
      </c>
      <c r="N35" s="18">
        <f t="shared" si="169"/>
        <v>0</v>
      </c>
      <c r="O35" s="18">
        <f t="shared" si="169"/>
        <v>0</v>
      </c>
      <c r="P35" s="18">
        <f t="shared" si="169"/>
        <v>0</v>
      </c>
      <c r="Q35" s="18">
        <f t="shared" si="169"/>
        <v>0</v>
      </c>
      <c r="R35" s="18">
        <f t="shared" si="169"/>
        <v>0</v>
      </c>
      <c r="S35" s="18">
        <f t="shared" si="169"/>
        <v>0</v>
      </c>
      <c r="T35" s="18">
        <f t="shared" si="169"/>
        <v>0</v>
      </c>
      <c r="U35" s="18">
        <f t="shared" si="169"/>
        <v>0</v>
      </c>
      <c r="V35" s="18">
        <f t="shared" si="169"/>
        <v>0</v>
      </c>
      <c r="W35" s="18">
        <f t="shared" si="169"/>
        <v>0</v>
      </c>
      <c r="X35" s="18">
        <f t="shared" si="169"/>
        <v>0</v>
      </c>
      <c r="Y35" s="18">
        <f t="shared" si="169"/>
        <v>0</v>
      </c>
      <c r="Z35" s="18">
        <f t="shared" si="169"/>
        <v>0</v>
      </c>
      <c r="AA35" s="18">
        <f t="shared" si="169"/>
        <v>0</v>
      </c>
      <c r="AB35" s="18">
        <f t="shared" si="169"/>
        <v>0</v>
      </c>
      <c r="AC35" s="18">
        <f t="shared" si="169"/>
        <v>0</v>
      </c>
      <c r="AD35" s="18">
        <f t="shared" si="169"/>
        <v>0</v>
      </c>
      <c r="AE35" s="18">
        <f t="shared" si="169"/>
        <v>0</v>
      </c>
      <c r="AF35" s="18">
        <f t="shared" si="169"/>
        <v>0</v>
      </c>
      <c r="AG35" s="18">
        <f t="shared" si="169"/>
        <v>0</v>
      </c>
      <c r="AH35" s="18">
        <f t="shared" si="169"/>
        <v>0</v>
      </c>
      <c r="AI35" s="18">
        <f t="shared" si="169"/>
        <v>0</v>
      </c>
      <c r="AJ35" s="18">
        <f t="shared" ref="AJ35:BO35" si="170">SUM(AJ29:AJ34)</f>
        <v>0</v>
      </c>
      <c r="AK35" s="18">
        <f t="shared" si="170"/>
        <v>0</v>
      </c>
      <c r="AL35" s="18">
        <f t="shared" si="170"/>
        <v>0</v>
      </c>
      <c r="AM35" s="18">
        <f t="shared" si="170"/>
        <v>0</v>
      </c>
      <c r="AN35" s="18">
        <f t="shared" si="170"/>
        <v>0</v>
      </c>
      <c r="AO35" s="18">
        <f t="shared" si="170"/>
        <v>0</v>
      </c>
      <c r="AP35" s="18">
        <f t="shared" si="170"/>
        <v>0</v>
      </c>
      <c r="AQ35" s="18">
        <f t="shared" si="170"/>
        <v>0</v>
      </c>
      <c r="AR35" s="18">
        <f t="shared" si="170"/>
        <v>0</v>
      </c>
      <c r="AS35" s="18">
        <f t="shared" si="170"/>
        <v>0</v>
      </c>
      <c r="AT35" s="18">
        <f t="shared" si="170"/>
        <v>0</v>
      </c>
      <c r="AU35" s="18">
        <f t="shared" si="170"/>
        <v>0</v>
      </c>
      <c r="AV35" s="18">
        <f t="shared" si="170"/>
        <v>0</v>
      </c>
      <c r="AW35" s="18">
        <f t="shared" si="170"/>
        <v>0</v>
      </c>
      <c r="AX35" s="18">
        <f t="shared" si="170"/>
        <v>0</v>
      </c>
      <c r="AY35" s="18">
        <f t="shared" si="170"/>
        <v>0</v>
      </c>
      <c r="AZ35" s="18">
        <f t="shared" si="170"/>
        <v>0</v>
      </c>
      <c r="BA35" s="18">
        <f t="shared" si="170"/>
        <v>0</v>
      </c>
      <c r="BB35" s="18">
        <f t="shared" si="170"/>
        <v>0</v>
      </c>
      <c r="BC35" s="18">
        <f t="shared" si="170"/>
        <v>0</v>
      </c>
      <c r="BD35" s="18">
        <f t="shared" si="170"/>
        <v>0</v>
      </c>
      <c r="BE35" s="18">
        <f t="shared" si="170"/>
        <v>0</v>
      </c>
      <c r="BF35" s="18">
        <f t="shared" si="170"/>
        <v>0</v>
      </c>
      <c r="BG35" s="18">
        <f t="shared" si="170"/>
        <v>0</v>
      </c>
      <c r="BH35" s="18">
        <f t="shared" si="170"/>
        <v>0</v>
      </c>
      <c r="BI35" s="18">
        <f t="shared" si="170"/>
        <v>0</v>
      </c>
      <c r="BJ35" s="18">
        <f t="shared" si="170"/>
        <v>0</v>
      </c>
      <c r="BK35" s="18">
        <f t="shared" si="170"/>
        <v>-154152.79999999999</v>
      </c>
      <c r="BL35" s="18">
        <f t="shared" si="170"/>
        <v>1298794.1506709997</v>
      </c>
      <c r="BM35" s="18">
        <f t="shared" si="170"/>
        <v>-296469.18</v>
      </c>
      <c r="BN35" s="18">
        <f t="shared" si="170"/>
        <v>-310760.78999999998</v>
      </c>
      <c r="BO35" s="18">
        <f t="shared" si="170"/>
        <v>-268311.46000000002</v>
      </c>
      <c r="BP35" s="18">
        <f t="shared" ref="BP35:DS35" si="171">SUM(BP29:BP34)</f>
        <v>3276815.7609515991</v>
      </c>
      <c r="BQ35" s="18">
        <f t="shared" si="171"/>
        <v>-251148.79999999999</v>
      </c>
      <c r="BR35" s="18">
        <f t="shared" si="171"/>
        <v>-282422.45</v>
      </c>
      <c r="BS35" s="18">
        <f t="shared" si="171"/>
        <v>-279652.26</v>
      </c>
      <c r="BT35" s="18">
        <f t="shared" si="171"/>
        <v>-244833.09</v>
      </c>
      <c r="BU35" s="18">
        <f t="shared" si="171"/>
        <v>-268942.90000000002</v>
      </c>
      <c r="BV35" s="18">
        <f t="shared" si="171"/>
        <v>-286484.84000000003</v>
      </c>
      <c r="BW35" s="18">
        <f t="shared" si="171"/>
        <v>-307228.05</v>
      </c>
      <c r="BX35" s="18">
        <f t="shared" si="171"/>
        <v>-319625.27</v>
      </c>
      <c r="BY35" s="18">
        <f t="shared" si="171"/>
        <v>-296683.77</v>
      </c>
      <c r="BZ35" s="18">
        <f t="shared" si="171"/>
        <v>-320207.78999999998</v>
      </c>
      <c r="CA35" s="18">
        <f t="shared" si="171"/>
        <v>-270939.61</v>
      </c>
      <c r="CB35" s="18">
        <f t="shared" si="171"/>
        <v>5087637.5299999993</v>
      </c>
      <c r="CC35" s="18">
        <f t="shared" si="171"/>
        <v>-407269.15</v>
      </c>
      <c r="CD35" s="18">
        <f t="shared" si="171"/>
        <v>-368437.65</v>
      </c>
      <c r="CE35" s="18">
        <f t="shared" si="171"/>
        <v>-411640.76</v>
      </c>
      <c r="CF35" s="18">
        <f t="shared" si="171"/>
        <v>-388226.7</v>
      </c>
      <c r="CG35" s="18">
        <f t="shared" si="171"/>
        <v>-435090.27</v>
      </c>
      <c r="CH35" s="18">
        <f t="shared" si="171"/>
        <v>-405197.23</v>
      </c>
      <c r="CI35" s="18">
        <f t="shared" si="171"/>
        <v>-492582.14</v>
      </c>
      <c r="CJ35" s="18">
        <f t="shared" ref="CJ35:CU35" si="172">SUM(CJ29:CJ34)</f>
        <v>-541510.31999999995</v>
      </c>
      <c r="CK35" s="18">
        <f t="shared" si="172"/>
        <v>-386980.96</v>
      </c>
      <c r="CL35" s="18">
        <f t="shared" si="172"/>
        <v>-430680.98</v>
      </c>
      <c r="CM35" s="18">
        <f t="shared" si="172"/>
        <v>-296783.65000000002</v>
      </c>
      <c r="CN35" s="18">
        <f t="shared" si="172"/>
        <v>3148199.399999999</v>
      </c>
      <c r="CO35" s="18">
        <f t="shared" si="172"/>
        <v>-270729.24</v>
      </c>
      <c r="CP35" s="18">
        <f t="shared" si="172"/>
        <v>-298968.86</v>
      </c>
      <c r="CQ35" s="18">
        <f t="shared" si="172"/>
        <v>-303748.68</v>
      </c>
      <c r="CR35" s="18">
        <f t="shared" si="172"/>
        <v>-283675.46999999997</v>
      </c>
      <c r="CS35" s="18">
        <f t="shared" si="172"/>
        <v>-3515560.3716225964</v>
      </c>
      <c r="CT35" s="18">
        <f t="shared" si="172"/>
        <v>-325848.93</v>
      </c>
      <c r="CU35" s="18">
        <f t="shared" si="172"/>
        <v>-355407.57999999996</v>
      </c>
      <c r="CV35" s="18">
        <f t="shared" ref="CV35:DH35" si="173">SUM(CV29:CV34)</f>
        <v>29954.84</v>
      </c>
      <c r="CW35" s="18">
        <f t="shared" si="173"/>
        <v>-23652.38</v>
      </c>
      <c r="CX35" s="18">
        <f t="shared" si="173"/>
        <v>502.76</v>
      </c>
      <c r="CY35" s="18">
        <f t="shared" si="173"/>
        <v>0</v>
      </c>
      <c r="CZ35" s="18">
        <f t="shared" si="173"/>
        <v>5331938.2361750109</v>
      </c>
      <c r="DA35" s="18">
        <f t="shared" si="173"/>
        <v>-341405.63</v>
      </c>
      <c r="DB35" s="18">
        <f t="shared" si="173"/>
        <v>-420749.03</v>
      </c>
      <c r="DC35" s="18">
        <f t="shared" si="173"/>
        <v>-368294.9</v>
      </c>
      <c r="DD35" s="18">
        <f t="shared" si="173"/>
        <v>-342090.25</v>
      </c>
      <c r="DE35" s="18">
        <f t="shared" si="173"/>
        <v>-405911.44</v>
      </c>
      <c r="DF35" s="18">
        <f t="shared" si="173"/>
        <v>-354608.75</v>
      </c>
      <c r="DG35" s="18">
        <f t="shared" si="173"/>
        <v>-435760.17</v>
      </c>
      <c r="DH35" s="18">
        <f t="shared" si="173"/>
        <v>-484834.78</v>
      </c>
      <c r="DI35" s="18">
        <f t="shared" si="171"/>
        <v>-390569.15</v>
      </c>
      <c r="DJ35" s="18">
        <f t="shared" si="171"/>
        <v>-395036.89</v>
      </c>
      <c r="DK35" s="18">
        <f t="shared" si="171"/>
        <v>-398755.36</v>
      </c>
      <c r="DL35" s="18">
        <f t="shared" si="171"/>
        <v>3792674.4114699061</v>
      </c>
      <c r="DM35" s="18">
        <f t="shared" si="171"/>
        <v>-291619.16000000003</v>
      </c>
      <c r="DN35" s="18">
        <f t="shared" si="171"/>
        <v>-322449.93</v>
      </c>
      <c r="DO35" s="18">
        <f t="shared" si="171"/>
        <v>-333267.56</v>
      </c>
      <c r="DP35" s="18">
        <f t="shared" si="171"/>
        <v>-282178.83</v>
      </c>
      <c r="DQ35" s="18">
        <f t="shared" si="171"/>
        <v>-305461.31</v>
      </c>
      <c r="DR35" s="18">
        <f t="shared" si="171"/>
        <v>-357675.89</v>
      </c>
      <c r="DS35" s="18">
        <f t="shared" si="171"/>
        <v>-394674.73</v>
      </c>
      <c r="DT35" s="18">
        <f t="shared" ref="DT35:DW35" si="174">SUM(DT29:DT34)</f>
        <v>-359616.10000000003</v>
      </c>
      <c r="DU35" s="18">
        <f t="shared" si="174"/>
        <v>-342839.49</v>
      </c>
      <c r="DV35" s="18">
        <f t="shared" si="174"/>
        <v>-352627.18</v>
      </c>
      <c r="DW35" s="18">
        <f t="shared" si="174"/>
        <v>-358683.44</v>
      </c>
      <c r="DX35" s="18">
        <f t="shared" ref="DX35:EG35" si="175">SUM(DX29:DX34)</f>
        <v>-415976.17999999993</v>
      </c>
      <c r="DY35" s="18">
        <f t="shared" si="175"/>
        <v>28498.080000000002</v>
      </c>
      <c r="DZ35" s="18">
        <f t="shared" si="175"/>
        <v>44757.63</v>
      </c>
      <c r="EA35" s="18">
        <f t="shared" si="175"/>
        <v>53921.58</v>
      </c>
      <c r="EB35" s="18">
        <f t="shared" si="175"/>
        <v>48694.17</v>
      </c>
      <c r="EC35" s="18">
        <f t="shared" si="175"/>
        <v>55428.83</v>
      </c>
      <c r="ED35" s="18">
        <f t="shared" si="175"/>
        <v>55021.64</v>
      </c>
      <c r="EE35" s="18">
        <f t="shared" si="175"/>
        <v>60545.96</v>
      </c>
      <c r="EF35" s="18">
        <f t="shared" si="175"/>
        <v>67350.91</v>
      </c>
      <c r="EG35" s="18">
        <f t="shared" si="175"/>
        <v>56873.599999999999</v>
      </c>
      <c r="EH35" s="18">
        <f t="shared" ref="EH35:EI35" si="176">SUM(EH29:EH34)</f>
        <v>63366.781704965644</v>
      </c>
      <c r="EI35" s="18">
        <f t="shared" si="176"/>
        <v>55635.797918956305</v>
      </c>
    </row>
    <row r="36" spans="1:139" x14ac:dyDescent="0.2">
      <c r="B36" s="90" t="s">
        <v>153</v>
      </c>
      <c r="D36" s="94">
        <f t="shared" ref="D36:AI36" si="177">D28+D35</f>
        <v>0</v>
      </c>
      <c r="E36" s="94">
        <f t="shared" si="177"/>
        <v>0</v>
      </c>
      <c r="F36" s="94">
        <f t="shared" si="177"/>
        <v>0</v>
      </c>
      <c r="G36" s="94">
        <f t="shared" si="177"/>
        <v>0</v>
      </c>
      <c r="H36" s="94">
        <f t="shared" si="177"/>
        <v>0</v>
      </c>
      <c r="I36" s="94">
        <f t="shared" si="177"/>
        <v>0</v>
      </c>
      <c r="J36" s="94">
        <f t="shared" si="177"/>
        <v>0</v>
      </c>
      <c r="K36" s="94">
        <f t="shared" si="177"/>
        <v>0</v>
      </c>
      <c r="L36" s="94">
        <f t="shared" si="177"/>
        <v>0</v>
      </c>
      <c r="M36" s="94">
        <f t="shared" si="177"/>
        <v>0</v>
      </c>
      <c r="N36" s="94">
        <f t="shared" si="177"/>
        <v>0</v>
      </c>
      <c r="O36" s="94">
        <f t="shared" si="177"/>
        <v>0</v>
      </c>
      <c r="P36" s="94">
        <f t="shared" si="177"/>
        <v>0</v>
      </c>
      <c r="Q36" s="94">
        <f t="shared" si="177"/>
        <v>0</v>
      </c>
      <c r="R36" s="94">
        <f t="shared" si="177"/>
        <v>0</v>
      </c>
      <c r="S36" s="94">
        <f t="shared" si="177"/>
        <v>0</v>
      </c>
      <c r="T36" s="94">
        <f t="shared" si="177"/>
        <v>0</v>
      </c>
      <c r="U36" s="94">
        <f t="shared" si="177"/>
        <v>0</v>
      </c>
      <c r="V36" s="94">
        <f t="shared" si="177"/>
        <v>0</v>
      </c>
      <c r="W36" s="94">
        <f t="shared" si="177"/>
        <v>0</v>
      </c>
      <c r="X36" s="94">
        <f t="shared" si="177"/>
        <v>0</v>
      </c>
      <c r="Y36" s="94">
        <f t="shared" si="177"/>
        <v>0</v>
      </c>
      <c r="Z36" s="94">
        <f t="shared" si="177"/>
        <v>0</v>
      </c>
      <c r="AA36" s="94">
        <f t="shared" si="177"/>
        <v>0</v>
      </c>
      <c r="AB36" s="94">
        <f t="shared" si="177"/>
        <v>0</v>
      </c>
      <c r="AC36" s="94">
        <f t="shared" si="177"/>
        <v>0</v>
      </c>
      <c r="AD36" s="94">
        <f t="shared" si="177"/>
        <v>0</v>
      </c>
      <c r="AE36" s="94">
        <f t="shared" si="177"/>
        <v>0</v>
      </c>
      <c r="AF36" s="94">
        <f t="shared" si="177"/>
        <v>0</v>
      </c>
      <c r="AG36" s="94">
        <f t="shared" si="177"/>
        <v>0</v>
      </c>
      <c r="AH36" s="94">
        <f t="shared" si="177"/>
        <v>0</v>
      </c>
      <c r="AI36" s="94">
        <f t="shared" si="177"/>
        <v>0</v>
      </c>
      <c r="AJ36" s="94">
        <f t="shared" ref="AJ36:BO36" si="178">AJ28+AJ35</f>
        <v>0</v>
      </c>
      <c r="AK36" s="94">
        <f t="shared" si="178"/>
        <v>0</v>
      </c>
      <c r="AL36" s="94">
        <f t="shared" si="178"/>
        <v>0</v>
      </c>
      <c r="AM36" s="94">
        <f t="shared" si="178"/>
        <v>0</v>
      </c>
      <c r="AN36" s="94">
        <f t="shared" si="178"/>
        <v>0</v>
      </c>
      <c r="AO36" s="94">
        <f t="shared" si="178"/>
        <v>0</v>
      </c>
      <c r="AP36" s="94">
        <f t="shared" si="178"/>
        <v>0</v>
      </c>
      <c r="AQ36" s="94">
        <f t="shared" si="178"/>
        <v>0</v>
      </c>
      <c r="AR36" s="94">
        <f t="shared" si="178"/>
        <v>0</v>
      </c>
      <c r="AS36" s="94">
        <f t="shared" si="178"/>
        <v>0</v>
      </c>
      <c r="AT36" s="94">
        <f t="shared" si="178"/>
        <v>0</v>
      </c>
      <c r="AU36" s="94">
        <f t="shared" si="178"/>
        <v>0</v>
      </c>
      <c r="AV36" s="94">
        <f t="shared" si="178"/>
        <v>0</v>
      </c>
      <c r="AW36" s="94">
        <f t="shared" si="178"/>
        <v>0</v>
      </c>
      <c r="AX36" s="94">
        <f t="shared" si="178"/>
        <v>0</v>
      </c>
      <c r="AY36" s="94">
        <f t="shared" si="178"/>
        <v>0</v>
      </c>
      <c r="AZ36" s="94">
        <f t="shared" si="178"/>
        <v>0</v>
      </c>
      <c r="BA36" s="94">
        <f t="shared" si="178"/>
        <v>0</v>
      </c>
      <c r="BB36" s="94">
        <f t="shared" si="178"/>
        <v>0</v>
      </c>
      <c r="BC36" s="94">
        <f t="shared" si="178"/>
        <v>0</v>
      </c>
      <c r="BD36" s="94">
        <f t="shared" si="178"/>
        <v>0</v>
      </c>
      <c r="BE36" s="94">
        <f t="shared" si="178"/>
        <v>0</v>
      </c>
      <c r="BF36" s="94">
        <f t="shared" si="178"/>
        <v>0</v>
      </c>
      <c r="BG36" s="94">
        <f t="shared" si="178"/>
        <v>0</v>
      </c>
      <c r="BH36" s="94">
        <f t="shared" si="178"/>
        <v>0</v>
      </c>
      <c r="BI36" s="94">
        <f t="shared" si="178"/>
        <v>0</v>
      </c>
      <c r="BJ36" s="94">
        <f t="shared" si="178"/>
        <v>0</v>
      </c>
      <c r="BK36" s="94">
        <f t="shared" si="178"/>
        <v>-154152.79999999999</v>
      </c>
      <c r="BL36" s="94">
        <f t="shared" si="178"/>
        <v>1144641.3506709996</v>
      </c>
      <c r="BM36" s="94">
        <f t="shared" si="178"/>
        <v>848172.17067099968</v>
      </c>
      <c r="BN36" s="94">
        <f t="shared" si="178"/>
        <v>537411.38067099964</v>
      </c>
      <c r="BO36" s="94">
        <f t="shared" si="178"/>
        <v>269099.92067099962</v>
      </c>
      <c r="BP36" s="94">
        <f t="shared" ref="BP36:DS36" si="179">BP28+BP35</f>
        <v>3545915.6816225988</v>
      </c>
      <c r="BQ36" s="94">
        <f t="shared" si="179"/>
        <v>3294766.881622599</v>
      </c>
      <c r="BR36" s="94">
        <f t="shared" si="179"/>
        <v>3012344.4316225988</v>
      </c>
      <c r="BS36" s="94">
        <f t="shared" si="179"/>
        <v>2732692.1716225985</v>
      </c>
      <c r="BT36" s="94">
        <f t="shared" si="179"/>
        <v>2487859.0816225987</v>
      </c>
      <c r="BU36" s="94">
        <f t="shared" si="179"/>
        <v>2218916.1816225988</v>
      </c>
      <c r="BV36" s="94">
        <f t="shared" si="179"/>
        <v>1932431.3416225987</v>
      </c>
      <c r="BW36" s="94">
        <f t="shared" si="179"/>
        <v>1625203.2916225987</v>
      </c>
      <c r="BX36" s="94">
        <f t="shared" si="179"/>
        <v>1305578.0216225986</v>
      </c>
      <c r="BY36" s="94">
        <f t="shared" si="179"/>
        <v>1008894.2516225986</v>
      </c>
      <c r="BZ36" s="94">
        <f t="shared" si="179"/>
        <v>688686.46162259858</v>
      </c>
      <c r="CA36" s="94">
        <f t="shared" si="179"/>
        <v>417746.85162259859</v>
      </c>
      <c r="CB36" s="94">
        <f t="shared" si="179"/>
        <v>5505384.3816225976</v>
      </c>
      <c r="CC36" s="94">
        <f t="shared" si="179"/>
        <v>5098115.2316225972</v>
      </c>
      <c r="CD36" s="94">
        <f t="shared" si="179"/>
        <v>4729677.5816225968</v>
      </c>
      <c r="CE36" s="94">
        <f t="shared" si="179"/>
        <v>4318036.8216225971</v>
      </c>
      <c r="CF36" s="94">
        <f t="shared" si="179"/>
        <v>3929810.1216225969</v>
      </c>
      <c r="CG36" s="94">
        <f t="shared" si="179"/>
        <v>3494719.8516225968</v>
      </c>
      <c r="CH36" s="94">
        <f t="shared" si="179"/>
        <v>3089522.6216225969</v>
      </c>
      <c r="CI36" s="94">
        <f t="shared" si="179"/>
        <v>2596940.4816225967</v>
      </c>
      <c r="CJ36" s="94">
        <f t="shared" ref="CJ36:CU36" si="180">CJ28+CJ35</f>
        <v>2055430.1616225969</v>
      </c>
      <c r="CK36" s="94">
        <f t="shared" si="180"/>
        <v>1668449.2016225969</v>
      </c>
      <c r="CL36" s="94">
        <f t="shared" si="180"/>
        <v>1237768.221622597</v>
      </c>
      <c r="CM36" s="94">
        <f t="shared" si="180"/>
        <v>940984.57162259694</v>
      </c>
      <c r="CN36" s="94">
        <f t="shared" si="180"/>
        <v>4089183.971622596</v>
      </c>
      <c r="CO36" s="94">
        <f t="shared" si="180"/>
        <v>3818454.7316225963</v>
      </c>
      <c r="CP36" s="94">
        <f t="shared" si="180"/>
        <v>3519485.8716225964</v>
      </c>
      <c r="CQ36" s="94">
        <f t="shared" si="180"/>
        <v>3215737.1916225962</v>
      </c>
      <c r="CR36" s="94">
        <f t="shared" si="180"/>
        <v>2932061.7216225965</v>
      </c>
      <c r="CS36" s="94">
        <f t="shared" si="180"/>
        <v>-583498.64999999991</v>
      </c>
      <c r="CT36" s="94">
        <f t="shared" si="180"/>
        <v>-909347.57999999984</v>
      </c>
      <c r="CU36" s="94">
        <f t="shared" si="180"/>
        <v>-1264755.1599999997</v>
      </c>
      <c r="CV36" s="94">
        <f t="shared" ref="CV36:DH36" si="181">CV28+CV35</f>
        <v>-1234800.3199999996</v>
      </c>
      <c r="CW36" s="94">
        <f t="shared" si="181"/>
        <v>-1258452.6999999995</v>
      </c>
      <c r="CX36" s="94">
        <f t="shared" si="181"/>
        <v>-1257949.9399999995</v>
      </c>
      <c r="CY36" s="94">
        <f t="shared" si="181"/>
        <v>-1257949.9399999995</v>
      </c>
      <c r="CZ36" s="94">
        <f t="shared" si="181"/>
        <v>4073988.2961750114</v>
      </c>
      <c r="DA36" s="94">
        <f t="shared" si="181"/>
        <v>3732582.6661750115</v>
      </c>
      <c r="DB36" s="94">
        <f t="shared" si="181"/>
        <v>3311833.6361750113</v>
      </c>
      <c r="DC36" s="94">
        <f t="shared" si="181"/>
        <v>2943538.7361750114</v>
      </c>
      <c r="DD36" s="94">
        <f t="shared" si="181"/>
        <v>2601448.4861750114</v>
      </c>
      <c r="DE36" s="94">
        <f t="shared" si="181"/>
        <v>2195537.0461750114</v>
      </c>
      <c r="DF36" s="94">
        <f t="shared" si="181"/>
        <v>1840928.2961750114</v>
      </c>
      <c r="DG36" s="94">
        <f t="shared" si="181"/>
        <v>1405168.1261750115</v>
      </c>
      <c r="DH36" s="94">
        <f t="shared" si="181"/>
        <v>920333.34617501148</v>
      </c>
      <c r="DI36" s="94">
        <f t="shared" si="179"/>
        <v>529764.19617501146</v>
      </c>
      <c r="DJ36" s="94">
        <f t="shared" si="179"/>
        <v>134727.30617501144</v>
      </c>
      <c r="DK36" s="94">
        <f t="shared" si="179"/>
        <v>-264028.05382498854</v>
      </c>
      <c r="DL36" s="94">
        <f t="shared" si="179"/>
        <v>3528646.3576449174</v>
      </c>
      <c r="DM36" s="94">
        <f t="shared" si="179"/>
        <v>3237027.1976449173</v>
      </c>
      <c r="DN36" s="94">
        <f t="shared" si="179"/>
        <v>2914577.2676449171</v>
      </c>
      <c r="DO36" s="94">
        <f t="shared" si="179"/>
        <v>2581309.7076449171</v>
      </c>
      <c r="DP36" s="94">
        <f t="shared" si="179"/>
        <v>2299130.877644917</v>
      </c>
      <c r="DQ36" s="94">
        <f t="shared" si="179"/>
        <v>1993669.5676449169</v>
      </c>
      <c r="DR36" s="94">
        <f t="shared" si="179"/>
        <v>1635993.6776449168</v>
      </c>
      <c r="DS36" s="94">
        <f t="shared" si="179"/>
        <v>1241318.9476449168</v>
      </c>
      <c r="DT36" s="94">
        <f t="shared" ref="DT36:DW36" si="182">DT28+DT35</f>
        <v>881702.84764491674</v>
      </c>
      <c r="DU36" s="94">
        <f t="shared" si="182"/>
        <v>538863.35764491674</v>
      </c>
      <c r="DV36" s="94">
        <f t="shared" si="182"/>
        <v>186236.17764491675</v>
      </c>
      <c r="DW36" s="94">
        <f t="shared" si="182"/>
        <v>-172447.26235508325</v>
      </c>
      <c r="DX36" s="94">
        <f t="shared" ref="DX36:EG36" si="183">DX28+DX35</f>
        <v>-588423.44235508319</v>
      </c>
      <c r="DY36" s="94">
        <f t="shared" si="183"/>
        <v>-559925.36235508323</v>
      </c>
      <c r="DZ36" s="94">
        <f t="shared" si="183"/>
        <v>-515167.73235508322</v>
      </c>
      <c r="EA36" s="94">
        <f t="shared" si="183"/>
        <v>-461246.15235508321</v>
      </c>
      <c r="EB36" s="94">
        <f t="shared" si="183"/>
        <v>-412551.98235508322</v>
      </c>
      <c r="EC36" s="94">
        <f t="shared" si="183"/>
        <v>-357123.15235508321</v>
      </c>
      <c r="ED36" s="94">
        <f t="shared" si="183"/>
        <v>-302101.51235508319</v>
      </c>
      <c r="EE36" s="94">
        <f t="shared" si="183"/>
        <v>-241555.5523550832</v>
      </c>
      <c r="EF36" s="94">
        <f t="shared" si="183"/>
        <v>-174204.6423550832</v>
      </c>
      <c r="EG36" s="94">
        <f t="shared" si="183"/>
        <v>-117331.04235508319</v>
      </c>
      <c r="EH36" s="94">
        <f t="shared" ref="EH36:EI36" si="184">EH28+EH35</f>
        <v>-53964.260650117547</v>
      </c>
      <c r="EI36" s="94">
        <f t="shared" si="184"/>
        <v>1671.5372688387579</v>
      </c>
    </row>
    <row r="37" spans="1:139" x14ac:dyDescent="0.2">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row>
    <row r="38" spans="1:139" ht="10.5" x14ac:dyDescent="0.25">
      <c r="A38" s="1" t="s">
        <v>156</v>
      </c>
      <c r="C38" s="91">
        <v>18237431</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DV38" s="92"/>
      <c r="DW38" s="94"/>
    </row>
    <row r="39" spans="1:139" x14ac:dyDescent="0.2">
      <c r="B39" s="90" t="s">
        <v>149</v>
      </c>
      <c r="C39" s="91">
        <v>25400831</v>
      </c>
      <c r="D39" s="94">
        <v>0</v>
      </c>
      <c r="E39" s="94">
        <f t="shared" ref="E39:AJ39" si="185">D47</f>
        <v>0</v>
      </c>
      <c r="F39" s="94">
        <f t="shared" si="185"/>
        <v>0</v>
      </c>
      <c r="G39" s="94">
        <f t="shared" si="185"/>
        <v>0</v>
      </c>
      <c r="H39" s="94">
        <f t="shared" si="185"/>
        <v>0</v>
      </c>
      <c r="I39" s="94">
        <f t="shared" si="185"/>
        <v>0</v>
      </c>
      <c r="J39" s="94">
        <f t="shared" si="185"/>
        <v>0</v>
      </c>
      <c r="K39" s="94">
        <f t="shared" si="185"/>
        <v>0</v>
      </c>
      <c r="L39" s="94">
        <f t="shared" si="185"/>
        <v>0</v>
      </c>
      <c r="M39" s="94">
        <f t="shared" si="185"/>
        <v>0</v>
      </c>
      <c r="N39" s="94">
        <f t="shared" si="185"/>
        <v>0</v>
      </c>
      <c r="O39" s="94">
        <f t="shared" si="185"/>
        <v>0</v>
      </c>
      <c r="P39" s="94">
        <f t="shared" si="185"/>
        <v>0</v>
      </c>
      <c r="Q39" s="94">
        <f t="shared" si="185"/>
        <v>0</v>
      </c>
      <c r="R39" s="94">
        <f t="shared" si="185"/>
        <v>0</v>
      </c>
      <c r="S39" s="94">
        <f t="shared" si="185"/>
        <v>0</v>
      </c>
      <c r="T39" s="94">
        <f t="shared" si="185"/>
        <v>0</v>
      </c>
      <c r="U39" s="94">
        <f t="shared" si="185"/>
        <v>0</v>
      </c>
      <c r="V39" s="94">
        <f t="shared" si="185"/>
        <v>0</v>
      </c>
      <c r="W39" s="94">
        <f t="shared" si="185"/>
        <v>0</v>
      </c>
      <c r="X39" s="94">
        <f t="shared" si="185"/>
        <v>0</v>
      </c>
      <c r="Y39" s="94">
        <f t="shared" si="185"/>
        <v>0</v>
      </c>
      <c r="Z39" s="94">
        <f t="shared" si="185"/>
        <v>0</v>
      </c>
      <c r="AA39" s="94">
        <f t="shared" si="185"/>
        <v>0</v>
      </c>
      <c r="AB39" s="94">
        <f t="shared" si="185"/>
        <v>0</v>
      </c>
      <c r="AC39" s="94">
        <f t="shared" si="185"/>
        <v>0</v>
      </c>
      <c r="AD39" s="94">
        <f t="shared" si="185"/>
        <v>0</v>
      </c>
      <c r="AE39" s="94">
        <f t="shared" si="185"/>
        <v>0</v>
      </c>
      <c r="AF39" s="94">
        <f t="shared" si="185"/>
        <v>0</v>
      </c>
      <c r="AG39" s="94">
        <f t="shared" si="185"/>
        <v>0</v>
      </c>
      <c r="AH39" s="94">
        <f t="shared" si="185"/>
        <v>0</v>
      </c>
      <c r="AI39" s="94">
        <f t="shared" si="185"/>
        <v>0</v>
      </c>
      <c r="AJ39" s="94">
        <f t="shared" si="185"/>
        <v>0</v>
      </c>
      <c r="AK39" s="94">
        <f t="shared" ref="AK39:BP39" si="186">AJ47</f>
        <v>0</v>
      </c>
      <c r="AL39" s="94">
        <f t="shared" si="186"/>
        <v>0</v>
      </c>
      <c r="AM39" s="94">
        <f t="shared" si="186"/>
        <v>0</v>
      </c>
      <c r="AN39" s="94">
        <f t="shared" si="186"/>
        <v>0</v>
      </c>
      <c r="AO39" s="94">
        <f t="shared" si="186"/>
        <v>0</v>
      </c>
      <c r="AP39" s="94">
        <f t="shared" si="186"/>
        <v>0</v>
      </c>
      <c r="AQ39" s="94">
        <f t="shared" si="186"/>
        <v>0</v>
      </c>
      <c r="AR39" s="94">
        <f t="shared" si="186"/>
        <v>0</v>
      </c>
      <c r="AS39" s="94">
        <f t="shared" si="186"/>
        <v>0</v>
      </c>
      <c r="AT39" s="94">
        <f t="shared" si="186"/>
        <v>0</v>
      </c>
      <c r="AU39" s="94">
        <f t="shared" si="186"/>
        <v>0</v>
      </c>
      <c r="AV39" s="94">
        <f t="shared" si="186"/>
        <v>0</v>
      </c>
      <c r="AW39" s="94">
        <f t="shared" si="186"/>
        <v>0</v>
      </c>
      <c r="AX39" s="94">
        <f t="shared" si="186"/>
        <v>0</v>
      </c>
      <c r="AY39" s="94">
        <f t="shared" si="186"/>
        <v>0</v>
      </c>
      <c r="AZ39" s="94">
        <f t="shared" si="186"/>
        <v>0</v>
      </c>
      <c r="BA39" s="94">
        <f t="shared" si="186"/>
        <v>0</v>
      </c>
      <c r="BB39" s="94">
        <f t="shared" si="186"/>
        <v>0</v>
      </c>
      <c r="BC39" s="94">
        <f t="shared" si="186"/>
        <v>0</v>
      </c>
      <c r="BD39" s="94">
        <f t="shared" si="186"/>
        <v>0</v>
      </c>
      <c r="BE39" s="94">
        <f t="shared" si="186"/>
        <v>0</v>
      </c>
      <c r="BF39" s="94">
        <f t="shared" si="186"/>
        <v>0</v>
      </c>
      <c r="BG39" s="94">
        <f t="shared" si="186"/>
        <v>0</v>
      </c>
      <c r="BH39" s="94">
        <f t="shared" si="186"/>
        <v>0</v>
      </c>
      <c r="BI39" s="94">
        <f t="shared" si="186"/>
        <v>0</v>
      </c>
      <c r="BJ39" s="94">
        <f t="shared" si="186"/>
        <v>0</v>
      </c>
      <c r="BK39" s="94">
        <f t="shared" si="186"/>
        <v>0</v>
      </c>
      <c r="BL39" s="94">
        <f t="shared" si="186"/>
        <v>-152267.75</v>
      </c>
      <c r="BM39" s="94">
        <f t="shared" si="186"/>
        <v>1240435.3544160002</v>
      </c>
      <c r="BN39" s="94">
        <f t="shared" si="186"/>
        <v>900983.93441600027</v>
      </c>
      <c r="BO39" s="94">
        <f t="shared" si="186"/>
        <v>548005.24441600032</v>
      </c>
      <c r="BP39" s="94">
        <f t="shared" si="186"/>
        <v>229795.80441600032</v>
      </c>
      <c r="BQ39" s="94">
        <f t="shared" ref="BQ39:DW39" si="187">BP47</f>
        <v>3858912.8594311639</v>
      </c>
      <c r="BR39" s="94">
        <f t="shared" si="187"/>
        <v>3536893.7994311638</v>
      </c>
      <c r="BS39" s="94">
        <f t="shared" si="187"/>
        <v>3165881.5294311638</v>
      </c>
      <c r="BT39" s="94">
        <f t="shared" si="187"/>
        <v>2816201.039431164</v>
      </c>
      <c r="BU39" s="94">
        <f t="shared" si="187"/>
        <v>2504767.6594311642</v>
      </c>
      <c r="BV39" s="94">
        <f t="shared" si="187"/>
        <v>2165290.019431164</v>
      </c>
      <c r="BW39" s="94">
        <f t="shared" si="187"/>
        <v>1822958.489431164</v>
      </c>
      <c r="BX39" s="94">
        <f t="shared" si="187"/>
        <v>1451761.6494311639</v>
      </c>
      <c r="BY39" s="94">
        <f t="shared" si="187"/>
        <v>1074304.739431164</v>
      </c>
      <c r="BZ39" s="94">
        <f t="shared" si="187"/>
        <v>703699.35943116399</v>
      </c>
      <c r="CA39" s="94">
        <f t="shared" si="187"/>
        <v>355766.119431164</v>
      </c>
      <c r="CB39" s="94">
        <f t="shared" si="187"/>
        <v>10062.789431163983</v>
      </c>
      <c r="CC39" s="94">
        <f t="shared" si="187"/>
        <v>1545020.2194311647</v>
      </c>
      <c r="CD39" s="94">
        <f t="shared" si="187"/>
        <v>1421336.8594311646</v>
      </c>
      <c r="CE39" s="94">
        <f t="shared" si="187"/>
        <v>1295303.7994311645</v>
      </c>
      <c r="CF39" s="94">
        <f t="shared" si="187"/>
        <v>1158585.7894311645</v>
      </c>
      <c r="CG39" s="94">
        <f t="shared" si="187"/>
        <v>1038908.3994311645</v>
      </c>
      <c r="CH39" s="94">
        <f t="shared" si="187"/>
        <v>938555.43943116453</v>
      </c>
      <c r="CI39" s="94">
        <f t="shared" si="187"/>
        <v>823757.59943116456</v>
      </c>
      <c r="CJ39" s="94">
        <f t="shared" ref="CJ39" si="188">CI47</f>
        <v>667664.82943116454</v>
      </c>
      <c r="CK39" s="94">
        <f t="shared" ref="CK39" si="189">CJ47</f>
        <v>550780.84943116456</v>
      </c>
      <c r="CL39" s="94">
        <f t="shared" ref="CL39" si="190">CK47</f>
        <v>426669.05943116458</v>
      </c>
      <c r="CM39" s="94">
        <f t="shared" ref="CM39" si="191">CL47</f>
        <v>310712.14943116461</v>
      </c>
      <c r="CN39" s="94">
        <f t="shared" ref="CN39" si="192">CM47</f>
        <v>223417.56943116459</v>
      </c>
      <c r="CO39" s="94">
        <f t="shared" ref="CO39" si="193">CN47</f>
        <v>1803476.9594311647</v>
      </c>
      <c r="CP39" s="94">
        <f t="shared" ref="CP39" si="194">CO47</f>
        <v>1682207.2094311647</v>
      </c>
      <c r="CQ39" s="94">
        <f t="shared" ref="CQ39" si="195">CP47</f>
        <v>1537269.3294311645</v>
      </c>
      <c r="CR39" s="94">
        <f t="shared" ref="CR39" si="196">CQ47</f>
        <v>1393622.0794311645</v>
      </c>
      <c r="CS39" s="94">
        <f t="shared" ref="CS39" si="197">CR47</f>
        <v>1256846.9594311644</v>
      </c>
      <c r="CT39" s="94">
        <f t="shared" ref="CT39" si="198">CS47</f>
        <v>-279192.14000000013</v>
      </c>
      <c r="CU39" s="94">
        <f t="shared" ref="CU39" si="199">CT47</f>
        <v>-425349.1100000001</v>
      </c>
      <c r="CV39" s="94">
        <f t="shared" ref="CV39" si="200">CU47</f>
        <v>-584229.21000000008</v>
      </c>
      <c r="CW39" s="94">
        <f t="shared" ref="CW39" si="201">CV47</f>
        <v>-568431.08000000007</v>
      </c>
      <c r="CX39" s="94">
        <f t="shared" ref="CX39" si="202">CW47</f>
        <v>-578558.64000000013</v>
      </c>
      <c r="CY39" s="94">
        <f t="shared" ref="CY39" si="203">CX47</f>
        <v>-578073.80000000016</v>
      </c>
      <c r="CZ39" s="94">
        <f t="shared" ref="CZ39" si="204">CY47</f>
        <v>-578073.80000000016</v>
      </c>
      <c r="DA39" s="94">
        <f t="shared" ref="DA39" si="205">CZ47</f>
        <v>4725261.229862879</v>
      </c>
      <c r="DB39" s="94">
        <f t="shared" ref="DB39" si="206">DA47</f>
        <v>4267003.3098628791</v>
      </c>
      <c r="DC39" s="94">
        <f t="shared" ref="DC39" si="207">DB47</f>
        <v>3759744.0598628791</v>
      </c>
      <c r="DD39" s="94">
        <f t="shared" ref="DD39" si="208">DC47</f>
        <v>3318854.0098628793</v>
      </c>
      <c r="DE39" s="94">
        <f t="shared" ref="DE39" si="209">DD47</f>
        <v>2891602.9298628792</v>
      </c>
      <c r="DF39" s="94">
        <f t="shared" ref="DF39" si="210">DE47</f>
        <v>2444918.9698628793</v>
      </c>
      <c r="DG39" s="94">
        <f t="shared" ref="DG39" si="211">DF47</f>
        <v>2034253.2698628793</v>
      </c>
      <c r="DH39" s="94">
        <f t="shared" ref="DH39:DI39" si="212">DG47</f>
        <v>1531340.3498628794</v>
      </c>
      <c r="DI39" s="94">
        <f t="shared" si="212"/>
        <v>965950.20986287936</v>
      </c>
      <c r="DJ39" s="94">
        <f t="shared" ref="DJ39" si="213">DI47</f>
        <v>521319.65986287937</v>
      </c>
      <c r="DK39" s="94">
        <f t="shared" ref="DK39" si="214">DJ47</f>
        <v>103752.13986287935</v>
      </c>
      <c r="DL39" s="94">
        <f t="shared" si="187"/>
        <v>-335131.44013712066</v>
      </c>
      <c r="DM39" s="94">
        <f t="shared" si="187"/>
        <v>10457713.58153254</v>
      </c>
      <c r="DN39" s="94">
        <f t="shared" si="187"/>
        <v>9569280.7915325388</v>
      </c>
      <c r="DO39" s="94">
        <f t="shared" si="187"/>
        <v>8613893.7415325381</v>
      </c>
      <c r="DP39" s="94">
        <f t="shared" si="187"/>
        <v>7576764.3415325377</v>
      </c>
      <c r="DQ39" s="94">
        <f t="shared" si="187"/>
        <v>6659247.3515325375</v>
      </c>
      <c r="DR39" s="94">
        <f t="shared" si="187"/>
        <v>5714775.2015325371</v>
      </c>
      <c r="DS39" s="94">
        <f t="shared" si="187"/>
        <v>4679024.1815325376</v>
      </c>
      <c r="DT39" s="94">
        <f t="shared" si="187"/>
        <v>3576994.0715325372</v>
      </c>
      <c r="DU39" s="94">
        <f t="shared" si="187"/>
        <v>2461347.4215325373</v>
      </c>
      <c r="DV39" s="94">
        <f t="shared" si="187"/>
        <v>1482619.7715325374</v>
      </c>
      <c r="DW39" s="94">
        <f t="shared" si="187"/>
        <v>403426.44153253734</v>
      </c>
      <c r="DX39" s="94">
        <f t="shared" ref="DX39" si="215">DW47</f>
        <v>-570152.31846746267</v>
      </c>
      <c r="DY39" s="94">
        <f t="shared" ref="DY39" si="216">DX47</f>
        <v>8786630.4815325383</v>
      </c>
      <c r="DZ39" s="94">
        <f t="shared" ref="DZ39" si="217">DY47</f>
        <v>7985479.9415325383</v>
      </c>
      <c r="EA39" s="94">
        <f t="shared" ref="EA39" si="218">DZ47</f>
        <v>7167846.2115325388</v>
      </c>
      <c r="EB39" s="94">
        <f t="shared" ref="EB39" si="219">EA47</f>
        <v>6274882.6215325389</v>
      </c>
      <c r="EC39" s="94">
        <f t="shared" ref="EC39" si="220">EB47</f>
        <v>5527219.5015325388</v>
      </c>
      <c r="ED39" s="94">
        <f t="shared" ref="ED39" si="221">EC47</f>
        <v>4720486.5115325386</v>
      </c>
      <c r="EE39" s="94">
        <f t="shared" ref="EE39" si="222">ED47</f>
        <v>3905274.7315325383</v>
      </c>
      <c r="EF39" s="94">
        <f t="shared" ref="EF39" si="223">EE47</f>
        <v>3046779.7615325386</v>
      </c>
      <c r="EG39" s="94">
        <f t="shared" ref="EG39" si="224">EF47</f>
        <v>2087735.1715325387</v>
      </c>
      <c r="EH39" s="94">
        <f t="shared" ref="EH39" si="225">EG47</f>
        <v>1275091.2515325388</v>
      </c>
      <c r="EI39" s="94">
        <f t="shared" ref="EI39" si="226">EH47</f>
        <v>430527.63228632067</v>
      </c>
    </row>
    <row r="40" spans="1:139" x14ac:dyDescent="0.2">
      <c r="B40" s="90" t="s">
        <v>150</v>
      </c>
      <c r="C40" s="91"/>
      <c r="D40" s="22">
        <v>0</v>
      </c>
      <c r="E40" s="22">
        <v>0</v>
      </c>
      <c r="F40" s="22">
        <v>0</v>
      </c>
      <c r="G40" s="22">
        <v>0</v>
      </c>
      <c r="H40" s="22">
        <v>0</v>
      </c>
      <c r="I40" s="22">
        <v>0</v>
      </c>
      <c r="J40" s="22">
        <v>0</v>
      </c>
      <c r="K40" s="22">
        <v>0</v>
      </c>
      <c r="L40" s="22">
        <v>0</v>
      </c>
      <c r="M40" s="22">
        <v>0</v>
      </c>
      <c r="N40" s="22">
        <v>0</v>
      </c>
      <c r="O40" s="22">
        <v>0</v>
      </c>
      <c r="P40" s="22">
        <v>0</v>
      </c>
      <c r="Q40" s="22">
        <v>0</v>
      </c>
      <c r="R40" s="22">
        <v>0</v>
      </c>
      <c r="S40" s="22">
        <v>0</v>
      </c>
      <c r="T40" s="22">
        <v>0</v>
      </c>
      <c r="U40" s="22">
        <v>0</v>
      </c>
      <c r="V40" s="22">
        <v>0</v>
      </c>
      <c r="W40" s="22">
        <v>0</v>
      </c>
      <c r="X40" s="22">
        <v>0</v>
      </c>
      <c r="Y40" s="22">
        <v>0</v>
      </c>
      <c r="Z40" s="22">
        <v>0</v>
      </c>
      <c r="AA40" s="22">
        <v>0</v>
      </c>
      <c r="AB40" s="22">
        <v>0</v>
      </c>
      <c r="AC40" s="22">
        <v>0</v>
      </c>
      <c r="AD40" s="22">
        <v>0</v>
      </c>
      <c r="AE40" s="22">
        <v>0</v>
      </c>
      <c r="AF40" s="22">
        <v>0</v>
      </c>
      <c r="AG40" s="22">
        <v>0</v>
      </c>
      <c r="AH40" s="22">
        <v>0</v>
      </c>
      <c r="AI40" s="22">
        <v>0</v>
      </c>
      <c r="AJ40" s="22">
        <v>0</v>
      </c>
      <c r="AK40" s="22">
        <v>0</v>
      </c>
      <c r="AL40" s="22">
        <v>0</v>
      </c>
      <c r="AM40" s="22">
        <v>0</v>
      </c>
      <c r="AN40" s="22">
        <v>0</v>
      </c>
      <c r="AO40" s="22">
        <v>0</v>
      </c>
      <c r="AP40" s="22">
        <v>0</v>
      </c>
      <c r="AQ40" s="22">
        <v>0</v>
      </c>
      <c r="AR40" s="22">
        <v>0</v>
      </c>
      <c r="AS40" s="22">
        <v>0</v>
      </c>
      <c r="AT40" s="22">
        <v>0</v>
      </c>
      <c r="AU40" s="22">
        <v>0</v>
      </c>
      <c r="AV40" s="22">
        <v>0</v>
      </c>
      <c r="AW40" s="22">
        <v>0</v>
      </c>
      <c r="AX40" s="22">
        <v>0</v>
      </c>
      <c r="AY40" s="22">
        <v>0</v>
      </c>
      <c r="AZ40" s="22">
        <v>0</v>
      </c>
      <c r="BA40" s="22">
        <v>0</v>
      </c>
      <c r="BB40" s="22">
        <v>0</v>
      </c>
      <c r="BC40" s="22">
        <v>0</v>
      </c>
      <c r="BD40" s="22">
        <v>0</v>
      </c>
      <c r="BE40" s="22">
        <v>0</v>
      </c>
      <c r="BF40" s="22">
        <v>0</v>
      </c>
      <c r="BG40" s="22">
        <v>0</v>
      </c>
      <c r="BH40" s="22">
        <v>0</v>
      </c>
      <c r="BI40" s="22">
        <v>0</v>
      </c>
      <c r="BJ40" s="22">
        <v>0</v>
      </c>
      <c r="BK40" s="22">
        <v>0</v>
      </c>
      <c r="BL40" s="22">
        <v>0</v>
      </c>
      <c r="BM40" s="22">
        <v>0</v>
      </c>
      <c r="BN40" s="22">
        <v>0</v>
      </c>
      <c r="BO40" s="22">
        <v>0</v>
      </c>
      <c r="BP40" s="22">
        <v>3974140.3850151636</v>
      </c>
      <c r="BQ40" s="22">
        <v>0</v>
      </c>
      <c r="BR40" s="22">
        <v>0</v>
      </c>
      <c r="BS40" s="22">
        <v>0</v>
      </c>
      <c r="BT40" s="22">
        <v>0</v>
      </c>
      <c r="BU40" s="22">
        <v>0</v>
      </c>
      <c r="BV40" s="22">
        <v>0</v>
      </c>
      <c r="BW40" s="22">
        <v>0</v>
      </c>
      <c r="BX40" s="22">
        <v>0</v>
      </c>
      <c r="BY40" s="22">
        <v>0</v>
      </c>
      <c r="BZ40" s="22">
        <v>0</v>
      </c>
      <c r="CA40" s="22">
        <v>0</v>
      </c>
      <c r="CB40" s="22">
        <v>1621387.3500000006</v>
      </c>
      <c r="CC40" s="22">
        <v>0</v>
      </c>
      <c r="CD40" s="22">
        <v>0</v>
      </c>
      <c r="CE40" s="22">
        <v>0</v>
      </c>
      <c r="CF40" s="22">
        <v>0</v>
      </c>
      <c r="CG40" s="22">
        <v>0</v>
      </c>
      <c r="CH40" s="22">
        <v>0</v>
      </c>
      <c r="CI40" s="22">
        <v>0</v>
      </c>
      <c r="CJ40" s="22">
        <v>0</v>
      </c>
      <c r="CK40" s="22">
        <v>0</v>
      </c>
      <c r="CL40" s="22">
        <v>0</v>
      </c>
      <c r="CM40" s="22">
        <v>0</v>
      </c>
      <c r="CN40" s="22">
        <v>1705253.7000000002</v>
      </c>
      <c r="CO40" s="22">
        <v>0</v>
      </c>
      <c r="CP40" s="22">
        <v>0</v>
      </c>
      <c r="CQ40" s="22">
        <v>0</v>
      </c>
      <c r="CR40" s="22">
        <v>0</v>
      </c>
      <c r="CS40" s="22">
        <v>0</v>
      </c>
      <c r="CT40" s="22">
        <v>0</v>
      </c>
      <c r="CU40" s="22">
        <v>0</v>
      </c>
      <c r="CV40" s="22">
        <v>0</v>
      </c>
      <c r="CW40" s="22">
        <v>0</v>
      </c>
      <c r="CX40" s="22">
        <v>0</v>
      </c>
      <c r="CY40" s="22">
        <v>0</v>
      </c>
      <c r="CZ40" s="22">
        <v>5763096.1967591261</v>
      </c>
      <c r="DA40" s="22">
        <v>0</v>
      </c>
      <c r="DB40" s="22">
        <v>0</v>
      </c>
      <c r="DC40" s="22">
        <v>0</v>
      </c>
      <c r="DD40" s="22">
        <v>0</v>
      </c>
      <c r="DE40" s="22">
        <v>0</v>
      </c>
      <c r="DF40" s="22">
        <v>0</v>
      </c>
      <c r="DG40" s="22">
        <v>0</v>
      </c>
      <c r="DH40" s="22">
        <v>0</v>
      </c>
      <c r="DI40" s="22">
        <v>0</v>
      </c>
      <c r="DJ40" s="22">
        <v>0</v>
      </c>
      <c r="DK40" s="22">
        <v>0</v>
      </c>
      <c r="DL40" s="22">
        <v>11647342.27166966</v>
      </c>
      <c r="DM40" s="22">
        <v>0</v>
      </c>
      <c r="DN40" s="22">
        <v>0</v>
      </c>
      <c r="DO40" s="22">
        <v>0</v>
      </c>
      <c r="DP40" s="22">
        <v>0</v>
      </c>
      <c r="DQ40" s="22">
        <v>0</v>
      </c>
      <c r="DR40" s="22">
        <v>0</v>
      </c>
      <c r="DS40" s="22">
        <v>0</v>
      </c>
      <c r="DT40" s="22">
        <v>0</v>
      </c>
      <c r="DU40" s="22">
        <v>0</v>
      </c>
      <c r="DV40" s="22">
        <v>0</v>
      </c>
      <c r="DW40" s="22">
        <v>0</v>
      </c>
      <c r="DX40" s="315">
        <v>10069384.440000001</v>
      </c>
      <c r="DY40" s="22">
        <v>0</v>
      </c>
      <c r="DZ40" s="22">
        <v>0</v>
      </c>
      <c r="EA40" s="22">
        <v>0</v>
      </c>
      <c r="EB40" s="22">
        <v>0</v>
      </c>
      <c r="EC40" s="22">
        <v>0</v>
      </c>
      <c r="ED40" s="22">
        <v>0</v>
      </c>
      <c r="EE40" s="22">
        <v>0</v>
      </c>
      <c r="EF40" s="22">
        <v>0</v>
      </c>
      <c r="EG40" s="22">
        <v>0</v>
      </c>
      <c r="EH40" s="22">
        <v>0</v>
      </c>
      <c r="EI40" s="22">
        <v>0</v>
      </c>
    </row>
    <row r="41" spans="1:139" x14ac:dyDescent="0.2">
      <c r="B41" s="90" t="s">
        <v>155</v>
      </c>
      <c r="C41" s="91"/>
      <c r="D41" s="22">
        <v>0</v>
      </c>
      <c r="E41" s="22">
        <v>0</v>
      </c>
      <c r="F41" s="22">
        <v>0</v>
      </c>
      <c r="G41" s="22">
        <v>0</v>
      </c>
      <c r="H41" s="22">
        <v>0</v>
      </c>
      <c r="I41" s="22">
        <v>0</v>
      </c>
      <c r="J41" s="22">
        <v>0</v>
      </c>
      <c r="K41" s="22">
        <v>0</v>
      </c>
      <c r="L41" s="22">
        <v>0</v>
      </c>
      <c r="M41" s="22">
        <v>0</v>
      </c>
      <c r="N41" s="22">
        <v>0</v>
      </c>
      <c r="O41" s="22">
        <v>0</v>
      </c>
      <c r="P41" s="22">
        <v>0</v>
      </c>
      <c r="Q41" s="22">
        <v>0</v>
      </c>
      <c r="R41" s="22">
        <v>0</v>
      </c>
      <c r="S41" s="22">
        <v>0</v>
      </c>
      <c r="T41" s="22">
        <v>0</v>
      </c>
      <c r="U41" s="22">
        <v>0</v>
      </c>
      <c r="V41" s="22">
        <v>0</v>
      </c>
      <c r="W41" s="22">
        <v>0</v>
      </c>
      <c r="X41" s="22">
        <v>0</v>
      </c>
      <c r="Y41" s="22">
        <v>0</v>
      </c>
      <c r="Z41" s="22">
        <v>0</v>
      </c>
      <c r="AA41" s="22">
        <v>0</v>
      </c>
      <c r="AB41" s="22">
        <v>0</v>
      </c>
      <c r="AC41" s="22">
        <v>0</v>
      </c>
      <c r="AD41" s="22">
        <v>0</v>
      </c>
      <c r="AE41" s="22">
        <v>0</v>
      </c>
      <c r="AF41" s="22">
        <v>0</v>
      </c>
      <c r="AG41" s="22">
        <v>0</v>
      </c>
      <c r="AH41" s="22">
        <v>0</v>
      </c>
      <c r="AI41" s="22">
        <v>0</v>
      </c>
      <c r="AJ41" s="22">
        <v>0</v>
      </c>
      <c r="AK41" s="22">
        <v>0</v>
      </c>
      <c r="AL41" s="22">
        <v>0</v>
      </c>
      <c r="AM41" s="22">
        <v>0</v>
      </c>
      <c r="AN41" s="22">
        <v>0</v>
      </c>
      <c r="AO41" s="22">
        <v>0</v>
      </c>
      <c r="AP41" s="22">
        <v>0</v>
      </c>
      <c r="AQ41" s="22">
        <v>0</v>
      </c>
      <c r="AR41" s="22">
        <v>0</v>
      </c>
      <c r="AS41" s="22">
        <v>0</v>
      </c>
      <c r="AT41" s="22">
        <v>0</v>
      </c>
      <c r="AU41" s="22">
        <v>0</v>
      </c>
      <c r="AV41" s="22">
        <v>0</v>
      </c>
      <c r="AW41" s="22">
        <v>0</v>
      </c>
      <c r="AX41" s="22">
        <v>0</v>
      </c>
      <c r="AY41" s="22">
        <v>0</v>
      </c>
      <c r="AZ41" s="22">
        <v>0</v>
      </c>
      <c r="BA41" s="22">
        <v>0</v>
      </c>
      <c r="BB41" s="22">
        <v>0</v>
      </c>
      <c r="BC41" s="22">
        <v>0</v>
      </c>
      <c r="BD41" s="22">
        <v>0</v>
      </c>
      <c r="BE41" s="22">
        <v>0</v>
      </c>
      <c r="BF41" s="22">
        <v>0</v>
      </c>
      <c r="BG41" s="22">
        <v>0</v>
      </c>
      <c r="BH41" s="22">
        <v>0</v>
      </c>
      <c r="BI41" s="22">
        <v>0</v>
      </c>
      <c r="BJ41" s="22">
        <v>0</v>
      </c>
      <c r="BK41" s="22">
        <v>0</v>
      </c>
      <c r="BL41" s="22">
        <v>1745677.2044160001</v>
      </c>
      <c r="BM41" s="22">
        <v>0</v>
      </c>
      <c r="BN41" s="22">
        <v>0</v>
      </c>
      <c r="BO41" s="22">
        <v>0</v>
      </c>
      <c r="BP41" s="22">
        <v>0</v>
      </c>
      <c r="BQ41" s="22">
        <v>0</v>
      </c>
      <c r="BR41" s="22">
        <v>0</v>
      </c>
      <c r="BS41" s="22">
        <v>0</v>
      </c>
      <c r="BT41" s="22">
        <v>0</v>
      </c>
      <c r="BU41" s="22">
        <v>0</v>
      </c>
      <c r="BV41" s="22">
        <v>0</v>
      </c>
      <c r="BW41" s="22">
        <v>0</v>
      </c>
      <c r="BX41" s="22">
        <v>0</v>
      </c>
      <c r="BY41" s="22">
        <v>0</v>
      </c>
      <c r="BZ41" s="22">
        <v>0</v>
      </c>
      <c r="CA41" s="22">
        <v>0</v>
      </c>
      <c r="CB41" s="22">
        <v>0</v>
      </c>
      <c r="CC41" s="22">
        <v>0</v>
      </c>
      <c r="CD41" s="22">
        <v>0</v>
      </c>
      <c r="CE41" s="22">
        <v>0</v>
      </c>
      <c r="CF41" s="22">
        <v>0</v>
      </c>
      <c r="CG41" s="22">
        <v>0</v>
      </c>
      <c r="CH41" s="22">
        <v>0</v>
      </c>
      <c r="CI41" s="22">
        <v>0</v>
      </c>
      <c r="CJ41" s="22">
        <v>0</v>
      </c>
      <c r="CK41" s="22">
        <v>0</v>
      </c>
      <c r="CL41" s="22">
        <v>0</v>
      </c>
      <c r="CM41" s="22">
        <v>0</v>
      </c>
      <c r="CN41" s="22">
        <v>0</v>
      </c>
      <c r="CO41" s="22">
        <v>0</v>
      </c>
      <c r="CP41" s="22">
        <v>0</v>
      </c>
      <c r="CQ41" s="22">
        <v>0</v>
      </c>
      <c r="CR41" s="22">
        <v>0</v>
      </c>
      <c r="CS41" s="22">
        <v>0</v>
      </c>
      <c r="CT41" s="22">
        <v>0</v>
      </c>
      <c r="CU41" s="22">
        <v>0</v>
      </c>
      <c r="CV41" s="22">
        <v>0</v>
      </c>
      <c r="CW41" s="22">
        <v>0</v>
      </c>
      <c r="CX41" s="22">
        <v>0</v>
      </c>
      <c r="CY41" s="22">
        <v>0</v>
      </c>
      <c r="CZ41" s="22">
        <v>0</v>
      </c>
      <c r="DA41" s="22">
        <v>0</v>
      </c>
      <c r="DB41" s="22">
        <v>0</v>
      </c>
      <c r="DC41" s="22">
        <v>0</v>
      </c>
      <c r="DD41" s="22">
        <v>0</v>
      </c>
      <c r="DE41" s="22">
        <v>0</v>
      </c>
      <c r="DF41" s="22">
        <v>0</v>
      </c>
      <c r="DG41" s="22">
        <v>0</v>
      </c>
      <c r="DH41" s="22">
        <v>0</v>
      </c>
      <c r="DI41" s="22">
        <v>0</v>
      </c>
      <c r="DJ41" s="22">
        <v>0</v>
      </c>
      <c r="DK41" s="22">
        <v>0</v>
      </c>
      <c r="DL41" s="22">
        <v>0</v>
      </c>
      <c r="DM41" s="22">
        <v>0</v>
      </c>
      <c r="DN41" s="22">
        <v>0</v>
      </c>
      <c r="DO41" s="22">
        <v>0</v>
      </c>
      <c r="DP41" s="22">
        <v>0</v>
      </c>
      <c r="DQ41" s="22">
        <v>0</v>
      </c>
      <c r="DR41" s="22">
        <v>0</v>
      </c>
      <c r="DS41" s="22">
        <v>0</v>
      </c>
      <c r="DT41" s="22">
        <v>0</v>
      </c>
      <c r="DU41" s="22">
        <v>0</v>
      </c>
      <c r="DV41" s="22">
        <v>0</v>
      </c>
      <c r="DW41" s="22">
        <v>0</v>
      </c>
      <c r="DX41" s="315">
        <v>0</v>
      </c>
      <c r="DY41" s="22">
        <v>0</v>
      </c>
      <c r="DZ41" s="22">
        <v>0</v>
      </c>
      <c r="EA41" s="22">
        <v>0</v>
      </c>
      <c r="EB41" s="22">
        <v>0</v>
      </c>
      <c r="EC41" s="22">
        <v>0</v>
      </c>
      <c r="ED41" s="22">
        <v>0</v>
      </c>
      <c r="EE41" s="22">
        <v>0</v>
      </c>
      <c r="EF41" s="22">
        <v>0</v>
      </c>
      <c r="EG41" s="22">
        <v>0</v>
      </c>
      <c r="EH41" s="22">
        <v>0</v>
      </c>
      <c r="EI41" s="22">
        <v>0</v>
      </c>
    </row>
    <row r="42" spans="1:139" x14ac:dyDescent="0.2">
      <c r="B42" s="90" t="s">
        <v>289</v>
      </c>
      <c r="C42" s="91"/>
      <c r="D42" s="22">
        <v>0</v>
      </c>
      <c r="E42" s="22">
        <v>0</v>
      </c>
      <c r="F42" s="22">
        <v>0</v>
      </c>
      <c r="G42" s="22">
        <v>0</v>
      </c>
      <c r="H42" s="22">
        <v>0</v>
      </c>
      <c r="I42" s="22">
        <v>0</v>
      </c>
      <c r="J42" s="22">
        <v>0</v>
      </c>
      <c r="K42" s="22">
        <v>0</v>
      </c>
      <c r="L42" s="22">
        <v>0</v>
      </c>
      <c r="M42" s="22">
        <v>0</v>
      </c>
      <c r="N42" s="22">
        <v>0</v>
      </c>
      <c r="O42" s="22">
        <v>0</v>
      </c>
      <c r="P42" s="22">
        <v>0</v>
      </c>
      <c r="Q42" s="22">
        <v>0</v>
      </c>
      <c r="R42" s="22">
        <v>0</v>
      </c>
      <c r="S42" s="22">
        <v>0</v>
      </c>
      <c r="T42" s="22">
        <v>0</v>
      </c>
      <c r="U42" s="22">
        <v>0</v>
      </c>
      <c r="V42" s="22">
        <v>0</v>
      </c>
      <c r="W42" s="22">
        <v>0</v>
      </c>
      <c r="X42" s="22">
        <v>0</v>
      </c>
      <c r="Y42" s="22">
        <v>0</v>
      </c>
      <c r="Z42" s="22">
        <v>0</v>
      </c>
      <c r="AA42" s="22">
        <v>0</v>
      </c>
      <c r="AB42" s="22">
        <v>0</v>
      </c>
      <c r="AC42" s="22">
        <v>0</v>
      </c>
      <c r="AD42" s="22">
        <v>0</v>
      </c>
      <c r="AE42" s="22">
        <v>0</v>
      </c>
      <c r="AF42" s="22">
        <v>0</v>
      </c>
      <c r="AG42" s="22">
        <v>0</v>
      </c>
      <c r="AH42" s="22">
        <v>0</v>
      </c>
      <c r="AI42" s="22">
        <v>0</v>
      </c>
      <c r="AJ42" s="22">
        <v>0</v>
      </c>
      <c r="AK42" s="22">
        <v>0</v>
      </c>
      <c r="AL42" s="22">
        <v>0</v>
      </c>
      <c r="AM42" s="22">
        <v>0</v>
      </c>
      <c r="AN42" s="22">
        <v>0</v>
      </c>
      <c r="AO42" s="22">
        <v>0</v>
      </c>
      <c r="AP42" s="22">
        <v>0</v>
      </c>
      <c r="AQ42" s="22">
        <v>0</v>
      </c>
      <c r="AR42" s="22">
        <v>0</v>
      </c>
      <c r="AS42" s="22">
        <v>0</v>
      </c>
      <c r="AT42" s="22">
        <v>0</v>
      </c>
      <c r="AU42" s="22">
        <v>0</v>
      </c>
      <c r="AV42" s="22">
        <v>0</v>
      </c>
      <c r="AW42" s="22">
        <v>0</v>
      </c>
      <c r="AX42" s="22">
        <v>0</v>
      </c>
      <c r="AY42" s="22">
        <v>0</v>
      </c>
      <c r="AZ42" s="22">
        <v>0</v>
      </c>
      <c r="BA42" s="22">
        <v>0</v>
      </c>
      <c r="BB42" s="22">
        <v>0</v>
      </c>
      <c r="BC42" s="22">
        <v>0</v>
      </c>
      <c r="BD42" s="22">
        <v>0</v>
      </c>
      <c r="BE42" s="22">
        <v>0</v>
      </c>
      <c r="BF42" s="22">
        <v>0</v>
      </c>
      <c r="BG42" s="22">
        <v>0</v>
      </c>
      <c r="BH42" s="22">
        <v>0</v>
      </c>
      <c r="BI42" s="22">
        <v>0</v>
      </c>
      <c r="BJ42" s="22">
        <v>0</v>
      </c>
      <c r="BK42" s="22">
        <v>0</v>
      </c>
      <c r="BL42" s="22">
        <v>0</v>
      </c>
      <c r="BM42" s="22">
        <v>0</v>
      </c>
      <c r="BN42" s="22">
        <v>0</v>
      </c>
      <c r="BO42" s="22">
        <v>0</v>
      </c>
      <c r="BP42" s="22">
        <v>0</v>
      </c>
      <c r="BQ42" s="22">
        <v>0</v>
      </c>
      <c r="BR42" s="22">
        <v>0</v>
      </c>
      <c r="BS42" s="22">
        <v>0</v>
      </c>
      <c r="BT42" s="22">
        <v>0</v>
      </c>
      <c r="BU42" s="22">
        <v>0</v>
      </c>
      <c r="BV42" s="22">
        <v>0</v>
      </c>
      <c r="BW42" s="22">
        <v>0</v>
      </c>
      <c r="BX42" s="22">
        <v>0</v>
      </c>
      <c r="BY42" s="22">
        <v>0</v>
      </c>
      <c r="BZ42" s="22">
        <v>0</v>
      </c>
      <c r="CA42" s="22">
        <v>0</v>
      </c>
      <c r="CB42" s="22">
        <v>0</v>
      </c>
      <c r="CC42" s="22">
        <v>0</v>
      </c>
      <c r="CD42" s="22">
        <v>0</v>
      </c>
      <c r="CE42" s="22">
        <v>0</v>
      </c>
      <c r="CF42" s="22">
        <v>0</v>
      </c>
      <c r="CG42" s="22">
        <v>0</v>
      </c>
      <c r="CH42" s="22">
        <v>0</v>
      </c>
      <c r="CI42" s="22">
        <v>0</v>
      </c>
      <c r="CJ42" s="22">
        <v>0</v>
      </c>
      <c r="CK42" s="22">
        <v>0</v>
      </c>
      <c r="CL42" s="22">
        <v>0</v>
      </c>
      <c r="CM42" s="22">
        <v>0</v>
      </c>
      <c r="CN42" s="22">
        <v>0</v>
      </c>
      <c r="CO42" s="22">
        <v>0</v>
      </c>
      <c r="CP42" s="22">
        <v>0</v>
      </c>
      <c r="CQ42" s="22">
        <v>0</v>
      </c>
      <c r="CR42" s="22">
        <v>0</v>
      </c>
      <c r="CS42" s="22">
        <v>-1393622.0794311645</v>
      </c>
      <c r="CT42" s="22">
        <v>0</v>
      </c>
      <c r="CU42" s="22">
        <v>0</v>
      </c>
      <c r="CV42" s="22">
        <v>0</v>
      </c>
      <c r="CW42" s="22">
        <v>0</v>
      </c>
      <c r="CX42" s="22">
        <v>0</v>
      </c>
      <c r="CY42" s="22">
        <v>0</v>
      </c>
      <c r="CZ42" s="22">
        <v>0</v>
      </c>
      <c r="DA42" s="22">
        <v>0</v>
      </c>
      <c r="DB42" s="22">
        <v>0</v>
      </c>
      <c r="DC42" s="22">
        <v>0</v>
      </c>
      <c r="DD42" s="22">
        <v>0</v>
      </c>
      <c r="DE42" s="22">
        <v>0</v>
      </c>
      <c r="DF42" s="22">
        <v>0</v>
      </c>
      <c r="DG42" s="22">
        <v>0</v>
      </c>
      <c r="DH42" s="22">
        <v>0</v>
      </c>
      <c r="DI42" s="22">
        <v>0</v>
      </c>
      <c r="DJ42" s="22">
        <v>0</v>
      </c>
      <c r="DK42" s="22">
        <v>0</v>
      </c>
      <c r="DL42" s="22">
        <v>134937.29999999993</v>
      </c>
      <c r="DM42" s="22">
        <v>0</v>
      </c>
      <c r="DN42" s="22">
        <v>0</v>
      </c>
      <c r="DO42" s="22">
        <v>0</v>
      </c>
      <c r="DP42" s="22">
        <v>0</v>
      </c>
      <c r="DQ42" s="22">
        <v>0</v>
      </c>
      <c r="DR42" s="22">
        <v>0</v>
      </c>
      <c r="DS42" s="22">
        <v>0</v>
      </c>
      <c r="DT42" s="22">
        <v>0</v>
      </c>
      <c r="DU42" s="22">
        <v>0</v>
      </c>
      <c r="DV42" s="22">
        <v>0</v>
      </c>
      <c r="DW42" s="22">
        <v>0</v>
      </c>
      <c r="DX42" s="22">
        <v>0</v>
      </c>
      <c r="DY42" s="22">
        <v>0</v>
      </c>
      <c r="DZ42" s="22">
        <v>0</v>
      </c>
      <c r="EA42" s="22">
        <v>0</v>
      </c>
      <c r="EB42" s="22">
        <v>0</v>
      </c>
      <c r="EC42" s="22">
        <v>0</v>
      </c>
      <c r="ED42" s="22">
        <v>0</v>
      </c>
      <c r="EE42" s="22">
        <v>0</v>
      </c>
      <c r="EF42" s="22">
        <v>0</v>
      </c>
      <c r="EG42" s="22">
        <v>0</v>
      </c>
      <c r="EH42" s="22">
        <v>0</v>
      </c>
      <c r="EI42" s="22">
        <v>0</v>
      </c>
    </row>
    <row r="43" spans="1:139" x14ac:dyDescent="0.2">
      <c r="B43" s="92" t="s">
        <v>234</v>
      </c>
      <c r="C43" s="91"/>
      <c r="D43" s="22">
        <v>0</v>
      </c>
      <c r="E43" s="22">
        <v>0</v>
      </c>
      <c r="F43" s="22">
        <v>0</v>
      </c>
      <c r="G43" s="22">
        <v>0</v>
      </c>
      <c r="H43" s="22">
        <v>0</v>
      </c>
      <c r="I43" s="22">
        <v>0</v>
      </c>
      <c r="J43" s="22">
        <v>0</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22">
        <v>0</v>
      </c>
      <c r="AG43" s="22">
        <v>0</v>
      </c>
      <c r="AH43" s="22">
        <v>0</v>
      </c>
      <c r="AI43" s="22">
        <v>0</v>
      </c>
      <c r="AJ43" s="22">
        <v>0</v>
      </c>
      <c r="AK43" s="22">
        <v>0</v>
      </c>
      <c r="AL43" s="22">
        <v>0</v>
      </c>
      <c r="AM43" s="22">
        <v>0</v>
      </c>
      <c r="AN43" s="22">
        <v>0</v>
      </c>
      <c r="AO43" s="22">
        <v>0</v>
      </c>
      <c r="AP43" s="22">
        <v>0</v>
      </c>
      <c r="AQ43" s="22">
        <v>0</v>
      </c>
      <c r="AR43" s="22">
        <v>0</v>
      </c>
      <c r="AS43" s="22">
        <v>0</v>
      </c>
      <c r="AT43" s="22">
        <v>0</v>
      </c>
      <c r="AU43" s="22">
        <v>0</v>
      </c>
      <c r="AV43" s="22">
        <v>0</v>
      </c>
      <c r="AW43" s="22">
        <v>0</v>
      </c>
      <c r="AX43" s="22">
        <v>0</v>
      </c>
      <c r="AY43" s="22">
        <v>0</v>
      </c>
      <c r="AZ43" s="22">
        <v>0</v>
      </c>
      <c r="BA43" s="22">
        <v>0</v>
      </c>
      <c r="BB43" s="22">
        <v>0</v>
      </c>
      <c r="BC43" s="22">
        <v>0</v>
      </c>
      <c r="BD43" s="22">
        <v>0</v>
      </c>
      <c r="BE43" s="22">
        <v>0</v>
      </c>
      <c r="BF43" s="22">
        <v>0</v>
      </c>
      <c r="BG43" s="22">
        <v>0</v>
      </c>
      <c r="BH43" s="22">
        <v>0</v>
      </c>
      <c r="BI43" s="22">
        <v>0</v>
      </c>
      <c r="BJ43" s="22">
        <v>0</v>
      </c>
      <c r="BK43" s="22">
        <v>0</v>
      </c>
      <c r="BL43" s="22">
        <v>0</v>
      </c>
      <c r="BM43" s="22">
        <v>0</v>
      </c>
      <c r="BN43" s="22">
        <v>0</v>
      </c>
      <c r="BO43" s="22">
        <v>0</v>
      </c>
      <c r="BP43" s="22">
        <v>0</v>
      </c>
      <c r="BQ43" s="22">
        <v>0</v>
      </c>
      <c r="BR43" s="22">
        <v>0</v>
      </c>
      <c r="BS43" s="22">
        <v>0</v>
      </c>
      <c r="BT43" s="22">
        <v>0</v>
      </c>
      <c r="BU43" s="22">
        <v>0</v>
      </c>
      <c r="BV43" s="22">
        <v>0</v>
      </c>
      <c r="BW43" s="22">
        <v>0</v>
      </c>
      <c r="BX43" s="22">
        <v>0</v>
      </c>
      <c r="BY43" s="22">
        <v>0</v>
      </c>
      <c r="BZ43" s="22">
        <v>0</v>
      </c>
      <c r="CA43" s="22">
        <v>0</v>
      </c>
      <c r="CB43" s="22">
        <v>0</v>
      </c>
      <c r="CC43" s="22">
        <v>0</v>
      </c>
      <c r="CD43" s="22">
        <v>0</v>
      </c>
      <c r="CE43" s="22">
        <v>0</v>
      </c>
      <c r="CF43" s="22">
        <v>0</v>
      </c>
      <c r="CG43" s="22">
        <v>0</v>
      </c>
      <c r="CH43" s="22">
        <v>0</v>
      </c>
      <c r="CI43" s="22">
        <v>0</v>
      </c>
      <c r="CJ43" s="22">
        <v>0</v>
      </c>
      <c r="CK43" s="22">
        <v>0</v>
      </c>
      <c r="CL43" s="22">
        <v>0</v>
      </c>
      <c r="CM43" s="22">
        <v>0</v>
      </c>
      <c r="CN43" s="22">
        <v>0</v>
      </c>
      <c r="CO43" s="22">
        <v>0</v>
      </c>
      <c r="CP43" s="22">
        <v>0</v>
      </c>
      <c r="CQ43" s="22">
        <v>0</v>
      </c>
      <c r="CR43" s="22">
        <v>0</v>
      </c>
      <c r="CS43" s="22">
        <v>0</v>
      </c>
      <c r="CT43" s="22">
        <v>0</v>
      </c>
      <c r="CU43" s="22">
        <v>0</v>
      </c>
      <c r="CV43" s="22">
        <v>0</v>
      </c>
      <c r="CW43" s="22">
        <v>0</v>
      </c>
      <c r="CX43" s="22">
        <v>0</v>
      </c>
      <c r="CY43" s="22">
        <v>0</v>
      </c>
      <c r="CZ43" s="22">
        <v>-1422.2868962473569</v>
      </c>
      <c r="DA43" s="22">
        <v>0</v>
      </c>
      <c r="DB43" s="22">
        <v>0</v>
      </c>
      <c r="DC43" s="22">
        <v>0</v>
      </c>
      <c r="DD43" s="22">
        <v>0</v>
      </c>
      <c r="DE43" s="22">
        <v>0</v>
      </c>
      <c r="DF43" s="22">
        <v>0</v>
      </c>
      <c r="DG43" s="22">
        <v>0</v>
      </c>
      <c r="DH43" s="22">
        <v>0</v>
      </c>
      <c r="DI43" s="22">
        <v>0</v>
      </c>
      <c r="DJ43" s="22">
        <v>0</v>
      </c>
      <c r="DK43" s="22">
        <v>0</v>
      </c>
      <c r="DL43" s="22">
        <v>0</v>
      </c>
      <c r="DM43" s="22">
        <v>0</v>
      </c>
      <c r="DN43" s="22">
        <v>0</v>
      </c>
      <c r="DO43" s="22">
        <v>0</v>
      </c>
      <c r="DP43" s="22">
        <v>0</v>
      </c>
      <c r="DQ43" s="22">
        <v>0</v>
      </c>
      <c r="DR43" s="22">
        <v>0</v>
      </c>
      <c r="DS43" s="22">
        <v>0</v>
      </c>
      <c r="DT43" s="22">
        <v>0</v>
      </c>
      <c r="DU43" s="22">
        <v>0</v>
      </c>
      <c r="DV43" s="22">
        <v>0</v>
      </c>
      <c r="DW43" s="22">
        <v>0</v>
      </c>
      <c r="DX43" s="22">
        <v>0</v>
      </c>
      <c r="DY43" s="22">
        <v>0</v>
      </c>
      <c r="DZ43" s="22">
        <v>0</v>
      </c>
      <c r="EA43" s="22">
        <v>0</v>
      </c>
      <c r="EB43" s="22">
        <v>0</v>
      </c>
      <c r="EC43" s="22">
        <v>0</v>
      </c>
      <c r="ED43" s="22">
        <v>0</v>
      </c>
      <c r="EE43" s="22">
        <v>0</v>
      </c>
      <c r="EF43" s="22">
        <v>0</v>
      </c>
      <c r="EG43" s="22">
        <v>0</v>
      </c>
      <c r="EH43" s="22">
        <v>0</v>
      </c>
      <c r="EI43" s="22">
        <v>0</v>
      </c>
    </row>
    <row r="44" spans="1:139" x14ac:dyDescent="0.2">
      <c r="B44" s="90" t="s">
        <v>290</v>
      </c>
      <c r="C44" s="91"/>
      <c r="D44" s="22">
        <v>0</v>
      </c>
      <c r="E44" s="22">
        <v>0</v>
      </c>
      <c r="F44" s="22">
        <v>0</v>
      </c>
      <c r="G44" s="22">
        <v>0</v>
      </c>
      <c r="H44" s="22">
        <v>0</v>
      </c>
      <c r="I44" s="22">
        <v>0</v>
      </c>
      <c r="J44" s="22">
        <v>0</v>
      </c>
      <c r="K44" s="22">
        <v>0</v>
      </c>
      <c r="L44" s="22">
        <v>0</v>
      </c>
      <c r="M44" s="22">
        <v>0</v>
      </c>
      <c r="N44" s="22">
        <v>0</v>
      </c>
      <c r="O44" s="22">
        <v>0</v>
      </c>
      <c r="P44" s="22">
        <v>0</v>
      </c>
      <c r="Q44" s="22">
        <v>0</v>
      </c>
      <c r="R44" s="22">
        <v>0</v>
      </c>
      <c r="S44" s="22">
        <v>0</v>
      </c>
      <c r="T44" s="22">
        <v>0</v>
      </c>
      <c r="U44" s="22">
        <v>0</v>
      </c>
      <c r="V44" s="22">
        <v>0</v>
      </c>
      <c r="W44" s="22">
        <v>0</v>
      </c>
      <c r="X44" s="22">
        <v>0</v>
      </c>
      <c r="Y44" s="22">
        <v>0</v>
      </c>
      <c r="Z44" s="22">
        <v>0</v>
      </c>
      <c r="AA44" s="22">
        <v>0</v>
      </c>
      <c r="AB44" s="22">
        <v>0</v>
      </c>
      <c r="AC44" s="22">
        <v>0</v>
      </c>
      <c r="AD44" s="22">
        <v>0</v>
      </c>
      <c r="AE44" s="22">
        <v>0</v>
      </c>
      <c r="AF44" s="22">
        <v>0</v>
      </c>
      <c r="AG44" s="22">
        <v>0</v>
      </c>
      <c r="AH44" s="22">
        <v>0</v>
      </c>
      <c r="AI44" s="22">
        <v>0</v>
      </c>
      <c r="AJ44" s="22">
        <v>0</v>
      </c>
      <c r="AK44" s="22">
        <v>0</v>
      </c>
      <c r="AL44" s="22">
        <v>0</v>
      </c>
      <c r="AM44" s="22">
        <v>0</v>
      </c>
      <c r="AN44" s="22">
        <v>0</v>
      </c>
      <c r="AO44" s="22">
        <v>0</v>
      </c>
      <c r="AP44" s="22">
        <v>0</v>
      </c>
      <c r="AQ44" s="22">
        <v>0</v>
      </c>
      <c r="AR44" s="22">
        <v>0</v>
      </c>
      <c r="AS44" s="22">
        <v>0</v>
      </c>
      <c r="AT44" s="22">
        <v>0</v>
      </c>
      <c r="AU44" s="22">
        <v>0</v>
      </c>
      <c r="AV44" s="22">
        <v>0</v>
      </c>
      <c r="AW44" s="22">
        <v>0</v>
      </c>
      <c r="AX44" s="22">
        <v>0</v>
      </c>
      <c r="AY44" s="22">
        <v>0</v>
      </c>
      <c r="AZ44" s="22">
        <v>0</v>
      </c>
      <c r="BA44" s="22">
        <v>0</v>
      </c>
      <c r="BB44" s="22">
        <v>0</v>
      </c>
      <c r="BC44" s="22">
        <v>0</v>
      </c>
      <c r="BD44" s="22">
        <v>0</v>
      </c>
      <c r="BE44" s="22">
        <v>0</v>
      </c>
      <c r="BF44" s="22">
        <v>0</v>
      </c>
      <c r="BG44" s="22">
        <v>0</v>
      </c>
      <c r="BH44" s="22">
        <v>0</v>
      </c>
      <c r="BI44" s="22">
        <v>0</v>
      </c>
      <c r="BJ44" s="22">
        <v>0</v>
      </c>
      <c r="BK44" s="22">
        <v>0</v>
      </c>
      <c r="BL44" s="22">
        <v>0</v>
      </c>
      <c r="BM44" s="22">
        <v>0</v>
      </c>
      <c r="BN44" s="22">
        <v>0</v>
      </c>
      <c r="BO44" s="22">
        <v>0</v>
      </c>
      <c r="BP44" s="22">
        <v>0</v>
      </c>
      <c r="BQ44" s="22">
        <v>0</v>
      </c>
      <c r="BR44" s="22">
        <v>0</v>
      </c>
      <c r="BS44" s="22">
        <v>0</v>
      </c>
      <c r="BT44" s="22">
        <v>0</v>
      </c>
      <c r="BU44" s="22">
        <v>0</v>
      </c>
      <c r="BV44" s="22">
        <v>0</v>
      </c>
      <c r="BW44" s="22">
        <v>0</v>
      </c>
      <c r="BX44" s="22">
        <v>0</v>
      </c>
      <c r="BY44" s="22">
        <v>0</v>
      </c>
      <c r="BZ44" s="22">
        <v>0</v>
      </c>
      <c r="CA44" s="22">
        <v>0</v>
      </c>
      <c r="CB44" s="22">
        <v>0</v>
      </c>
      <c r="CC44" s="22">
        <v>0</v>
      </c>
      <c r="CD44" s="22">
        <v>0</v>
      </c>
      <c r="CE44" s="22">
        <v>0</v>
      </c>
      <c r="CF44" s="22">
        <v>0</v>
      </c>
      <c r="CG44" s="22">
        <v>0</v>
      </c>
      <c r="CH44" s="22">
        <v>0</v>
      </c>
      <c r="CI44" s="22">
        <v>0</v>
      </c>
      <c r="CJ44" s="22">
        <v>0</v>
      </c>
      <c r="CK44" s="22">
        <v>0</v>
      </c>
      <c r="CL44" s="22">
        <v>0</v>
      </c>
      <c r="CM44" s="22">
        <v>-338.96</v>
      </c>
      <c r="CN44" s="22">
        <v>0</v>
      </c>
      <c r="CO44" s="22">
        <v>0</v>
      </c>
      <c r="CP44" s="22">
        <v>0</v>
      </c>
      <c r="CQ44" s="22">
        <v>0</v>
      </c>
      <c r="CR44" s="22">
        <v>0</v>
      </c>
      <c r="CS44" s="22">
        <v>0</v>
      </c>
      <c r="CT44" s="22">
        <v>0</v>
      </c>
      <c r="CU44" s="22">
        <v>0</v>
      </c>
      <c r="CV44" s="22">
        <v>0</v>
      </c>
      <c r="CW44" s="22">
        <v>0</v>
      </c>
      <c r="CX44" s="22">
        <v>0</v>
      </c>
      <c r="CY44" s="22">
        <v>0</v>
      </c>
      <c r="CZ44" s="22">
        <v>0</v>
      </c>
      <c r="DA44" s="22">
        <v>0</v>
      </c>
      <c r="DB44" s="22">
        <v>0</v>
      </c>
      <c r="DC44" s="22">
        <v>0</v>
      </c>
      <c r="DD44" s="22">
        <v>0</v>
      </c>
      <c r="DE44" s="22">
        <v>0</v>
      </c>
      <c r="DF44" s="22">
        <v>0</v>
      </c>
      <c r="DG44" s="22">
        <v>0</v>
      </c>
      <c r="DH44" s="22">
        <v>0</v>
      </c>
      <c r="DI44" s="22">
        <v>0</v>
      </c>
      <c r="DJ44" s="22">
        <v>0</v>
      </c>
      <c r="DK44" s="22">
        <v>0</v>
      </c>
      <c r="DL44" s="22">
        <v>0</v>
      </c>
      <c r="DM44" s="22">
        <v>0</v>
      </c>
      <c r="DN44" s="22">
        <v>0</v>
      </c>
      <c r="DO44" s="22">
        <v>0</v>
      </c>
      <c r="DP44" s="22">
        <v>0</v>
      </c>
      <c r="DQ44" s="22">
        <v>0</v>
      </c>
      <c r="DR44" s="22">
        <v>0</v>
      </c>
      <c r="DS44" s="22">
        <v>0</v>
      </c>
      <c r="DT44" s="22">
        <v>0</v>
      </c>
      <c r="DU44" s="22">
        <v>0</v>
      </c>
      <c r="DV44" s="22">
        <v>0</v>
      </c>
      <c r="DW44" s="22">
        <v>0</v>
      </c>
      <c r="DX44" s="22">
        <v>0</v>
      </c>
      <c r="DY44" s="22">
        <v>0</v>
      </c>
      <c r="DZ44" s="22">
        <v>0</v>
      </c>
      <c r="EA44" s="22">
        <v>0</v>
      </c>
      <c r="EB44" s="22">
        <v>0</v>
      </c>
      <c r="EC44" s="22">
        <v>0</v>
      </c>
      <c r="ED44" s="22">
        <v>0</v>
      </c>
      <c r="EE44" s="22">
        <v>0</v>
      </c>
      <c r="EF44" s="22">
        <v>0</v>
      </c>
      <c r="EG44" s="22">
        <v>0</v>
      </c>
      <c r="EH44" s="22">
        <v>0</v>
      </c>
      <c r="EI44" s="22">
        <v>0</v>
      </c>
    </row>
    <row r="45" spans="1:139" x14ac:dyDescent="0.2">
      <c r="B45" s="90" t="s">
        <v>151</v>
      </c>
      <c r="D45" s="22">
        <v>0</v>
      </c>
      <c r="E45" s="22">
        <v>0</v>
      </c>
      <c r="F45" s="22">
        <v>0</v>
      </c>
      <c r="G45" s="22">
        <v>0</v>
      </c>
      <c r="H45" s="22">
        <v>0</v>
      </c>
      <c r="I45" s="22">
        <v>0</v>
      </c>
      <c r="J45" s="22">
        <v>0</v>
      </c>
      <c r="K45" s="22">
        <v>0</v>
      </c>
      <c r="L45" s="22">
        <v>0</v>
      </c>
      <c r="M45" s="22">
        <v>0</v>
      </c>
      <c r="N45" s="22">
        <v>0</v>
      </c>
      <c r="O45" s="22">
        <v>0</v>
      </c>
      <c r="P45" s="22">
        <v>0</v>
      </c>
      <c r="Q45" s="22">
        <v>0</v>
      </c>
      <c r="R45" s="22">
        <v>0</v>
      </c>
      <c r="S45" s="22">
        <v>0</v>
      </c>
      <c r="T45" s="22">
        <v>0</v>
      </c>
      <c r="U45" s="22">
        <v>0</v>
      </c>
      <c r="V45" s="22">
        <v>0</v>
      </c>
      <c r="W45" s="22">
        <v>0</v>
      </c>
      <c r="X45" s="22">
        <v>0</v>
      </c>
      <c r="Y45" s="22">
        <v>0</v>
      </c>
      <c r="Z45" s="22">
        <v>0</v>
      </c>
      <c r="AA45" s="22">
        <v>0</v>
      </c>
      <c r="AB45" s="22">
        <v>0</v>
      </c>
      <c r="AC45" s="22">
        <v>0</v>
      </c>
      <c r="AD45" s="22">
        <v>0</v>
      </c>
      <c r="AE45" s="22">
        <v>0</v>
      </c>
      <c r="AF45" s="22">
        <v>0</v>
      </c>
      <c r="AG45" s="22">
        <v>0</v>
      </c>
      <c r="AH45" s="22">
        <v>0</v>
      </c>
      <c r="AI45" s="22">
        <v>0</v>
      </c>
      <c r="AJ45" s="22">
        <v>0</v>
      </c>
      <c r="AK45" s="22">
        <v>0</v>
      </c>
      <c r="AL45" s="22">
        <v>0</v>
      </c>
      <c r="AM45" s="22">
        <v>0</v>
      </c>
      <c r="AN45" s="22">
        <v>0</v>
      </c>
      <c r="AO45" s="22">
        <v>0</v>
      </c>
      <c r="AP45" s="22">
        <v>0</v>
      </c>
      <c r="AQ45" s="22">
        <v>0</v>
      </c>
      <c r="AR45" s="22">
        <v>0</v>
      </c>
      <c r="AS45" s="22">
        <v>0</v>
      </c>
      <c r="AT45" s="22">
        <v>0</v>
      </c>
      <c r="AU45" s="22">
        <v>0</v>
      </c>
      <c r="AV45" s="22">
        <v>0</v>
      </c>
      <c r="AW45" s="22">
        <v>0</v>
      </c>
      <c r="AX45" s="22">
        <v>0</v>
      </c>
      <c r="AY45" s="22">
        <v>0</v>
      </c>
      <c r="AZ45" s="22">
        <v>0</v>
      </c>
      <c r="BA45" s="22">
        <v>0</v>
      </c>
      <c r="BB45" s="22">
        <v>0</v>
      </c>
      <c r="BC45" s="22">
        <v>0</v>
      </c>
      <c r="BD45" s="22">
        <v>0</v>
      </c>
      <c r="BE45" s="22">
        <v>0</v>
      </c>
      <c r="BF45" s="22">
        <v>0</v>
      </c>
      <c r="BG45" s="22">
        <v>0</v>
      </c>
      <c r="BH45" s="22">
        <v>0</v>
      </c>
      <c r="BI45" s="22">
        <v>0</v>
      </c>
      <c r="BJ45" s="22">
        <v>0</v>
      </c>
      <c r="BK45" s="22">
        <v>-152267.75</v>
      </c>
      <c r="BL45" s="22">
        <v>-352974.1</v>
      </c>
      <c r="BM45" s="22">
        <v>-339451.42</v>
      </c>
      <c r="BN45" s="22">
        <v>-352978.69</v>
      </c>
      <c r="BO45" s="22">
        <v>-318209.44</v>
      </c>
      <c r="BP45" s="22">
        <v>-345023.33</v>
      </c>
      <c r="BQ45" s="22">
        <v>-322019.06</v>
      </c>
      <c r="BR45" s="22">
        <v>-371012.27</v>
      </c>
      <c r="BS45" s="22">
        <v>-349680.49</v>
      </c>
      <c r="BT45" s="22">
        <v>-311433.38</v>
      </c>
      <c r="BU45" s="22">
        <v>-339477.64</v>
      </c>
      <c r="BV45" s="22">
        <v>-342331.53</v>
      </c>
      <c r="BW45" s="22">
        <v>-371196.84</v>
      </c>
      <c r="BX45" s="22">
        <v>-377456.91</v>
      </c>
      <c r="BY45" s="22">
        <v>-370605.38</v>
      </c>
      <c r="BZ45" s="22">
        <v>-347933.24</v>
      </c>
      <c r="CA45" s="22">
        <v>-345703.33</v>
      </c>
      <c r="CB45" s="22">
        <v>-86429.92</v>
      </c>
      <c r="CC45" s="22">
        <v>-123683.36</v>
      </c>
      <c r="CD45" s="22">
        <v>-126033.06</v>
      </c>
      <c r="CE45" s="22">
        <v>-136718.01</v>
      </c>
      <c r="CF45" s="22">
        <v>-119677.39</v>
      </c>
      <c r="CG45" s="22">
        <v>-100352.96000000001</v>
      </c>
      <c r="CH45" s="22">
        <v>-114797.84</v>
      </c>
      <c r="CI45" s="22">
        <v>-156092.76999999999</v>
      </c>
      <c r="CJ45" s="22">
        <v>-116883.98</v>
      </c>
      <c r="CK45" s="22">
        <v>-124111.79</v>
      </c>
      <c r="CL45" s="22">
        <v>-115956.91</v>
      </c>
      <c r="CM45" s="22">
        <v>-86955.62</v>
      </c>
      <c r="CN45" s="22">
        <v>-125194.31</v>
      </c>
      <c r="CO45" s="22">
        <v>-121269.75</v>
      </c>
      <c r="CP45" s="22">
        <v>-144937.88</v>
      </c>
      <c r="CQ45" s="22">
        <v>-143647.25</v>
      </c>
      <c r="CR45" s="22">
        <v>-136775.12</v>
      </c>
      <c r="CS45" s="22">
        <v>-142417.01999999999</v>
      </c>
      <c r="CT45" s="22">
        <v>-146156.97</v>
      </c>
      <c r="CU45" s="22">
        <v>-158880.1</v>
      </c>
      <c r="CV45" s="22">
        <v>15798.13</v>
      </c>
      <c r="CW45" s="22">
        <v>-10127.56</v>
      </c>
      <c r="CX45" s="22">
        <v>484.84</v>
      </c>
      <c r="CY45" s="22">
        <v>0</v>
      </c>
      <c r="CZ45" s="22">
        <v>-458338.88</v>
      </c>
      <c r="DA45" s="22">
        <v>-458257.91999999998</v>
      </c>
      <c r="DB45" s="22">
        <v>-507259.25</v>
      </c>
      <c r="DC45" s="22">
        <v>-440890.05</v>
      </c>
      <c r="DD45" s="22">
        <v>-427251.08</v>
      </c>
      <c r="DE45" s="22">
        <v>-446683.96</v>
      </c>
      <c r="DF45" s="22">
        <v>-410665.7</v>
      </c>
      <c r="DG45" s="22">
        <v>-502912.92</v>
      </c>
      <c r="DH45" s="22">
        <v>-565390.14</v>
      </c>
      <c r="DI45" s="22">
        <v>-444630.55</v>
      </c>
      <c r="DJ45" s="22">
        <v>-417567.52</v>
      </c>
      <c r="DK45" s="22">
        <v>-438883.58</v>
      </c>
      <c r="DL45" s="22">
        <v>-989434.54999999993</v>
      </c>
      <c r="DM45" s="22">
        <v>-888432.79</v>
      </c>
      <c r="DN45" s="22">
        <v>-955387.05</v>
      </c>
      <c r="DO45" s="22">
        <v>-1037129.4</v>
      </c>
      <c r="DP45" s="22">
        <v>-917516.99</v>
      </c>
      <c r="DQ45" s="22">
        <v>-944472.15</v>
      </c>
      <c r="DR45" s="22">
        <v>-1035751.02</v>
      </c>
      <c r="DS45" s="22">
        <v>-1102030.1100000001</v>
      </c>
      <c r="DT45" s="315">
        <f>-'Schedule 7A,11,25,29,35,43'!D46-'Schedule 7A,11,25,29,35,43'!D48-'Schedule 7A,11,25,29,35,43'!C46-'Schedule 7A,11,25,29,35,43'!C48</f>
        <v>-1115646.6499999999</v>
      </c>
      <c r="DU45" s="315">
        <f>-'Schedule 7A,11,25,29,35,43'!E46-'Schedule 7A,11,25,29,35,43'!E48</f>
        <v>-978727.65</v>
      </c>
      <c r="DV45" s="315">
        <f>-'Schedule 7A,11,25,29,35,43'!F46-'Schedule 7A,11,25,29,35,43'!F48</f>
        <v>-1079193.33</v>
      </c>
      <c r="DW45" s="315">
        <f>-'Schedule 7A,11,25,29,35,43'!G46-'Schedule 7A,11,25,29,35,43'!G48</f>
        <v>-973578.76</v>
      </c>
      <c r="DX45" s="315">
        <f>-'Schedule 7A,11,25,29,35,43'!H46-'Schedule 7A,11,25,29,35,43'!H48</f>
        <v>-712601.64</v>
      </c>
      <c r="DY45" s="315">
        <f>-'Schedule 7A,11,25,29,35,43'!I46-'Schedule 7A,11,25,29,35,43'!I48</f>
        <v>-801150.54</v>
      </c>
      <c r="DZ45" s="315">
        <f>-'Schedule 7A,11,25,29,35,43'!J46-'Schedule 7A,11,25,29,35,43'!J48</f>
        <v>-817633.73</v>
      </c>
      <c r="EA45" s="315">
        <f>-'Schedule 7A,11,25,29,35,43'!K46-'Schedule 7A,11,25,29,35,43'!K48</f>
        <v>-892963.59</v>
      </c>
      <c r="EB45" s="315">
        <f>-'Schedule 7A,11,25,29,35,43'!L46-'Schedule 7A,11,25,29,35,43'!L48</f>
        <v>-747663.12</v>
      </c>
      <c r="EC45" s="315">
        <f>-'Schedule 7A,11,25,29,35,43'!M46-'Schedule 7A,11,25,29,35,43'!M48</f>
        <v>-806732.99</v>
      </c>
      <c r="ED45" s="315">
        <f>-'Schedule 7A,11,25,29,35,43'!N46-'Schedule 7A,11,25,29,35,43'!N48</f>
        <v>-815211.78</v>
      </c>
      <c r="EE45" s="315">
        <f>-'Schedule 7A,11,25,29,35,43'!O46-'Schedule 7A,11,25,29,35,43'!O48</f>
        <v>-858494.97</v>
      </c>
      <c r="EF45" s="315">
        <f>-'Schedule 7A,11,25,29,35,43'!P46-'Schedule 7A,11,25,29,35,43'!P48</f>
        <v>-959044.59</v>
      </c>
      <c r="EG45" s="315">
        <f>-'Schedule 7A,11,25,29,35,43'!Q46-'Schedule 7A,11,25,29,35,43'!Q48</f>
        <v>-812643.92</v>
      </c>
      <c r="EH45" s="315">
        <f>-'Amort Estimate'!D28</f>
        <v>-844563.61924621812</v>
      </c>
      <c r="EI45" s="315">
        <f>-'Amort Estimate'!E28</f>
        <v>-760731.20038279181</v>
      </c>
    </row>
    <row r="46" spans="1:139" x14ac:dyDescent="0.2">
      <c r="B46" s="90" t="s">
        <v>152</v>
      </c>
      <c r="D46" s="18">
        <f t="shared" ref="D46:AI46" si="227">SUM(D40:D45)</f>
        <v>0</v>
      </c>
      <c r="E46" s="18">
        <f t="shared" si="227"/>
        <v>0</v>
      </c>
      <c r="F46" s="18">
        <f t="shared" si="227"/>
        <v>0</v>
      </c>
      <c r="G46" s="18">
        <f t="shared" si="227"/>
        <v>0</v>
      </c>
      <c r="H46" s="18">
        <f t="shared" si="227"/>
        <v>0</v>
      </c>
      <c r="I46" s="18">
        <f t="shared" si="227"/>
        <v>0</v>
      </c>
      <c r="J46" s="18">
        <f t="shared" si="227"/>
        <v>0</v>
      </c>
      <c r="K46" s="18">
        <f t="shared" si="227"/>
        <v>0</v>
      </c>
      <c r="L46" s="18">
        <f t="shared" si="227"/>
        <v>0</v>
      </c>
      <c r="M46" s="18">
        <f t="shared" si="227"/>
        <v>0</v>
      </c>
      <c r="N46" s="18">
        <f t="shared" si="227"/>
        <v>0</v>
      </c>
      <c r="O46" s="18">
        <f t="shared" si="227"/>
        <v>0</v>
      </c>
      <c r="P46" s="18">
        <f t="shared" si="227"/>
        <v>0</v>
      </c>
      <c r="Q46" s="18">
        <f t="shared" si="227"/>
        <v>0</v>
      </c>
      <c r="R46" s="18">
        <f t="shared" si="227"/>
        <v>0</v>
      </c>
      <c r="S46" s="18">
        <f t="shared" si="227"/>
        <v>0</v>
      </c>
      <c r="T46" s="18">
        <f t="shared" si="227"/>
        <v>0</v>
      </c>
      <c r="U46" s="18">
        <f t="shared" si="227"/>
        <v>0</v>
      </c>
      <c r="V46" s="18">
        <f t="shared" si="227"/>
        <v>0</v>
      </c>
      <c r="W46" s="18">
        <f t="shared" si="227"/>
        <v>0</v>
      </c>
      <c r="X46" s="18">
        <f t="shared" si="227"/>
        <v>0</v>
      </c>
      <c r="Y46" s="18">
        <f t="shared" si="227"/>
        <v>0</v>
      </c>
      <c r="Z46" s="18">
        <f t="shared" si="227"/>
        <v>0</v>
      </c>
      <c r="AA46" s="18">
        <f t="shared" si="227"/>
        <v>0</v>
      </c>
      <c r="AB46" s="18">
        <f t="shared" si="227"/>
        <v>0</v>
      </c>
      <c r="AC46" s="18">
        <f t="shared" si="227"/>
        <v>0</v>
      </c>
      <c r="AD46" s="18">
        <f t="shared" si="227"/>
        <v>0</v>
      </c>
      <c r="AE46" s="18">
        <f t="shared" si="227"/>
        <v>0</v>
      </c>
      <c r="AF46" s="18">
        <f t="shared" si="227"/>
        <v>0</v>
      </c>
      <c r="AG46" s="18">
        <f t="shared" si="227"/>
        <v>0</v>
      </c>
      <c r="AH46" s="18">
        <f t="shared" si="227"/>
        <v>0</v>
      </c>
      <c r="AI46" s="18">
        <f t="shared" si="227"/>
        <v>0</v>
      </c>
      <c r="AJ46" s="18">
        <f t="shared" ref="AJ46:BO46" si="228">SUM(AJ40:AJ45)</f>
        <v>0</v>
      </c>
      <c r="AK46" s="18">
        <f t="shared" si="228"/>
        <v>0</v>
      </c>
      <c r="AL46" s="18">
        <f t="shared" si="228"/>
        <v>0</v>
      </c>
      <c r="AM46" s="18">
        <f t="shared" si="228"/>
        <v>0</v>
      </c>
      <c r="AN46" s="18">
        <f t="shared" si="228"/>
        <v>0</v>
      </c>
      <c r="AO46" s="18">
        <f t="shared" si="228"/>
        <v>0</v>
      </c>
      <c r="AP46" s="18">
        <f t="shared" si="228"/>
        <v>0</v>
      </c>
      <c r="AQ46" s="18">
        <f t="shared" si="228"/>
        <v>0</v>
      </c>
      <c r="AR46" s="18">
        <f t="shared" si="228"/>
        <v>0</v>
      </c>
      <c r="AS46" s="18">
        <f t="shared" si="228"/>
        <v>0</v>
      </c>
      <c r="AT46" s="18">
        <f t="shared" si="228"/>
        <v>0</v>
      </c>
      <c r="AU46" s="18">
        <f t="shared" si="228"/>
        <v>0</v>
      </c>
      <c r="AV46" s="18">
        <f t="shared" si="228"/>
        <v>0</v>
      </c>
      <c r="AW46" s="18">
        <f t="shared" si="228"/>
        <v>0</v>
      </c>
      <c r="AX46" s="18">
        <f t="shared" si="228"/>
        <v>0</v>
      </c>
      <c r="AY46" s="18">
        <f t="shared" si="228"/>
        <v>0</v>
      </c>
      <c r="AZ46" s="18">
        <f t="shared" si="228"/>
        <v>0</v>
      </c>
      <c r="BA46" s="18">
        <f t="shared" si="228"/>
        <v>0</v>
      </c>
      <c r="BB46" s="18">
        <f t="shared" si="228"/>
        <v>0</v>
      </c>
      <c r="BC46" s="18">
        <f t="shared" si="228"/>
        <v>0</v>
      </c>
      <c r="BD46" s="18">
        <f t="shared" si="228"/>
        <v>0</v>
      </c>
      <c r="BE46" s="18">
        <f t="shared" si="228"/>
        <v>0</v>
      </c>
      <c r="BF46" s="18">
        <f t="shared" si="228"/>
        <v>0</v>
      </c>
      <c r="BG46" s="18">
        <f t="shared" si="228"/>
        <v>0</v>
      </c>
      <c r="BH46" s="18">
        <f t="shared" si="228"/>
        <v>0</v>
      </c>
      <c r="BI46" s="18">
        <f t="shared" si="228"/>
        <v>0</v>
      </c>
      <c r="BJ46" s="18">
        <f t="shared" si="228"/>
        <v>0</v>
      </c>
      <c r="BK46" s="18">
        <f t="shared" si="228"/>
        <v>-152267.75</v>
      </c>
      <c r="BL46" s="18">
        <f t="shared" si="228"/>
        <v>1392703.1044160002</v>
      </c>
      <c r="BM46" s="18">
        <f t="shared" si="228"/>
        <v>-339451.42</v>
      </c>
      <c r="BN46" s="18">
        <f t="shared" si="228"/>
        <v>-352978.69</v>
      </c>
      <c r="BO46" s="18">
        <f t="shared" si="228"/>
        <v>-318209.44</v>
      </c>
      <c r="BP46" s="18">
        <f t="shared" ref="BP46:DS46" si="229">SUM(BP40:BP45)</f>
        <v>3629117.0550151635</v>
      </c>
      <c r="BQ46" s="18">
        <f t="shared" si="229"/>
        <v>-322019.06</v>
      </c>
      <c r="BR46" s="18">
        <f t="shared" si="229"/>
        <v>-371012.27</v>
      </c>
      <c r="BS46" s="18">
        <f t="shared" si="229"/>
        <v>-349680.49</v>
      </c>
      <c r="BT46" s="18">
        <f t="shared" si="229"/>
        <v>-311433.38</v>
      </c>
      <c r="BU46" s="18">
        <f t="shared" si="229"/>
        <v>-339477.64</v>
      </c>
      <c r="BV46" s="18">
        <f t="shared" si="229"/>
        <v>-342331.53</v>
      </c>
      <c r="BW46" s="18">
        <f t="shared" si="229"/>
        <v>-371196.84</v>
      </c>
      <c r="BX46" s="18">
        <f t="shared" si="229"/>
        <v>-377456.91</v>
      </c>
      <c r="BY46" s="18">
        <f t="shared" si="229"/>
        <v>-370605.38</v>
      </c>
      <c r="BZ46" s="18">
        <f t="shared" si="229"/>
        <v>-347933.24</v>
      </c>
      <c r="CA46" s="18">
        <f t="shared" si="229"/>
        <v>-345703.33</v>
      </c>
      <c r="CB46" s="18">
        <f t="shared" si="229"/>
        <v>1534957.4300000006</v>
      </c>
      <c r="CC46" s="18">
        <f t="shared" si="229"/>
        <v>-123683.36</v>
      </c>
      <c r="CD46" s="18">
        <f t="shared" si="229"/>
        <v>-126033.06</v>
      </c>
      <c r="CE46" s="18">
        <f t="shared" si="229"/>
        <v>-136718.01</v>
      </c>
      <c r="CF46" s="18">
        <f t="shared" si="229"/>
        <v>-119677.39</v>
      </c>
      <c r="CG46" s="18">
        <f t="shared" si="229"/>
        <v>-100352.96000000001</v>
      </c>
      <c r="CH46" s="18">
        <f t="shared" si="229"/>
        <v>-114797.84</v>
      </c>
      <c r="CI46" s="18">
        <f t="shared" si="229"/>
        <v>-156092.76999999999</v>
      </c>
      <c r="CJ46" s="18">
        <f t="shared" ref="CJ46:CU46" si="230">SUM(CJ40:CJ45)</f>
        <v>-116883.98</v>
      </c>
      <c r="CK46" s="18">
        <f t="shared" si="230"/>
        <v>-124111.79</v>
      </c>
      <c r="CL46" s="18">
        <f t="shared" si="230"/>
        <v>-115956.91</v>
      </c>
      <c r="CM46" s="18">
        <f t="shared" si="230"/>
        <v>-87294.58</v>
      </c>
      <c r="CN46" s="18">
        <f t="shared" si="230"/>
        <v>1580059.3900000001</v>
      </c>
      <c r="CO46" s="18">
        <f t="shared" si="230"/>
        <v>-121269.75</v>
      </c>
      <c r="CP46" s="18">
        <f t="shared" si="230"/>
        <v>-144937.88</v>
      </c>
      <c r="CQ46" s="18">
        <f t="shared" si="230"/>
        <v>-143647.25</v>
      </c>
      <c r="CR46" s="18">
        <f t="shared" si="230"/>
        <v>-136775.12</v>
      </c>
      <c r="CS46" s="18">
        <f t="shared" si="230"/>
        <v>-1536039.0994311646</v>
      </c>
      <c r="CT46" s="18">
        <f t="shared" si="230"/>
        <v>-146156.97</v>
      </c>
      <c r="CU46" s="18">
        <f t="shared" si="230"/>
        <v>-158880.1</v>
      </c>
      <c r="CV46" s="18">
        <f t="shared" ref="CV46:DH46" si="231">SUM(CV40:CV45)</f>
        <v>15798.13</v>
      </c>
      <c r="CW46" s="18">
        <f t="shared" si="231"/>
        <v>-10127.56</v>
      </c>
      <c r="CX46" s="18">
        <f t="shared" si="231"/>
        <v>484.84</v>
      </c>
      <c r="CY46" s="18">
        <f t="shared" si="231"/>
        <v>0</v>
      </c>
      <c r="CZ46" s="18">
        <f t="shared" si="231"/>
        <v>5303335.0298628788</v>
      </c>
      <c r="DA46" s="18">
        <f t="shared" si="231"/>
        <v>-458257.91999999998</v>
      </c>
      <c r="DB46" s="18">
        <f t="shared" si="231"/>
        <v>-507259.25</v>
      </c>
      <c r="DC46" s="18">
        <f t="shared" si="231"/>
        <v>-440890.05</v>
      </c>
      <c r="DD46" s="18">
        <f t="shared" si="231"/>
        <v>-427251.08</v>
      </c>
      <c r="DE46" s="18">
        <f t="shared" si="231"/>
        <v>-446683.96</v>
      </c>
      <c r="DF46" s="18">
        <f t="shared" si="231"/>
        <v>-410665.7</v>
      </c>
      <c r="DG46" s="18">
        <f t="shared" si="231"/>
        <v>-502912.92</v>
      </c>
      <c r="DH46" s="18">
        <f t="shared" si="231"/>
        <v>-565390.14</v>
      </c>
      <c r="DI46" s="18">
        <f t="shared" si="229"/>
        <v>-444630.55</v>
      </c>
      <c r="DJ46" s="18">
        <f t="shared" si="229"/>
        <v>-417567.52</v>
      </c>
      <c r="DK46" s="18">
        <f t="shared" si="229"/>
        <v>-438883.58</v>
      </c>
      <c r="DL46" s="18">
        <f t="shared" si="229"/>
        <v>10792845.02166966</v>
      </c>
      <c r="DM46" s="18">
        <f t="shared" si="229"/>
        <v>-888432.79</v>
      </c>
      <c r="DN46" s="18">
        <f t="shared" si="229"/>
        <v>-955387.05</v>
      </c>
      <c r="DO46" s="18">
        <f t="shared" si="229"/>
        <v>-1037129.4</v>
      </c>
      <c r="DP46" s="18">
        <f t="shared" si="229"/>
        <v>-917516.99</v>
      </c>
      <c r="DQ46" s="18">
        <f t="shared" si="229"/>
        <v>-944472.15</v>
      </c>
      <c r="DR46" s="18">
        <f t="shared" si="229"/>
        <v>-1035751.02</v>
      </c>
      <c r="DS46" s="18">
        <f t="shared" si="229"/>
        <v>-1102030.1100000001</v>
      </c>
      <c r="DT46" s="18">
        <f t="shared" ref="DT46:DW46" si="232">SUM(DT40:DT45)</f>
        <v>-1115646.6499999999</v>
      </c>
      <c r="DU46" s="18">
        <f t="shared" si="232"/>
        <v>-978727.65</v>
      </c>
      <c r="DV46" s="18">
        <f t="shared" si="232"/>
        <v>-1079193.33</v>
      </c>
      <c r="DW46" s="18">
        <f t="shared" si="232"/>
        <v>-973578.76</v>
      </c>
      <c r="DX46" s="18">
        <f t="shared" ref="DX46:EG46" si="233">SUM(DX40:DX45)</f>
        <v>9356782.8000000007</v>
      </c>
      <c r="DY46" s="18">
        <f t="shared" si="233"/>
        <v>-801150.54</v>
      </c>
      <c r="DZ46" s="18">
        <f t="shared" si="233"/>
        <v>-817633.73</v>
      </c>
      <c r="EA46" s="18">
        <f t="shared" si="233"/>
        <v>-892963.59</v>
      </c>
      <c r="EB46" s="18">
        <f t="shared" si="233"/>
        <v>-747663.12</v>
      </c>
      <c r="EC46" s="18">
        <f t="shared" si="233"/>
        <v>-806732.99</v>
      </c>
      <c r="ED46" s="18">
        <f t="shared" si="233"/>
        <v>-815211.78</v>
      </c>
      <c r="EE46" s="18">
        <f t="shared" si="233"/>
        <v>-858494.97</v>
      </c>
      <c r="EF46" s="18">
        <f t="shared" si="233"/>
        <v>-959044.59</v>
      </c>
      <c r="EG46" s="18">
        <f t="shared" si="233"/>
        <v>-812643.92</v>
      </c>
      <c r="EH46" s="18">
        <f t="shared" ref="EH46:EI46" si="234">SUM(EH40:EH45)</f>
        <v>-844563.61924621812</v>
      </c>
      <c r="EI46" s="18">
        <f t="shared" si="234"/>
        <v>-760731.20038279181</v>
      </c>
    </row>
    <row r="47" spans="1:139" x14ac:dyDescent="0.2">
      <c r="B47" s="90" t="s">
        <v>153</v>
      </c>
      <c r="D47" s="94">
        <f t="shared" ref="D47:AI47" si="235">D39+D46</f>
        <v>0</v>
      </c>
      <c r="E47" s="94">
        <f t="shared" si="235"/>
        <v>0</v>
      </c>
      <c r="F47" s="94">
        <f t="shared" si="235"/>
        <v>0</v>
      </c>
      <c r="G47" s="94">
        <f t="shared" si="235"/>
        <v>0</v>
      </c>
      <c r="H47" s="94">
        <f t="shared" si="235"/>
        <v>0</v>
      </c>
      <c r="I47" s="94">
        <f t="shared" si="235"/>
        <v>0</v>
      </c>
      <c r="J47" s="94">
        <f t="shared" si="235"/>
        <v>0</v>
      </c>
      <c r="K47" s="94">
        <f t="shared" si="235"/>
        <v>0</v>
      </c>
      <c r="L47" s="94">
        <f t="shared" si="235"/>
        <v>0</v>
      </c>
      <c r="M47" s="94">
        <f t="shared" si="235"/>
        <v>0</v>
      </c>
      <c r="N47" s="94">
        <f t="shared" si="235"/>
        <v>0</v>
      </c>
      <c r="O47" s="94">
        <f t="shared" si="235"/>
        <v>0</v>
      </c>
      <c r="P47" s="94">
        <f t="shared" si="235"/>
        <v>0</v>
      </c>
      <c r="Q47" s="94">
        <f t="shared" si="235"/>
        <v>0</v>
      </c>
      <c r="R47" s="94">
        <f t="shared" si="235"/>
        <v>0</v>
      </c>
      <c r="S47" s="94">
        <f t="shared" si="235"/>
        <v>0</v>
      </c>
      <c r="T47" s="94">
        <f t="shared" si="235"/>
        <v>0</v>
      </c>
      <c r="U47" s="94">
        <f t="shared" si="235"/>
        <v>0</v>
      </c>
      <c r="V47" s="94">
        <f t="shared" si="235"/>
        <v>0</v>
      </c>
      <c r="W47" s="94">
        <f t="shared" si="235"/>
        <v>0</v>
      </c>
      <c r="X47" s="94">
        <f t="shared" si="235"/>
        <v>0</v>
      </c>
      <c r="Y47" s="94">
        <f t="shared" si="235"/>
        <v>0</v>
      </c>
      <c r="Z47" s="94">
        <f t="shared" si="235"/>
        <v>0</v>
      </c>
      <c r="AA47" s="94">
        <f t="shared" si="235"/>
        <v>0</v>
      </c>
      <c r="AB47" s="94">
        <f t="shared" si="235"/>
        <v>0</v>
      </c>
      <c r="AC47" s="94">
        <f t="shared" si="235"/>
        <v>0</v>
      </c>
      <c r="AD47" s="94">
        <f t="shared" si="235"/>
        <v>0</v>
      </c>
      <c r="AE47" s="94">
        <f t="shared" si="235"/>
        <v>0</v>
      </c>
      <c r="AF47" s="94">
        <f t="shared" si="235"/>
        <v>0</v>
      </c>
      <c r="AG47" s="94">
        <f t="shared" si="235"/>
        <v>0</v>
      </c>
      <c r="AH47" s="94">
        <f t="shared" si="235"/>
        <v>0</v>
      </c>
      <c r="AI47" s="94">
        <f t="shared" si="235"/>
        <v>0</v>
      </c>
      <c r="AJ47" s="94">
        <f t="shared" ref="AJ47:BO47" si="236">AJ39+AJ46</f>
        <v>0</v>
      </c>
      <c r="AK47" s="94">
        <f t="shared" si="236"/>
        <v>0</v>
      </c>
      <c r="AL47" s="94">
        <f t="shared" si="236"/>
        <v>0</v>
      </c>
      <c r="AM47" s="94">
        <f t="shared" si="236"/>
        <v>0</v>
      </c>
      <c r="AN47" s="94">
        <f t="shared" si="236"/>
        <v>0</v>
      </c>
      <c r="AO47" s="94">
        <f t="shared" si="236"/>
        <v>0</v>
      </c>
      <c r="AP47" s="94">
        <f t="shared" si="236"/>
        <v>0</v>
      </c>
      <c r="AQ47" s="94">
        <f t="shared" si="236"/>
        <v>0</v>
      </c>
      <c r="AR47" s="94">
        <f t="shared" si="236"/>
        <v>0</v>
      </c>
      <c r="AS47" s="94">
        <f t="shared" si="236"/>
        <v>0</v>
      </c>
      <c r="AT47" s="94">
        <f t="shared" si="236"/>
        <v>0</v>
      </c>
      <c r="AU47" s="94">
        <f t="shared" si="236"/>
        <v>0</v>
      </c>
      <c r="AV47" s="94">
        <f t="shared" si="236"/>
        <v>0</v>
      </c>
      <c r="AW47" s="94">
        <f t="shared" si="236"/>
        <v>0</v>
      </c>
      <c r="AX47" s="94">
        <f t="shared" si="236"/>
        <v>0</v>
      </c>
      <c r="AY47" s="94">
        <f t="shared" si="236"/>
        <v>0</v>
      </c>
      <c r="AZ47" s="94">
        <f t="shared" si="236"/>
        <v>0</v>
      </c>
      <c r="BA47" s="94">
        <f t="shared" si="236"/>
        <v>0</v>
      </c>
      <c r="BB47" s="94">
        <f t="shared" si="236"/>
        <v>0</v>
      </c>
      <c r="BC47" s="94">
        <f t="shared" si="236"/>
        <v>0</v>
      </c>
      <c r="BD47" s="94">
        <f t="shared" si="236"/>
        <v>0</v>
      </c>
      <c r="BE47" s="94">
        <f t="shared" si="236"/>
        <v>0</v>
      </c>
      <c r="BF47" s="94">
        <f t="shared" si="236"/>
        <v>0</v>
      </c>
      <c r="BG47" s="94">
        <f t="shared" si="236"/>
        <v>0</v>
      </c>
      <c r="BH47" s="94">
        <f t="shared" si="236"/>
        <v>0</v>
      </c>
      <c r="BI47" s="94">
        <f t="shared" si="236"/>
        <v>0</v>
      </c>
      <c r="BJ47" s="94">
        <f t="shared" si="236"/>
        <v>0</v>
      </c>
      <c r="BK47" s="94">
        <f t="shared" si="236"/>
        <v>-152267.75</v>
      </c>
      <c r="BL47" s="94">
        <f t="shared" si="236"/>
        <v>1240435.3544160002</v>
      </c>
      <c r="BM47" s="94">
        <f t="shared" si="236"/>
        <v>900983.93441600027</v>
      </c>
      <c r="BN47" s="94">
        <f t="shared" si="236"/>
        <v>548005.24441600032</v>
      </c>
      <c r="BO47" s="94">
        <f t="shared" si="236"/>
        <v>229795.80441600032</v>
      </c>
      <c r="BP47" s="94">
        <f t="shared" ref="BP47:DS47" si="237">BP39+BP46</f>
        <v>3858912.8594311639</v>
      </c>
      <c r="BQ47" s="94">
        <f t="shared" si="237"/>
        <v>3536893.7994311638</v>
      </c>
      <c r="BR47" s="94">
        <f t="shared" si="237"/>
        <v>3165881.5294311638</v>
      </c>
      <c r="BS47" s="94">
        <f t="shared" si="237"/>
        <v>2816201.039431164</v>
      </c>
      <c r="BT47" s="94">
        <f t="shared" si="237"/>
        <v>2504767.6594311642</v>
      </c>
      <c r="BU47" s="94">
        <f t="shared" si="237"/>
        <v>2165290.019431164</v>
      </c>
      <c r="BV47" s="94">
        <f t="shared" si="237"/>
        <v>1822958.489431164</v>
      </c>
      <c r="BW47" s="94">
        <f t="shared" si="237"/>
        <v>1451761.6494311639</v>
      </c>
      <c r="BX47" s="94">
        <f t="shared" si="237"/>
        <v>1074304.739431164</v>
      </c>
      <c r="BY47" s="94">
        <f t="shared" si="237"/>
        <v>703699.35943116399</v>
      </c>
      <c r="BZ47" s="94">
        <f t="shared" si="237"/>
        <v>355766.119431164</v>
      </c>
      <c r="CA47" s="94">
        <f t="shared" si="237"/>
        <v>10062.789431163983</v>
      </c>
      <c r="CB47" s="94">
        <f t="shared" si="237"/>
        <v>1545020.2194311647</v>
      </c>
      <c r="CC47" s="94">
        <f t="shared" si="237"/>
        <v>1421336.8594311646</v>
      </c>
      <c r="CD47" s="94">
        <f t="shared" si="237"/>
        <v>1295303.7994311645</v>
      </c>
      <c r="CE47" s="94">
        <f t="shared" si="237"/>
        <v>1158585.7894311645</v>
      </c>
      <c r="CF47" s="94">
        <f t="shared" si="237"/>
        <v>1038908.3994311645</v>
      </c>
      <c r="CG47" s="94">
        <f t="shared" si="237"/>
        <v>938555.43943116453</v>
      </c>
      <c r="CH47" s="94">
        <f t="shared" si="237"/>
        <v>823757.59943116456</v>
      </c>
      <c r="CI47" s="94">
        <f t="shared" si="237"/>
        <v>667664.82943116454</v>
      </c>
      <c r="CJ47" s="94">
        <f t="shared" ref="CJ47:CU47" si="238">CJ39+CJ46</f>
        <v>550780.84943116456</v>
      </c>
      <c r="CK47" s="94">
        <f t="shared" si="238"/>
        <v>426669.05943116458</v>
      </c>
      <c r="CL47" s="94">
        <f t="shared" si="238"/>
        <v>310712.14943116461</v>
      </c>
      <c r="CM47" s="94">
        <f t="shared" si="238"/>
        <v>223417.56943116459</v>
      </c>
      <c r="CN47" s="94">
        <f t="shared" si="238"/>
        <v>1803476.9594311647</v>
      </c>
      <c r="CO47" s="94">
        <f t="shared" si="238"/>
        <v>1682207.2094311647</v>
      </c>
      <c r="CP47" s="94">
        <f t="shared" si="238"/>
        <v>1537269.3294311645</v>
      </c>
      <c r="CQ47" s="94">
        <f t="shared" si="238"/>
        <v>1393622.0794311645</v>
      </c>
      <c r="CR47" s="94">
        <f t="shared" si="238"/>
        <v>1256846.9594311644</v>
      </c>
      <c r="CS47" s="94">
        <f t="shared" si="238"/>
        <v>-279192.14000000013</v>
      </c>
      <c r="CT47" s="94">
        <f t="shared" si="238"/>
        <v>-425349.1100000001</v>
      </c>
      <c r="CU47" s="94">
        <f t="shared" si="238"/>
        <v>-584229.21000000008</v>
      </c>
      <c r="CV47" s="94">
        <f t="shared" ref="CV47:DH47" si="239">CV39+CV46</f>
        <v>-568431.08000000007</v>
      </c>
      <c r="CW47" s="94">
        <f t="shared" si="239"/>
        <v>-578558.64000000013</v>
      </c>
      <c r="CX47" s="94">
        <f t="shared" si="239"/>
        <v>-578073.80000000016</v>
      </c>
      <c r="CY47" s="94">
        <f t="shared" si="239"/>
        <v>-578073.80000000016</v>
      </c>
      <c r="CZ47" s="94">
        <f t="shared" si="239"/>
        <v>4725261.229862879</v>
      </c>
      <c r="DA47" s="94">
        <f t="shared" si="239"/>
        <v>4267003.3098628791</v>
      </c>
      <c r="DB47" s="94">
        <f t="shared" si="239"/>
        <v>3759744.0598628791</v>
      </c>
      <c r="DC47" s="94">
        <f t="shared" si="239"/>
        <v>3318854.0098628793</v>
      </c>
      <c r="DD47" s="94">
        <f t="shared" si="239"/>
        <v>2891602.9298628792</v>
      </c>
      <c r="DE47" s="94">
        <f t="shared" si="239"/>
        <v>2444918.9698628793</v>
      </c>
      <c r="DF47" s="94">
        <f t="shared" si="239"/>
        <v>2034253.2698628793</v>
      </c>
      <c r="DG47" s="94">
        <f t="shared" si="239"/>
        <v>1531340.3498628794</v>
      </c>
      <c r="DH47" s="94">
        <f t="shared" si="239"/>
        <v>965950.20986287936</v>
      </c>
      <c r="DI47" s="94">
        <f t="shared" si="237"/>
        <v>521319.65986287937</v>
      </c>
      <c r="DJ47" s="94">
        <f t="shared" si="237"/>
        <v>103752.13986287935</v>
      </c>
      <c r="DK47" s="94">
        <f t="shared" si="237"/>
        <v>-335131.44013712066</v>
      </c>
      <c r="DL47" s="94">
        <f t="shared" si="237"/>
        <v>10457713.58153254</v>
      </c>
      <c r="DM47" s="94">
        <f t="shared" si="237"/>
        <v>9569280.7915325388</v>
      </c>
      <c r="DN47" s="94">
        <f t="shared" si="237"/>
        <v>8613893.7415325381</v>
      </c>
      <c r="DO47" s="94">
        <f t="shared" si="237"/>
        <v>7576764.3415325377</v>
      </c>
      <c r="DP47" s="94">
        <f t="shared" si="237"/>
        <v>6659247.3515325375</v>
      </c>
      <c r="DQ47" s="94">
        <f t="shared" si="237"/>
        <v>5714775.2015325371</v>
      </c>
      <c r="DR47" s="94">
        <f t="shared" si="237"/>
        <v>4679024.1815325376</v>
      </c>
      <c r="DS47" s="94">
        <f t="shared" si="237"/>
        <v>3576994.0715325372</v>
      </c>
      <c r="DT47" s="94">
        <f t="shared" ref="DT47:DW47" si="240">DT39+DT46</f>
        <v>2461347.4215325373</v>
      </c>
      <c r="DU47" s="94">
        <f t="shared" si="240"/>
        <v>1482619.7715325374</v>
      </c>
      <c r="DV47" s="94">
        <f t="shared" si="240"/>
        <v>403426.44153253734</v>
      </c>
      <c r="DW47" s="94">
        <f t="shared" si="240"/>
        <v>-570152.31846746267</v>
      </c>
      <c r="DX47" s="94">
        <f t="shared" ref="DX47:EG47" si="241">DX39+DX46</f>
        <v>8786630.4815325383</v>
      </c>
      <c r="DY47" s="94">
        <f t="shared" si="241"/>
        <v>7985479.9415325383</v>
      </c>
      <c r="DZ47" s="94">
        <f t="shared" si="241"/>
        <v>7167846.2115325388</v>
      </c>
      <c r="EA47" s="94">
        <f t="shared" si="241"/>
        <v>6274882.6215325389</v>
      </c>
      <c r="EB47" s="94">
        <f t="shared" si="241"/>
        <v>5527219.5015325388</v>
      </c>
      <c r="EC47" s="94">
        <f t="shared" si="241"/>
        <v>4720486.5115325386</v>
      </c>
      <c r="ED47" s="94">
        <f t="shared" si="241"/>
        <v>3905274.7315325383</v>
      </c>
      <c r="EE47" s="94">
        <f t="shared" si="241"/>
        <v>3046779.7615325386</v>
      </c>
      <c r="EF47" s="94">
        <f t="shared" si="241"/>
        <v>2087735.1715325387</v>
      </c>
      <c r="EG47" s="94">
        <f t="shared" si="241"/>
        <v>1275091.2515325388</v>
      </c>
      <c r="EH47" s="94">
        <f t="shared" ref="EH47:EI47" si="242">EH39+EH46</f>
        <v>430527.63228632067</v>
      </c>
      <c r="EI47" s="94">
        <f t="shared" si="242"/>
        <v>-330203.56809647114</v>
      </c>
    </row>
    <row r="48" spans="1:139" x14ac:dyDescent="0.2">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row>
    <row r="49" spans="1:139" ht="10.5" x14ac:dyDescent="0.25">
      <c r="A49" s="1" t="s">
        <v>235</v>
      </c>
      <c r="C49" s="91">
        <v>18237441</v>
      </c>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DV49" s="92"/>
      <c r="DW49" s="94"/>
      <c r="DX49" s="94"/>
      <c r="DY49" s="94"/>
      <c r="DZ49" s="94"/>
      <c r="EA49" s="94"/>
      <c r="EB49" s="94"/>
      <c r="EC49" s="94"/>
      <c r="ED49" s="94"/>
      <c r="EE49" s="94"/>
      <c r="EF49" s="94"/>
      <c r="EG49" s="94"/>
      <c r="EH49" s="94"/>
      <c r="EI49" s="94"/>
    </row>
    <row r="50" spans="1:139" x14ac:dyDescent="0.2">
      <c r="B50" s="90" t="s">
        <v>149</v>
      </c>
      <c r="C50" s="91">
        <v>25400841</v>
      </c>
      <c r="D50" s="94">
        <v>0</v>
      </c>
      <c r="E50" s="94">
        <f t="shared" ref="E50:AJ50" si="243">D58</f>
        <v>0</v>
      </c>
      <c r="F50" s="94">
        <f t="shared" si="243"/>
        <v>0</v>
      </c>
      <c r="G50" s="94">
        <f t="shared" si="243"/>
        <v>0</v>
      </c>
      <c r="H50" s="94">
        <f t="shared" si="243"/>
        <v>0</v>
      </c>
      <c r="I50" s="94">
        <f t="shared" si="243"/>
        <v>0</v>
      </c>
      <c r="J50" s="94">
        <f t="shared" si="243"/>
        <v>0</v>
      </c>
      <c r="K50" s="94">
        <f t="shared" si="243"/>
        <v>0</v>
      </c>
      <c r="L50" s="94">
        <f t="shared" si="243"/>
        <v>0</v>
      </c>
      <c r="M50" s="94">
        <f t="shared" si="243"/>
        <v>0</v>
      </c>
      <c r="N50" s="94">
        <f t="shared" si="243"/>
        <v>0</v>
      </c>
      <c r="O50" s="94">
        <f t="shared" si="243"/>
        <v>0</v>
      </c>
      <c r="P50" s="94">
        <f t="shared" si="243"/>
        <v>0</v>
      </c>
      <c r="Q50" s="94">
        <f t="shared" si="243"/>
        <v>0</v>
      </c>
      <c r="R50" s="94">
        <f t="shared" si="243"/>
        <v>0</v>
      </c>
      <c r="S50" s="94">
        <f t="shared" si="243"/>
        <v>0</v>
      </c>
      <c r="T50" s="94">
        <f t="shared" si="243"/>
        <v>0</v>
      </c>
      <c r="U50" s="94">
        <f t="shared" si="243"/>
        <v>0</v>
      </c>
      <c r="V50" s="94">
        <f t="shared" si="243"/>
        <v>0</v>
      </c>
      <c r="W50" s="94">
        <f t="shared" si="243"/>
        <v>0</v>
      </c>
      <c r="X50" s="94">
        <f t="shared" si="243"/>
        <v>0</v>
      </c>
      <c r="Y50" s="94">
        <f t="shared" si="243"/>
        <v>0</v>
      </c>
      <c r="Z50" s="94">
        <f t="shared" si="243"/>
        <v>0</v>
      </c>
      <c r="AA50" s="94">
        <f t="shared" si="243"/>
        <v>0</v>
      </c>
      <c r="AB50" s="94">
        <f t="shared" si="243"/>
        <v>0</v>
      </c>
      <c r="AC50" s="94">
        <f t="shared" si="243"/>
        <v>0</v>
      </c>
      <c r="AD50" s="94">
        <f t="shared" si="243"/>
        <v>0</v>
      </c>
      <c r="AE50" s="94">
        <f t="shared" si="243"/>
        <v>0</v>
      </c>
      <c r="AF50" s="94">
        <f t="shared" si="243"/>
        <v>0</v>
      </c>
      <c r="AG50" s="94">
        <f t="shared" si="243"/>
        <v>0</v>
      </c>
      <c r="AH50" s="94">
        <f t="shared" si="243"/>
        <v>0</v>
      </c>
      <c r="AI50" s="94">
        <f t="shared" si="243"/>
        <v>0</v>
      </c>
      <c r="AJ50" s="94">
        <f t="shared" si="243"/>
        <v>0</v>
      </c>
      <c r="AK50" s="94">
        <f t="shared" ref="AK50:BP50" si="244">AJ58</f>
        <v>0</v>
      </c>
      <c r="AL50" s="94">
        <f t="shared" si="244"/>
        <v>0</v>
      </c>
      <c r="AM50" s="94">
        <f t="shared" si="244"/>
        <v>0</v>
      </c>
      <c r="AN50" s="94">
        <f t="shared" si="244"/>
        <v>0</v>
      </c>
      <c r="AO50" s="94">
        <f t="shared" si="244"/>
        <v>0</v>
      </c>
      <c r="AP50" s="94">
        <f t="shared" si="244"/>
        <v>0</v>
      </c>
      <c r="AQ50" s="94">
        <f t="shared" si="244"/>
        <v>0</v>
      </c>
      <c r="AR50" s="94">
        <f t="shared" si="244"/>
        <v>0</v>
      </c>
      <c r="AS50" s="94">
        <f t="shared" si="244"/>
        <v>0</v>
      </c>
      <c r="AT50" s="94">
        <f t="shared" si="244"/>
        <v>0</v>
      </c>
      <c r="AU50" s="94">
        <f t="shared" si="244"/>
        <v>0</v>
      </c>
      <c r="AV50" s="94">
        <f t="shared" si="244"/>
        <v>0</v>
      </c>
      <c r="AW50" s="94">
        <f t="shared" si="244"/>
        <v>0</v>
      </c>
      <c r="AX50" s="94">
        <f t="shared" si="244"/>
        <v>0</v>
      </c>
      <c r="AY50" s="94">
        <f t="shared" si="244"/>
        <v>0</v>
      </c>
      <c r="AZ50" s="94">
        <f t="shared" si="244"/>
        <v>0</v>
      </c>
      <c r="BA50" s="94">
        <f t="shared" si="244"/>
        <v>0</v>
      </c>
      <c r="BB50" s="94">
        <f t="shared" si="244"/>
        <v>0</v>
      </c>
      <c r="BC50" s="94">
        <f t="shared" si="244"/>
        <v>0</v>
      </c>
      <c r="BD50" s="94">
        <f t="shared" si="244"/>
        <v>0</v>
      </c>
      <c r="BE50" s="94">
        <f t="shared" si="244"/>
        <v>0</v>
      </c>
      <c r="BF50" s="94">
        <f t="shared" si="244"/>
        <v>0</v>
      </c>
      <c r="BG50" s="94">
        <f t="shared" si="244"/>
        <v>0</v>
      </c>
      <c r="BH50" s="94">
        <f t="shared" si="244"/>
        <v>0</v>
      </c>
      <c r="BI50" s="94">
        <f t="shared" si="244"/>
        <v>0</v>
      </c>
      <c r="BJ50" s="94">
        <f t="shared" si="244"/>
        <v>0</v>
      </c>
      <c r="BK50" s="94">
        <f t="shared" si="244"/>
        <v>0</v>
      </c>
      <c r="BL50" s="94">
        <f t="shared" si="244"/>
        <v>-23482.89</v>
      </c>
      <c r="BM50" s="94">
        <f t="shared" si="244"/>
        <v>259504.88231000002</v>
      </c>
      <c r="BN50" s="94">
        <f t="shared" si="244"/>
        <v>208583.38231000002</v>
      </c>
      <c r="BO50" s="94">
        <f t="shared" si="244"/>
        <v>156717.25231000001</v>
      </c>
      <c r="BP50" s="94">
        <f t="shared" si="244"/>
        <v>99665.822310000018</v>
      </c>
      <c r="BQ50" s="94">
        <f t="shared" ref="BQ50:DW50" si="245">BP58</f>
        <v>900129.8261436529</v>
      </c>
      <c r="BR50" s="94">
        <f t="shared" si="245"/>
        <v>843195.61614365294</v>
      </c>
      <c r="BS50" s="94">
        <f t="shared" si="245"/>
        <v>771093.62614365295</v>
      </c>
      <c r="BT50" s="94">
        <f t="shared" si="245"/>
        <v>708332.97614365292</v>
      </c>
      <c r="BU50" s="94">
        <f t="shared" si="245"/>
        <v>646765.22614365292</v>
      </c>
      <c r="BV50" s="94">
        <f t="shared" si="245"/>
        <v>585694.08614365291</v>
      </c>
      <c r="BW50" s="94">
        <f t="shared" si="245"/>
        <v>531069.66614365287</v>
      </c>
      <c r="BX50" s="94">
        <f t="shared" si="245"/>
        <v>467216.01614365284</v>
      </c>
      <c r="BY50" s="94">
        <f t="shared" si="245"/>
        <v>408002.92614365288</v>
      </c>
      <c r="BZ50" s="94">
        <f t="shared" si="245"/>
        <v>344232.26614365284</v>
      </c>
      <c r="CA50" s="94">
        <f t="shared" si="245"/>
        <v>282794.41614365287</v>
      </c>
      <c r="CB50" s="94">
        <f t="shared" si="245"/>
        <v>191926.66614365287</v>
      </c>
      <c r="CC50" s="94">
        <f t="shared" si="245"/>
        <v>921320.65513286076</v>
      </c>
      <c r="CD50" s="94">
        <f t="shared" si="245"/>
        <v>853051.40513286076</v>
      </c>
      <c r="CE50" s="94">
        <f t="shared" si="245"/>
        <v>784042.23513286072</v>
      </c>
      <c r="CF50" s="94">
        <f t="shared" si="245"/>
        <v>715612.29513286077</v>
      </c>
      <c r="CG50" s="94">
        <f t="shared" si="245"/>
        <v>642284.26513286075</v>
      </c>
      <c r="CH50" s="94">
        <f t="shared" si="245"/>
        <v>577914.4451328608</v>
      </c>
      <c r="CI50" s="94">
        <f t="shared" si="245"/>
        <v>526914.51513286075</v>
      </c>
      <c r="CJ50" s="94">
        <f t="shared" si="245"/>
        <v>447799.21513286076</v>
      </c>
      <c r="CK50" s="94">
        <f t="shared" ref="CK50" si="246">CJ58</f>
        <v>377533.18513286079</v>
      </c>
      <c r="CL50" s="94">
        <f t="shared" ref="CL50" si="247">CK58</f>
        <v>269020.65513286076</v>
      </c>
      <c r="CM50" s="94">
        <f t="shared" ref="CM50" si="248">CL58</f>
        <v>247901.71513286076</v>
      </c>
      <c r="CN50" s="94">
        <f t="shared" ref="CN50" si="249">CM58</f>
        <v>192598.16513286077</v>
      </c>
      <c r="CO50" s="94">
        <f t="shared" ref="CO50" si="250">CN58</f>
        <v>1311498.8704963881</v>
      </c>
      <c r="CP50" s="94">
        <f t="shared" ref="CP50" si="251">CO58</f>
        <v>1236747.550496388</v>
      </c>
      <c r="CQ50" s="94">
        <f t="shared" ref="CQ50" si="252">CP58</f>
        <v>1151673.9004963881</v>
      </c>
      <c r="CR50" s="94">
        <f t="shared" ref="CR50" si="253">CQ58</f>
        <v>1077606.9304963881</v>
      </c>
      <c r="CS50" s="94">
        <f t="shared" ref="CS50" si="254">CR58</f>
        <v>1001545.4304963881</v>
      </c>
      <c r="CT50" s="94">
        <f t="shared" ref="CT50" si="255">CS58</f>
        <v>-130687.20999999996</v>
      </c>
      <c r="CU50" s="94">
        <f t="shared" ref="CU50" si="256">CT58</f>
        <v>-179339.48999999996</v>
      </c>
      <c r="CV50" s="94">
        <f t="shared" ref="CV50" si="257">CU58</f>
        <v>-230951.65999999997</v>
      </c>
      <c r="CW50" s="94">
        <f t="shared" ref="CW50" si="258">CV58</f>
        <v>-179339.49</v>
      </c>
      <c r="CX50" s="94">
        <f t="shared" ref="CX50" si="259">CW58</f>
        <v>-179339.49</v>
      </c>
      <c r="CY50" s="94">
        <f t="shared" ref="CY50" si="260">CX58</f>
        <v>-179339.49</v>
      </c>
      <c r="CZ50" s="94">
        <f t="shared" ref="CZ50" si="261">CY58</f>
        <v>-179339.49</v>
      </c>
      <c r="DA50" s="94">
        <f t="shared" ref="DA50" si="262">CZ58</f>
        <v>89575.165757663897</v>
      </c>
      <c r="DB50" s="94">
        <f t="shared" ref="DB50" si="263">DA58</f>
        <v>84896.155757663902</v>
      </c>
      <c r="DC50" s="94">
        <f t="shared" ref="DC50" si="264">DB58</f>
        <v>76389.305757663897</v>
      </c>
      <c r="DD50" s="94">
        <f t="shared" ref="DD50" si="265">DC58</f>
        <v>71474.065757663891</v>
      </c>
      <c r="DE50" s="94">
        <f t="shared" ref="DE50" si="266">DD58</f>
        <v>66958.835757663895</v>
      </c>
      <c r="DF50" s="94">
        <f t="shared" ref="DF50" si="267">DE58</f>
        <v>61474.225757663895</v>
      </c>
      <c r="DG50" s="94">
        <f t="shared" ref="DG50" si="268">DF58</f>
        <v>57541.175757663892</v>
      </c>
      <c r="DH50" s="94">
        <f t="shared" ref="DH50" si="269">DG58</f>
        <v>52124.855757663892</v>
      </c>
      <c r="DI50" s="94">
        <f t="shared" ref="DI50" si="270">DH58</f>
        <v>46610.91575766389</v>
      </c>
      <c r="DJ50" s="94">
        <f t="shared" ref="DJ50" si="271">DI58</f>
        <v>41839.98575766389</v>
      </c>
      <c r="DK50" s="94">
        <f t="shared" ref="DK50" si="272">DJ58</f>
        <v>36923.635757663891</v>
      </c>
      <c r="DL50" s="94">
        <f t="shared" si="245"/>
        <v>31946.00575766389</v>
      </c>
      <c r="DM50" s="94">
        <f t="shared" si="245"/>
        <v>416540.96055917419</v>
      </c>
      <c r="DN50" s="94">
        <f t="shared" si="245"/>
        <v>380341.59055917419</v>
      </c>
      <c r="DO50" s="94">
        <f t="shared" si="245"/>
        <v>339660.93055917416</v>
      </c>
      <c r="DP50" s="94">
        <f t="shared" si="245"/>
        <v>294028.15055917413</v>
      </c>
      <c r="DQ50" s="94">
        <f t="shared" si="245"/>
        <v>254860.82055917411</v>
      </c>
      <c r="DR50" s="94">
        <f t="shared" si="245"/>
        <v>215186.5605591741</v>
      </c>
      <c r="DS50" s="94">
        <f t="shared" si="245"/>
        <v>173607.67055917409</v>
      </c>
      <c r="DT50" s="94">
        <f t="shared" si="245"/>
        <v>119335.13055917408</v>
      </c>
      <c r="DU50" s="94">
        <f t="shared" si="245"/>
        <v>84535.55055917408</v>
      </c>
      <c r="DV50" s="94">
        <f t="shared" si="245"/>
        <v>44130.730559174081</v>
      </c>
      <c r="DW50" s="94">
        <f t="shared" si="245"/>
        <v>-8136.62944082592</v>
      </c>
      <c r="DX50" s="94">
        <f t="shared" ref="DX50" si="273">DW58</f>
        <v>-44168.659440825919</v>
      </c>
      <c r="DY50" s="94">
        <f t="shared" ref="DY50" si="274">DX58</f>
        <v>114612.22055917405</v>
      </c>
      <c r="DZ50" s="94">
        <f t="shared" ref="DZ50" si="275">DY58</f>
        <v>102831.10055917405</v>
      </c>
      <c r="EA50" s="94">
        <f t="shared" ref="EA50" si="276">DZ58</f>
        <v>90567.390559174062</v>
      </c>
      <c r="EB50" s="94">
        <f t="shared" ref="EB50" si="277">EA58</f>
        <v>77795.690559174065</v>
      </c>
      <c r="EC50" s="94">
        <f t="shared" ref="EC50" si="278">EB58</f>
        <v>65771.270559174067</v>
      </c>
      <c r="ED50" s="94">
        <f t="shared" ref="ED50" si="279">EC58</f>
        <v>49638.100559174069</v>
      </c>
      <c r="EE50" s="94">
        <f t="shared" ref="EE50" si="280">ED58</f>
        <v>36467.700559174067</v>
      </c>
      <c r="EF50" s="94">
        <f t="shared" ref="EF50" si="281">EE58</f>
        <v>20880.270559174067</v>
      </c>
      <c r="EG50" s="94">
        <f t="shared" ref="EG50" si="282">EF58</f>
        <v>9485.480559174066</v>
      </c>
      <c r="EH50" s="94">
        <f t="shared" ref="EH50" si="283">EG58</f>
        <v>-3550.6294408259346</v>
      </c>
      <c r="EI50" s="94">
        <f t="shared" ref="EI50" si="284">EH58</f>
        <v>-15450.699555151614</v>
      </c>
    </row>
    <row r="51" spans="1:139" x14ac:dyDescent="0.2">
      <c r="B51" s="90" t="s">
        <v>150</v>
      </c>
      <c r="C51" s="91"/>
      <c r="D51" s="22">
        <v>0</v>
      </c>
      <c r="E51" s="22">
        <v>0</v>
      </c>
      <c r="F51" s="22">
        <v>0</v>
      </c>
      <c r="G51" s="22">
        <v>0</v>
      </c>
      <c r="H51" s="22">
        <v>0</v>
      </c>
      <c r="I51" s="22">
        <v>0</v>
      </c>
      <c r="J51" s="22">
        <v>0</v>
      </c>
      <c r="K51" s="22">
        <v>0</v>
      </c>
      <c r="L51" s="22">
        <v>0</v>
      </c>
      <c r="M51" s="22">
        <v>0</v>
      </c>
      <c r="N51" s="22">
        <v>0</v>
      </c>
      <c r="O51" s="22">
        <v>0</v>
      </c>
      <c r="P51" s="22">
        <v>0</v>
      </c>
      <c r="Q51" s="22">
        <v>0</v>
      </c>
      <c r="R51" s="22">
        <v>0</v>
      </c>
      <c r="S51" s="22">
        <v>0</v>
      </c>
      <c r="T51" s="22">
        <v>0</v>
      </c>
      <c r="U51" s="22">
        <v>0</v>
      </c>
      <c r="V51" s="22">
        <v>0</v>
      </c>
      <c r="W51" s="22">
        <v>0</v>
      </c>
      <c r="X51" s="22">
        <v>0</v>
      </c>
      <c r="Y51" s="22">
        <v>0</v>
      </c>
      <c r="Z51" s="22">
        <v>0</v>
      </c>
      <c r="AA51" s="22">
        <v>0</v>
      </c>
      <c r="AB51" s="22">
        <v>0</v>
      </c>
      <c r="AC51" s="22">
        <v>0</v>
      </c>
      <c r="AD51" s="22">
        <v>0</v>
      </c>
      <c r="AE51" s="22">
        <v>0</v>
      </c>
      <c r="AF51" s="22">
        <v>0</v>
      </c>
      <c r="AG51" s="22">
        <v>0</v>
      </c>
      <c r="AH51" s="22">
        <v>0</v>
      </c>
      <c r="AI51" s="22">
        <v>0</v>
      </c>
      <c r="AJ51" s="22">
        <v>0</v>
      </c>
      <c r="AK51" s="22">
        <v>0</v>
      </c>
      <c r="AL51" s="22">
        <v>0</v>
      </c>
      <c r="AM51" s="22">
        <v>0</v>
      </c>
      <c r="AN51" s="22">
        <v>0</v>
      </c>
      <c r="AO51" s="22">
        <v>0</v>
      </c>
      <c r="AP51" s="22">
        <v>0</v>
      </c>
      <c r="AQ51" s="22">
        <v>0</v>
      </c>
      <c r="AR51" s="22">
        <v>0</v>
      </c>
      <c r="AS51" s="22">
        <v>0</v>
      </c>
      <c r="AT51" s="22">
        <v>0</v>
      </c>
      <c r="AU51" s="22">
        <v>0</v>
      </c>
      <c r="AV51" s="22">
        <v>0</v>
      </c>
      <c r="AW51" s="22">
        <v>0</v>
      </c>
      <c r="AX51" s="22">
        <v>0</v>
      </c>
      <c r="AY51" s="22">
        <v>0</v>
      </c>
      <c r="AZ51" s="22">
        <v>0</v>
      </c>
      <c r="BA51" s="22">
        <v>0</v>
      </c>
      <c r="BB51" s="22">
        <v>0</v>
      </c>
      <c r="BC51" s="22">
        <v>0</v>
      </c>
      <c r="BD51" s="22">
        <v>0</v>
      </c>
      <c r="BE51" s="22">
        <v>0</v>
      </c>
      <c r="BF51" s="22">
        <v>0</v>
      </c>
      <c r="BG51" s="22">
        <v>0</v>
      </c>
      <c r="BH51" s="22">
        <v>0</v>
      </c>
      <c r="BI51" s="22">
        <v>0</v>
      </c>
      <c r="BJ51" s="22">
        <v>0</v>
      </c>
      <c r="BK51" s="22">
        <v>0</v>
      </c>
      <c r="BL51" s="22">
        <v>0</v>
      </c>
      <c r="BM51" s="22">
        <v>0</v>
      </c>
      <c r="BN51" s="22">
        <v>0</v>
      </c>
      <c r="BO51" s="22">
        <v>0</v>
      </c>
      <c r="BP51" s="22">
        <v>859615.79383365298</v>
      </c>
      <c r="BQ51" s="22">
        <v>0</v>
      </c>
      <c r="BR51" s="22">
        <v>0</v>
      </c>
      <c r="BS51" s="22">
        <v>0</v>
      </c>
      <c r="BT51" s="22">
        <v>0</v>
      </c>
      <c r="BU51" s="22">
        <v>0</v>
      </c>
      <c r="BV51" s="22">
        <v>0</v>
      </c>
      <c r="BW51" s="22">
        <v>0</v>
      </c>
      <c r="BX51" s="22">
        <v>0</v>
      </c>
      <c r="BY51" s="22">
        <v>0</v>
      </c>
      <c r="BZ51" s="22">
        <v>0</v>
      </c>
      <c r="CA51" s="22">
        <v>0</v>
      </c>
      <c r="CB51" s="22">
        <v>798812.66898920783</v>
      </c>
      <c r="CC51" s="22">
        <v>0</v>
      </c>
      <c r="CD51" s="22">
        <v>0</v>
      </c>
      <c r="CE51" s="22">
        <v>0</v>
      </c>
      <c r="CF51" s="22">
        <v>0</v>
      </c>
      <c r="CG51" s="22">
        <v>0</v>
      </c>
      <c r="CH51" s="22">
        <v>0</v>
      </c>
      <c r="CI51" s="22">
        <v>0</v>
      </c>
      <c r="CJ51" s="22">
        <v>0</v>
      </c>
      <c r="CK51" s="22">
        <v>0</v>
      </c>
      <c r="CL51" s="22">
        <v>0</v>
      </c>
      <c r="CM51" s="22">
        <v>0</v>
      </c>
      <c r="CN51" s="22">
        <v>1188141.9753635274</v>
      </c>
      <c r="CO51" s="22">
        <v>0</v>
      </c>
      <c r="CP51" s="22">
        <v>0</v>
      </c>
      <c r="CQ51" s="22">
        <v>0</v>
      </c>
      <c r="CR51" s="22">
        <v>0</v>
      </c>
      <c r="CS51" s="22">
        <v>0</v>
      </c>
      <c r="CT51" s="22">
        <v>0</v>
      </c>
      <c r="CU51" s="22">
        <v>0</v>
      </c>
      <c r="CV51" s="22">
        <v>0</v>
      </c>
      <c r="CW51" s="22">
        <v>0</v>
      </c>
      <c r="CX51" s="22">
        <v>0</v>
      </c>
      <c r="CY51" s="22">
        <v>0</v>
      </c>
      <c r="CZ51" s="22">
        <v>243103.14623932951</v>
      </c>
      <c r="DA51" s="22">
        <v>0</v>
      </c>
      <c r="DB51" s="22">
        <v>0</v>
      </c>
      <c r="DC51" s="22">
        <v>0</v>
      </c>
      <c r="DD51" s="22">
        <v>0</v>
      </c>
      <c r="DE51" s="22">
        <v>0</v>
      </c>
      <c r="DF51" s="22">
        <v>0</v>
      </c>
      <c r="DG51" s="22">
        <v>0</v>
      </c>
      <c r="DH51" s="22">
        <v>0</v>
      </c>
      <c r="DI51" s="22">
        <v>0</v>
      </c>
      <c r="DJ51" s="22">
        <v>0</v>
      </c>
      <c r="DK51" s="22">
        <v>0</v>
      </c>
      <c r="DL51" s="22">
        <v>93380.92480151038</v>
      </c>
      <c r="DM51" s="22">
        <v>0</v>
      </c>
      <c r="DN51" s="22">
        <v>0</v>
      </c>
      <c r="DO51" s="22">
        <v>0</v>
      </c>
      <c r="DP51" s="22">
        <v>0</v>
      </c>
      <c r="DQ51" s="22">
        <v>0</v>
      </c>
      <c r="DR51" s="22">
        <v>0</v>
      </c>
      <c r="DS51" s="22">
        <v>0</v>
      </c>
      <c r="DT51" s="22">
        <v>0</v>
      </c>
      <c r="DU51" s="22">
        <v>0</v>
      </c>
      <c r="DV51" s="22">
        <v>0</v>
      </c>
      <c r="DW51" s="22">
        <v>0</v>
      </c>
      <c r="DX51" s="315">
        <v>171549.25999999998</v>
      </c>
      <c r="DY51" s="22">
        <v>0</v>
      </c>
      <c r="DZ51" s="22">
        <v>0</v>
      </c>
      <c r="EA51" s="22">
        <v>0</v>
      </c>
      <c r="EB51" s="22">
        <v>0</v>
      </c>
      <c r="EC51" s="22">
        <v>0</v>
      </c>
      <c r="ED51" s="22">
        <v>0</v>
      </c>
      <c r="EE51" s="22">
        <v>0</v>
      </c>
      <c r="EF51" s="22">
        <v>0</v>
      </c>
      <c r="EG51" s="22">
        <v>0</v>
      </c>
      <c r="EH51" s="22">
        <v>0</v>
      </c>
      <c r="EI51" s="22">
        <v>0</v>
      </c>
    </row>
    <row r="52" spans="1:139" x14ac:dyDescent="0.2">
      <c r="B52" s="90" t="s">
        <v>155</v>
      </c>
      <c r="C52" s="91"/>
      <c r="D52" s="22">
        <v>0</v>
      </c>
      <c r="E52" s="22">
        <v>0</v>
      </c>
      <c r="F52" s="22">
        <v>0</v>
      </c>
      <c r="G52" s="22">
        <v>0</v>
      </c>
      <c r="H52" s="22">
        <v>0</v>
      </c>
      <c r="I52" s="22">
        <v>0</v>
      </c>
      <c r="J52" s="22">
        <v>0</v>
      </c>
      <c r="K52" s="22">
        <v>0</v>
      </c>
      <c r="L52" s="22">
        <v>0</v>
      </c>
      <c r="M52" s="22">
        <v>0</v>
      </c>
      <c r="N52" s="22">
        <v>0</v>
      </c>
      <c r="O52" s="22">
        <v>0</v>
      </c>
      <c r="P52" s="22">
        <v>0</v>
      </c>
      <c r="Q52" s="22">
        <v>0</v>
      </c>
      <c r="R52" s="22">
        <v>0</v>
      </c>
      <c r="S52" s="22">
        <v>0</v>
      </c>
      <c r="T52" s="22">
        <v>0</v>
      </c>
      <c r="U52" s="22">
        <v>0</v>
      </c>
      <c r="V52" s="22">
        <v>0</v>
      </c>
      <c r="W52" s="22">
        <v>0</v>
      </c>
      <c r="X52" s="22">
        <v>0</v>
      </c>
      <c r="Y52" s="22">
        <v>0</v>
      </c>
      <c r="Z52" s="22">
        <v>0</v>
      </c>
      <c r="AA52" s="22">
        <v>0</v>
      </c>
      <c r="AB52" s="22">
        <v>0</v>
      </c>
      <c r="AC52" s="22">
        <v>0</v>
      </c>
      <c r="AD52" s="22">
        <v>0</v>
      </c>
      <c r="AE52" s="22">
        <v>0</v>
      </c>
      <c r="AF52" s="22">
        <v>0</v>
      </c>
      <c r="AG52" s="22">
        <v>0</v>
      </c>
      <c r="AH52" s="22">
        <v>0</v>
      </c>
      <c r="AI52" s="22">
        <v>0</v>
      </c>
      <c r="AJ52" s="22">
        <v>0</v>
      </c>
      <c r="AK52" s="22">
        <v>0</v>
      </c>
      <c r="AL52" s="22">
        <v>0</v>
      </c>
      <c r="AM52" s="22">
        <v>0</v>
      </c>
      <c r="AN52" s="22">
        <v>0</v>
      </c>
      <c r="AO52" s="22">
        <v>0</v>
      </c>
      <c r="AP52" s="22">
        <v>0</v>
      </c>
      <c r="AQ52" s="22">
        <v>0</v>
      </c>
      <c r="AR52" s="22">
        <v>0</v>
      </c>
      <c r="AS52" s="22">
        <v>0</v>
      </c>
      <c r="AT52" s="22">
        <v>0</v>
      </c>
      <c r="AU52" s="22">
        <v>0</v>
      </c>
      <c r="AV52" s="22">
        <v>0</v>
      </c>
      <c r="AW52" s="22">
        <v>0</v>
      </c>
      <c r="AX52" s="22">
        <v>0</v>
      </c>
      <c r="AY52" s="22">
        <v>0</v>
      </c>
      <c r="AZ52" s="22">
        <v>0</v>
      </c>
      <c r="BA52" s="22">
        <v>0</v>
      </c>
      <c r="BB52" s="22">
        <v>0</v>
      </c>
      <c r="BC52" s="22">
        <v>0</v>
      </c>
      <c r="BD52" s="22">
        <v>0</v>
      </c>
      <c r="BE52" s="22">
        <v>0</v>
      </c>
      <c r="BF52" s="22">
        <v>0</v>
      </c>
      <c r="BG52" s="22">
        <v>0</v>
      </c>
      <c r="BH52" s="22">
        <v>0</v>
      </c>
      <c r="BI52" s="22">
        <v>0</v>
      </c>
      <c r="BJ52" s="22">
        <v>0</v>
      </c>
      <c r="BK52" s="22">
        <v>0</v>
      </c>
      <c r="BL52" s="22">
        <v>337899.27231000003</v>
      </c>
      <c r="BM52" s="22">
        <v>0</v>
      </c>
      <c r="BN52" s="22">
        <v>0</v>
      </c>
      <c r="BO52" s="22">
        <v>0</v>
      </c>
      <c r="BP52" s="22">
        <v>0</v>
      </c>
      <c r="BQ52" s="22">
        <v>0</v>
      </c>
      <c r="BR52" s="22">
        <v>0</v>
      </c>
      <c r="BS52" s="22">
        <v>0</v>
      </c>
      <c r="BT52" s="22">
        <v>0</v>
      </c>
      <c r="BU52" s="22">
        <v>0</v>
      </c>
      <c r="BV52" s="22">
        <v>0</v>
      </c>
      <c r="BW52" s="22">
        <v>0</v>
      </c>
      <c r="BX52" s="22">
        <v>0</v>
      </c>
      <c r="BY52" s="22">
        <v>0</v>
      </c>
      <c r="BZ52" s="22">
        <v>0</v>
      </c>
      <c r="CA52" s="22">
        <v>0</v>
      </c>
      <c r="CB52" s="22">
        <v>0</v>
      </c>
      <c r="CC52" s="22">
        <v>0</v>
      </c>
      <c r="CD52" s="22">
        <v>0</v>
      </c>
      <c r="CE52" s="22">
        <v>0</v>
      </c>
      <c r="CF52" s="22">
        <v>0</v>
      </c>
      <c r="CG52" s="22">
        <v>0</v>
      </c>
      <c r="CH52" s="22">
        <v>0</v>
      </c>
      <c r="CI52" s="22">
        <v>0</v>
      </c>
      <c r="CJ52" s="22">
        <v>0</v>
      </c>
      <c r="CK52" s="22">
        <v>0</v>
      </c>
      <c r="CL52" s="22">
        <v>0</v>
      </c>
      <c r="CM52" s="22">
        <v>0</v>
      </c>
      <c r="CN52" s="22">
        <v>0</v>
      </c>
      <c r="CO52" s="22">
        <v>0</v>
      </c>
      <c r="CP52" s="22">
        <v>0</v>
      </c>
      <c r="CQ52" s="22">
        <v>0</v>
      </c>
      <c r="CR52" s="22">
        <v>0</v>
      </c>
      <c r="CS52" s="22">
        <v>0</v>
      </c>
      <c r="CT52" s="22">
        <v>0</v>
      </c>
      <c r="CU52" s="22">
        <v>0</v>
      </c>
      <c r="CV52" s="22">
        <v>0</v>
      </c>
      <c r="CW52" s="22">
        <v>0</v>
      </c>
      <c r="CX52" s="22">
        <v>0</v>
      </c>
      <c r="CY52" s="22">
        <v>0</v>
      </c>
      <c r="CZ52" s="22">
        <v>0</v>
      </c>
      <c r="DA52" s="22">
        <v>0</v>
      </c>
      <c r="DB52" s="22">
        <v>0</v>
      </c>
      <c r="DC52" s="22">
        <v>0</v>
      </c>
      <c r="DD52" s="22">
        <v>0</v>
      </c>
      <c r="DE52" s="22">
        <v>0</v>
      </c>
      <c r="DF52" s="22">
        <v>0</v>
      </c>
      <c r="DG52" s="22">
        <v>0</v>
      </c>
      <c r="DH52" s="22">
        <v>0</v>
      </c>
      <c r="DI52" s="22">
        <v>0</v>
      </c>
      <c r="DJ52" s="22">
        <v>0</v>
      </c>
      <c r="DK52" s="22">
        <v>0</v>
      </c>
      <c r="DL52" s="22">
        <v>0</v>
      </c>
      <c r="DM52" s="22">
        <v>0</v>
      </c>
      <c r="DN52" s="22">
        <v>0</v>
      </c>
      <c r="DO52" s="22">
        <v>0</v>
      </c>
      <c r="DP52" s="22">
        <v>0</v>
      </c>
      <c r="DQ52" s="22">
        <v>0</v>
      </c>
      <c r="DR52" s="22">
        <v>0</v>
      </c>
      <c r="DS52" s="22">
        <v>0</v>
      </c>
      <c r="DT52" s="22">
        <v>0</v>
      </c>
      <c r="DU52" s="22">
        <v>0</v>
      </c>
      <c r="DV52" s="22">
        <v>0</v>
      </c>
      <c r="DW52" s="22">
        <v>0</v>
      </c>
      <c r="DX52" s="315">
        <v>0</v>
      </c>
      <c r="DY52" s="22">
        <v>0</v>
      </c>
      <c r="DZ52" s="22">
        <v>0</v>
      </c>
      <c r="EA52" s="22">
        <v>0</v>
      </c>
      <c r="EB52" s="22">
        <v>0</v>
      </c>
      <c r="EC52" s="22">
        <v>0</v>
      </c>
      <c r="ED52" s="22">
        <v>0</v>
      </c>
      <c r="EE52" s="22">
        <v>0</v>
      </c>
      <c r="EF52" s="22">
        <v>0</v>
      </c>
      <c r="EG52" s="22">
        <v>0</v>
      </c>
      <c r="EH52" s="22">
        <v>0</v>
      </c>
      <c r="EI52" s="22">
        <v>0</v>
      </c>
    </row>
    <row r="53" spans="1:139" x14ac:dyDescent="0.2">
      <c r="B53" s="90" t="s">
        <v>289</v>
      </c>
      <c r="C53" s="91"/>
      <c r="D53" s="22"/>
      <c r="E53" s="22">
        <v>0</v>
      </c>
      <c r="F53" s="22">
        <v>0</v>
      </c>
      <c r="G53" s="22">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0</v>
      </c>
      <c r="AA53" s="22">
        <v>0</v>
      </c>
      <c r="AB53" s="22">
        <v>0</v>
      </c>
      <c r="AC53" s="22">
        <v>0</v>
      </c>
      <c r="AD53" s="22">
        <v>0</v>
      </c>
      <c r="AE53" s="22">
        <v>0</v>
      </c>
      <c r="AF53" s="22">
        <v>0</v>
      </c>
      <c r="AG53" s="22">
        <v>0</v>
      </c>
      <c r="AH53" s="22">
        <v>0</v>
      </c>
      <c r="AI53" s="22">
        <v>0</v>
      </c>
      <c r="AJ53" s="22">
        <v>0</v>
      </c>
      <c r="AK53" s="22">
        <v>0</v>
      </c>
      <c r="AL53" s="22">
        <v>0</v>
      </c>
      <c r="AM53" s="22">
        <v>0</v>
      </c>
      <c r="AN53" s="22">
        <v>0</v>
      </c>
      <c r="AO53" s="22">
        <v>0</v>
      </c>
      <c r="AP53" s="22">
        <v>0</v>
      </c>
      <c r="AQ53" s="22">
        <v>0</v>
      </c>
      <c r="AR53" s="22">
        <v>0</v>
      </c>
      <c r="AS53" s="22">
        <v>0</v>
      </c>
      <c r="AT53" s="22">
        <v>0</v>
      </c>
      <c r="AU53" s="22">
        <v>0</v>
      </c>
      <c r="AV53" s="22">
        <v>0</v>
      </c>
      <c r="AW53" s="22">
        <v>0</v>
      </c>
      <c r="AX53" s="22">
        <v>0</v>
      </c>
      <c r="AY53" s="22">
        <v>0</v>
      </c>
      <c r="AZ53" s="22">
        <v>0</v>
      </c>
      <c r="BA53" s="22">
        <v>0</v>
      </c>
      <c r="BB53" s="22">
        <v>0</v>
      </c>
      <c r="BC53" s="22">
        <v>0</v>
      </c>
      <c r="BD53" s="22">
        <v>0</v>
      </c>
      <c r="BE53" s="22">
        <v>0</v>
      </c>
      <c r="BF53" s="22">
        <v>0</v>
      </c>
      <c r="BG53" s="22">
        <v>0</v>
      </c>
      <c r="BH53" s="22">
        <v>0</v>
      </c>
      <c r="BI53" s="22">
        <v>0</v>
      </c>
      <c r="BJ53" s="22">
        <v>0</v>
      </c>
      <c r="BK53" s="22">
        <v>0</v>
      </c>
      <c r="BL53" s="22">
        <v>0</v>
      </c>
      <c r="BM53" s="22">
        <v>0</v>
      </c>
      <c r="BN53" s="22">
        <v>0</v>
      </c>
      <c r="BO53" s="22">
        <v>0</v>
      </c>
      <c r="BP53" s="22">
        <v>0</v>
      </c>
      <c r="BQ53" s="22">
        <v>0</v>
      </c>
      <c r="BR53" s="22">
        <v>0</v>
      </c>
      <c r="BS53" s="22">
        <v>0</v>
      </c>
      <c r="BT53" s="22">
        <v>0</v>
      </c>
      <c r="BU53" s="22">
        <v>0</v>
      </c>
      <c r="BV53" s="22">
        <v>0</v>
      </c>
      <c r="BW53" s="22">
        <v>0</v>
      </c>
      <c r="BX53" s="22">
        <v>0</v>
      </c>
      <c r="BY53" s="22">
        <v>0</v>
      </c>
      <c r="BZ53" s="22">
        <v>0</v>
      </c>
      <c r="CA53" s="22">
        <v>0</v>
      </c>
      <c r="CB53" s="22">
        <v>0</v>
      </c>
      <c r="CC53" s="22">
        <v>0</v>
      </c>
      <c r="CD53" s="22">
        <v>0</v>
      </c>
      <c r="CE53" s="22">
        <v>0</v>
      </c>
      <c r="CF53" s="22">
        <v>0</v>
      </c>
      <c r="CG53" s="22">
        <v>0</v>
      </c>
      <c r="CH53" s="22">
        <v>0</v>
      </c>
      <c r="CI53" s="22">
        <v>0</v>
      </c>
      <c r="CJ53" s="22">
        <v>0</v>
      </c>
      <c r="CK53" s="22">
        <v>0</v>
      </c>
      <c r="CL53" s="22">
        <v>0</v>
      </c>
      <c r="CM53" s="22">
        <v>0</v>
      </c>
      <c r="CN53" s="22">
        <v>0</v>
      </c>
      <c r="CO53" s="22">
        <v>0</v>
      </c>
      <c r="CP53" s="22">
        <v>0</v>
      </c>
      <c r="CQ53" s="22">
        <v>0</v>
      </c>
      <c r="CR53" s="22">
        <v>0</v>
      </c>
      <c r="CS53" s="22">
        <v>-1077606.9304963881</v>
      </c>
      <c r="CT53" s="22">
        <v>0</v>
      </c>
      <c r="CU53" s="22">
        <v>0</v>
      </c>
      <c r="CV53" s="22">
        <v>0</v>
      </c>
      <c r="CW53" s="22">
        <v>0</v>
      </c>
      <c r="CX53" s="22">
        <v>0</v>
      </c>
      <c r="CY53" s="22">
        <v>0</v>
      </c>
      <c r="CZ53" s="22">
        <v>0</v>
      </c>
      <c r="DA53" s="22">
        <v>0</v>
      </c>
      <c r="DB53" s="22">
        <v>0</v>
      </c>
      <c r="DC53" s="22">
        <v>0</v>
      </c>
      <c r="DD53" s="22">
        <v>0</v>
      </c>
      <c r="DE53" s="22">
        <v>0</v>
      </c>
      <c r="DF53" s="22">
        <v>0</v>
      </c>
      <c r="DG53" s="22">
        <v>0</v>
      </c>
      <c r="DH53" s="22">
        <v>0</v>
      </c>
      <c r="DI53" s="22">
        <v>0</v>
      </c>
      <c r="DJ53" s="22">
        <v>0</v>
      </c>
      <c r="DK53" s="22">
        <v>0</v>
      </c>
      <c r="DL53" s="22">
        <v>337862.02999999997</v>
      </c>
      <c r="DM53" s="22">
        <v>0</v>
      </c>
      <c r="DN53" s="22">
        <v>0</v>
      </c>
      <c r="DO53" s="22">
        <v>0</v>
      </c>
      <c r="DP53" s="22">
        <v>0</v>
      </c>
      <c r="DQ53" s="22">
        <v>0</v>
      </c>
      <c r="DR53" s="22">
        <v>0</v>
      </c>
      <c r="DS53" s="22">
        <v>0</v>
      </c>
      <c r="DT53" s="22">
        <v>0</v>
      </c>
      <c r="DU53" s="22">
        <v>0</v>
      </c>
      <c r="DV53" s="22">
        <v>0</v>
      </c>
      <c r="DW53" s="22">
        <v>0</v>
      </c>
      <c r="DX53" s="22">
        <v>0</v>
      </c>
      <c r="DY53" s="22">
        <v>0</v>
      </c>
      <c r="DZ53" s="22">
        <v>0</v>
      </c>
      <c r="EA53" s="22">
        <v>0</v>
      </c>
      <c r="EB53" s="22">
        <v>0</v>
      </c>
      <c r="EC53" s="22">
        <v>0</v>
      </c>
      <c r="ED53" s="22">
        <v>0</v>
      </c>
      <c r="EE53" s="22">
        <v>0</v>
      </c>
      <c r="EF53" s="22">
        <v>0</v>
      </c>
      <c r="EG53" s="22">
        <v>0</v>
      </c>
      <c r="EH53" s="22">
        <v>0</v>
      </c>
      <c r="EI53" s="22">
        <v>0</v>
      </c>
    </row>
    <row r="54" spans="1:139" x14ac:dyDescent="0.2">
      <c r="B54" s="92" t="s">
        <v>234</v>
      </c>
      <c r="C54" s="91"/>
      <c r="D54" s="22">
        <v>0</v>
      </c>
      <c r="E54" s="22">
        <v>0</v>
      </c>
      <c r="F54" s="22">
        <v>0</v>
      </c>
      <c r="G54" s="22">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22">
        <v>0</v>
      </c>
      <c r="AE54" s="22">
        <v>0</v>
      </c>
      <c r="AF54" s="22">
        <v>0</v>
      </c>
      <c r="AG54" s="22">
        <v>0</v>
      </c>
      <c r="AH54" s="22">
        <v>0</v>
      </c>
      <c r="AI54" s="22">
        <v>0</v>
      </c>
      <c r="AJ54" s="22">
        <v>0</v>
      </c>
      <c r="AK54" s="22">
        <v>0</v>
      </c>
      <c r="AL54" s="22">
        <v>0</v>
      </c>
      <c r="AM54" s="22">
        <v>0</v>
      </c>
      <c r="AN54" s="22">
        <v>0</v>
      </c>
      <c r="AO54" s="22">
        <v>0</v>
      </c>
      <c r="AP54" s="22">
        <v>0</v>
      </c>
      <c r="AQ54" s="22">
        <v>0</v>
      </c>
      <c r="AR54" s="22">
        <v>0</v>
      </c>
      <c r="AS54" s="22">
        <v>0</v>
      </c>
      <c r="AT54" s="22">
        <v>0</v>
      </c>
      <c r="AU54" s="22">
        <v>0</v>
      </c>
      <c r="AV54" s="22">
        <v>0</v>
      </c>
      <c r="AW54" s="22">
        <v>0</v>
      </c>
      <c r="AX54" s="22">
        <v>0</v>
      </c>
      <c r="AY54" s="22">
        <v>0</v>
      </c>
      <c r="AZ54" s="22">
        <v>0</v>
      </c>
      <c r="BA54" s="22">
        <v>0</v>
      </c>
      <c r="BB54" s="22">
        <v>0</v>
      </c>
      <c r="BC54" s="22">
        <v>0</v>
      </c>
      <c r="BD54" s="22">
        <v>0</v>
      </c>
      <c r="BE54" s="22">
        <v>0</v>
      </c>
      <c r="BF54" s="22">
        <v>0</v>
      </c>
      <c r="BG54" s="22">
        <v>0</v>
      </c>
      <c r="BH54" s="22">
        <v>0</v>
      </c>
      <c r="BI54" s="22">
        <v>0</v>
      </c>
      <c r="BJ54" s="22">
        <v>0</v>
      </c>
      <c r="BK54" s="22">
        <v>0</v>
      </c>
      <c r="BL54" s="22">
        <v>0</v>
      </c>
      <c r="BM54" s="22">
        <v>0</v>
      </c>
      <c r="BN54" s="22">
        <v>0</v>
      </c>
      <c r="BO54" s="22">
        <v>0</v>
      </c>
      <c r="BP54" s="22">
        <v>0</v>
      </c>
      <c r="BQ54" s="22">
        <v>0</v>
      </c>
      <c r="BR54" s="22">
        <v>0</v>
      </c>
      <c r="BS54" s="22">
        <v>0</v>
      </c>
      <c r="BT54" s="22">
        <v>0</v>
      </c>
      <c r="BU54" s="22">
        <v>0</v>
      </c>
      <c r="BV54" s="22">
        <v>0</v>
      </c>
      <c r="BW54" s="22">
        <v>0</v>
      </c>
      <c r="BX54" s="22">
        <v>0</v>
      </c>
      <c r="BY54" s="22">
        <v>0</v>
      </c>
      <c r="BZ54" s="22">
        <v>0</v>
      </c>
      <c r="CA54" s="22">
        <v>0</v>
      </c>
      <c r="CB54" s="22">
        <v>0</v>
      </c>
      <c r="CC54" s="22">
        <v>0</v>
      </c>
      <c r="CD54" s="22">
        <v>0</v>
      </c>
      <c r="CE54" s="22">
        <v>0</v>
      </c>
      <c r="CF54" s="22">
        <v>0</v>
      </c>
      <c r="CG54" s="22">
        <v>0</v>
      </c>
      <c r="CH54" s="22">
        <v>0</v>
      </c>
      <c r="CI54" s="22">
        <v>0</v>
      </c>
      <c r="CJ54" s="22">
        <v>0</v>
      </c>
      <c r="CK54" s="22">
        <v>0</v>
      </c>
      <c r="CL54" s="22">
        <v>0</v>
      </c>
      <c r="CM54" s="22">
        <v>0</v>
      </c>
      <c r="CN54" s="22">
        <v>0</v>
      </c>
      <c r="CO54" s="22">
        <v>0</v>
      </c>
      <c r="CP54" s="22">
        <v>0</v>
      </c>
      <c r="CQ54" s="22">
        <v>0</v>
      </c>
      <c r="CR54" s="22">
        <v>0</v>
      </c>
      <c r="CS54" s="22">
        <v>0</v>
      </c>
      <c r="CT54" s="22">
        <v>0</v>
      </c>
      <c r="CU54" s="22">
        <v>0</v>
      </c>
      <c r="CV54" s="22">
        <v>0</v>
      </c>
      <c r="CW54" s="22">
        <v>0</v>
      </c>
      <c r="CX54" s="22">
        <v>0</v>
      </c>
      <c r="CY54" s="22">
        <v>0</v>
      </c>
      <c r="CZ54" s="22">
        <v>34032.609518334386</v>
      </c>
      <c r="DA54" s="22">
        <v>0</v>
      </c>
      <c r="DB54" s="22">
        <v>0</v>
      </c>
      <c r="DC54" s="22">
        <v>0</v>
      </c>
      <c r="DD54" s="22">
        <v>0</v>
      </c>
      <c r="DE54" s="22">
        <v>0</v>
      </c>
      <c r="DF54" s="22">
        <v>0</v>
      </c>
      <c r="DG54" s="22">
        <v>0</v>
      </c>
      <c r="DH54" s="22">
        <v>0</v>
      </c>
      <c r="DI54" s="22">
        <v>0</v>
      </c>
      <c r="DJ54" s="22">
        <v>0</v>
      </c>
      <c r="DK54" s="22">
        <v>0</v>
      </c>
      <c r="DL54" s="22">
        <v>0</v>
      </c>
      <c r="DM54" s="22">
        <v>0</v>
      </c>
      <c r="DN54" s="22">
        <v>0</v>
      </c>
      <c r="DO54" s="22">
        <v>0</v>
      </c>
      <c r="DP54" s="22">
        <v>0</v>
      </c>
      <c r="DQ54" s="22">
        <v>0</v>
      </c>
      <c r="DR54" s="22">
        <v>0</v>
      </c>
      <c r="DS54" s="22">
        <v>0</v>
      </c>
      <c r="DT54" s="22">
        <v>0</v>
      </c>
      <c r="DU54" s="22">
        <v>0</v>
      </c>
      <c r="DV54" s="22">
        <v>0</v>
      </c>
      <c r="DW54" s="22">
        <v>0</v>
      </c>
      <c r="DX54" s="22">
        <v>0</v>
      </c>
      <c r="DY54" s="22">
        <v>0</v>
      </c>
      <c r="DZ54" s="22">
        <v>0</v>
      </c>
      <c r="EA54" s="22">
        <v>0</v>
      </c>
      <c r="EB54" s="22">
        <v>0</v>
      </c>
      <c r="EC54" s="22">
        <v>0</v>
      </c>
      <c r="ED54" s="22">
        <v>0</v>
      </c>
      <c r="EE54" s="22">
        <v>0</v>
      </c>
      <c r="EF54" s="22">
        <v>0</v>
      </c>
      <c r="EG54" s="22">
        <v>0</v>
      </c>
      <c r="EH54" s="22">
        <v>0</v>
      </c>
      <c r="EI54" s="22">
        <v>0</v>
      </c>
    </row>
    <row r="55" spans="1:139" x14ac:dyDescent="0.2">
      <c r="B55" s="90" t="s">
        <v>290</v>
      </c>
      <c r="C55" s="91"/>
      <c r="D55" s="22"/>
      <c r="E55" s="22">
        <v>0</v>
      </c>
      <c r="F55" s="22">
        <v>0</v>
      </c>
      <c r="G55" s="22">
        <v>0</v>
      </c>
      <c r="H55" s="22">
        <v>0</v>
      </c>
      <c r="I55" s="22">
        <v>0</v>
      </c>
      <c r="J55" s="22">
        <v>0</v>
      </c>
      <c r="K55" s="22">
        <v>0</v>
      </c>
      <c r="L55" s="22">
        <v>0</v>
      </c>
      <c r="M55" s="22">
        <v>0</v>
      </c>
      <c r="N55" s="22">
        <v>0</v>
      </c>
      <c r="O55" s="22">
        <v>0</v>
      </c>
      <c r="P55" s="22">
        <v>0</v>
      </c>
      <c r="Q55" s="22">
        <v>0</v>
      </c>
      <c r="R55" s="22">
        <v>0</v>
      </c>
      <c r="S55" s="22">
        <v>0</v>
      </c>
      <c r="T55" s="22">
        <v>0</v>
      </c>
      <c r="U55" s="22">
        <v>0</v>
      </c>
      <c r="V55" s="22">
        <v>0</v>
      </c>
      <c r="W55" s="22">
        <v>0</v>
      </c>
      <c r="X55" s="22">
        <v>0</v>
      </c>
      <c r="Y55" s="22">
        <v>0</v>
      </c>
      <c r="Z55" s="22">
        <v>0</v>
      </c>
      <c r="AA55" s="22">
        <v>0</v>
      </c>
      <c r="AB55" s="22">
        <v>0</v>
      </c>
      <c r="AC55" s="22">
        <v>0</v>
      </c>
      <c r="AD55" s="22">
        <v>0</v>
      </c>
      <c r="AE55" s="22">
        <v>0</v>
      </c>
      <c r="AF55" s="22">
        <v>0</v>
      </c>
      <c r="AG55" s="22">
        <v>0</v>
      </c>
      <c r="AH55" s="22">
        <v>0</v>
      </c>
      <c r="AI55" s="22">
        <v>0</v>
      </c>
      <c r="AJ55" s="22">
        <v>0</v>
      </c>
      <c r="AK55" s="22">
        <v>0</v>
      </c>
      <c r="AL55" s="22">
        <v>0</v>
      </c>
      <c r="AM55" s="22">
        <v>0</v>
      </c>
      <c r="AN55" s="22">
        <v>0</v>
      </c>
      <c r="AO55" s="22">
        <v>0</v>
      </c>
      <c r="AP55" s="22">
        <v>0</v>
      </c>
      <c r="AQ55" s="22">
        <v>0</v>
      </c>
      <c r="AR55" s="22">
        <v>0</v>
      </c>
      <c r="AS55" s="22">
        <v>0</v>
      </c>
      <c r="AT55" s="22">
        <v>0</v>
      </c>
      <c r="AU55" s="22">
        <v>0</v>
      </c>
      <c r="AV55" s="22">
        <v>0</v>
      </c>
      <c r="AW55" s="22">
        <v>0</v>
      </c>
      <c r="AX55" s="22">
        <v>0</v>
      </c>
      <c r="AY55" s="22">
        <v>0</v>
      </c>
      <c r="AZ55" s="22">
        <v>0</v>
      </c>
      <c r="BA55" s="22">
        <v>0</v>
      </c>
      <c r="BB55" s="22">
        <v>0</v>
      </c>
      <c r="BC55" s="22">
        <v>0</v>
      </c>
      <c r="BD55" s="22">
        <v>0</v>
      </c>
      <c r="BE55" s="22">
        <v>0</v>
      </c>
      <c r="BF55" s="22">
        <v>0</v>
      </c>
      <c r="BG55" s="22">
        <v>0</v>
      </c>
      <c r="BH55" s="22">
        <v>0</v>
      </c>
      <c r="BI55" s="22">
        <v>0</v>
      </c>
      <c r="BJ55" s="22">
        <v>0</v>
      </c>
      <c r="BK55" s="22">
        <v>0</v>
      </c>
      <c r="BL55" s="22">
        <v>0</v>
      </c>
      <c r="BM55" s="22">
        <v>0</v>
      </c>
      <c r="BN55" s="22">
        <v>0</v>
      </c>
      <c r="BO55" s="22">
        <v>0</v>
      </c>
      <c r="BP55" s="22">
        <v>0</v>
      </c>
      <c r="BQ55" s="22">
        <v>0</v>
      </c>
      <c r="BR55" s="22">
        <v>0</v>
      </c>
      <c r="BS55" s="22">
        <v>0</v>
      </c>
      <c r="BT55" s="22">
        <v>0</v>
      </c>
      <c r="BU55" s="22">
        <v>0</v>
      </c>
      <c r="BV55" s="22">
        <v>0</v>
      </c>
      <c r="BW55" s="22">
        <v>0</v>
      </c>
      <c r="BX55" s="22">
        <v>0</v>
      </c>
      <c r="BY55" s="22">
        <v>0</v>
      </c>
      <c r="BZ55" s="22">
        <v>0</v>
      </c>
      <c r="CA55" s="22">
        <v>0</v>
      </c>
      <c r="CB55" s="22">
        <v>0</v>
      </c>
      <c r="CC55" s="22">
        <v>0</v>
      </c>
      <c r="CD55" s="22">
        <v>0</v>
      </c>
      <c r="CE55" s="22">
        <v>0</v>
      </c>
      <c r="CF55" s="22">
        <v>0</v>
      </c>
      <c r="CG55" s="22">
        <v>0</v>
      </c>
      <c r="CH55" s="22">
        <v>0</v>
      </c>
      <c r="CI55" s="22">
        <v>0</v>
      </c>
      <c r="CJ55" s="22">
        <v>0</v>
      </c>
      <c r="CK55" s="22">
        <v>0</v>
      </c>
      <c r="CL55" s="22">
        <v>0</v>
      </c>
      <c r="CM55" s="22">
        <v>0</v>
      </c>
      <c r="CN55" s="22">
        <v>0</v>
      </c>
      <c r="CO55" s="22">
        <v>0</v>
      </c>
      <c r="CP55" s="22">
        <v>0</v>
      </c>
      <c r="CQ55" s="22">
        <v>0</v>
      </c>
      <c r="CR55" s="22">
        <v>0</v>
      </c>
      <c r="CS55" s="22">
        <v>0</v>
      </c>
      <c r="CT55" s="22">
        <v>0</v>
      </c>
      <c r="CU55" s="22">
        <v>0</v>
      </c>
      <c r="CV55" s="22">
        <v>0</v>
      </c>
      <c r="CW55" s="22">
        <v>0</v>
      </c>
      <c r="CX55" s="22">
        <v>0</v>
      </c>
      <c r="CY55" s="22">
        <v>0</v>
      </c>
      <c r="CZ55" s="22">
        <v>0</v>
      </c>
      <c r="DA55" s="22">
        <v>0</v>
      </c>
      <c r="DB55" s="22">
        <v>0</v>
      </c>
      <c r="DC55" s="22">
        <v>0</v>
      </c>
      <c r="DD55" s="22">
        <v>0</v>
      </c>
      <c r="DE55" s="22">
        <v>0</v>
      </c>
      <c r="DF55" s="22">
        <v>0</v>
      </c>
      <c r="DG55" s="22">
        <v>0</v>
      </c>
      <c r="DH55" s="22">
        <v>0</v>
      </c>
      <c r="DI55" s="22">
        <v>0</v>
      </c>
      <c r="DJ55" s="22">
        <v>0</v>
      </c>
      <c r="DK55" s="22">
        <v>0</v>
      </c>
      <c r="DL55" s="22">
        <v>0</v>
      </c>
      <c r="DM55" s="22">
        <v>0</v>
      </c>
      <c r="DN55" s="22">
        <v>0</v>
      </c>
      <c r="DO55" s="22">
        <v>0</v>
      </c>
      <c r="DP55" s="22">
        <v>0</v>
      </c>
      <c r="DQ55" s="22">
        <v>0</v>
      </c>
      <c r="DR55" s="22">
        <v>0</v>
      </c>
      <c r="DS55" s="22">
        <v>0</v>
      </c>
      <c r="DT55" s="22">
        <v>0</v>
      </c>
      <c r="DU55" s="22">
        <v>0</v>
      </c>
      <c r="DV55" s="22">
        <v>0</v>
      </c>
      <c r="DW55" s="22">
        <v>0</v>
      </c>
      <c r="DX55" s="22">
        <v>0</v>
      </c>
      <c r="DY55" s="22">
        <v>0</v>
      </c>
      <c r="DZ55" s="22">
        <v>0</v>
      </c>
      <c r="EA55" s="22">
        <v>0</v>
      </c>
      <c r="EB55" s="22">
        <v>0</v>
      </c>
      <c r="EC55" s="22">
        <v>0</v>
      </c>
      <c r="ED55" s="22">
        <v>0</v>
      </c>
      <c r="EE55" s="22">
        <v>0</v>
      </c>
      <c r="EF55" s="22">
        <v>0</v>
      </c>
      <c r="EG55" s="22">
        <v>0</v>
      </c>
      <c r="EH55" s="22">
        <v>0</v>
      </c>
      <c r="EI55" s="22">
        <v>0</v>
      </c>
    </row>
    <row r="56" spans="1:139" x14ac:dyDescent="0.2">
      <c r="B56" s="90" t="s">
        <v>151</v>
      </c>
      <c r="D56" s="22">
        <v>0</v>
      </c>
      <c r="E56" s="22">
        <v>0</v>
      </c>
      <c r="F56" s="22">
        <v>0</v>
      </c>
      <c r="G56" s="22">
        <v>0</v>
      </c>
      <c r="H56" s="22">
        <v>0</v>
      </c>
      <c r="I56" s="22">
        <v>0</v>
      </c>
      <c r="J56" s="22">
        <v>0</v>
      </c>
      <c r="K56" s="22">
        <v>0</v>
      </c>
      <c r="L56" s="22">
        <v>0</v>
      </c>
      <c r="M56" s="22">
        <v>0</v>
      </c>
      <c r="N56" s="22">
        <v>0</v>
      </c>
      <c r="O56" s="22">
        <v>0</v>
      </c>
      <c r="P56" s="22">
        <v>0</v>
      </c>
      <c r="Q56" s="22">
        <v>0</v>
      </c>
      <c r="R56" s="22">
        <v>0</v>
      </c>
      <c r="S56" s="22">
        <v>0</v>
      </c>
      <c r="T56" s="22">
        <v>0</v>
      </c>
      <c r="U56" s="22">
        <v>0</v>
      </c>
      <c r="V56" s="22">
        <v>0</v>
      </c>
      <c r="W56" s="22">
        <v>0</v>
      </c>
      <c r="X56" s="22">
        <v>0</v>
      </c>
      <c r="Y56" s="22">
        <v>0</v>
      </c>
      <c r="Z56" s="22">
        <v>0</v>
      </c>
      <c r="AA56" s="22">
        <v>0</v>
      </c>
      <c r="AB56" s="22">
        <v>0</v>
      </c>
      <c r="AC56" s="22">
        <v>0</v>
      </c>
      <c r="AD56" s="22">
        <v>0</v>
      </c>
      <c r="AE56" s="22">
        <v>0</v>
      </c>
      <c r="AF56" s="22">
        <v>0</v>
      </c>
      <c r="AG56" s="22">
        <v>0</v>
      </c>
      <c r="AH56" s="22">
        <v>0</v>
      </c>
      <c r="AI56" s="22">
        <v>0</v>
      </c>
      <c r="AJ56" s="22">
        <v>0</v>
      </c>
      <c r="AK56" s="22">
        <v>0</v>
      </c>
      <c r="AL56" s="22">
        <v>0</v>
      </c>
      <c r="AM56" s="22">
        <v>0</v>
      </c>
      <c r="AN56" s="22">
        <v>0</v>
      </c>
      <c r="AO56" s="22">
        <v>0</v>
      </c>
      <c r="AP56" s="22">
        <v>0</v>
      </c>
      <c r="AQ56" s="22">
        <v>0</v>
      </c>
      <c r="AR56" s="22">
        <v>0</v>
      </c>
      <c r="AS56" s="22">
        <v>0</v>
      </c>
      <c r="AT56" s="22">
        <v>0</v>
      </c>
      <c r="AU56" s="22">
        <v>0</v>
      </c>
      <c r="AV56" s="22">
        <v>0</v>
      </c>
      <c r="AW56" s="22">
        <v>0</v>
      </c>
      <c r="AX56" s="22">
        <v>0</v>
      </c>
      <c r="AY56" s="22">
        <v>0</v>
      </c>
      <c r="AZ56" s="22">
        <v>0</v>
      </c>
      <c r="BA56" s="22">
        <v>0</v>
      </c>
      <c r="BB56" s="22">
        <v>0</v>
      </c>
      <c r="BC56" s="22">
        <v>0</v>
      </c>
      <c r="BD56" s="22">
        <v>0</v>
      </c>
      <c r="BE56" s="22">
        <v>0</v>
      </c>
      <c r="BF56" s="22">
        <v>0</v>
      </c>
      <c r="BG56" s="22">
        <v>0</v>
      </c>
      <c r="BH56" s="22">
        <v>0</v>
      </c>
      <c r="BI56" s="22">
        <v>0</v>
      </c>
      <c r="BJ56" s="22">
        <v>0</v>
      </c>
      <c r="BK56" s="22">
        <v>-23482.89</v>
      </c>
      <c r="BL56" s="22">
        <v>-54911.5</v>
      </c>
      <c r="BM56" s="22">
        <v>-50921.5</v>
      </c>
      <c r="BN56" s="22">
        <v>-51866.13</v>
      </c>
      <c r="BO56" s="22">
        <v>-57051.43</v>
      </c>
      <c r="BP56" s="22">
        <v>-59151.79</v>
      </c>
      <c r="BQ56" s="22">
        <v>-56934.21</v>
      </c>
      <c r="BR56" s="22">
        <v>-72101.990000000005</v>
      </c>
      <c r="BS56" s="22">
        <v>-62760.65</v>
      </c>
      <c r="BT56" s="22">
        <v>-61567.75</v>
      </c>
      <c r="BU56" s="22">
        <v>-61071.14</v>
      </c>
      <c r="BV56" s="22">
        <v>-54624.42</v>
      </c>
      <c r="BW56" s="22">
        <v>-63853.65</v>
      </c>
      <c r="BX56" s="22">
        <v>-59213.09</v>
      </c>
      <c r="BY56" s="22">
        <v>-63770.66</v>
      </c>
      <c r="BZ56" s="22">
        <v>-61437.85</v>
      </c>
      <c r="CA56" s="22">
        <v>-90867.75</v>
      </c>
      <c r="CB56" s="22">
        <v>-69418.679999999993</v>
      </c>
      <c r="CC56" s="22">
        <v>-68269.25</v>
      </c>
      <c r="CD56" s="22">
        <v>-69009.17</v>
      </c>
      <c r="CE56" s="22">
        <v>-68429.94</v>
      </c>
      <c r="CF56" s="22">
        <v>-73328.03</v>
      </c>
      <c r="CG56" s="22">
        <v>-64369.82</v>
      </c>
      <c r="CH56" s="22">
        <v>-50999.93</v>
      </c>
      <c r="CI56" s="22">
        <v>-79115.3</v>
      </c>
      <c r="CJ56" s="22">
        <v>-70266.03</v>
      </c>
      <c r="CK56" s="22">
        <v>-108512.53</v>
      </c>
      <c r="CL56" s="22">
        <v>-21118.94</v>
      </c>
      <c r="CM56" s="22">
        <v>-55303.55</v>
      </c>
      <c r="CN56" s="22">
        <v>-69241.27</v>
      </c>
      <c r="CO56" s="22">
        <v>-74751.320000000007</v>
      </c>
      <c r="CP56" s="22">
        <v>-85073.65</v>
      </c>
      <c r="CQ56" s="22">
        <v>-74066.97</v>
      </c>
      <c r="CR56" s="22">
        <v>-76061.5</v>
      </c>
      <c r="CS56" s="22">
        <v>-54625.71</v>
      </c>
      <c r="CT56" s="22">
        <v>-48652.28</v>
      </c>
      <c r="CU56" s="22">
        <v>-51612.17</v>
      </c>
      <c r="CV56" s="22">
        <v>51612.17</v>
      </c>
      <c r="CW56" s="22">
        <v>0</v>
      </c>
      <c r="CX56" s="22">
        <v>0</v>
      </c>
      <c r="CY56" s="22">
        <v>0</v>
      </c>
      <c r="CZ56" s="22">
        <v>-8221.1</v>
      </c>
      <c r="DA56" s="22">
        <v>-4679.01</v>
      </c>
      <c r="DB56" s="22">
        <v>-8506.85</v>
      </c>
      <c r="DC56" s="22">
        <v>-4915.24</v>
      </c>
      <c r="DD56" s="22">
        <v>-4515.2299999999996</v>
      </c>
      <c r="DE56" s="22">
        <v>-5484.61</v>
      </c>
      <c r="DF56" s="22">
        <v>-3933.05</v>
      </c>
      <c r="DG56" s="22">
        <v>-5416.32</v>
      </c>
      <c r="DH56" s="22">
        <v>-5513.94</v>
      </c>
      <c r="DI56" s="22">
        <v>-4770.93</v>
      </c>
      <c r="DJ56" s="22">
        <v>-4916.3500000000004</v>
      </c>
      <c r="DK56" s="22">
        <v>-4977.63</v>
      </c>
      <c r="DL56" s="22">
        <v>-46648</v>
      </c>
      <c r="DM56" s="22">
        <v>-36199.370000000003</v>
      </c>
      <c r="DN56" s="22">
        <v>-40680.660000000003</v>
      </c>
      <c r="DO56" s="22">
        <v>-45632.78</v>
      </c>
      <c r="DP56" s="22">
        <v>-39167.33</v>
      </c>
      <c r="DQ56" s="22">
        <v>-39674.26</v>
      </c>
      <c r="DR56" s="22">
        <v>-41578.89</v>
      </c>
      <c r="DS56" s="22">
        <v>-54272.54</v>
      </c>
      <c r="DT56" s="315">
        <f>-'Schedule SC'!D46-'Schedule SC'!D48-'Schedule SC'!C46-'Schedule SC'!C48</f>
        <v>-34799.58</v>
      </c>
      <c r="DU56" s="315">
        <f>-'Schedule SC'!E46-'Schedule SC'!E48</f>
        <v>-40404.82</v>
      </c>
      <c r="DV56" s="315">
        <f>-'Schedule SC'!F46-'Schedule SC'!F48</f>
        <v>-52267.360000000001</v>
      </c>
      <c r="DW56" s="315">
        <f>-'Schedule SC'!G46-'Schedule SC'!G48</f>
        <v>-36032.03</v>
      </c>
      <c r="DX56" s="315">
        <f>-'Schedule SC'!H46-'Schedule SC'!H48</f>
        <v>-12768.38</v>
      </c>
      <c r="DY56" s="315">
        <f>-'Schedule SC'!I46-'Schedule SC'!I48</f>
        <v>-11781.12</v>
      </c>
      <c r="DZ56" s="315">
        <f>-'Schedule SC'!J46-'Schedule SC'!J48</f>
        <v>-12263.71</v>
      </c>
      <c r="EA56" s="315">
        <f>-'Schedule SC'!K46-'Schedule SC'!K48</f>
        <v>-12771.7</v>
      </c>
      <c r="EB56" s="315">
        <f>-'Schedule SC'!L46-'Schedule SC'!L48</f>
        <v>-12024.42</v>
      </c>
      <c r="EC56" s="315">
        <f>-'Schedule SC'!M46-'Schedule SC'!M48</f>
        <v>-16133.17</v>
      </c>
      <c r="ED56" s="315">
        <f>-'Schedule SC'!N46-'Schedule SC'!N48</f>
        <v>-13170.4</v>
      </c>
      <c r="EE56" s="315">
        <f>-'Schedule SC'!O46-'Schedule SC'!O48</f>
        <v>-15587.43</v>
      </c>
      <c r="EF56" s="315">
        <f>-'Schedule SC'!P46-'Schedule SC'!P48</f>
        <v>-11394.79</v>
      </c>
      <c r="EG56" s="315">
        <f>-'Schedule SC'!Q46-'Schedule SC'!Q48</f>
        <v>-13036.11</v>
      </c>
      <c r="EH56" s="315">
        <f>-'Amort Estimate'!D35</f>
        <v>-11900.070114325679</v>
      </c>
      <c r="EI56" s="315">
        <f>-'Amort Estimate'!E35</f>
        <v>-11363.688831641832</v>
      </c>
    </row>
    <row r="57" spans="1:139" x14ac:dyDescent="0.2">
      <c r="B57" s="90" t="s">
        <v>152</v>
      </c>
      <c r="D57" s="18">
        <f t="shared" ref="D57:AI57" si="285">SUM(D51:D56)</f>
        <v>0</v>
      </c>
      <c r="E57" s="18">
        <f t="shared" si="285"/>
        <v>0</v>
      </c>
      <c r="F57" s="18">
        <f t="shared" si="285"/>
        <v>0</v>
      </c>
      <c r="G57" s="18">
        <f t="shared" si="285"/>
        <v>0</v>
      </c>
      <c r="H57" s="18">
        <f t="shared" si="285"/>
        <v>0</v>
      </c>
      <c r="I57" s="18">
        <f t="shared" si="285"/>
        <v>0</v>
      </c>
      <c r="J57" s="18">
        <f t="shared" si="285"/>
        <v>0</v>
      </c>
      <c r="K57" s="18">
        <f t="shared" si="285"/>
        <v>0</v>
      </c>
      <c r="L57" s="18">
        <f t="shared" si="285"/>
        <v>0</v>
      </c>
      <c r="M57" s="18">
        <f t="shared" si="285"/>
        <v>0</v>
      </c>
      <c r="N57" s="18">
        <f t="shared" si="285"/>
        <v>0</v>
      </c>
      <c r="O57" s="18">
        <f t="shared" si="285"/>
        <v>0</v>
      </c>
      <c r="P57" s="18">
        <f t="shared" si="285"/>
        <v>0</v>
      </c>
      <c r="Q57" s="18">
        <f t="shared" si="285"/>
        <v>0</v>
      </c>
      <c r="R57" s="18">
        <f t="shared" si="285"/>
        <v>0</v>
      </c>
      <c r="S57" s="18">
        <f t="shared" si="285"/>
        <v>0</v>
      </c>
      <c r="T57" s="18">
        <f t="shared" si="285"/>
        <v>0</v>
      </c>
      <c r="U57" s="18">
        <f t="shared" si="285"/>
        <v>0</v>
      </c>
      <c r="V57" s="18">
        <f t="shared" si="285"/>
        <v>0</v>
      </c>
      <c r="W57" s="18">
        <f t="shared" si="285"/>
        <v>0</v>
      </c>
      <c r="X57" s="18">
        <f t="shared" si="285"/>
        <v>0</v>
      </c>
      <c r="Y57" s="18">
        <f t="shared" si="285"/>
        <v>0</v>
      </c>
      <c r="Z57" s="18">
        <f t="shared" si="285"/>
        <v>0</v>
      </c>
      <c r="AA57" s="18">
        <f t="shared" si="285"/>
        <v>0</v>
      </c>
      <c r="AB57" s="18">
        <f t="shared" si="285"/>
        <v>0</v>
      </c>
      <c r="AC57" s="18">
        <f t="shared" si="285"/>
        <v>0</v>
      </c>
      <c r="AD57" s="18">
        <f t="shared" si="285"/>
        <v>0</v>
      </c>
      <c r="AE57" s="18">
        <f t="shared" si="285"/>
        <v>0</v>
      </c>
      <c r="AF57" s="18">
        <f t="shared" si="285"/>
        <v>0</v>
      </c>
      <c r="AG57" s="18">
        <f t="shared" si="285"/>
        <v>0</v>
      </c>
      <c r="AH57" s="18">
        <f t="shared" si="285"/>
        <v>0</v>
      </c>
      <c r="AI57" s="18">
        <f t="shared" si="285"/>
        <v>0</v>
      </c>
      <c r="AJ57" s="18">
        <f t="shared" ref="AJ57:BO57" si="286">SUM(AJ51:AJ56)</f>
        <v>0</v>
      </c>
      <c r="AK57" s="18">
        <f t="shared" si="286"/>
        <v>0</v>
      </c>
      <c r="AL57" s="18">
        <f t="shared" si="286"/>
        <v>0</v>
      </c>
      <c r="AM57" s="18">
        <f t="shared" si="286"/>
        <v>0</v>
      </c>
      <c r="AN57" s="18">
        <f t="shared" si="286"/>
        <v>0</v>
      </c>
      <c r="AO57" s="18">
        <f t="shared" si="286"/>
        <v>0</v>
      </c>
      <c r="AP57" s="18">
        <f t="shared" si="286"/>
        <v>0</v>
      </c>
      <c r="AQ57" s="18">
        <f t="shared" si="286"/>
        <v>0</v>
      </c>
      <c r="AR57" s="18">
        <f t="shared" si="286"/>
        <v>0</v>
      </c>
      <c r="AS57" s="18">
        <f t="shared" si="286"/>
        <v>0</v>
      </c>
      <c r="AT57" s="18">
        <f t="shared" si="286"/>
        <v>0</v>
      </c>
      <c r="AU57" s="18">
        <f t="shared" si="286"/>
        <v>0</v>
      </c>
      <c r="AV57" s="18">
        <f t="shared" si="286"/>
        <v>0</v>
      </c>
      <c r="AW57" s="18">
        <f t="shared" si="286"/>
        <v>0</v>
      </c>
      <c r="AX57" s="18">
        <f t="shared" si="286"/>
        <v>0</v>
      </c>
      <c r="AY57" s="18">
        <f t="shared" si="286"/>
        <v>0</v>
      </c>
      <c r="AZ57" s="18">
        <f t="shared" si="286"/>
        <v>0</v>
      </c>
      <c r="BA57" s="18">
        <f t="shared" si="286"/>
        <v>0</v>
      </c>
      <c r="BB57" s="18">
        <f t="shared" si="286"/>
        <v>0</v>
      </c>
      <c r="BC57" s="18">
        <f t="shared" si="286"/>
        <v>0</v>
      </c>
      <c r="BD57" s="18">
        <f t="shared" si="286"/>
        <v>0</v>
      </c>
      <c r="BE57" s="18">
        <f t="shared" si="286"/>
        <v>0</v>
      </c>
      <c r="BF57" s="18">
        <f t="shared" si="286"/>
        <v>0</v>
      </c>
      <c r="BG57" s="18">
        <f t="shared" si="286"/>
        <v>0</v>
      </c>
      <c r="BH57" s="18">
        <f t="shared" si="286"/>
        <v>0</v>
      </c>
      <c r="BI57" s="18">
        <f t="shared" si="286"/>
        <v>0</v>
      </c>
      <c r="BJ57" s="18">
        <f t="shared" si="286"/>
        <v>0</v>
      </c>
      <c r="BK57" s="18">
        <f t="shared" si="286"/>
        <v>-23482.89</v>
      </c>
      <c r="BL57" s="18">
        <f t="shared" si="286"/>
        <v>282987.77231000003</v>
      </c>
      <c r="BM57" s="18">
        <f t="shared" si="286"/>
        <v>-50921.5</v>
      </c>
      <c r="BN57" s="18">
        <f t="shared" si="286"/>
        <v>-51866.13</v>
      </c>
      <c r="BO57" s="18">
        <f t="shared" si="286"/>
        <v>-57051.43</v>
      </c>
      <c r="BP57" s="18">
        <f t="shared" ref="BP57:DS57" si="287">SUM(BP51:BP56)</f>
        <v>800464.00383365294</v>
      </c>
      <c r="BQ57" s="18">
        <f t="shared" si="287"/>
        <v>-56934.21</v>
      </c>
      <c r="BR57" s="18">
        <f t="shared" si="287"/>
        <v>-72101.990000000005</v>
      </c>
      <c r="BS57" s="18">
        <f t="shared" si="287"/>
        <v>-62760.65</v>
      </c>
      <c r="BT57" s="18">
        <f t="shared" si="287"/>
        <v>-61567.75</v>
      </c>
      <c r="BU57" s="18">
        <f t="shared" si="287"/>
        <v>-61071.14</v>
      </c>
      <c r="BV57" s="18">
        <f t="shared" si="287"/>
        <v>-54624.42</v>
      </c>
      <c r="BW57" s="18">
        <f t="shared" si="287"/>
        <v>-63853.65</v>
      </c>
      <c r="BX57" s="18">
        <f t="shared" si="287"/>
        <v>-59213.09</v>
      </c>
      <c r="BY57" s="18">
        <f t="shared" si="287"/>
        <v>-63770.66</v>
      </c>
      <c r="BZ57" s="18">
        <f t="shared" si="287"/>
        <v>-61437.85</v>
      </c>
      <c r="CA57" s="18">
        <f t="shared" si="287"/>
        <v>-90867.75</v>
      </c>
      <c r="CB57" s="18">
        <f t="shared" si="287"/>
        <v>729393.98898920789</v>
      </c>
      <c r="CC57" s="18">
        <f t="shared" si="287"/>
        <v>-68269.25</v>
      </c>
      <c r="CD57" s="18">
        <f t="shared" si="287"/>
        <v>-69009.17</v>
      </c>
      <c r="CE57" s="18">
        <f t="shared" si="287"/>
        <v>-68429.94</v>
      </c>
      <c r="CF57" s="18">
        <f t="shared" si="287"/>
        <v>-73328.03</v>
      </c>
      <c r="CG57" s="18">
        <f t="shared" si="287"/>
        <v>-64369.82</v>
      </c>
      <c r="CH57" s="18">
        <f t="shared" si="287"/>
        <v>-50999.93</v>
      </c>
      <c r="CI57" s="18">
        <f t="shared" si="287"/>
        <v>-79115.3</v>
      </c>
      <c r="CJ57" s="18">
        <f t="shared" ref="CJ57:CU57" si="288">SUM(CJ51:CJ56)</f>
        <v>-70266.03</v>
      </c>
      <c r="CK57" s="18">
        <f t="shared" si="288"/>
        <v>-108512.53</v>
      </c>
      <c r="CL57" s="18">
        <f t="shared" si="288"/>
        <v>-21118.94</v>
      </c>
      <c r="CM57" s="18">
        <f t="shared" si="288"/>
        <v>-55303.55</v>
      </c>
      <c r="CN57" s="18">
        <f t="shared" si="288"/>
        <v>1118900.7053635274</v>
      </c>
      <c r="CO57" s="18">
        <f t="shared" si="288"/>
        <v>-74751.320000000007</v>
      </c>
      <c r="CP57" s="18">
        <f t="shared" si="288"/>
        <v>-85073.65</v>
      </c>
      <c r="CQ57" s="18">
        <f t="shared" si="288"/>
        <v>-74066.97</v>
      </c>
      <c r="CR57" s="18">
        <f t="shared" si="288"/>
        <v>-76061.5</v>
      </c>
      <c r="CS57" s="18">
        <f t="shared" si="288"/>
        <v>-1132232.6404963881</v>
      </c>
      <c r="CT57" s="18">
        <f t="shared" si="288"/>
        <v>-48652.28</v>
      </c>
      <c r="CU57" s="18">
        <f t="shared" si="288"/>
        <v>-51612.17</v>
      </c>
      <c r="CV57" s="18">
        <f t="shared" ref="CV57:DH57" si="289">SUM(CV51:CV56)</f>
        <v>51612.17</v>
      </c>
      <c r="CW57" s="18">
        <f t="shared" si="289"/>
        <v>0</v>
      </c>
      <c r="CX57" s="18">
        <f t="shared" si="289"/>
        <v>0</v>
      </c>
      <c r="CY57" s="18">
        <f t="shared" si="289"/>
        <v>0</v>
      </c>
      <c r="CZ57" s="18">
        <f t="shared" si="289"/>
        <v>268914.65575766389</v>
      </c>
      <c r="DA57" s="18">
        <f t="shared" si="289"/>
        <v>-4679.01</v>
      </c>
      <c r="DB57" s="18">
        <f t="shared" si="289"/>
        <v>-8506.85</v>
      </c>
      <c r="DC57" s="18">
        <f t="shared" si="289"/>
        <v>-4915.24</v>
      </c>
      <c r="DD57" s="18">
        <f t="shared" si="289"/>
        <v>-4515.2299999999996</v>
      </c>
      <c r="DE57" s="18">
        <f t="shared" si="289"/>
        <v>-5484.61</v>
      </c>
      <c r="DF57" s="18">
        <f t="shared" si="289"/>
        <v>-3933.05</v>
      </c>
      <c r="DG57" s="18">
        <f t="shared" si="289"/>
        <v>-5416.32</v>
      </c>
      <c r="DH57" s="18">
        <f t="shared" si="289"/>
        <v>-5513.94</v>
      </c>
      <c r="DI57" s="18">
        <f t="shared" si="287"/>
        <v>-4770.93</v>
      </c>
      <c r="DJ57" s="18">
        <f t="shared" si="287"/>
        <v>-4916.3500000000004</v>
      </c>
      <c r="DK57" s="18">
        <f t="shared" si="287"/>
        <v>-4977.63</v>
      </c>
      <c r="DL57" s="18">
        <f t="shared" si="287"/>
        <v>384594.95480151032</v>
      </c>
      <c r="DM57" s="18">
        <f t="shared" si="287"/>
        <v>-36199.370000000003</v>
      </c>
      <c r="DN57" s="18">
        <f t="shared" si="287"/>
        <v>-40680.660000000003</v>
      </c>
      <c r="DO57" s="18">
        <f t="shared" si="287"/>
        <v>-45632.78</v>
      </c>
      <c r="DP57" s="18">
        <f t="shared" si="287"/>
        <v>-39167.33</v>
      </c>
      <c r="DQ57" s="18">
        <f t="shared" si="287"/>
        <v>-39674.26</v>
      </c>
      <c r="DR57" s="18">
        <f t="shared" si="287"/>
        <v>-41578.89</v>
      </c>
      <c r="DS57" s="18">
        <f t="shared" si="287"/>
        <v>-54272.54</v>
      </c>
      <c r="DT57" s="18">
        <f t="shared" ref="DT57:DW57" si="290">SUM(DT51:DT56)</f>
        <v>-34799.58</v>
      </c>
      <c r="DU57" s="18">
        <f t="shared" si="290"/>
        <v>-40404.82</v>
      </c>
      <c r="DV57" s="18">
        <f t="shared" si="290"/>
        <v>-52267.360000000001</v>
      </c>
      <c r="DW57" s="18">
        <f t="shared" si="290"/>
        <v>-36032.03</v>
      </c>
      <c r="DX57" s="18">
        <f t="shared" ref="DX57:EG57" si="291">SUM(DX51:DX56)</f>
        <v>158780.87999999998</v>
      </c>
      <c r="DY57" s="18">
        <f t="shared" si="291"/>
        <v>-11781.12</v>
      </c>
      <c r="DZ57" s="18">
        <f t="shared" si="291"/>
        <v>-12263.71</v>
      </c>
      <c r="EA57" s="18">
        <f t="shared" si="291"/>
        <v>-12771.7</v>
      </c>
      <c r="EB57" s="18">
        <f t="shared" si="291"/>
        <v>-12024.42</v>
      </c>
      <c r="EC57" s="18">
        <f t="shared" si="291"/>
        <v>-16133.17</v>
      </c>
      <c r="ED57" s="18">
        <f t="shared" si="291"/>
        <v>-13170.4</v>
      </c>
      <c r="EE57" s="18">
        <f t="shared" si="291"/>
        <v>-15587.43</v>
      </c>
      <c r="EF57" s="18">
        <f t="shared" si="291"/>
        <v>-11394.79</v>
      </c>
      <c r="EG57" s="18">
        <f t="shared" si="291"/>
        <v>-13036.11</v>
      </c>
      <c r="EH57" s="18">
        <f t="shared" ref="EH57:EI57" si="292">SUM(EH51:EH56)</f>
        <v>-11900.070114325679</v>
      </c>
      <c r="EI57" s="18">
        <f t="shared" si="292"/>
        <v>-11363.688831641832</v>
      </c>
    </row>
    <row r="58" spans="1:139" x14ac:dyDescent="0.2">
      <c r="B58" s="90" t="s">
        <v>153</v>
      </c>
      <c r="D58" s="94">
        <f t="shared" ref="D58:AI58" si="293">D50+D57</f>
        <v>0</v>
      </c>
      <c r="E58" s="94">
        <f t="shared" si="293"/>
        <v>0</v>
      </c>
      <c r="F58" s="94">
        <f t="shared" si="293"/>
        <v>0</v>
      </c>
      <c r="G58" s="94">
        <f t="shared" si="293"/>
        <v>0</v>
      </c>
      <c r="H58" s="94">
        <f t="shared" si="293"/>
        <v>0</v>
      </c>
      <c r="I58" s="94">
        <f t="shared" si="293"/>
        <v>0</v>
      </c>
      <c r="J58" s="94">
        <f t="shared" si="293"/>
        <v>0</v>
      </c>
      <c r="K58" s="94">
        <f t="shared" si="293"/>
        <v>0</v>
      </c>
      <c r="L58" s="94">
        <f t="shared" si="293"/>
        <v>0</v>
      </c>
      <c r="M58" s="94">
        <f t="shared" si="293"/>
        <v>0</v>
      </c>
      <c r="N58" s="94">
        <f t="shared" si="293"/>
        <v>0</v>
      </c>
      <c r="O58" s="94">
        <f t="shared" si="293"/>
        <v>0</v>
      </c>
      <c r="P58" s="94">
        <f t="shared" si="293"/>
        <v>0</v>
      </c>
      <c r="Q58" s="94">
        <f t="shared" si="293"/>
        <v>0</v>
      </c>
      <c r="R58" s="94">
        <f t="shared" si="293"/>
        <v>0</v>
      </c>
      <c r="S58" s="94">
        <f t="shared" si="293"/>
        <v>0</v>
      </c>
      <c r="T58" s="94">
        <f t="shared" si="293"/>
        <v>0</v>
      </c>
      <c r="U58" s="94">
        <f t="shared" si="293"/>
        <v>0</v>
      </c>
      <c r="V58" s="94">
        <f t="shared" si="293"/>
        <v>0</v>
      </c>
      <c r="W58" s="94">
        <f t="shared" si="293"/>
        <v>0</v>
      </c>
      <c r="X58" s="94">
        <f t="shared" si="293"/>
        <v>0</v>
      </c>
      <c r="Y58" s="94">
        <f t="shared" si="293"/>
        <v>0</v>
      </c>
      <c r="Z58" s="94">
        <f t="shared" si="293"/>
        <v>0</v>
      </c>
      <c r="AA58" s="94">
        <f t="shared" si="293"/>
        <v>0</v>
      </c>
      <c r="AB58" s="94">
        <f t="shared" si="293"/>
        <v>0</v>
      </c>
      <c r="AC58" s="94">
        <f t="shared" si="293"/>
        <v>0</v>
      </c>
      <c r="AD58" s="94">
        <f t="shared" si="293"/>
        <v>0</v>
      </c>
      <c r="AE58" s="94">
        <f t="shared" si="293"/>
        <v>0</v>
      </c>
      <c r="AF58" s="94">
        <f t="shared" si="293"/>
        <v>0</v>
      </c>
      <c r="AG58" s="94">
        <f t="shared" si="293"/>
        <v>0</v>
      </c>
      <c r="AH58" s="94">
        <f t="shared" si="293"/>
        <v>0</v>
      </c>
      <c r="AI58" s="94">
        <f t="shared" si="293"/>
        <v>0</v>
      </c>
      <c r="AJ58" s="94">
        <f t="shared" ref="AJ58:BO58" si="294">AJ50+AJ57</f>
        <v>0</v>
      </c>
      <c r="AK58" s="94">
        <f t="shared" si="294"/>
        <v>0</v>
      </c>
      <c r="AL58" s="94">
        <f t="shared" si="294"/>
        <v>0</v>
      </c>
      <c r="AM58" s="94">
        <f t="shared" si="294"/>
        <v>0</v>
      </c>
      <c r="AN58" s="94">
        <f t="shared" si="294"/>
        <v>0</v>
      </c>
      <c r="AO58" s="94">
        <f t="shared" si="294"/>
        <v>0</v>
      </c>
      <c r="AP58" s="94">
        <f t="shared" si="294"/>
        <v>0</v>
      </c>
      <c r="AQ58" s="94">
        <f t="shared" si="294"/>
        <v>0</v>
      </c>
      <c r="AR58" s="94">
        <f t="shared" si="294"/>
        <v>0</v>
      </c>
      <c r="AS58" s="94">
        <f t="shared" si="294"/>
        <v>0</v>
      </c>
      <c r="AT58" s="94">
        <f t="shared" si="294"/>
        <v>0</v>
      </c>
      <c r="AU58" s="94">
        <f t="shared" si="294"/>
        <v>0</v>
      </c>
      <c r="AV58" s="94">
        <f t="shared" si="294"/>
        <v>0</v>
      </c>
      <c r="AW58" s="94">
        <f t="shared" si="294"/>
        <v>0</v>
      </c>
      <c r="AX58" s="94">
        <f t="shared" si="294"/>
        <v>0</v>
      </c>
      <c r="AY58" s="94">
        <f t="shared" si="294"/>
        <v>0</v>
      </c>
      <c r="AZ58" s="94">
        <f t="shared" si="294"/>
        <v>0</v>
      </c>
      <c r="BA58" s="94">
        <f t="shared" si="294"/>
        <v>0</v>
      </c>
      <c r="BB58" s="94">
        <f t="shared" si="294"/>
        <v>0</v>
      </c>
      <c r="BC58" s="94">
        <f t="shared" si="294"/>
        <v>0</v>
      </c>
      <c r="BD58" s="94">
        <f t="shared" si="294"/>
        <v>0</v>
      </c>
      <c r="BE58" s="94">
        <f t="shared" si="294"/>
        <v>0</v>
      </c>
      <c r="BF58" s="94">
        <f t="shared" si="294"/>
        <v>0</v>
      </c>
      <c r="BG58" s="94">
        <f t="shared" si="294"/>
        <v>0</v>
      </c>
      <c r="BH58" s="94">
        <f t="shared" si="294"/>
        <v>0</v>
      </c>
      <c r="BI58" s="94">
        <f t="shared" si="294"/>
        <v>0</v>
      </c>
      <c r="BJ58" s="94">
        <f t="shared" si="294"/>
        <v>0</v>
      </c>
      <c r="BK58" s="94">
        <f t="shared" si="294"/>
        <v>-23482.89</v>
      </c>
      <c r="BL58" s="94">
        <f t="shared" si="294"/>
        <v>259504.88231000002</v>
      </c>
      <c r="BM58" s="94">
        <f t="shared" si="294"/>
        <v>208583.38231000002</v>
      </c>
      <c r="BN58" s="94">
        <f t="shared" si="294"/>
        <v>156717.25231000001</v>
      </c>
      <c r="BO58" s="94">
        <f t="shared" si="294"/>
        <v>99665.822310000018</v>
      </c>
      <c r="BP58" s="94">
        <f t="shared" ref="BP58:DS58" si="295">BP50+BP57</f>
        <v>900129.8261436529</v>
      </c>
      <c r="BQ58" s="94">
        <f t="shared" si="295"/>
        <v>843195.61614365294</v>
      </c>
      <c r="BR58" s="94">
        <f t="shared" si="295"/>
        <v>771093.62614365295</v>
      </c>
      <c r="BS58" s="94">
        <f t="shared" si="295"/>
        <v>708332.97614365292</v>
      </c>
      <c r="BT58" s="94">
        <f t="shared" si="295"/>
        <v>646765.22614365292</v>
      </c>
      <c r="BU58" s="94">
        <f t="shared" si="295"/>
        <v>585694.08614365291</v>
      </c>
      <c r="BV58" s="94">
        <f t="shared" si="295"/>
        <v>531069.66614365287</v>
      </c>
      <c r="BW58" s="94">
        <f t="shared" si="295"/>
        <v>467216.01614365284</v>
      </c>
      <c r="BX58" s="94">
        <f t="shared" si="295"/>
        <v>408002.92614365288</v>
      </c>
      <c r="BY58" s="94">
        <f t="shared" si="295"/>
        <v>344232.26614365284</v>
      </c>
      <c r="BZ58" s="94">
        <f t="shared" si="295"/>
        <v>282794.41614365287</v>
      </c>
      <c r="CA58" s="94">
        <f t="shared" si="295"/>
        <v>191926.66614365287</v>
      </c>
      <c r="CB58" s="94">
        <f t="shared" si="295"/>
        <v>921320.65513286076</v>
      </c>
      <c r="CC58" s="94">
        <f t="shared" si="295"/>
        <v>853051.40513286076</v>
      </c>
      <c r="CD58" s="94">
        <f t="shared" si="295"/>
        <v>784042.23513286072</v>
      </c>
      <c r="CE58" s="94">
        <f t="shared" si="295"/>
        <v>715612.29513286077</v>
      </c>
      <c r="CF58" s="94">
        <f t="shared" si="295"/>
        <v>642284.26513286075</v>
      </c>
      <c r="CG58" s="94">
        <f t="shared" si="295"/>
        <v>577914.4451328608</v>
      </c>
      <c r="CH58" s="94">
        <f t="shared" si="295"/>
        <v>526914.51513286075</v>
      </c>
      <c r="CI58" s="94">
        <f t="shared" si="295"/>
        <v>447799.21513286076</v>
      </c>
      <c r="CJ58" s="94">
        <f t="shared" ref="CJ58:CU58" si="296">CJ50+CJ57</f>
        <v>377533.18513286079</v>
      </c>
      <c r="CK58" s="94">
        <f t="shared" si="296"/>
        <v>269020.65513286076</v>
      </c>
      <c r="CL58" s="94">
        <f t="shared" si="296"/>
        <v>247901.71513286076</v>
      </c>
      <c r="CM58" s="94">
        <f t="shared" si="296"/>
        <v>192598.16513286077</v>
      </c>
      <c r="CN58" s="94">
        <f t="shared" si="296"/>
        <v>1311498.8704963881</v>
      </c>
      <c r="CO58" s="94">
        <f t="shared" si="296"/>
        <v>1236747.550496388</v>
      </c>
      <c r="CP58" s="94">
        <f t="shared" si="296"/>
        <v>1151673.9004963881</v>
      </c>
      <c r="CQ58" s="94">
        <f t="shared" si="296"/>
        <v>1077606.9304963881</v>
      </c>
      <c r="CR58" s="94">
        <f t="shared" si="296"/>
        <v>1001545.4304963881</v>
      </c>
      <c r="CS58" s="94">
        <f t="shared" si="296"/>
        <v>-130687.20999999996</v>
      </c>
      <c r="CT58" s="94">
        <f t="shared" si="296"/>
        <v>-179339.48999999996</v>
      </c>
      <c r="CU58" s="94">
        <f t="shared" si="296"/>
        <v>-230951.65999999997</v>
      </c>
      <c r="CV58" s="94">
        <f t="shared" ref="CV58:DH58" si="297">CV50+CV57</f>
        <v>-179339.49</v>
      </c>
      <c r="CW58" s="94">
        <f t="shared" si="297"/>
        <v>-179339.49</v>
      </c>
      <c r="CX58" s="94">
        <f t="shared" si="297"/>
        <v>-179339.49</v>
      </c>
      <c r="CY58" s="94">
        <f t="shared" si="297"/>
        <v>-179339.49</v>
      </c>
      <c r="CZ58" s="94">
        <f t="shared" si="297"/>
        <v>89575.165757663897</v>
      </c>
      <c r="DA58" s="94">
        <f t="shared" si="297"/>
        <v>84896.155757663902</v>
      </c>
      <c r="DB58" s="94">
        <f t="shared" si="297"/>
        <v>76389.305757663897</v>
      </c>
      <c r="DC58" s="94">
        <f t="shared" si="297"/>
        <v>71474.065757663891</v>
      </c>
      <c r="DD58" s="94">
        <f t="shared" si="297"/>
        <v>66958.835757663895</v>
      </c>
      <c r="DE58" s="94">
        <f t="shared" si="297"/>
        <v>61474.225757663895</v>
      </c>
      <c r="DF58" s="94">
        <f t="shared" si="297"/>
        <v>57541.175757663892</v>
      </c>
      <c r="DG58" s="94">
        <f t="shared" si="297"/>
        <v>52124.855757663892</v>
      </c>
      <c r="DH58" s="94">
        <f t="shared" si="297"/>
        <v>46610.91575766389</v>
      </c>
      <c r="DI58" s="94">
        <f t="shared" si="295"/>
        <v>41839.98575766389</v>
      </c>
      <c r="DJ58" s="94">
        <f t="shared" si="295"/>
        <v>36923.635757663891</v>
      </c>
      <c r="DK58" s="94">
        <f t="shared" si="295"/>
        <v>31946.00575766389</v>
      </c>
      <c r="DL58" s="94">
        <f t="shared" si="295"/>
        <v>416540.96055917419</v>
      </c>
      <c r="DM58" s="94">
        <f t="shared" si="295"/>
        <v>380341.59055917419</v>
      </c>
      <c r="DN58" s="94">
        <f t="shared" si="295"/>
        <v>339660.93055917416</v>
      </c>
      <c r="DO58" s="94">
        <f t="shared" si="295"/>
        <v>294028.15055917413</v>
      </c>
      <c r="DP58" s="94">
        <f t="shared" si="295"/>
        <v>254860.82055917411</v>
      </c>
      <c r="DQ58" s="94">
        <f t="shared" si="295"/>
        <v>215186.5605591741</v>
      </c>
      <c r="DR58" s="94">
        <f t="shared" si="295"/>
        <v>173607.67055917409</v>
      </c>
      <c r="DS58" s="94">
        <f t="shared" si="295"/>
        <v>119335.13055917408</v>
      </c>
      <c r="DT58" s="94">
        <f t="shared" ref="DT58:DW58" si="298">DT50+DT57</f>
        <v>84535.55055917408</v>
      </c>
      <c r="DU58" s="94">
        <f t="shared" si="298"/>
        <v>44130.730559174081</v>
      </c>
      <c r="DV58" s="94">
        <f t="shared" si="298"/>
        <v>-8136.62944082592</v>
      </c>
      <c r="DW58" s="94">
        <f t="shared" si="298"/>
        <v>-44168.659440825919</v>
      </c>
      <c r="DX58" s="94">
        <f t="shared" ref="DX58:EG58" si="299">DX50+DX57</f>
        <v>114612.22055917405</v>
      </c>
      <c r="DY58" s="94">
        <f t="shared" si="299"/>
        <v>102831.10055917405</v>
      </c>
      <c r="DZ58" s="94">
        <f t="shared" si="299"/>
        <v>90567.390559174062</v>
      </c>
      <c r="EA58" s="94">
        <f t="shared" si="299"/>
        <v>77795.690559174065</v>
      </c>
      <c r="EB58" s="94">
        <f t="shared" si="299"/>
        <v>65771.270559174067</v>
      </c>
      <c r="EC58" s="94">
        <f t="shared" si="299"/>
        <v>49638.100559174069</v>
      </c>
      <c r="ED58" s="94">
        <f t="shared" si="299"/>
        <v>36467.700559174067</v>
      </c>
      <c r="EE58" s="94">
        <f t="shared" si="299"/>
        <v>20880.270559174067</v>
      </c>
      <c r="EF58" s="94">
        <f t="shared" si="299"/>
        <v>9485.480559174066</v>
      </c>
      <c r="EG58" s="94">
        <f t="shared" si="299"/>
        <v>-3550.6294408259346</v>
      </c>
      <c r="EH58" s="94">
        <f t="shared" ref="EH58:EI58" si="300">EH50+EH57</f>
        <v>-15450.699555151614</v>
      </c>
      <c r="EI58" s="94">
        <f t="shared" si="300"/>
        <v>-26814.388386793446</v>
      </c>
    </row>
    <row r="59" spans="1:139" x14ac:dyDescent="0.2">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row>
    <row r="60" spans="1:139" ht="10.5" x14ac:dyDescent="0.25">
      <c r="A60" s="1" t="s">
        <v>158</v>
      </c>
      <c r="C60" s="91">
        <v>18239101</v>
      </c>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DV60" s="92"/>
      <c r="DW60" s="92"/>
      <c r="DX60" s="92"/>
      <c r="DY60" s="92"/>
      <c r="DZ60" s="92"/>
      <c r="EA60" s="92"/>
      <c r="EB60" s="92"/>
      <c r="EC60" s="92"/>
      <c r="ED60" s="92"/>
      <c r="EE60" s="92"/>
      <c r="EF60" s="92"/>
      <c r="EG60" s="92"/>
      <c r="EH60" s="92"/>
      <c r="EI60" s="92"/>
    </row>
    <row r="61" spans="1:139" x14ac:dyDescent="0.2">
      <c r="B61" s="90" t="s">
        <v>149</v>
      </c>
      <c r="C61" s="91">
        <v>25400471</v>
      </c>
      <c r="D61" s="94">
        <v>0</v>
      </c>
      <c r="E61" s="94">
        <f t="shared" ref="E61:AJ61" si="301">D68</f>
        <v>0</v>
      </c>
      <c r="F61" s="94">
        <f t="shared" si="301"/>
        <v>0</v>
      </c>
      <c r="G61" s="94">
        <f t="shared" si="301"/>
        <v>0</v>
      </c>
      <c r="H61" s="94">
        <f t="shared" si="301"/>
        <v>0</v>
      </c>
      <c r="I61" s="94">
        <f t="shared" si="301"/>
        <v>0</v>
      </c>
      <c r="J61" s="94">
        <f t="shared" si="301"/>
        <v>0</v>
      </c>
      <c r="K61" s="94">
        <f t="shared" si="301"/>
        <v>0</v>
      </c>
      <c r="L61" s="94">
        <f t="shared" si="301"/>
        <v>0</v>
      </c>
      <c r="M61" s="94">
        <f t="shared" si="301"/>
        <v>0</v>
      </c>
      <c r="N61" s="94">
        <f t="shared" si="301"/>
        <v>0</v>
      </c>
      <c r="O61" s="94">
        <f t="shared" si="301"/>
        <v>0</v>
      </c>
      <c r="P61" s="94">
        <f t="shared" si="301"/>
        <v>0</v>
      </c>
      <c r="Q61" s="94">
        <f t="shared" si="301"/>
        <v>0</v>
      </c>
      <c r="R61" s="94">
        <f t="shared" si="301"/>
        <v>0</v>
      </c>
      <c r="S61" s="94">
        <f t="shared" si="301"/>
        <v>0</v>
      </c>
      <c r="T61" s="94">
        <f t="shared" si="301"/>
        <v>0</v>
      </c>
      <c r="U61" s="94">
        <f t="shared" si="301"/>
        <v>-168504.32698013465</v>
      </c>
      <c r="V61" s="94">
        <f t="shared" si="301"/>
        <v>-153067.87387301345</v>
      </c>
      <c r="W61" s="94">
        <f t="shared" si="301"/>
        <v>-136870.38635348945</v>
      </c>
      <c r="X61" s="94">
        <f t="shared" si="301"/>
        <v>-121693.79843201705</v>
      </c>
      <c r="Y61" s="94">
        <f t="shared" si="301"/>
        <v>-107051.81621468785</v>
      </c>
      <c r="Z61" s="94">
        <f t="shared" si="301"/>
        <v>-92440.277160452242</v>
      </c>
      <c r="AA61" s="94">
        <f t="shared" si="301"/>
        <v>-78439.76895367344</v>
      </c>
      <c r="AB61" s="94">
        <f t="shared" si="301"/>
        <v>-64131.604460193441</v>
      </c>
      <c r="AC61" s="94">
        <f t="shared" si="301"/>
        <v>-47992.293593999842</v>
      </c>
      <c r="AD61" s="94">
        <f t="shared" si="301"/>
        <v>-32776.33104900024</v>
      </c>
      <c r="AE61" s="94">
        <f t="shared" si="301"/>
        <v>-18883.213003065841</v>
      </c>
      <c r="AF61" s="94">
        <f t="shared" si="301"/>
        <v>-5600.2573196982412</v>
      </c>
      <c r="AG61" s="94">
        <f t="shared" si="301"/>
        <v>1165638.2562179731</v>
      </c>
      <c r="AH61" s="94">
        <f t="shared" si="301"/>
        <v>1074933.1920167054</v>
      </c>
      <c r="AI61" s="94">
        <f t="shared" si="301"/>
        <v>956803.34807238227</v>
      </c>
      <c r="AJ61" s="94">
        <f t="shared" si="301"/>
        <v>856844.59464242449</v>
      </c>
      <c r="AK61" s="94">
        <f t="shared" ref="AK61:BP61" si="302">AJ68</f>
        <v>750255.56148134149</v>
      </c>
      <c r="AL61" s="94">
        <f t="shared" si="302"/>
        <v>653378.38980668085</v>
      </c>
      <c r="AM61" s="94">
        <f t="shared" si="302"/>
        <v>563350.89117573074</v>
      </c>
      <c r="AN61" s="94">
        <f t="shared" si="302"/>
        <v>461891.73857335182</v>
      </c>
      <c r="AO61" s="94">
        <f t="shared" si="302"/>
        <v>369274.28772768821</v>
      </c>
      <c r="AP61" s="94">
        <f t="shared" si="302"/>
        <v>266834.7492021214</v>
      </c>
      <c r="AQ61" s="94">
        <f t="shared" si="302"/>
        <v>175239.93129764916</v>
      </c>
      <c r="AR61" s="94">
        <f t="shared" si="302"/>
        <v>81621.29183429676</v>
      </c>
      <c r="AS61" s="94">
        <f t="shared" si="302"/>
        <v>14125.692600086637</v>
      </c>
      <c r="AT61" s="94">
        <f t="shared" si="302"/>
        <v>-3151.432154795566</v>
      </c>
      <c r="AU61" s="94">
        <f t="shared" si="302"/>
        <v>-10978.557360647967</v>
      </c>
      <c r="AV61" s="94">
        <f t="shared" si="302"/>
        <v>-18716.341866185605</v>
      </c>
      <c r="AW61" s="94">
        <f t="shared" si="302"/>
        <v>-27032.611830648606</v>
      </c>
      <c r="AX61" s="94">
        <f t="shared" si="302"/>
        <v>-34630.266468809954</v>
      </c>
      <c r="AY61" s="94">
        <f t="shared" si="302"/>
        <v>-41359.970424349493</v>
      </c>
      <c r="AZ61" s="94">
        <f t="shared" si="302"/>
        <v>-48866.341635780293</v>
      </c>
      <c r="BA61" s="94">
        <f t="shared" si="302"/>
        <v>-56057.771635780293</v>
      </c>
      <c r="BB61" s="94">
        <f t="shared" si="302"/>
        <v>-63305.551635780292</v>
      </c>
      <c r="BC61" s="94">
        <f t="shared" si="302"/>
        <v>-70539.971635780297</v>
      </c>
      <c r="BD61" s="94">
        <f t="shared" si="302"/>
        <v>-77454.721635780297</v>
      </c>
      <c r="BE61" s="94">
        <f t="shared" si="302"/>
        <v>-698139.13163578033</v>
      </c>
      <c r="BF61" s="94">
        <f t="shared" si="302"/>
        <v>-636374.74163578032</v>
      </c>
      <c r="BG61" s="94">
        <f t="shared" si="302"/>
        <v>-573333.78163578035</v>
      </c>
      <c r="BH61" s="94">
        <f t="shared" si="302"/>
        <v>-507751.45163578034</v>
      </c>
      <c r="BI61" s="94">
        <f t="shared" si="302"/>
        <v>-441936.59163578035</v>
      </c>
      <c r="BJ61" s="94">
        <f t="shared" si="302"/>
        <v>-378690.52163578034</v>
      </c>
      <c r="BK61" s="94">
        <f t="shared" si="302"/>
        <v>-318387.61163578031</v>
      </c>
      <c r="BL61" s="94">
        <f t="shared" si="302"/>
        <v>-255908.1616357803</v>
      </c>
      <c r="BM61" s="94">
        <f t="shared" si="302"/>
        <v>-195081.93163578029</v>
      </c>
      <c r="BN61" s="94">
        <f t="shared" si="302"/>
        <v>-131774.9116357803</v>
      </c>
      <c r="BO61" s="94">
        <f t="shared" si="302"/>
        <v>-72586.711635780302</v>
      </c>
      <c r="BP61" s="94">
        <f t="shared" si="302"/>
        <v>-13570.7016357803</v>
      </c>
      <c r="BQ61" s="94">
        <f t="shared" ref="BQ61:DW61" si="303">BP68</f>
        <v>-219661.47221055531</v>
      </c>
      <c r="BR61" s="94">
        <f t="shared" si="303"/>
        <v>-196486.60221055531</v>
      </c>
      <c r="BS61" s="94">
        <f t="shared" si="303"/>
        <v>-173002.00221055531</v>
      </c>
      <c r="BT61" s="94">
        <f t="shared" si="303"/>
        <v>-147695.16221055531</v>
      </c>
      <c r="BU61" s="94">
        <f t="shared" si="303"/>
        <v>-124396.54221055532</v>
      </c>
      <c r="BV61" s="94">
        <f t="shared" si="303"/>
        <v>-101759.92221055532</v>
      </c>
      <c r="BW61" s="94">
        <f t="shared" si="303"/>
        <v>-80713.752210555322</v>
      </c>
      <c r="BX61" s="94">
        <f t="shared" si="303"/>
        <v>-58251.622210555317</v>
      </c>
      <c r="BY61" s="94">
        <f t="shared" si="303"/>
        <v>-37568.792210555315</v>
      </c>
      <c r="BZ61" s="94">
        <f t="shared" si="303"/>
        <v>-16534.542210555315</v>
      </c>
      <c r="CA61" s="94">
        <f t="shared" si="303"/>
        <v>4622.4377894446843</v>
      </c>
      <c r="CB61" s="94">
        <f t="shared" si="303"/>
        <v>27127.917789444684</v>
      </c>
      <c r="CC61" s="94">
        <f t="shared" si="303"/>
        <v>1532274.8116057105</v>
      </c>
      <c r="CD61" s="94">
        <f t="shared" si="303"/>
        <v>1400157.2716057105</v>
      </c>
      <c r="CE61" s="94">
        <f t="shared" si="303"/>
        <v>1262023.0216057105</v>
      </c>
      <c r="CF61" s="94">
        <f t="shared" si="303"/>
        <v>1124852.7516057105</v>
      </c>
      <c r="CG61" s="94">
        <f t="shared" si="303"/>
        <v>986059.17160571052</v>
      </c>
      <c r="CH61" s="94">
        <f t="shared" si="303"/>
        <v>842969.34160571056</v>
      </c>
      <c r="CI61" s="94">
        <f t="shared" si="303"/>
        <v>714698.03160571051</v>
      </c>
      <c r="CJ61" s="94">
        <f t="shared" si="303"/>
        <v>576233.37160571048</v>
      </c>
      <c r="CK61" s="94">
        <f t="shared" ref="CK61" si="304">CJ68</f>
        <v>450590.95160571049</v>
      </c>
      <c r="CL61" s="94">
        <f t="shared" ref="CL61" si="305">CK68</f>
        <v>314451.2116057105</v>
      </c>
      <c r="CM61" s="94">
        <f t="shared" ref="CM61" si="306">CL68</f>
        <v>181297.4016057105</v>
      </c>
      <c r="CN61" s="94">
        <f t="shared" ref="CN61" si="307">CM68</f>
        <v>58123.871605710505</v>
      </c>
      <c r="CO61" s="94">
        <f t="shared" ref="CO61" si="308">CN68</f>
        <v>816294.53160571016</v>
      </c>
      <c r="CP61" s="94">
        <f t="shared" ref="CP61" si="309">CO68</f>
        <v>739058.91160571016</v>
      </c>
      <c r="CQ61" s="94">
        <f t="shared" ref="CQ61" si="310">CP68</f>
        <v>663790.63160571014</v>
      </c>
      <c r="CR61" s="94">
        <f t="shared" ref="CR61" si="311">CQ68</f>
        <v>578949.07160571008</v>
      </c>
      <c r="CS61" s="94">
        <f t="shared" ref="CS61" si="312">CR68</f>
        <v>496899.36160571006</v>
      </c>
      <c r="CT61" s="94">
        <f t="shared" ref="CT61" si="313">CS68</f>
        <v>-162001.61000000004</v>
      </c>
      <c r="CU61" s="94">
        <f t="shared" ref="CU61" si="314">CT68</f>
        <v>-241445.76000000004</v>
      </c>
      <c r="CV61" s="94">
        <f t="shared" ref="CV61" si="315">CU68</f>
        <v>-314077.31000000006</v>
      </c>
      <c r="CW61" s="94">
        <f t="shared" ref="CW61" si="316">CV68</f>
        <v>-357918.20000000007</v>
      </c>
      <c r="CX61" s="94">
        <f t="shared" ref="CX61" si="317">CW68</f>
        <v>-363931.37000000005</v>
      </c>
      <c r="CY61" s="94">
        <f t="shared" ref="CY61" si="318">CX68</f>
        <v>-364535.14000000007</v>
      </c>
      <c r="CZ61" s="94">
        <f t="shared" ref="CZ61" si="319">CY68</f>
        <v>-364535.14000000007</v>
      </c>
      <c r="DA61" s="94">
        <f t="shared" ref="DA61" si="320">CZ68</f>
        <v>1767634.1495726863</v>
      </c>
      <c r="DB61" s="94">
        <f t="shared" ref="DB61" si="321">DA68</f>
        <v>1608173.8495726862</v>
      </c>
      <c r="DC61" s="94">
        <f t="shared" ref="DC61" si="322">DB68</f>
        <v>1534534.5695726862</v>
      </c>
      <c r="DD61" s="94">
        <f t="shared" ref="DD61" si="323">DC68</f>
        <v>1351732.7695726862</v>
      </c>
      <c r="DE61" s="94">
        <f t="shared" ref="DE61" si="324">DD68</f>
        <v>1178965.8395726862</v>
      </c>
      <c r="DF61" s="94">
        <f t="shared" ref="DF61" si="325">DE68</f>
        <v>1017236.8595726863</v>
      </c>
      <c r="DG61" s="94">
        <f t="shared" ref="DG61" si="326">DF68</f>
        <v>844036.92957268632</v>
      </c>
      <c r="DH61" s="94">
        <f t="shared" ref="DH61" si="327">DG68</f>
        <v>676511.35957268625</v>
      </c>
      <c r="DI61" s="94">
        <f t="shared" ref="DI61" si="328">DH68</f>
        <v>514221.42957268626</v>
      </c>
      <c r="DJ61" s="94">
        <f t="shared" ref="DJ61" si="329">DI68</f>
        <v>347941.58957268624</v>
      </c>
      <c r="DK61" s="94">
        <f t="shared" si="303"/>
        <v>180438.25957268625</v>
      </c>
      <c r="DL61" s="94">
        <f t="shared" si="303"/>
        <v>7333.2095726862608</v>
      </c>
      <c r="DM61" s="94">
        <f t="shared" si="303"/>
        <v>3989621.2080336846</v>
      </c>
      <c r="DN61" s="94">
        <f t="shared" si="303"/>
        <v>3654606.6880336846</v>
      </c>
      <c r="DO61" s="94">
        <f t="shared" si="303"/>
        <v>3307012.7980336845</v>
      </c>
      <c r="DP61" s="94">
        <f t="shared" si="303"/>
        <v>2931855.5380336847</v>
      </c>
      <c r="DQ61" s="94">
        <f t="shared" si="303"/>
        <v>2563709.4280336848</v>
      </c>
      <c r="DR61" s="94">
        <f t="shared" si="303"/>
        <v>2199886.6580336848</v>
      </c>
      <c r="DS61" s="94">
        <f t="shared" si="303"/>
        <v>1848319.9980336849</v>
      </c>
      <c r="DT61" s="94">
        <f t="shared" si="303"/>
        <v>1501554.318033685</v>
      </c>
      <c r="DU61" s="94">
        <f t="shared" si="303"/>
        <v>1143100.5280336849</v>
      </c>
      <c r="DV61" s="94">
        <f t="shared" si="303"/>
        <v>805061.13803368493</v>
      </c>
      <c r="DW61" s="94">
        <f t="shared" si="303"/>
        <v>443939.7380336849</v>
      </c>
      <c r="DX61" s="94">
        <f t="shared" ref="DX61" si="330">DW68</f>
        <v>83062.948033684923</v>
      </c>
      <c r="DY61" s="94">
        <f t="shared" ref="DY61" si="331">DX68</f>
        <v>2081049.4880336851</v>
      </c>
      <c r="DZ61" s="94">
        <f t="shared" ref="DZ61" si="332">DY68</f>
        <v>1863397.3380336852</v>
      </c>
      <c r="EA61" s="94">
        <f t="shared" ref="EA61" si="333">DZ68</f>
        <v>1638520.8380336852</v>
      </c>
      <c r="EB61" s="94">
        <f t="shared" ref="EB61" si="334">EA68</f>
        <v>1408647.4380336853</v>
      </c>
      <c r="EC61" s="94">
        <f t="shared" ref="EC61" si="335">EB68</f>
        <v>1189460.7880336854</v>
      </c>
      <c r="ED61" s="94">
        <f t="shared" ref="ED61" si="336">EC68</f>
        <v>968388.66803368542</v>
      </c>
      <c r="EE61" s="94">
        <f t="shared" ref="EE61" si="337">ED68</f>
        <v>762698.58803368546</v>
      </c>
      <c r="EF61" s="94">
        <f t="shared" ref="EF61" si="338">EE68</f>
        <v>548761.74803368549</v>
      </c>
      <c r="EG61" s="94">
        <f t="shared" ref="EG61" si="339">EF68</f>
        <v>317493.46803368547</v>
      </c>
      <c r="EH61" s="94">
        <f t="shared" ref="EH61" si="340">EG68</f>
        <v>100132.67803368546</v>
      </c>
      <c r="EI61" s="94">
        <f t="shared" ref="EI61" si="341">EH68</f>
        <v>-100741.80851751455</v>
      </c>
    </row>
    <row r="62" spans="1:139" x14ac:dyDescent="0.2">
      <c r="B62" s="90" t="s">
        <v>150</v>
      </c>
      <c r="C62" s="91"/>
      <c r="D62" s="22">
        <v>0</v>
      </c>
      <c r="E62" s="22">
        <v>0</v>
      </c>
      <c r="F62" s="22">
        <v>0</v>
      </c>
      <c r="G62" s="22">
        <v>0</v>
      </c>
      <c r="H62" s="22">
        <v>0</v>
      </c>
      <c r="I62" s="22">
        <v>0</v>
      </c>
      <c r="J62" s="22">
        <v>0</v>
      </c>
      <c r="K62" s="22">
        <v>0</v>
      </c>
      <c r="L62" s="22">
        <v>0</v>
      </c>
      <c r="M62" s="22">
        <v>0</v>
      </c>
      <c r="N62" s="22">
        <v>0</v>
      </c>
      <c r="O62" s="22">
        <v>0</v>
      </c>
      <c r="P62" s="22">
        <v>0</v>
      </c>
      <c r="Q62" s="22">
        <v>0</v>
      </c>
      <c r="R62" s="22">
        <v>0</v>
      </c>
      <c r="S62" s="22">
        <v>0</v>
      </c>
      <c r="T62" s="22">
        <v>-174339.95907047705</v>
      </c>
      <c r="U62" s="22">
        <v>0</v>
      </c>
      <c r="V62" s="22">
        <v>0</v>
      </c>
      <c r="W62" s="22">
        <v>0</v>
      </c>
      <c r="X62" s="22">
        <v>0</v>
      </c>
      <c r="Y62" s="22">
        <v>0</v>
      </c>
      <c r="Z62" s="22">
        <v>0</v>
      </c>
      <c r="AA62" s="22">
        <v>0</v>
      </c>
      <c r="AB62" s="22">
        <v>0</v>
      </c>
      <c r="AC62" s="22">
        <v>0</v>
      </c>
      <c r="AD62" s="22">
        <v>0</v>
      </c>
      <c r="AE62" s="22">
        <v>0</v>
      </c>
      <c r="AF62" s="22">
        <v>1202060.3148560976</v>
      </c>
      <c r="AG62" s="22">
        <v>0</v>
      </c>
      <c r="AH62" s="22">
        <v>0</v>
      </c>
      <c r="AI62" s="22">
        <v>0</v>
      </c>
      <c r="AJ62" s="22">
        <v>0</v>
      </c>
      <c r="AK62" s="22">
        <v>0</v>
      </c>
      <c r="AL62" s="22">
        <v>0</v>
      </c>
      <c r="AM62" s="22">
        <v>0</v>
      </c>
      <c r="AN62" s="22">
        <v>0</v>
      </c>
      <c r="AO62" s="22">
        <v>0</v>
      </c>
      <c r="AP62" s="22">
        <v>0</v>
      </c>
      <c r="AQ62" s="22">
        <v>0</v>
      </c>
      <c r="AR62" s="22">
        <v>-8392.3902011108112</v>
      </c>
      <c r="AS62" s="22">
        <v>0</v>
      </c>
      <c r="AT62" s="22">
        <v>0</v>
      </c>
      <c r="AU62" s="22">
        <v>0</v>
      </c>
      <c r="AV62" s="22">
        <v>0</v>
      </c>
      <c r="AW62" s="22">
        <v>0</v>
      </c>
      <c r="AX62" s="22">
        <v>0</v>
      </c>
      <c r="AY62" s="22">
        <v>0</v>
      </c>
      <c r="AZ62" s="22">
        <v>0</v>
      </c>
      <c r="BA62" s="22">
        <v>0</v>
      </c>
      <c r="BB62" s="22">
        <v>0</v>
      </c>
      <c r="BC62" s="22">
        <v>0</v>
      </c>
      <c r="BD62" s="22">
        <v>-644684.38</v>
      </c>
      <c r="BE62" s="22">
        <v>0</v>
      </c>
      <c r="BF62" s="22">
        <v>0</v>
      </c>
      <c r="BG62" s="22">
        <v>0</v>
      </c>
      <c r="BH62" s="22">
        <v>0</v>
      </c>
      <c r="BI62" s="22">
        <v>0</v>
      </c>
      <c r="BJ62" s="22">
        <v>0</v>
      </c>
      <c r="BK62" s="22">
        <v>0</v>
      </c>
      <c r="BL62" s="22">
        <v>0</v>
      </c>
      <c r="BM62" s="22">
        <v>0</v>
      </c>
      <c r="BN62" s="22">
        <v>0</v>
      </c>
      <c r="BO62" s="22">
        <v>0</v>
      </c>
      <c r="BP62" s="22">
        <v>-251333.770574775</v>
      </c>
      <c r="BQ62" s="22">
        <v>0</v>
      </c>
      <c r="BR62" s="22">
        <v>0</v>
      </c>
      <c r="BS62" s="22">
        <v>0</v>
      </c>
      <c r="BT62" s="22">
        <v>0</v>
      </c>
      <c r="BU62" s="22">
        <v>0</v>
      </c>
      <c r="BV62" s="22">
        <v>0</v>
      </c>
      <c r="BW62" s="22">
        <v>0</v>
      </c>
      <c r="BX62" s="22">
        <v>0</v>
      </c>
      <c r="BY62" s="22">
        <v>0</v>
      </c>
      <c r="BZ62" s="22">
        <v>0</v>
      </c>
      <c r="CA62" s="22">
        <v>0</v>
      </c>
      <c r="CB62" s="22">
        <v>1546282.7838162656</v>
      </c>
      <c r="CC62" s="22">
        <v>0</v>
      </c>
      <c r="CD62" s="22">
        <v>0</v>
      </c>
      <c r="CE62" s="22">
        <v>0</v>
      </c>
      <c r="CF62" s="22">
        <v>0</v>
      </c>
      <c r="CG62" s="22">
        <v>0</v>
      </c>
      <c r="CH62" s="22">
        <v>0</v>
      </c>
      <c r="CI62" s="22">
        <v>0</v>
      </c>
      <c r="CJ62" s="22">
        <v>0</v>
      </c>
      <c r="CK62" s="22">
        <v>0</v>
      </c>
      <c r="CL62" s="22">
        <v>0</v>
      </c>
      <c r="CM62" s="22">
        <v>0</v>
      </c>
      <c r="CN62" s="22">
        <v>871245.84999999974</v>
      </c>
      <c r="CO62" s="22">
        <v>0</v>
      </c>
      <c r="CP62" s="22">
        <v>0</v>
      </c>
      <c r="CQ62" s="22">
        <v>0</v>
      </c>
      <c r="CR62" s="22">
        <v>0</v>
      </c>
      <c r="CS62" s="22">
        <v>0</v>
      </c>
      <c r="CT62" s="22">
        <v>0</v>
      </c>
      <c r="CU62" s="22">
        <v>0</v>
      </c>
      <c r="CV62" s="22">
        <v>0</v>
      </c>
      <c r="CW62" s="22">
        <v>0</v>
      </c>
      <c r="CX62" s="22">
        <v>0</v>
      </c>
      <c r="CY62" s="22">
        <v>0</v>
      </c>
      <c r="CZ62" s="22">
        <v>2200846.0802975935</v>
      </c>
      <c r="DA62" s="22">
        <v>0</v>
      </c>
      <c r="DB62" s="22">
        <v>0</v>
      </c>
      <c r="DC62" s="22">
        <v>0</v>
      </c>
      <c r="DD62" s="22">
        <v>0</v>
      </c>
      <c r="DE62" s="22">
        <v>0</v>
      </c>
      <c r="DF62" s="22">
        <v>0</v>
      </c>
      <c r="DG62" s="22">
        <v>0</v>
      </c>
      <c r="DH62" s="22">
        <v>0</v>
      </c>
      <c r="DI62" s="22">
        <v>0</v>
      </c>
      <c r="DJ62" s="22">
        <v>0</v>
      </c>
      <c r="DK62" s="22">
        <v>0</v>
      </c>
      <c r="DL62" s="22">
        <v>4183699.4884609985</v>
      </c>
      <c r="DM62" s="22">
        <v>0</v>
      </c>
      <c r="DN62" s="22">
        <v>0</v>
      </c>
      <c r="DO62" s="22">
        <v>0</v>
      </c>
      <c r="DP62" s="22">
        <v>0</v>
      </c>
      <c r="DQ62" s="22">
        <v>0</v>
      </c>
      <c r="DR62" s="22">
        <v>0</v>
      </c>
      <c r="DS62" s="22">
        <v>0</v>
      </c>
      <c r="DT62" s="22">
        <v>0</v>
      </c>
      <c r="DU62" s="22">
        <v>0</v>
      </c>
      <c r="DV62" s="22">
        <v>0</v>
      </c>
      <c r="DW62" s="22">
        <v>0</v>
      </c>
      <c r="DX62" s="315">
        <v>2284922.0300000003</v>
      </c>
      <c r="DY62" s="22">
        <v>0</v>
      </c>
      <c r="DZ62" s="22">
        <v>0</v>
      </c>
      <c r="EA62" s="22">
        <v>0</v>
      </c>
      <c r="EB62" s="22">
        <v>0</v>
      </c>
      <c r="EC62" s="22">
        <v>0</v>
      </c>
      <c r="ED62" s="22">
        <v>0</v>
      </c>
      <c r="EE62" s="22">
        <v>0</v>
      </c>
      <c r="EF62" s="22">
        <v>0</v>
      </c>
      <c r="EG62" s="22">
        <v>0</v>
      </c>
      <c r="EH62" s="22">
        <v>0</v>
      </c>
      <c r="EI62" s="22">
        <v>0</v>
      </c>
    </row>
    <row r="63" spans="1:139" x14ac:dyDescent="0.2">
      <c r="B63" s="90" t="s">
        <v>289</v>
      </c>
      <c r="C63" s="91"/>
      <c r="D63" s="22"/>
      <c r="E63" s="22">
        <v>0</v>
      </c>
      <c r="F63" s="22">
        <v>0</v>
      </c>
      <c r="G63" s="22">
        <v>0</v>
      </c>
      <c r="H63" s="22">
        <v>0</v>
      </c>
      <c r="I63" s="22">
        <v>0</v>
      </c>
      <c r="J63" s="22">
        <v>0</v>
      </c>
      <c r="K63" s="22">
        <v>0</v>
      </c>
      <c r="L63" s="22">
        <v>0</v>
      </c>
      <c r="M63" s="22">
        <v>0</v>
      </c>
      <c r="N63" s="22">
        <v>0</v>
      </c>
      <c r="O63" s="22">
        <v>0</v>
      </c>
      <c r="P63" s="22">
        <v>0</v>
      </c>
      <c r="Q63" s="22">
        <v>0</v>
      </c>
      <c r="R63" s="22">
        <v>0</v>
      </c>
      <c r="S63" s="22">
        <v>0</v>
      </c>
      <c r="T63" s="22">
        <v>0</v>
      </c>
      <c r="U63" s="22">
        <v>0</v>
      </c>
      <c r="V63" s="22">
        <v>0</v>
      </c>
      <c r="W63" s="22">
        <v>0</v>
      </c>
      <c r="X63" s="22">
        <v>0</v>
      </c>
      <c r="Y63" s="22">
        <v>0</v>
      </c>
      <c r="Z63" s="22">
        <v>0</v>
      </c>
      <c r="AA63" s="22">
        <v>0</v>
      </c>
      <c r="AB63" s="22">
        <v>0</v>
      </c>
      <c r="AC63" s="22">
        <v>0</v>
      </c>
      <c r="AD63" s="22">
        <v>0</v>
      </c>
      <c r="AE63" s="22">
        <v>0</v>
      </c>
      <c r="AF63" s="22">
        <v>0</v>
      </c>
      <c r="AG63" s="22">
        <v>0</v>
      </c>
      <c r="AH63" s="22">
        <v>0</v>
      </c>
      <c r="AI63" s="22">
        <v>0</v>
      </c>
      <c r="AJ63" s="22">
        <v>0</v>
      </c>
      <c r="AK63" s="22">
        <v>0</v>
      </c>
      <c r="AL63" s="22">
        <v>0</v>
      </c>
      <c r="AM63" s="22">
        <v>0</v>
      </c>
      <c r="AN63" s="22">
        <v>0</v>
      </c>
      <c r="AO63" s="22">
        <v>0</v>
      </c>
      <c r="AP63" s="22">
        <v>0</v>
      </c>
      <c r="AQ63" s="22">
        <v>0</v>
      </c>
      <c r="AR63" s="22">
        <v>0</v>
      </c>
      <c r="AS63" s="22">
        <v>0</v>
      </c>
      <c r="AT63" s="22">
        <v>0</v>
      </c>
      <c r="AU63" s="22">
        <v>0</v>
      </c>
      <c r="AV63" s="22">
        <v>0</v>
      </c>
      <c r="AW63" s="22">
        <v>0</v>
      </c>
      <c r="AX63" s="22">
        <v>0</v>
      </c>
      <c r="AY63" s="22">
        <v>0</v>
      </c>
      <c r="AZ63" s="22">
        <v>0</v>
      </c>
      <c r="BA63" s="22">
        <v>0</v>
      </c>
      <c r="BB63" s="22">
        <v>0</v>
      </c>
      <c r="BC63" s="22">
        <v>0</v>
      </c>
      <c r="BD63" s="22">
        <v>0</v>
      </c>
      <c r="BE63" s="22">
        <v>0</v>
      </c>
      <c r="BF63" s="22">
        <v>0</v>
      </c>
      <c r="BG63" s="22">
        <v>0</v>
      </c>
      <c r="BH63" s="22">
        <v>0</v>
      </c>
      <c r="BI63" s="22">
        <v>0</v>
      </c>
      <c r="BJ63" s="22">
        <v>0</v>
      </c>
      <c r="BK63" s="22">
        <v>0</v>
      </c>
      <c r="BL63" s="22">
        <v>0</v>
      </c>
      <c r="BM63" s="22">
        <v>0</v>
      </c>
      <c r="BN63" s="22">
        <v>0</v>
      </c>
      <c r="BO63" s="22">
        <v>0</v>
      </c>
      <c r="BP63" s="22">
        <v>0</v>
      </c>
      <c r="BQ63" s="22">
        <v>0</v>
      </c>
      <c r="BR63" s="22">
        <v>0</v>
      </c>
      <c r="BS63" s="22">
        <v>0</v>
      </c>
      <c r="BT63" s="22">
        <v>0</v>
      </c>
      <c r="BU63" s="22">
        <v>0</v>
      </c>
      <c r="BV63" s="22">
        <v>0</v>
      </c>
      <c r="BW63" s="22">
        <v>0</v>
      </c>
      <c r="BX63" s="22">
        <v>0</v>
      </c>
      <c r="BY63" s="22">
        <v>0</v>
      </c>
      <c r="BZ63" s="22">
        <v>0</v>
      </c>
      <c r="CA63" s="22">
        <v>0</v>
      </c>
      <c r="CB63" s="22">
        <v>0</v>
      </c>
      <c r="CC63" s="22">
        <v>0</v>
      </c>
      <c r="CD63" s="22">
        <v>0</v>
      </c>
      <c r="CE63" s="22">
        <v>0</v>
      </c>
      <c r="CF63" s="22">
        <v>0</v>
      </c>
      <c r="CG63" s="22">
        <v>0</v>
      </c>
      <c r="CH63" s="22">
        <v>0</v>
      </c>
      <c r="CI63" s="22">
        <v>0</v>
      </c>
      <c r="CJ63" s="22">
        <v>0</v>
      </c>
      <c r="CK63" s="22">
        <v>0</v>
      </c>
      <c r="CL63" s="22">
        <v>0</v>
      </c>
      <c r="CM63" s="22">
        <v>0</v>
      </c>
      <c r="CN63" s="22">
        <v>0</v>
      </c>
      <c r="CO63" s="22">
        <v>0</v>
      </c>
      <c r="CP63" s="22">
        <v>0</v>
      </c>
      <c r="CQ63" s="22">
        <v>0</v>
      </c>
      <c r="CR63" s="22">
        <v>0</v>
      </c>
      <c r="CS63" s="22">
        <v>-578949.07160571008</v>
      </c>
      <c r="CT63" s="22">
        <v>0</v>
      </c>
      <c r="CU63" s="22">
        <v>0</v>
      </c>
      <c r="CV63" s="22">
        <v>0</v>
      </c>
      <c r="CW63" s="22">
        <v>0</v>
      </c>
      <c r="CX63" s="22">
        <v>0</v>
      </c>
      <c r="CY63" s="22">
        <v>0</v>
      </c>
      <c r="CZ63" s="22">
        <v>0</v>
      </c>
      <c r="DA63" s="22">
        <v>0</v>
      </c>
      <c r="DB63" s="22">
        <v>0</v>
      </c>
      <c r="DC63" s="22">
        <v>0</v>
      </c>
      <c r="DD63" s="22">
        <v>0</v>
      </c>
      <c r="DE63" s="22">
        <v>0</v>
      </c>
      <c r="DF63" s="22">
        <v>0</v>
      </c>
      <c r="DG63" s="22">
        <v>0</v>
      </c>
      <c r="DH63" s="22">
        <v>0</v>
      </c>
      <c r="DI63" s="22">
        <v>0</v>
      </c>
      <c r="DJ63" s="22">
        <v>0</v>
      </c>
      <c r="DK63" s="22">
        <v>0</v>
      </c>
      <c r="DL63" s="22">
        <v>48412.039999999994</v>
      </c>
      <c r="DM63" s="22">
        <v>0</v>
      </c>
      <c r="DN63" s="22">
        <v>0</v>
      </c>
      <c r="DO63" s="22">
        <v>0</v>
      </c>
      <c r="DP63" s="22">
        <v>0</v>
      </c>
      <c r="DQ63" s="22">
        <v>0</v>
      </c>
      <c r="DR63" s="22">
        <v>0</v>
      </c>
      <c r="DS63" s="22">
        <v>0</v>
      </c>
      <c r="DT63" s="22">
        <v>0</v>
      </c>
      <c r="DU63" s="22">
        <v>0</v>
      </c>
      <c r="DV63" s="22">
        <v>0</v>
      </c>
      <c r="DW63" s="22">
        <v>0</v>
      </c>
      <c r="DX63" s="315">
        <v>0</v>
      </c>
      <c r="DY63" s="22">
        <v>0</v>
      </c>
      <c r="DZ63" s="22">
        <v>0</v>
      </c>
      <c r="EA63" s="22">
        <v>0</v>
      </c>
      <c r="EB63" s="22">
        <v>0</v>
      </c>
      <c r="EC63" s="22">
        <v>0</v>
      </c>
      <c r="ED63" s="22">
        <v>0</v>
      </c>
      <c r="EE63" s="22">
        <v>0</v>
      </c>
      <c r="EF63" s="22">
        <v>0</v>
      </c>
      <c r="EG63" s="22">
        <v>0</v>
      </c>
      <c r="EH63" s="22">
        <v>0</v>
      </c>
      <c r="EI63" s="22">
        <v>0</v>
      </c>
    </row>
    <row r="64" spans="1:139" x14ac:dyDescent="0.2">
      <c r="B64" s="92" t="s">
        <v>234</v>
      </c>
      <c r="C64" s="91"/>
      <c r="D64" s="22">
        <v>0</v>
      </c>
      <c r="E64" s="22">
        <v>0</v>
      </c>
      <c r="F64" s="22">
        <v>0</v>
      </c>
      <c r="G64" s="22">
        <v>0</v>
      </c>
      <c r="H64" s="22">
        <v>0</v>
      </c>
      <c r="I64" s="22">
        <v>0</v>
      </c>
      <c r="J64" s="22">
        <v>0</v>
      </c>
      <c r="K64" s="22">
        <v>0</v>
      </c>
      <c r="L64" s="22">
        <v>0</v>
      </c>
      <c r="M64" s="22">
        <v>0</v>
      </c>
      <c r="N64" s="22">
        <v>0</v>
      </c>
      <c r="O64" s="22">
        <v>0</v>
      </c>
      <c r="P64" s="22">
        <v>0</v>
      </c>
      <c r="Q64" s="22">
        <v>0</v>
      </c>
      <c r="R64" s="22">
        <v>0</v>
      </c>
      <c r="S64" s="22">
        <v>0</v>
      </c>
      <c r="T64" s="22">
        <v>0</v>
      </c>
      <c r="U64" s="22">
        <v>0</v>
      </c>
      <c r="V64" s="22">
        <v>0</v>
      </c>
      <c r="W64" s="22">
        <v>0</v>
      </c>
      <c r="X64" s="22">
        <v>0</v>
      </c>
      <c r="Y64" s="22">
        <v>0</v>
      </c>
      <c r="Z64" s="22">
        <v>0</v>
      </c>
      <c r="AA64" s="22">
        <v>0</v>
      </c>
      <c r="AB64" s="22">
        <v>0</v>
      </c>
      <c r="AC64" s="22">
        <v>0</v>
      </c>
      <c r="AD64" s="22">
        <v>0</v>
      </c>
      <c r="AE64" s="22">
        <v>0</v>
      </c>
      <c r="AF64" s="22">
        <v>0</v>
      </c>
      <c r="AG64" s="22">
        <v>0</v>
      </c>
      <c r="AH64" s="22">
        <v>0</v>
      </c>
      <c r="AI64" s="22">
        <v>0</v>
      </c>
      <c r="AJ64" s="22">
        <v>0</v>
      </c>
      <c r="AK64" s="22">
        <v>0</v>
      </c>
      <c r="AL64" s="22">
        <v>0</v>
      </c>
      <c r="AM64" s="22">
        <v>0</v>
      </c>
      <c r="AN64" s="22">
        <v>0</v>
      </c>
      <c r="AO64" s="22">
        <v>0</v>
      </c>
      <c r="AP64" s="22">
        <v>0</v>
      </c>
      <c r="AQ64" s="22">
        <v>0</v>
      </c>
      <c r="AR64" s="22">
        <v>0</v>
      </c>
      <c r="AS64" s="22">
        <v>0</v>
      </c>
      <c r="AT64" s="22">
        <v>0</v>
      </c>
      <c r="AU64" s="22">
        <v>0</v>
      </c>
      <c r="AV64" s="22">
        <v>0</v>
      </c>
      <c r="AW64" s="22">
        <v>0</v>
      </c>
      <c r="AX64" s="22">
        <v>0</v>
      </c>
      <c r="AY64" s="22">
        <v>0</v>
      </c>
      <c r="AZ64" s="22">
        <v>0</v>
      </c>
      <c r="BA64" s="22">
        <v>0</v>
      </c>
      <c r="BB64" s="22">
        <v>0</v>
      </c>
      <c r="BC64" s="22">
        <v>0</v>
      </c>
      <c r="BD64" s="22">
        <v>0</v>
      </c>
      <c r="BE64" s="22">
        <v>0</v>
      </c>
      <c r="BF64" s="22">
        <v>0</v>
      </c>
      <c r="BG64" s="22">
        <v>0</v>
      </c>
      <c r="BH64" s="22">
        <v>0</v>
      </c>
      <c r="BI64" s="22">
        <v>0</v>
      </c>
      <c r="BJ64" s="22">
        <v>0</v>
      </c>
      <c r="BK64" s="22">
        <v>0</v>
      </c>
      <c r="BL64" s="22">
        <v>0</v>
      </c>
      <c r="BM64" s="22">
        <v>0</v>
      </c>
      <c r="BN64" s="22">
        <v>0</v>
      </c>
      <c r="BO64" s="22">
        <v>0</v>
      </c>
      <c r="BP64" s="22">
        <v>0</v>
      </c>
      <c r="BQ64" s="22">
        <v>0</v>
      </c>
      <c r="BR64" s="22">
        <v>0</v>
      </c>
      <c r="BS64" s="22">
        <v>0</v>
      </c>
      <c r="BT64" s="22">
        <v>0</v>
      </c>
      <c r="BU64" s="22">
        <v>0</v>
      </c>
      <c r="BV64" s="22">
        <v>0</v>
      </c>
      <c r="BW64" s="22">
        <v>0</v>
      </c>
      <c r="BX64" s="22">
        <v>0</v>
      </c>
      <c r="BY64" s="22">
        <v>0</v>
      </c>
      <c r="BZ64" s="22">
        <v>0</v>
      </c>
      <c r="CA64" s="22">
        <v>0</v>
      </c>
      <c r="CB64" s="22">
        <v>0</v>
      </c>
      <c r="CC64" s="22">
        <v>0</v>
      </c>
      <c r="CD64" s="22">
        <v>0</v>
      </c>
      <c r="CE64" s="22">
        <v>0</v>
      </c>
      <c r="CF64" s="22">
        <v>0</v>
      </c>
      <c r="CG64" s="22">
        <v>0</v>
      </c>
      <c r="CH64" s="22">
        <v>0</v>
      </c>
      <c r="CI64" s="22">
        <v>0</v>
      </c>
      <c r="CJ64" s="22">
        <v>0</v>
      </c>
      <c r="CK64" s="22">
        <v>0</v>
      </c>
      <c r="CL64" s="22">
        <v>0</v>
      </c>
      <c r="CM64" s="22">
        <v>0</v>
      </c>
      <c r="CN64" s="22">
        <v>0</v>
      </c>
      <c r="CO64" s="22">
        <v>0</v>
      </c>
      <c r="CP64" s="22">
        <v>0</v>
      </c>
      <c r="CQ64" s="22">
        <v>0</v>
      </c>
      <c r="CR64" s="22">
        <v>0</v>
      </c>
      <c r="CS64" s="22">
        <v>0</v>
      </c>
      <c r="CT64" s="22">
        <v>0</v>
      </c>
      <c r="CU64" s="22">
        <v>0</v>
      </c>
      <c r="CV64" s="22">
        <v>0</v>
      </c>
      <c r="CW64" s="22">
        <v>0</v>
      </c>
      <c r="CX64" s="22">
        <v>0</v>
      </c>
      <c r="CY64" s="22">
        <v>0</v>
      </c>
      <c r="CZ64" s="22">
        <v>-9232.5707249069637</v>
      </c>
      <c r="DA64" s="22">
        <v>0</v>
      </c>
      <c r="DB64" s="22">
        <v>0</v>
      </c>
      <c r="DC64" s="22">
        <v>0</v>
      </c>
      <c r="DD64" s="22">
        <v>0</v>
      </c>
      <c r="DE64" s="22">
        <v>0</v>
      </c>
      <c r="DF64" s="22">
        <v>0</v>
      </c>
      <c r="DG64" s="22">
        <v>0</v>
      </c>
      <c r="DH64" s="22">
        <v>0</v>
      </c>
      <c r="DI64" s="22">
        <v>0</v>
      </c>
      <c r="DJ64" s="22">
        <v>0</v>
      </c>
      <c r="DK64" s="22">
        <v>0</v>
      </c>
      <c r="DL64" s="22">
        <v>0</v>
      </c>
      <c r="DM64" s="22">
        <v>0</v>
      </c>
      <c r="DN64" s="22">
        <v>0</v>
      </c>
      <c r="DO64" s="22">
        <v>0</v>
      </c>
      <c r="DP64" s="22">
        <v>0</v>
      </c>
      <c r="DQ64" s="22">
        <v>0</v>
      </c>
      <c r="DR64" s="22">
        <v>0</v>
      </c>
      <c r="DS64" s="22">
        <v>0</v>
      </c>
      <c r="DT64" s="22">
        <v>0</v>
      </c>
      <c r="DU64" s="22">
        <v>0</v>
      </c>
      <c r="DV64" s="22">
        <v>0</v>
      </c>
      <c r="DW64" s="22">
        <v>0</v>
      </c>
      <c r="DX64" s="22">
        <v>0</v>
      </c>
      <c r="DY64" s="22">
        <v>0</v>
      </c>
      <c r="DZ64" s="22">
        <v>0</v>
      </c>
      <c r="EA64" s="22">
        <v>0</v>
      </c>
      <c r="EB64" s="22">
        <v>0</v>
      </c>
      <c r="EC64" s="22">
        <v>0</v>
      </c>
      <c r="ED64" s="22">
        <v>0</v>
      </c>
      <c r="EE64" s="22">
        <v>0</v>
      </c>
      <c r="EF64" s="22">
        <v>0</v>
      </c>
      <c r="EG64" s="22">
        <v>0</v>
      </c>
      <c r="EH64" s="22">
        <v>0</v>
      </c>
      <c r="EI64" s="22">
        <v>0</v>
      </c>
    </row>
    <row r="65" spans="1:139" x14ac:dyDescent="0.2">
      <c r="B65" s="90" t="s">
        <v>290</v>
      </c>
      <c r="C65" s="91"/>
      <c r="D65" s="22"/>
      <c r="E65" s="22">
        <v>0</v>
      </c>
      <c r="F65" s="22">
        <v>0</v>
      </c>
      <c r="G65" s="22">
        <v>0</v>
      </c>
      <c r="H65" s="22">
        <v>0</v>
      </c>
      <c r="I65" s="22">
        <v>0</v>
      </c>
      <c r="J65" s="22">
        <v>0</v>
      </c>
      <c r="K65" s="22">
        <v>0</v>
      </c>
      <c r="L65" s="22">
        <v>0</v>
      </c>
      <c r="M65" s="22">
        <v>0</v>
      </c>
      <c r="N65" s="22">
        <v>0</v>
      </c>
      <c r="O65" s="22">
        <v>0</v>
      </c>
      <c r="P65" s="22">
        <v>0</v>
      </c>
      <c r="Q65" s="22">
        <v>0</v>
      </c>
      <c r="R65" s="22">
        <v>0</v>
      </c>
      <c r="S65" s="22">
        <v>0</v>
      </c>
      <c r="T65" s="22">
        <v>0</v>
      </c>
      <c r="U65" s="22">
        <v>0</v>
      </c>
      <c r="V65" s="22">
        <v>0</v>
      </c>
      <c r="W65" s="22">
        <v>0</v>
      </c>
      <c r="X65" s="22">
        <v>0</v>
      </c>
      <c r="Y65" s="22">
        <v>0</v>
      </c>
      <c r="Z65" s="22">
        <v>0</v>
      </c>
      <c r="AA65" s="22">
        <v>0</v>
      </c>
      <c r="AB65" s="22">
        <v>0</v>
      </c>
      <c r="AC65" s="22">
        <v>0</v>
      </c>
      <c r="AD65" s="22">
        <v>0</v>
      </c>
      <c r="AE65" s="22">
        <v>0</v>
      </c>
      <c r="AF65" s="22">
        <v>0</v>
      </c>
      <c r="AG65" s="22">
        <v>0</v>
      </c>
      <c r="AH65" s="22">
        <v>0</v>
      </c>
      <c r="AI65" s="22">
        <v>0</v>
      </c>
      <c r="AJ65" s="22">
        <v>0</v>
      </c>
      <c r="AK65" s="22">
        <v>0</v>
      </c>
      <c r="AL65" s="22">
        <v>0</v>
      </c>
      <c r="AM65" s="22">
        <v>0</v>
      </c>
      <c r="AN65" s="22">
        <v>0</v>
      </c>
      <c r="AO65" s="22">
        <v>0</v>
      </c>
      <c r="AP65" s="22">
        <v>0</v>
      </c>
      <c r="AQ65" s="22">
        <v>0</v>
      </c>
      <c r="AR65" s="22">
        <v>0</v>
      </c>
      <c r="AS65" s="22">
        <v>0</v>
      </c>
      <c r="AT65" s="22">
        <v>0</v>
      </c>
      <c r="AU65" s="22">
        <v>0</v>
      </c>
      <c r="AV65" s="22">
        <v>0</v>
      </c>
      <c r="AW65" s="22">
        <v>0</v>
      </c>
      <c r="AX65" s="22">
        <v>0</v>
      </c>
      <c r="AY65" s="22">
        <v>0</v>
      </c>
      <c r="AZ65" s="22">
        <v>0</v>
      </c>
      <c r="BA65" s="22">
        <v>0</v>
      </c>
      <c r="BB65" s="22">
        <v>0</v>
      </c>
      <c r="BC65" s="22">
        <v>0</v>
      </c>
      <c r="BD65" s="22">
        <v>0</v>
      </c>
      <c r="BE65" s="22">
        <v>0</v>
      </c>
      <c r="BF65" s="22">
        <v>0</v>
      </c>
      <c r="BG65" s="22">
        <v>0</v>
      </c>
      <c r="BH65" s="22">
        <v>0</v>
      </c>
      <c r="BI65" s="22">
        <v>0</v>
      </c>
      <c r="BJ65" s="22">
        <v>0</v>
      </c>
      <c r="BK65" s="22">
        <v>0</v>
      </c>
      <c r="BL65" s="22">
        <v>0</v>
      </c>
      <c r="BM65" s="22">
        <v>0</v>
      </c>
      <c r="BN65" s="22">
        <v>0</v>
      </c>
      <c r="BO65" s="22">
        <v>0</v>
      </c>
      <c r="BP65" s="22">
        <v>0</v>
      </c>
      <c r="BQ65" s="22">
        <v>0</v>
      </c>
      <c r="BR65" s="22">
        <v>0</v>
      </c>
      <c r="BS65" s="22">
        <v>0</v>
      </c>
      <c r="BT65" s="22">
        <v>0</v>
      </c>
      <c r="BU65" s="22">
        <v>0</v>
      </c>
      <c r="BV65" s="22">
        <v>0</v>
      </c>
      <c r="BW65" s="22">
        <v>0</v>
      </c>
      <c r="BX65" s="22">
        <v>0</v>
      </c>
      <c r="BY65" s="22">
        <v>0</v>
      </c>
      <c r="BZ65" s="22">
        <v>0</v>
      </c>
      <c r="CA65" s="22">
        <v>0</v>
      </c>
      <c r="CB65" s="22">
        <v>0</v>
      </c>
      <c r="CC65" s="22">
        <v>0</v>
      </c>
      <c r="CD65" s="22">
        <v>0</v>
      </c>
      <c r="CE65" s="22">
        <v>0</v>
      </c>
      <c r="CF65" s="22">
        <v>0</v>
      </c>
      <c r="CG65" s="22">
        <v>0</v>
      </c>
      <c r="CH65" s="22">
        <v>0</v>
      </c>
      <c r="CI65" s="22">
        <v>0</v>
      </c>
      <c r="CJ65" s="22">
        <v>0</v>
      </c>
      <c r="CK65" s="22">
        <v>0</v>
      </c>
      <c r="CL65" s="22">
        <v>0</v>
      </c>
      <c r="CM65" s="22">
        <v>0</v>
      </c>
      <c r="CN65" s="22">
        <v>0</v>
      </c>
      <c r="CO65" s="22">
        <v>0</v>
      </c>
      <c r="CP65" s="22">
        <v>0</v>
      </c>
      <c r="CQ65" s="22">
        <v>0</v>
      </c>
      <c r="CR65" s="22">
        <v>0</v>
      </c>
      <c r="CS65" s="22">
        <v>0</v>
      </c>
      <c r="CT65" s="22">
        <v>0</v>
      </c>
      <c r="CU65" s="22">
        <v>0</v>
      </c>
      <c r="CV65" s="22">
        <v>0</v>
      </c>
      <c r="CW65" s="22">
        <v>0</v>
      </c>
      <c r="CX65" s="22">
        <v>0</v>
      </c>
      <c r="CY65" s="22">
        <v>0</v>
      </c>
      <c r="CZ65" s="22">
        <v>0</v>
      </c>
      <c r="DA65" s="22">
        <v>0</v>
      </c>
      <c r="DB65" s="22">
        <v>0</v>
      </c>
      <c r="DC65" s="22">
        <v>0</v>
      </c>
      <c r="DD65" s="22">
        <v>0</v>
      </c>
      <c r="DE65" s="22">
        <v>0</v>
      </c>
      <c r="DF65" s="22">
        <v>0</v>
      </c>
      <c r="DG65" s="22">
        <v>0</v>
      </c>
      <c r="DH65" s="22">
        <v>0</v>
      </c>
      <c r="DI65" s="22">
        <v>0</v>
      </c>
      <c r="DJ65" s="22">
        <v>0</v>
      </c>
      <c r="DK65" s="22">
        <v>0</v>
      </c>
      <c r="DL65" s="22">
        <v>0</v>
      </c>
      <c r="DM65" s="22">
        <v>0</v>
      </c>
      <c r="DN65" s="22">
        <v>0</v>
      </c>
      <c r="DO65" s="22">
        <v>0</v>
      </c>
      <c r="DP65" s="22">
        <v>0</v>
      </c>
      <c r="DQ65" s="22">
        <v>0</v>
      </c>
      <c r="DR65" s="22">
        <v>0</v>
      </c>
      <c r="DS65" s="22">
        <v>0</v>
      </c>
      <c r="DT65" s="22">
        <v>0</v>
      </c>
      <c r="DU65" s="22">
        <v>0</v>
      </c>
      <c r="DV65" s="22">
        <v>0</v>
      </c>
      <c r="DW65" s="22">
        <v>0</v>
      </c>
      <c r="DX65" s="22">
        <v>0</v>
      </c>
      <c r="DY65" s="22">
        <v>0</v>
      </c>
      <c r="DZ65" s="22">
        <v>0</v>
      </c>
      <c r="EA65" s="22">
        <v>0</v>
      </c>
      <c r="EB65" s="22">
        <v>0</v>
      </c>
      <c r="EC65" s="22">
        <v>0</v>
      </c>
      <c r="ED65" s="22">
        <v>0</v>
      </c>
      <c r="EE65" s="22">
        <v>0</v>
      </c>
      <c r="EF65" s="22">
        <v>0</v>
      </c>
      <c r="EG65" s="22">
        <v>0</v>
      </c>
      <c r="EH65" s="22">
        <v>0</v>
      </c>
      <c r="EI65" s="22">
        <v>0</v>
      </c>
    </row>
    <row r="66" spans="1:139" x14ac:dyDescent="0.2">
      <c r="B66" s="90" t="s">
        <v>151</v>
      </c>
      <c r="D66" s="22">
        <v>0</v>
      </c>
      <c r="E66" s="22">
        <v>0</v>
      </c>
      <c r="F66" s="22">
        <v>0</v>
      </c>
      <c r="G66" s="22">
        <v>0</v>
      </c>
      <c r="H66" s="22">
        <v>0</v>
      </c>
      <c r="I66" s="22">
        <v>0</v>
      </c>
      <c r="J66" s="22">
        <v>0</v>
      </c>
      <c r="K66" s="22">
        <v>0</v>
      </c>
      <c r="L66" s="22">
        <v>0</v>
      </c>
      <c r="M66" s="22">
        <v>0</v>
      </c>
      <c r="N66" s="22">
        <v>0</v>
      </c>
      <c r="O66" s="22">
        <v>0</v>
      </c>
      <c r="P66" s="22">
        <v>0</v>
      </c>
      <c r="Q66" s="22">
        <v>0</v>
      </c>
      <c r="R66" s="22">
        <v>0</v>
      </c>
      <c r="S66" s="22">
        <v>0</v>
      </c>
      <c r="T66" s="22">
        <v>5835.6320903424003</v>
      </c>
      <c r="U66" s="22">
        <v>15436.4531071212</v>
      </c>
      <c r="V66" s="22">
        <v>16197.487519523997</v>
      </c>
      <c r="W66" s="22">
        <v>15176.587921472401</v>
      </c>
      <c r="X66" s="22">
        <v>14641.9822173292</v>
      </c>
      <c r="Y66" s="22">
        <v>14611.539054235602</v>
      </c>
      <c r="Z66" s="22">
        <v>14000.508206778799</v>
      </c>
      <c r="AA66" s="22">
        <v>14308.164493480001</v>
      </c>
      <c r="AB66" s="22">
        <v>16139.310866193598</v>
      </c>
      <c r="AC66" s="22">
        <v>15215.9625449996</v>
      </c>
      <c r="AD66" s="22">
        <v>13893.1180459344</v>
      </c>
      <c r="AE66" s="22">
        <v>13282.9556833676</v>
      </c>
      <c r="AF66" s="22">
        <v>-30821.801318426202</v>
      </c>
      <c r="AG66" s="22">
        <v>-90705.064201267684</v>
      </c>
      <c r="AH66" s="22">
        <v>-118129.8439443231</v>
      </c>
      <c r="AI66" s="22">
        <v>-99958.753429957826</v>
      </c>
      <c r="AJ66" s="22">
        <v>-106589.033161083</v>
      </c>
      <c r="AK66" s="22">
        <v>-96877.171674660611</v>
      </c>
      <c r="AL66" s="22">
        <v>-90027.498630950096</v>
      </c>
      <c r="AM66" s="22">
        <v>-101459.1526023789</v>
      </c>
      <c r="AN66" s="22">
        <v>-92617.450845663625</v>
      </c>
      <c r="AO66" s="22">
        <v>-102439.53852556681</v>
      </c>
      <c r="AP66" s="22">
        <v>-91594.81790447222</v>
      </c>
      <c r="AQ66" s="22">
        <v>-93618.639463352403</v>
      </c>
      <c r="AR66" s="22">
        <v>-59103.209033099309</v>
      </c>
      <c r="AS66" s="22">
        <v>-17277.124754882203</v>
      </c>
      <c r="AT66" s="22">
        <v>-7827.1252058524005</v>
      </c>
      <c r="AU66" s="22">
        <v>-7737.7845055376401</v>
      </c>
      <c r="AV66" s="22">
        <v>-8316.2699644630011</v>
      </c>
      <c r="AW66" s="22">
        <v>-7597.6546381613462</v>
      </c>
      <c r="AX66" s="22">
        <v>-6729.7039555395368</v>
      </c>
      <c r="AY66" s="22">
        <v>-7506.3712114308037</v>
      </c>
      <c r="AZ66" s="22">
        <v>-7191.43</v>
      </c>
      <c r="BA66" s="22">
        <v>-7247.78</v>
      </c>
      <c r="BB66" s="22">
        <v>-7234.42</v>
      </c>
      <c r="BC66" s="22">
        <v>-6914.75</v>
      </c>
      <c r="BD66" s="22">
        <v>23999.97</v>
      </c>
      <c r="BE66" s="22">
        <v>61764.39</v>
      </c>
      <c r="BF66" s="22">
        <v>63040.959999999999</v>
      </c>
      <c r="BG66" s="22">
        <v>65582.33</v>
      </c>
      <c r="BH66" s="22">
        <v>65814.86</v>
      </c>
      <c r="BI66" s="22">
        <v>63246.07</v>
      </c>
      <c r="BJ66" s="22">
        <v>60302.91</v>
      </c>
      <c r="BK66" s="22">
        <v>62479.450000000004</v>
      </c>
      <c r="BL66" s="22">
        <v>60826.23</v>
      </c>
      <c r="BM66" s="22">
        <v>63307.02</v>
      </c>
      <c r="BN66" s="22">
        <v>59188.2</v>
      </c>
      <c r="BO66" s="22">
        <v>59016.01</v>
      </c>
      <c r="BP66" s="22">
        <v>45243</v>
      </c>
      <c r="BQ66" s="22">
        <v>23174.87</v>
      </c>
      <c r="BR66" s="22">
        <v>23484.6</v>
      </c>
      <c r="BS66" s="22">
        <v>25306.84</v>
      </c>
      <c r="BT66" s="22">
        <v>23298.62</v>
      </c>
      <c r="BU66" s="22">
        <v>22636.62</v>
      </c>
      <c r="BV66" s="22">
        <v>21046.17</v>
      </c>
      <c r="BW66" s="22">
        <v>22462.13</v>
      </c>
      <c r="BX66" s="22">
        <v>20682.830000000002</v>
      </c>
      <c r="BY66" s="22">
        <v>21034.25</v>
      </c>
      <c r="BZ66" s="22">
        <v>21156.98</v>
      </c>
      <c r="CA66" s="22">
        <v>22505.48</v>
      </c>
      <c r="CB66" s="22">
        <v>-41135.89</v>
      </c>
      <c r="CC66" s="22">
        <v>-132117.54</v>
      </c>
      <c r="CD66" s="22">
        <v>-138134.25</v>
      </c>
      <c r="CE66" s="22">
        <v>-137170.26999999999</v>
      </c>
      <c r="CF66" s="22">
        <v>-138793.57999999999</v>
      </c>
      <c r="CG66" s="22">
        <v>-143089.82999999999</v>
      </c>
      <c r="CH66" s="22">
        <v>-128271.31</v>
      </c>
      <c r="CI66" s="22">
        <v>-138464.66</v>
      </c>
      <c r="CJ66" s="22">
        <v>-125642.42</v>
      </c>
      <c r="CK66" s="22">
        <v>-136139.74</v>
      </c>
      <c r="CL66" s="22">
        <v>-133153.81</v>
      </c>
      <c r="CM66" s="22">
        <v>-123173.53</v>
      </c>
      <c r="CN66" s="22">
        <v>-113075.19</v>
      </c>
      <c r="CO66" s="22">
        <v>-77235.62</v>
      </c>
      <c r="CP66" s="22">
        <v>-75268.28</v>
      </c>
      <c r="CQ66" s="22">
        <v>-84841.56</v>
      </c>
      <c r="CR66" s="22">
        <v>-82049.710000000006</v>
      </c>
      <c r="CS66" s="22">
        <v>-79951.899999999994</v>
      </c>
      <c r="CT66" s="22">
        <v>-79444.149999999994</v>
      </c>
      <c r="CU66" s="22">
        <v>-72631.549999999988</v>
      </c>
      <c r="CV66" s="22">
        <v>-43840.89</v>
      </c>
      <c r="CW66" s="22">
        <v>-6013.17</v>
      </c>
      <c r="CX66" s="22">
        <v>-603.77</v>
      </c>
      <c r="CY66" s="22">
        <v>0</v>
      </c>
      <c r="CZ66" s="22">
        <v>-59444.22</v>
      </c>
      <c r="DA66" s="22">
        <v>-159460.29999999999</v>
      </c>
      <c r="DB66" s="22">
        <v>-73639.28</v>
      </c>
      <c r="DC66" s="22">
        <v>-182801.8</v>
      </c>
      <c r="DD66" s="22">
        <v>-172766.93</v>
      </c>
      <c r="DE66" s="22">
        <v>-161728.98000000001</v>
      </c>
      <c r="DF66" s="22">
        <v>-173199.93</v>
      </c>
      <c r="DG66" s="22">
        <v>-167525.57</v>
      </c>
      <c r="DH66" s="22">
        <v>-162289.93</v>
      </c>
      <c r="DI66" s="22">
        <v>-166279.84</v>
      </c>
      <c r="DJ66" s="22">
        <v>-167503.32999999999</v>
      </c>
      <c r="DK66" s="22">
        <v>-173105.05</v>
      </c>
      <c r="DL66" s="22">
        <v>-249823.53</v>
      </c>
      <c r="DM66" s="22">
        <v>-335014.51999999996</v>
      </c>
      <c r="DN66" s="22">
        <v>-347593.89</v>
      </c>
      <c r="DO66" s="22">
        <v>-375157.26</v>
      </c>
      <c r="DP66" s="22">
        <v>-368146.11</v>
      </c>
      <c r="DQ66" s="22">
        <v>-363822.77</v>
      </c>
      <c r="DR66" s="22">
        <v>-351566.66</v>
      </c>
      <c r="DS66" s="22">
        <v>-346765.68</v>
      </c>
      <c r="DT66" s="315">
        <f>-'Schedule 12&amp;26'!D46-'Schedule 12&amp;26'!D48-'Schedule 12&amp;26'!C46-'Schedule 12&amp;26'!C48</f>
        <v>-358453.79</v>
      </c>
      <c r="DU66" s="315">
        <f>-'Schedule 12&amp;26'!E46-'Schedule 12&amp;26'!E48</f>
        <v>-338039.39</v>
      </c>
      <c r="DV66" s="315">
        <f>-'Schedule 12&amp;26'!F46-'Schedule 12&amp;26'!F48</f>
        <v>-361121.4</v>
      </c>
      <c r="DW66" s="315">
        <f>-'Schedule 12&amp;26'!G46-'Schedule 12&amp;26'!G48</f>
        <v>-360876.79</v>
      </c>
      <c r="DX66" s="315">
        <f>-'Schedule 12&amp;26'!H46-'Schedule 12&amp;26'!H48</f>
        <v>-286935.49</v>
      </c>
      <c r="DY66" s="315">
        <f>-'Schedule 12&amp;26'!I46-'Schedule 12&amp;26'!I48</f>
        <v>-217652.15</v>
      </c>
      <c r="DZ66" s="315">
        <f>-'Schedule 12&amp;26'!J46-'Schedule 12&amp;26'!J48</f>
        <v>-224876.5</v>
      </c>
      <c r="EA66" s="315">
        <f>-'Schedule 12&amp;26'!K46-'Schedule 12&amp;26'!K48</f>
        <v>-229873.4</v>
      </c>
      <c r="EB66" s="315">
        <f>-'Schedule 12&amp;26'!L46-'Schedule 12&amp;26'!L48</f>
        <v>-219186.65</v>
      </c>
      <c r="EC66" s="315">
        <f>-'Schedule 12&amp;26'!M46-'Schedule 12&amp;26'!M48</f>
        <v>-221072.12</v>
      </c>
      <c r="ED66" s="315">
        <f>-'Schedule 12&amp;26'!N46-'Schedule 12&amp;26'!N48</f>
        <v>-205690.08</v>
      </c>
      <c r="EE66" s="315">
        <f>-'Schedule 12&amp;26'!O46-'Schedule 12&amp;26'!O48</f>
        <v>-213936.84</v>
      </c>
      <c r="EF66" s="315">
        <f>-'Schedule 12&amp;26'!P46-'Schedule 12&amp;26'!P48</f>
        <v>-231268.28</v>
      </c>
      <c r="EG66" s="315">
        <f>-'Schedule 12&amp;26'!Q46-'Schedule 12&amp;26'!Q48</f>
        <v>-217360.79</v>
      </c>
      <c r="EH66" s="315">
        <f>-'Amort Estimate'!D42</f>
        <v>-200874.48655120001</v>
      </c>
      <c r="EI66" s="315">
        <f>-'Amort Estimate'!E42</f>
        <v>-211203.91399800003</v>
      </c>
    </row>
    <row r="67" spans="1:139" x14ac:dyDescent="0.2">
      <c r="B67" s="90" t="s">
        <v>152</v>
      </c>
      <c r="D67" s="18">
        <f t="shared" ref="D67:AI67" si="342">SUM(D62:D66)</f>
        <v>0</v>
      </c>
      <c r="E67" s="18">
        <f t="shared" si="342"/>
        <v>0</v>
      </c>
      <c r="F67" s="18">
        <f t="shared" si="342"/>
        <v>0</v>
      </c>
      <c r="G67" s="18">
        <f t="shared" si="342"/>
        <v>0</v>
      </c>
      <c r="H67" s="18">
        <f t="shared" si="342"/>
        <v>0</v>
      </c>
      <c r="I67" s="18">
        <f t="shared" si="342"/>
        <v>0</v>
      </c>
      <c r="J67" s="18">
        <f t="shared" si="342"/>
        <v>0</v>
      </c>
      <c r="K67" s="18">
        <f t="shared" si="342"/>
        <v>0</v>
      </c>
      <c r="L67" s="18">
        <f t="shared" si="342"/>
        <v>0</v>
      </c>
      <c r="M67" s="18">
        <f t="shared" si="342"/>
        <v>0</v>
      </c>
      <c r="N67" s="18">
        <f t="shared" si="342"/>
        <v>0</v>
      </c>
      <c r="O67" s="18">
        <f t="shared" si="342"/>
        <v>0</v>
      </c>
      <c r="P67" s="18">
        <f t="shared" si="342"/>
        <v>0</v>
      </c>
      <c r="Q67" s="18">
        <f t="shared" si="342"/>
        <v>0</v>
      </c>
      <c r="R67" s="18">
        <f t="shared" si="342"/>
        <v>0</v>
      </c>
      <c r="S67" s="18">
        <f t="shared" si="342"/>
        <v>0</v>
      </c>
      <c r="T67" s="18">
        <f t="shared" si="342"/>
        <v>-168504.32698013465</v>
      </c>
      <c r="U67" s="18">
        <f t="shared" si="342"/>
        <v>15436.4531071212</v>
      </c>
      <c r="V67" s="18">
        <f t="shared" si="342"/>
        <v>16197.487519523997</v>
      </c>
      <c r="W67" s="18">
        <f t="shared" si="342"/>
        <v>15176.587921472401</v>
      </c>
      <c r="X67" s="18">
        <f t="shared" si="342"/>
        <v>14641.9822173292</v>
      </c>
      <c r="Y67" s="18">
        <f t="shared" si="342"/>
        <v>14611.539054235602</v>
      </c>
      <c r="Z67" s="18">
        <f t="shared" si="342"/>
        <v>14000.508206778799</v>
      </c>
      <c r="AA67" s="18">
        <f t="shared" si="342"/>
        <v>14308.164493480001</v>
      </c>
      <c r="AB67" s="18">
        <f t="shared" si="342"/>
        <v>16139.310866193598</v>
      </c>
      <c r="AC67" s="18">
        <f t="shared" si="342"/>
        <v>15215.9625449996</v>
      </c>
      <c r="AD67" s="18">
        <f t="shared" si="342"/>
        <v>13893.1180459344</v>
      </c>
      <c r="AE67" s="18">
        <f t="shared" si="342"/>
        <v>13282.9556833676</v>
      </c>
      <c r="AF67" s="18">
        <f t="shared" si="342"/>
        <v>1171238.5135376714</v>
      </c>
      <c r="AG67" s="18">
        <f t="shared" si="342"/>
        <v>-90705.064201267684</v>
      </c>
      <c r="AH67" s="18">
        <f t="shared" si="342"/>
        <v>-118129.8439443231</v>
      </c>
      <c r="AI67" s="18">
        <f t="shared" si="342"/>
        <v>-99958.753429957826</v>
      </c>
      <c r="AJ67" s="18">
        <f t="shared" ref="AJ67:BO67" si="343">SUM(AJ62:AJ66)</f>
        <v>-106589.033161083</v>
      </c>
      <c r="AK67" s="18">
        <f t="shared" si="343"/>
        <v>-96877.171674660611</v>
      </c>
      <c r="AL67" s="18">
        <f t="shared" si="343"/>
        <v>-90027.498630950096</v>
      </c>
      <c r="AM67" s="18">
        <f t="shared" si="343"/>
        <v>-101459.1526023789</v>
      </c>
      <c r="AN67" s="18">
        <f t="shared" si="343"/>
        <v>-92617.450845663625</v>
      </c>
      <c r="AO67" s="18">
        <f t="shared" si="343"/>
        <v>-102439.53852556681</v>
      </c>
      <c r="AP67" s="18">
        <f t="shared" si="343"/>
        <v>-91594.81790447222</v>
      </c>
      <c r="AQ67" s="18">
        <f t="shared" si="343"/>
        <v>-93618.639463352403</v>
      </c>
      <c r="AR67" s="18">
        <f t="shared" si="343"/>
        <v>-67495.599234210124</v>
      </c>
      <c r="AS67" s="18">
        <f t="shared" si="343"/>
        <v>-17277.124754882203</v>
      </c>
      <c r="AT67" s="18">
        <f t="shared" si="343"/>
        <v>-7827.1252058524005</v>
      </c>
      <c r="AU67" s="18">
        <f t="shared" si="343"/>
        <v>-7737.7845055376401</v>
      </c>
      <c r="AV67" s="18">
        <f t="shared" si="343"/>
        <v>-8316.2699644630011</v>
      </c>
      <c r="AW67" s="18">
        <f t="shared" si="343"/>
        <v>-7597.6546381613462</v>
      </c>
      <c r="AX67" s="18">
        <f t="shared" si="343"/>
        <v>-6729.7039555395368</v>
      </c>
      <c r="AY67" s="18">
        <f t="shared" si="343"/>
        <v>-7506.3712114308037</v>
      </c>
      <c r="AZ67" s="18">
        <f t="shared" si="343"/>
        <v>-7191.43</v>
      </c>
      <c r="BA67" s="18">
        <f t="shared" si="343"/>
        <v>-7247.78</v>
      </c>
      <c r="BB67" s="18">
        <f t="shared" si="343"/>
        <v>-7234.42</v>
      </c>
      <c r="BC67" s="18">
        <f t="shared" si="343"/>
        <v>-6914.75</v>
      </c>
      <c r="BD67" s="18">
        <f t="shared" si="343"/>
        <v>-620684.41</v>
      </c>
      <c r="BE67" s="18">
        <f t="shared" si="343"/>
        <v>61764.39</v>
      </c>
      <c r="BF67" s="18">
        <f t="shared" si="343"/>
        <v>63040.959999999999</v>
      </c>
      <c r="BG67" s="18">
        <f t="shared" si="343"/>
        <v>65582.33</v>
      </c>
      <c r="BH67" s="18">
        <f t="shared" si="343"/>
        <v>65814.86</v>
      </c>
      <c r="BI67" s="18">
        <f t="shared" si="343"/>
        <v>63246.07</v>
      </c>
      <c r="BJ67" s="18">
        <f t="shared" si="343"/>
        <v>60302.91</v>
      </c>
      <c r="BK67" s="18">
        <f t="shared" si="343"/>
        <v>62479.450000000004</v>
      </c>
      <c r="BL67" s="18">
        <f t="shared" si="343"/>
        <v>60826.23</v>
      </c>
      <c r="BM67" s="18">
        <f t="shared" si="343"/>
        <v>63307.02</v>
      </c>
      <c r="BN67" s="18">
        <f t="shared" si="343"/>
        <v>59188.2</v>
      </c>
      <c r="BO67" s="18">
        <f t="shared" si="343"/>
        <v>59016.01</v>
      </c>
      <c r="BP67" s="18">
        <f t="shared" ref="BP67:DS67" si="344">SUM(BP62:BP66)</f>
        <v>-206090.770574775</v>
      </c>
      <c r="BQ67" s="18">
        <f t="shared" si="344"/>
        <v>23174.87</v>
      </c>
      <c r="BR67" s="18">
        <f t="shared" si="344"/>
        <v>23484.6</v>
      </c>
      <c r="BS67" s="18">
        <f t="shared" si="344"/>
        <v>25306.84</v>
      </c>
      <c r="BT67" s="18">
        <f t="shared" si="344"/>
        <v>23298.62</v>
      </c>
      <c r="BU67" s="18">
        <f t="shared" si="344"/>
        <v>22636.62</v>
      </c>
      <c r="BV67" s="18">
        <f t="shared" si="344"/>
        <v>21046.17</v>
      </c>
      <c r="BW67" s="18">
        <f t="shared" si="344"/>
        <v>22462.13</v>
      </c>
      <c r="BX67" s="18">
        <f t="shared" si="344"/>
        <v>20682.830000000002</v>
      </c>
      <c r="BY67" s="18">
        <f t="shared" si="344"/>
        <v>21034.25</v>
      </c>
      <c r="BZ67" s="18">
        <f t="shared" si="344"/>
        <v>21156.98</v>
      </c>
      <c r="CA67" s="18">
        <f t="shared" si="344"/>
        <v>22505.48</v>
      </c>
      <c r="CB67" s="18">
        <f t="shared" si="344"/>
        <v>1505146.8938162657</v>
      </c>
      <c r="CC67" s="18">
        <f t="shared" si="344"/>
        <v>-132117.54</v>
      </c>
      <c r="CD67" s="18">
        <f t="shared" si="344"/>
        <v>-138134.25</v>
      </c>
      <c r="CE67" s="18">
        <f t="shared" si="344"/>
        <v>-137170.26999999999</v>
      </c>
      <c r="CF67" s="18">
        <f t="shared" si="344"/>
        <v>-138793.57999999999</v>
      </c>
      <c r="CG67" s="18">
        <f t="shared" si="344"/>
        <v>-143089.82999999999</v>
      </c>
      <c r="CH67" s="18">
        <f t="shared" si="344"/>
        <v>-128271.31</v>
      </c>
      <c r="CI67" s="18">
        <f t="shared" si="344"/>
        <v>-138464.66</v>
      </c>
      <c r="CJ67" s="18">
        <f t="shared" ref="CJ67:CU67" si="345">SUM(CJ62:CJ66)</f>
        <v>-125642.42</v>
      </c>
      <c r="CK67" s="18">
        <f t="shared" si="345"/>
        <v>-136139.74</v>
      </c>
      <c r="CL67" s="18">
        <f t="shared" si="345"/>
        <v>-133153.81</v>
      </c>
      <c r="CM67" s="18">
        <f t="shared" si="345"/>
        <v>-123173.53</v>
      </c>
      <c r="CN67" s="18">
        <f t="shared" si="345"/>
        <v>758170.65999999968</v>
      </c>
      <c r="CO67" s="18">
        <f t="shared" si="345"/>
        <v>-77235.62</v>
      </c>
      <c r="CP67" s="18">
        <f t="shared" si="345"/>
        <v>-75268.28</v>
      </c>
      <c r="CQ67" s="18">
        <f t="shared" si="345"/>
        <v>-84841.56</v>
      </c>
      <c r="CR67" s="18">
        <f t="shared" si="345"/>
        <v>-82049.710000000006</v>
      </c>
      <c r="CS67" s="18">
        <f t="shared" si="345"/>
        <v>-658900.9716057101</v>
      </c>
      <c r="CT67" s="18">
        <f t="shared" si="345"/>
        <v>-79444.149999999994</v>
      </c>
      <c r="CU67" s="18">
        <f t="shared" si="345"/>
        <v>-72631.549999999988</v>
      </c>
      <c r="CV67" s="18">
        <f t="shared" ref="CV67:DH67" si="346">SUM(CV62:CV66)</f>
        <v>-43840.89</v>
      </c>
      <c r="CW67" s="18">
        <f t="shared" si="346"/>
        <v>-6013.17</v>
      </c>
      <c r="CX67" s="18">
        <f t="shared" si="346"/>
        <v>-603.77</v>
      </c>
      <c r="CY67" s="18">
        <f t="shared" si="346"/>
        <v>0</v>
      </c>
      <c r="CZ67" s="18">
        <f t="shared" si="346"/>
        <v>2132169.2895726864</v>
      </c>
      <c r="DA67" s="18">
        <f t="shared" si="346"/>
        <v>-159460.29999999999</v>
      </c>
      <c r="DB67" s="18">
        <f t="shared" si="346"/>
        <v>-73639.28</v>
      </c>
      <c r="DC67" s="18">
        <f t="shared" si="346"/>
        <v>-182801.8</v>
      </c>
      <c r="DD67" s="18">
        <f t="shared" si="346"/>
        <v>-172766.93</v>
      </c>
      <c r="DE67" s="18">
        <f t="shared" si="346"/>
        <v>-161728.98000000001</v>
      </c>
      <c r="DF67" s="18">
        <f t="shared" si="346"/>
        <v>-173199.93</v>
      </c>
      <c r="DG67" s="18">
        <f t="shared" si="346"/>
        <v>-167525.57</v>
      </c>
      <c r="DH67" s="18">
        <f t="shared" si="346"/>
        <v>-162289.93</v>
      </c>
      <c r="DI67" s="18">
        <f t="shared" si="344"/>
        <v>-166279.84</v>
      </c>
      <c r="DJ67" s="18">
        <f t="shared" si="344"/>
        <v>-167503.32999999999</v>
      </c>
      <c r="DK67" s="18">
        <f t="shared" si="344"/>
        <v>-173105.05</v>
      </c>
      <c r="DL67" s="18">
        <f t="shared" si="344"/>
        <v>3982287.9984609983</v>
      </c>
      <c r="DM67" s="18">
        <f t="shared" si="344"/>
        <v>-335014.51999999996</v>
      </c>
      <c r="DN67" s="18">
        <f t="shared" si="344"/>
        <v>-347593.89</v>
      </c>
      <c r="DO67" s="18">
        <f t="shared" si="344"/>
        <v>-375157.26</v>
      </c>
      <c r="DP67" s="18">
        <f t="shared" si="344"/>
        <v>-368146.11</v>
      </c>
      <c r="DQ67" s="18">
        <f t="shared" si="344"/>
        <v>-363822.77</v>
      </c>
      <c r="DR67" s="18">
        <f t="shared" si="344"/>
        <v>-351566.66</v>
      </c>
      <c r="DS67" s="18">
        <f t="shared" si="344"/>
        <v>-346765.68</v>
      </c>
      <c r="DT67" s="18">
        <f t="shared" ref="DT67:DW67" si="347">SUM(DT62:DT66)</f>
        <v>-358453.79</v>
      </c>
      <c r="DU67" s="18">
        <f t="shared" si="347"/>
        <v>-338039.39</v>
      </c>
      <c r="DV67" s="18">
        <f t="shared" si="347"/>
        <v>-361121.4</v>
      </c>
      <c r="DW67" s="18">
        <f t="shared" si="347"/>
        <v>-360876.79</v>
      </c>
      <c r="DX67" s="18">
        <f t="shared" ref="DX67:EG67" si="348">SUM(DX62:DX66)</f>
        <v>1997986.5400000003</v>
      </c>
      <c r="DY67" s="18">
        <f t="shared" si="348"/>
        <v>-217652.15</v>
      </c>
      <c r="DZ67" s="18">
        <f t="shared" si="348"/>
        <v>-224876.5</v>
      </c>
      <c r="EA67" s="18">
        <f t="shared" si="348"/>
        <v>-229873.4</v>
      </c>
      <c r="EB67" s="18">
        <f t="shared" si="348"/>
        <v>-219186.65</v>
      </c>
      <c r="EC67" s="18">
        <f t="shared" si="348"/>
        <v>-221072.12</v>
      </c>
      <c r="ED67" s="18">
        <f t="shared" si="348"/>
        <v>-205690.08</v>
      </c>
      <c r="EE67" s="18">
        <f t="shared" si="348"/>
        <v>-213936.84</v>
      </c>
      <c r="EF67" s="18">
        <f t="shared" si="348"/>
        <v>-231268.28</v>
      </c>
      <c r="EG67" s="18">
        <f t="shared" si="348"/>
        <v>-217360.79</v>
      </c>
      <c r="EH67" s="18">
        <f t="shared" ref="EH67:EI67" si="349">SUM(EH62:EH66)</f>
        <v>-200874.48655120001</v>
      </c>
      <c r="EI67" s="18">
        <f t="shared" si="349"/>
        <v>-211203.91399800003</v>
      </c>
    </row>
    <row r="68" spans="1:139" x14ac:dyDescent="0.2">
      <c r="B68" s="90" t="s">
        <v>153</v>
      </c>
      <c r="D68" s="94">
        <f t="shared" ref="D68:AI68" si="350">D61+D67</f>
        <v>0</v>
      </c>
      <c r="E68" s="94">
        <f t="shared" si="350"/>
        <v>0</v>
      </c>
      <c r="F68" s="94">
        <f t="shared" si="350"/>
        <v>0</v>
      </c>
      <c r="G68" s="94">
        <f t="shared" si="350"/>
        <v>0</v>
      </c>
      <c r="H68" s="94">
        <f t="shared" si="350"/>
        <v>0</v>
      </c>
      <c r="I68" s="94">
        <f t="shared" si="350"/>
        <v>0</v>
      </c>
      <c r="J68" s="94">
        <f t="shared" si="350"/>
        <v>0</v>
      </c>
      <c r="K68" s="94">
        <f t="shared" si="350"/>
        <v>0</v>
      </c>
      <c r="L68" s="94">
        <f t="shared" si="350"/>
        <v>0</v>
      </c>
      <c r="M68" s="94">
        <f t="shared" si="350"/>
        <v>0</v>
      </c>
      <c r="N68" s="94">
        <f t="shared" si="350"/>
        <v>0</v>
      </c>
      <c r="O68" s="94">
        <f t="shared" si="350"/>
        <v>0</v>
      </c>
      <c r="P68" s="94">
        <f t="shared" si="350"/>
        <v>0</v>
      </c>
      <c r="Q68" s="94">
        <f t="shared" si="350"/>
        <v>0</v>
      </c>
      <c r="R68" s="94">
        <f t="shared" si="350"/>
        <v>0</v>
      </c>
      <c r="S68" s="94">
        <f t="shared" si="350"/>
        <v>0</v>
      </c>
      <c r="T68" s="94">
        <f t="shared" si="350"/>
        <v>-168504.32698013465</v>
      </c>
      <c r="U68" s="94">
        <f t="shared" si="350"/>
        <v>-153067.87387301345</v>
      </c>
      <c r="V68" s="94">
        <f t="shared" si="350"/>
        <v>-136870.38635348945</v>
      </c>
      <c r="W68" s="94">
        <f t="shared" si="350"/>
        <v>-121693.79843201705</v>
      </c>
      <c r="X68" s="94">
        <f t="shared" si="350"/>
        <v>-107051.81621468785</v>
      </c>
      <c r="Y68" s="94">
        <f t="shared" si="350"/>
        <v>-92440.277160452242</v>
      </c>
      <c r="Z68" s="94">
        <f t="shared" si="350"/>
        <v>-78439.76895367344</v>
      </c>
      <c r="AA68" s="94">
        <f t="shared" si="350"/>
        <v>-64131.604460193441</v>
      </c>
      <c r="AB68" s="94">
        <f t="shared" si="350"/>
        <v>-47992.293593999842</v>
      </c>
      <c r="AC68" s="94">
        <f t="shared" si="350"/>
        <v>-32776.33104900024</v>
      </c>
      <c r="AD68" s="94">
        <f t="shared" si="350"/>
        <v>-18883.213003065841</v>
      </c>
      <c r="AE68" s="94">
        <f t="shared" si="350"/>
        <v>-5600.2573196982412</v>
      </c>
      <c r="AF68" s="94">
        <f t="shared" si="350"/>
        <v>1165638.2562179731</v>
      </c>
      <c r="AG68" s="94">
        <f t="shared" si="350"/>
        <v>1074933.1920167054</v>
      </c>
      <c r="AH68" s="94">
        <f t="shared" si="350"/>
        <v>956803.34807238227</v>
      </c>
      <c r="AI68" s="94">
        <f t="shared" si="350"/>
        <v>856844.59464242449</v>
      </c>
      <c r="AJ68" s="94">
        <f t="shared" ref="AJ68:BO68" si="351">AJ61+AJ67</f>
        <v>750255.56148134149</v>
      </c>
      <c r="AK68" s="94">
        <f t="shared" si="351"/>
        <v>653378.38980668085</v>
      </c>
      <c r="AL68" s="94">
        <f t="shared" si="351"/>
        <v>563350.89117573074</v>
      </c>
      <c r="AM68" s="94">
        <f t="shared" si="351"/>
        <v>461891.73857335182</v>
      </c>
      <c r="AN68" s="94">
        <f t="shared" si="351"/>
        <v>369274.28772768821</v>
      </c>
      <c r="AO68" s="94">
        <f t="shared" si="351"/>
        <v>266834.7492021214</v>
      </c>
      <c r="AP68" s="94">
        <f t="shared" si="351"/>
        <v>175239.93129764916</v>
      </c>
      <c r="AQ68" s="94">
        <f t="shared" si="351"/>
        <v>81621.29183429676</v>
      </c>
      <c r="AR68" s="94">
        <f t="shared" si="351"/>
        <v>14125.692600086637</v>
      </c>
      <c r="AS68" s="94">
        <f t="shared" si="351"/>
        <v>-3151.432154795566</v>
      </c>
      <c r="AT68" s="94">
        <f t="shared" si="351"/>
        <v>-10978.557360647967</v>
      </c>
      <c r="AU68" s="94">
        <f t="shared" si="351"/>
        <v>-18716.341866185605</v>
      </c>
      <c r="AV68" s="94">
        <f t="shared" si="351"/>
        <v>-27032.611830648606</v>
      </c>
      <c r="AW68" s="94">
        <f t="shared" si="351"/>
        <v>-34630.266468809954</v>
      </c>
      <c r="AX68" s="94">
        <f t="shared" si="351"/>
        <v>-41359.970424349493</v>
      </c>
      <c r="AY68" s="94">
        <f t="shared" si="351"/>
        <v>-48866.341635780293</v>
      </c>
      <c r="AZ68" s="94">
        <f t="shared" si="351"/>
        <v>-56057.771635780293</v>
      </c>
      <c r="BA68" s="94">
        <f t="shared" si="351"/>
        <v>-63305.551635780292</v>
      </c>
      <c r="BB68" s="94">
        <f t="shared" si="351"/>
        <v>-70539.971635780297</v>
      </c>
      <c r="BC68" s="94">
        <f t="shared" si="351"/>
        <v>-77454.721635780297</v>
      </c>
      <c r="BD68" s="94">
        <f t="shared" si="351"/>
        <v>-698139.13163578033</v>
      </c>
      <c r="BE68" s="94">
        <f t="shared" si="351"/>
        <v>-636374.74163578032</v>
      </c>
      <c r="BF68" s="94">
        <f t="shared" si="351"/>
        <v>-573333.78163578035</v>
      </c>
      <c r="BG68" s="94">
        <f t="shared" si="351"/>
        <v>-507751.45163578034</v>
      </c>
      <c r="BH68" s="94">
        <f t="shared" si="351"/>
        <v>-441936.59163578035</v>
      </c>
      <c r="BI68" s="94">
        <f t="shared" si="351"/>
        <v>-378690.52163578034</v>
      </c>
      <c r="BJ68" s="94">
        <f t="shared" si="351"/>
        <v>-318387.61163578031</v>
      </c>
      <c r="BK68" s="94">
        <f t="shared" si="351"/>
        <v>-255908.1616357803</v>
      </c>
      <c r="BL68" s="94">
        <f t="shared" si="351"/>
        <v>-195081.93163578029</v>
      </c>
      <c r="BM68" s="94">
        <f t="shared" si="351"/>
        <v>-131774.9116357803</v>
      </c>
      <c r="BN68" s="94">
        <f t="shared" si="351"/>
        <v>-72586.711635780302</v>
      </c>
      <c r="BO68" s="94">
        <f t="shared" si="351"/>
        <v>-13570.7016357803</v>
      </c>
      <c r="BP68" s="94">
        <f t="shared" ref="BP68:DS68" si="352">BP61+BP67</f>
        <v>-219661.47221055531</v>
      </c>
      <c r="BQ68" s="94">
        <f t="shared" si="352"/>
        <v>-196486.60221055531</v>
      </c>
      <c r="BR68" s="94">
        <f t="shared" si="352"/>
        <v>-173002.00221055531</v>
      </c>
      <c r="BS68" s="94">
        <f t="shared" si="352"/>
        <v>-147695.16221055531</v>
      </c>
      <c r="BT68" s="94">
        <f t="shared" si="352"/>
        <v>-124396.54221055532</v>
      </c>
      <c r="BU68" s="94">
        <f t="shared" si="352"/>
        <v>-101759.92221055532</v>
      </c>
      <c r="BV68" s="94">
        <f t="shared" si="352"/>
        <v>-80713.752210555322</v>
      </c>
      <c r="BW68" s="94">
        <f t="shared" si="352"/>
        <v>-58251.622210555317</v>
      </c>
      <c r="BX68" s="94">
        <f t="shared" si="352"/>
        <v>-37568.792210555315</v>
      </c>
      <c r="BY68" s="94">
        <f t="shared" si="352"/>
        <v>-16534.542210555315</v>
      </c>
      <c r="BZ68" s="94">
        <f t="shared" si="352"/>
        <v>4622.4377894446843</v>
      </c>
      <c r="CA68" s="94">
        <f t="shared" si="352"/>
        <v>27127.917789444684</v>
      </c>
      <c r="CB68" s="94">
        <f t="shared" si="352"/>
        <v>1532274.8116057105</v>
      </c>
      <c r="CC68" s="94">
        <f t="shared" si="352"/>
        <v>1400157.2716057105</v>
      </c>
      <c r="CD68" s="94">
        <f t="shared" si="352"/>
        <v>1262023.0216057105</v>
      </c>
      <c r="CE68" s="94">
        <f t="shared" si="352"/>
        <v>1124852.7516057105</v>
      </c>
      <c r="CF68" s="94">
        <f t="shared" si="352"/>
        <v>986059.17160571052</v>
      </c>
      <c r="CG68" s="94">
        <f t="shared" si="352"/>
        <v>842969.34160571056</v>
      </c>
      <c r="CH68" s="94">
        <f t="shared" si="352"/>
        <v>714698.03160571051</v>
      </c>
      <c r="CI68" s="94">
        <f t="shared" si="352"/>
        <v>576233.37160571048</v>
      </c>
      <c r="CJ68" s="94">
        <f t="shared" ref="CJ68:CU68" si="353">CJ61+CJ67</f>
        <v>450590.95160571049</v>
      </c>
      <c r="CK68" s="94">
        <f t="shared" si="353"/>
        <v>314451.2116057105</v>
      </c>
      <c r="CL68" s="94">
        <f t="shared" si="353"/>
        <v>181297.4016057105</v>
      </c>
      <c r="CM68" s="94">
        <f t="shared" si="353"/>
        <v>58123.871605710505</v>
      </c>
      <c r="CN68" s="94">
        <f t="shared" si="353"/>
        <v>816294.53160571016</v>
      </c>
      <c r="CO68" s="94">
        <f t="shared" si="353"/>
        <v>739058.91160571016</v>
      </c>
      <c r="CP68" s="94">
        <f t="shared" si="353"/>
        <v>663790.63160571014</v>
      </c>
      <c r="CQ68" s="94">
        <f t="shared" si="353"/>
        <v>578949.07160571008</v>
      </c>
      <c r="CR68" s="94">
        <f t="shared" si="353"/>
        <v>496899.36160571006</v>
      </c>
      <c r="CS68" s="94">
        <f t="shared" si="353"/>
        <v>-162001.61000000004</v>
      </c>
      <c r="CT68" s="94">
        <f t="shared" si="353"/>
        <v>-241445.76000000004</v>
      </c>
      <c r="CU68" s="94">
        <f t="shared" si="353"/>
        <v>-314077.31000000006</v>
      </c>
      <c r="CV68" s="94">
        <f t="shared" ref="CV68:DH68" si="354">CV61+CV67</f>
        <v>-357918.20000000007</v>
      </c>
      <c r="CW68" s="94">
        <f t="shared" si="354"/>
        <v>-363931.37000000005</v>
      </c>
      <c r="CX68" s="94">
        <f t="shared" si="354"/>
        <v>-364535.14000000007</v>
      </c>
      <c r="CY68" s="94">
        <f t="shared" si="354"/>
        <v>-364535.14000000007</v>
      </c>
      <c r="CZ68" s="94">
        <f t="shared" si="354"/>
        <v>1767634.1495726863</v>
      </c>
      <c r="DA68" s="94">
        <f t="shared" si="354"/>
        <v>1608173.8495726862</v>
      </c>
      <c r="DB68" s="94">
        <f t="shared" si="354"/>
        <v>1534534.5695726862</v>
      </c>
      <c r="DC68" s="94">
        <f t="shared" si="354"/>
        <v>1351732.7695726862</v>
      </c>
      <c r="DD68" s="94">
        <f t="shared" si="354"/>
        <v>1178965.8395726862</v>
      </c>
      <c r="DE68" s="94">
        <f t="shared" si="354"/>
        <v>1017236.8595726863</v>
      </c>
      <c r="DF68" s="94">
        <f t="shared" si="354"/>
        <v>844036.92957268632</v>
      </c>
      <c r="DG68" s="94">
        <f t="shared" si="354"/>
        <v>676511.35957268625</v>
      </c>
      <c r="DH68" s="94">
        <f t="shared" si="354"/>
        <v>514221.42957268626</v>
      </c>
      <c r="DI68" s="94">
        <f t="shared" si="352"/>
        <v>347941.58957268624</v>
      </c>
      <c r="DJ68" s="94">
        <f t="shared" si="352"/>
        <v>180438.25957268625</v>
      </c>
      <c r="DK68" s="94">
        <f t="shared" si="352"/>
        <v>7333.2095726862608</v>
      </c>
      <c r="DL68" s="94">
        <f t="shared" si="352"/>
        <v>3989621.2080336846</v>
      </c>
      <c r="DM68" s="94">
        <f t="shared" si="352"/>
        <v>3654606.6880336846</v>
      </c>
      <c r="DN68" s="94">
        <f t="shared" si="352"/>
        <v>3307012.7980336845</v>
      </c>
      <c r="DO68" s="94">
        <f t="shared" si="352"/>
        <v>2931855.5380336847</v>
      </c>
      <c r="DP68" s="94">
        <f t="shared" si="352"/>
        <v>2563709.4280336848</v>
      </c>
      <c r="DQ68" s="94">
        <f t="shared" si="352"/>
        <v>2199886.6580336848</v>
      </c>
      <c r="DR68" s="94">
        <f t="shared" si="352"/>
        <v>1848319.9980336849</v>
      </c>
      <c r="DS68" s="94">
        <f t="shared" si="352"/>
        <v>1501554.318033685</v>
      </c>
      <c r="DT68" s="94">
        <f t="shared" ref="DT68:DW68" si="355">DT61+DT67</f>
        <v>1143100.5280336849</v>
      </c>
      <c r="DU68" s="94">
        <f t="shared" si="355"/>
        <v>805061.13803368493</v>
      </c>
      <c r="DV68" s="94">
        <f t="shared" si="355"/>
        <v>443939.7380336849</v>
      </c>
      <c r="DW68" s="94">
        <f t="shared" si="355"/>
        <v>83062.948033684923</v>
      </c>
      <c r="DX68" s="94">
        <f t="shared" ref="DX68:EG68" si="356">DX61+DX67</f>
        <v>2081049.4880336851</v>
      </c>
      <c r="DY68" s="94">
        <f t="shared" si="356"/>
        <v>1863397.3380336852</v>
      </c>
      <c r="DZ68" s="94">
        <f t="shared" si="356"/>
        <v>1638520.8380336852</v>
      </c>
      <c r="EA68" s="94">
        <f t="shared" si="356"/>
        <v>1408647.4380336853</v>
      </c>
      <c r="EB68" s="94">
        <f t="shared" si="356"/>
        <v>1189460.7880336854</v>
      </c>
      <c r="EC68" s="94">
        <f t="shared" si="356"/>
        <v>968388.66803368542</v>
      </c>
      <c r="ED68" s="94">
        <f t="shared" si="356"/>
        <v>762698.58803368546</v>
      </c>
      <c r="EE68" s="94">
        <f t="shared" si="356"/>
        <v>548761.74803368549</v>
      </c>
      <c r="EF68" s="94">
        <f t="shared" si="356"/>
        <v>317493.46803368547</v>
      </c>
      <c r="EG68" s="94">
        <f t="shared" si="356"/>
        <v>100132.67803368546</v>
      </c>
      <c r="EH68" s="94">
        <f t="shared" ref="EH68:EI68" si="357">EH61+EH67</f>
        <v>-100741.80851751455</v>
      </c>
      <c r="EI68" s="94">
        <f t="shared" si="357"/>
        <v>-311945.72251551459</v>
      </c>
    </row>
    <row r="69" spans="1:139" x14ac:dyDescent="0.2">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row>
    <row r="70" spans="1:139" ht="10.5" x14ac:dyDescent="0.25">
      <c r="A70" s="1" t="s">
        <v>159</v>
      </c>
      <c r="C70" s="91">
        <v>18239111</v>
      </c>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DV70" s="92"/>
      <c r="DW70" s="92"/>
      <c r="DX70" s="92"/>
      <c r="DY70" s="92"/>
      <c r="DZ70" s="92"/>
      <c r="EA70" s="92"/>
      <c r="EB70" s="92"/>
      <c r="EC70" s="92"/>
      <c r="ED70" s="92"/>
      <c r="EE70" s="92"/>
      <c r="EF70" s="92"/>
      <c r="EG70" s="92"/>
      <c r="EH70" s="92"/>
      <c r="EI70" s="92"/>
    </row>
    <row r="71" spans="1:139" x14ac:dyDescent="0.2">
      <c r="B71" s="90" t="s">
        <v>149</v>
      </c>
      <c r="C71" s="91">
        <v>25400481</v>
      </c>
      <c r="D71" s="94">
        <v>0</v>
      </c>
      <c r="E71" s="94">
        <f t="shared" ref="E71:AJ71" si="358">D79</f>
        <v>0</v>
      </c>
      <c r="F71" s="94">
        <f t="shared" si="358"/>
        <v>0</v>
      </c>
      <c r="G71" s="94">
        <f t="shared" si="358"/>
        <v>0</v>
      </c>
      <c r="H71" s="94">
        <f t="shared" si="358"/>
        <v>0</v>
      </c>
      <c r="I71" s="94">
        <f t="shared" si="358"/>
        <v>0</v>
      </c>
      <c r="J71" s="94">
        <f t="shared" si="358"/>
        <v>0</v>
      </c>
      <c r="K71" s="94">
        <f t="shared" si="358"/>
        <v>0</v>
      </c>
      <c r="L71" s="94">
        <f t="shared" si="358"/>
        <v>0</v>
      </c>
      <c r="M71" s="94">
        <f t="shared" si="358"/>
        <v>0</v>
      </c>
      <c r="N71" s="94">
        <f t="shared" si="358"/>
        <v>0</v>
      </c>
      <c r="O71" s="94">
        <f t="shared" si="358"/>
        <v>0</v>
      </c>
      <c r="P71" s="94">
        <f t="shared" si="358"/>
        <v>0</v>
      </c>
      <c r="Q71" s="94">
        <f t="shared" si="358"/>
        <v>0</v>
      </c>
      <c r="R71" s="94">
        <f t="shared" si="358"/>
        <v>0</v>
      </c>
      <c r="S71" s="94">
        <f t="shared" si="358"/>
        <v>0</v>
      </c>
      <c r="T71" s="94">
        <f t="shared" si="358"/>
        <v>0</v>
      </c>
      <c r="U71" s="94">
        <f t="shared" si="358"/>
        <v>-120791.26963922278</v>
      </c>
      <c r="V71" s="94">
        <f t="shared" si="358"/>
        <v>-109917.72085517838</v>
      </c>
      <c r="W71" s="94">
        <f t="shared" si="358"/>
        <v>-99127.199990121182</v>
      </c>
      <c r="X71" s="94">
        <f t="shared" si="358"/>
        <v>-90676.180053146789</v>
      </c>
      <c r="Y71" s="94">
        <f t="shared" si="358"/>
        <v>-79445.521353130796</v>
      </c>
      <c r="Z71" s="94">
        <f t="shared" si="358"/>
        <v>-68629.69913728039</v>
      </c>
      <c r="AA71" s="94">
        <f t="shared" si="358"/>
        <v>-59650.247183037987</v>
      </c>
      <c r="AB71" s="94">
        <f t="shared" si="358"/>
        <v>-49807.734647279984</v>
      </c>
      <c r="AC71" s="94">
        <f t="shared" si="358"/>
        <v>-39421.944538033182</v>
      </c>
      <c r="AD71" s="94">
        <f t="shared" si="358"/>
        <v>-27908.25634703198</v>
      </c>
      <c r="AE71" s="94">
        <f t="shared" si="358"/>
        <v>-18229.193049323581</v>
      </c>
      <c r="AF71" s="94">
        <f t="shared" si="358"/>
        <v>-8268.6429188455822</v>
      </c>
      <c r="AG71" s="94">
        <f t="shared" si="358"/>
        <v>-356.16645376838551</v>
      </c>
      <c r="AH71" s="94">
        <f t="shared" si="358"/>
        <v>603.46392124121451</v>
      </c>
      <c r="AI71" s="94">
        <f t="shared" si="358"/>
        <v>1074.2800782792144</v>
      </c>
      <c r="AJ71" s="94">
        <f t="shared" si="358"/>
        <v>1074.2800782792144</v>
      </c>
      <c r="AK71" s="94">
        <f t="shared" ref="AK71:BP71" si="359">AJ79</f>
        <v>1074.2800782792144</v>
      </c>
      <c r="AL71" s="94">
        <f t="shared" si="359"/>
        <v>1074.2800782792144</v>
      </c>
      <c r="AM71" s="94">
        <f t="shared" si="359"/>
        <v>1074.2800782792144</v>
      </c>
      <c r="AN71" s="94">
        <f t="shared" si="359"/>
        <v>1074.2800782792144</v>
      </c>
      <c r="AO71" s="94">
        <f t="shared" si="359"/>
        <v>1074.2800782792144</v>
      </c>
      <c r="AP71" s="94">
        <f t="shared" si="359"/>
        <v>1074.2800782792144</v>
      </c>
      <c r="AQ71" s="94">
        <f t="shared" si="359"/>
        <v>1074.2800782792144</v>
      </c>
      <c r="AR71" s="94">
        <f t="shared" si="359"/>
        <v>1074.2800782792144</v>
      </c>
      <c r="AS71" s="94">
        <f t="shared" si="359"/>
        <v>1359180.811589503</v>
      </c>
      <c r="AT71" s="94">
        <f t="shared" si="359"/>
        <v>1256679.8527626984</v>
      </c>
      <c r="AU71" s="94">
        <f t="shared" si="359"/>
        <v>1144474.5172622169</v>
      </c>
      <c r="AV71" s="94">
        <f t="shared" si="359"/>
        <v>991224.06644523493</v>
      </c>
      <c r="AW71" s="94">
        <f t="shared" si="359"/>
        <v>866806.36016818136</v>
      </c>
      <c r="AX71" s="94">
        <f t="shared" si="359"/>
        <v>750502.3031043855</v>
      </c>
      <c r="AY71" s="94">
        <f t="shared" si="359"/>
        <v>640125.77807959937</v>
      </c>
      <c r="AZ71" s="94">
        <f t="shared" si="359"/>
        <v>526913.34565329715</v>
      </c>
      <c r="BA71" s="94">
        <f t="shared" si="359"/>
        <v>414185.64565329714</v>
      </c>
      <c r="BB71" s="94">
        <f t="shared" si="359"/>
        <v>289529.78565329715</v>
      </c>
      <c r="BC71" s="94">
        <f t="shared" si="359"/>
        <v>173479.21565329714</v>
      </c>
      <c r="BD71" s="94">
        <f t="shared" si="359"/>
        <v>54431.575653297143</v>
      </c>
      <c r="BE71" s="94">
        <f t="shared" si="359"/>
        <v>-206875.49434670288</v>
      </c>
      <c r="BF71" s="94">
        <f t="shared" si="359"/>
        <v>-199357.75434670289</v>
      </c>
      <c r="BG71" s="94">
        <f t="shared" si="359"/>
        <v>-189360.96434670288</v>
      </c>
      <c r="BH71" s="94">
        <f t="shared" si="359"/>
        <v>-177854.86434670287</v>
      </c>
      <c r="BI71" s="94">
        <f t="shared" si="359"/>
        <v>-167227.96434670288</v>
      </c>
      <c r="BJ71" s="94">
        <f t="shared" si="359"/>
        <v>-156218.47434670289</v>
      </c>
      <c r="BK71" s="94">
        <f t="shared" si="359"/>
        <v>-146353.31434670289</v>
      </c>
      <c r="BL71" s="94">
        <f t="shared" si="359"/>
        <v>-135995.2943467029</v>
      </c>
      <c r="BM71" s="94">
        <f t="shared" si="359"/>
        <v>-125447.5343467029</v>
      </c>
      <c r="BN71" s="94">
        <f t="shared" si="359"/>
        <v>-114880.4743467029</v>
      </c>
      <c r="BO71" s="94">
        <f t="shared" si="359"/>
        <v>-105273.3143467029</v>
      </c>
      <c r="BP71" s="94">
        <f t="shared" si="359"/>
        <v>-94904.884346702893</v>
      </c>
      <c r="BQ71" s="94">
        <f t="shared" ref="BQ71:DW71" si="360">BP79</f>
        <v>-244697.65466126814</v>
      </c>
      <c r="BR71" s="94">
        <f t="shared" si="360"/>
        <v>-224972.17466126813</v>
      </c>
      <c r="BS71" s="94">
        <f t="shared" si="360"/>
        <v>-203868.24466126814</v>
      </c>
      <c r="BT71" s="94">
        <f t="shared" si="360"/>
        <v>-181946.42466126813</v>
      </c>
      <c r="BU71" s="94">
        <f t="shared" si="360"/>
        <v>-160862.99466126814</v>
      </c>
      <c r="BV71" s="94">
        <f t="shared" si="360"/>
        <v>-140645.84466126814</v>
      </c>
      <c r="BW71" s="94">
        <f t="shared" si="360"/>
        <v>-121304.94466126815</v>
      </c>
      <c r="BX71" s="94">
        <f t="shared" si="360"/>
        <v>-100638.71466126815</v>
      </c>
      <c r="BY71" s="94">
        <f t="shared" si="360"/>
        <v>-82046.934661268155</v>
      </c>
      <c r="BZ71" s="94">
        <f t="shared" si="360"/>
        <v>-62174.394661268154</v>
      </c>
      <c r="CA71" s="94">
        <f t="shared" si="360"/>
        <v>-42169.004661268154</v>
      </c>
      <c r="CB71" s="94">
        <f t="shared" si="360"/>
        <v>-22337.564661268156</v>
      </c>
      <c r="CC71" s="94">
        <f t="shared" si="360"/>
        <v>498915.89081540768</v>
      </c>
      <c r="CD71" s="94">
        <f t="shared" si="360"/>
        <v>463656.45081540768</v>
      </c>
      <c r="CE71" s="94">
        <f t="shared" si="360"/>
        <v>424479.09081540769</v>
      </c>
      <c r="CF71" s="94">
        <f t="shared" si="360"/>
        <v>384463.4108154077</v>
      </c>
      <c r="CG71" s="94">
        <f t="shared" si="360"/>
        <v>342823.13081540773</v>
      </c>
      <c r="CH71" s="94">
        <f t="shared" si="360"/>
        <v>300143.66081540775</v>
      </c>
      <c r="CI71" s="94">
        <f t="shared" si="360"/>
        <v>263921.45081540773</v>
      </c>
      <c r="CJ71" s="94">
        <f t="shared" si="360"/>
        <v>223446.52081540774</v>
      </c>
      <c r="CK71" s="94">
        <f t="shared" ref="CK71" si="361">CJ79</f>
        <v>182576.77081540774</v>
      </c>
      <c r="CL71" s="94">
        <f t="shared" ref="CL71" si="362">CK79</f>
        <v>144358.88081540773</v>
      </c>
      <c r="CM71" s="94">
        <f t="shared" ref="CM71" si="363">CL79</f>
        <v>105201.79081540773</v>
      </c>
      <c r="CN71" s="94">
        <f t="shared" ref="CN71" si="364">CM79</f>
        <v>60223.870815407732</v>
      </c>
      <c r="CO71" s="94">
        <f t="shared" ref="CO71" si="365">CN79</f>
        <v>1130091.3508154075</v>
      </c>
      <c r="CP71" s="94">
        <f t="shared" ref="CP71" si="366">CO79</f>
        <v>1045254.0308154074</v>
      </c>
      <c r="CQ71" s="94">
        <f t="shared" ref="CQ71" si="367">CP79</f>
        <v>958500.49081540736</v>
      </c>
      <c r="CR71" s="94">
        <f t="shared" ref="CR71" si="368">CQ79</f>
        <v>860463.72081540735</v>
      </c>
      <c r="CS71" s="94">
        <f t="shared" ref="CS71" si="369">CR79</f>
        <v>773195.62081540737</v>
      </c>
      <c r="CT71" s="94">
        <f t="shared" ref="CT71" si="370">CS79</f>
        <v>-183345.53999999992</v>
      </c>
      <c r="CU71" s="94">
        <f t="shared" ref="CU71" si="371">CT79</f>
        <v>-280987.68999999994</v>
      </c>
      <c r="CV71" s="94">
        <f t="shared" ref="CV71" si="372">CU79</f>
        <v>-367545.81999999995</v>
      </c>
      <c r="CW71" s="94">
        <f t="shared" ref="CW71" si="373">CV79</f>
        <v>-422632.68999999994</v>
      </c>
      <c r="CX71" s="94">
        <f t="shared" ref="CX71" si="374">CW79</f>
        <v>-433524.94999999995</v>
      </c>
      <c r="CY71" s="94">
        <f t="shared" ref="CY71" si="375">CX79</f>
        <v>-436431.35</v>
      </c>
      <c r="CZ71" s="94">
        <f t="shared" ref="CZ71" si="376">CY79</f>
        <v>-436431.35</v>
      </c>
      <c r="DA71" s="94">
        <f t="shared" ref="DA71" si="377">CZ79</f>
        <v>1112876.181877105</v>
      </c>
      <c r="DB71" s="94">
        <f t="shared" ref="DB71" si="378">DA79</f>
        <v>1011807.401877105</v>
      </c>
      <c r="DC71" s="94">
        <f t="shared" ref="DC71" si="379">DB79</f>
        <v>975949.97187710495</v>
      </c>
      <c r="DD71" s="94">
        <f t="shared" ref="DD71" si="380">DC79</f>
        <v>871412.83187710494</v>
      </c>
      <c r="DE71" s="94">
        <f t="shared" ref="DE71" si="381">DD79</f>
        <v>771217.23187710496</v>
      </c>
      <c r="DF71" s="94">
        <f t="shared" ref="DF71" si="382">DE79</f>
        <v>665925.89187710499</v>
      </c>
      <c r="DG71" s="94">
        <f t="shared" ref="DG71" si="383">DF79</f>
        <v>556063.74187710497</v>
      </c>
      <c r="DH71" s="94">
        <f t="shared" ref="DH71" si="384">DG79</f>
        <v>455100.63187710498</v>
      </c>
      <c r="DI71" s="94">
        <f t="shared" ref="DI71" si="385">DH79</f>
        <v>351057.211877105</v>
      </c>
      <c r="DJ71" s="94">
        <f t="shared" ref="DJ71" si="386">DI79</f>
        <v>249503.16187710501</v>
      </c>
      <c r="DK71" s="94">
        <f t="shared" si="360"/>
        <v>149538.18187710503</v>
      </c>
      <c r="DL71" s="94">
        <f t="shared" si="360"/>
        <v>39686.161877105027</v>
      </c>
      <c r="DM71" s="94">
        <f t="shared" si="360"/>
        <v>3067116.6260447055</v>
      </c>
      <c r="DN71" s="94">
        <f t="shared" si="360"/>
        <v>2805953.2960447054</v>
      </c>
      <c r="DO71" s="94">
        <f t="shared" si="360"/>
        <v>2549387.3660447053</v>
      </c>
      <c r="DP71" s="94">
        <f t="shared" si="360"/>
        <v>2233652.1560447053</v>
      </c>
      <c r="DQ71" s="94">
        <f t="shared" si="360"/>
        <v>1977944.5960447052</v>
      </c>
      <c r="DR71" s="94">
        <f t="shared" si="360"/>
        <v>1697472.5360447052</v>
      </c>
      <c r="DS71" s="94">
        <f t="shared" si="360"/>
        <v>1416382.8660447053</v>
      </c>
      <c r="DT71" s="94">
        <f t="shared" si="360"/>
        <v>1152464.2360447054</v>
      </c>
      <c r="DU71" s="94">
        <f t="shared" si="360"/>
        <v>865099.94604470534</v>
      </c>
      <c r="DV71" s="94">
        <f t="shared" si="360"/>
        <v>584614.0060447054</v>
      </c>
      <c r="DW71" s="94">
        <f t="shared" si="360"/>
        <v>286508.35604470538</v>
      </c>
      <c r="DX71" s="94">
        <f t="shared" ref="DX71" si="387">DW79</f>
        <v>47473.206044705381</v>
      </c>
      <c r="DY71" s="94">
        <f t="shared" ref="DY71" si="388">DX79</f>
        <v>1540156.3360447052</v>
      </c>
      <c r="DZ71" s="94">
        <f t="shared" ref="DZ71" si="389">DY79</f>
        <v>1342814.3760447053</v>
      </c>
      <c r="EA71" s="94">
        <f t="shared" ref="EA71" si="390">DZ79</f>
        <v>1200057.5360447052</v>
      </c>
      <c r="EB71" s="94">
        <f t="shared" ref="EB71" si="391">EA79</f>
        <v>1004763.6360447052</v>
      </c>
      <c r="EC71" s="94">
        <f t="shared" ref="EC71" si="392">EB79</f>
        <v>841068.6660447052</v>
      </c>
      <c r="ED71" s="94">
        <f t="shared" ref="ED71" si="393">EC79</f>
        <v>691893.62604470516</v>
      </c>
      <c r="EE71" s="94">
        <f t="shared" ref="EE71" si="394">ED79</f>
        <v>547294.07604470523</v>
      </c>
      <c r="EF71" s="94">
        <f t="shared" ref="EF71" si="395">EE79</f>
        <v>382357.5460447052</v>
      </c>
      <c r="EG71" s="94">
        <f t="shared" ref="EG71" si="396">EF79</f>
        <v>225272.77604470521</v>
      </c>
      <c r="EH71" s="94">
        <f t="shared" ref="EH71" si="397">EG79</f>
        <v>71894.61604470521</v>
      </c>
      <c r="EI71" s="94">
        <f t="shared" ref="EI71" si="398">EH79</f>
        <v>-69048.597273894789</v>
      </c>
    </row>
    <row r="72" spans="1:139" x14ac:dyDescent="0.2">
      <c r="B72" s="90" t="s">
        <v>150</v>
      </c>
      <c r="C72" s="91"/>
      <c r="D72" s="22">
        <v>0</v>
      </c>
      <c r="E72" s="22">
        <v>0</v>
      </c>
      <c r="F72" s="22">
        <v>0</v>
      </c>
      <c r="G72" s="22">
        <v>0</v>
      </c>
      <c r="H72" s="22">
        <v>0</v>
      </c>
      <c r="I72" s="22">
        <v>0</v>
      </c>
      <c r="J72" s="22">
        <v>0</v>
      </c>
      <c r="K72" s="22">
        <v>0</v>
      </c>
      <c r="L72" s="22">
        <v>0</v>
      </c>
      <c r="M72" s="22">
        <v>0</v>
      </c>
      <c r="N72" s="22">
        <v>0</v>
      </c>
      <c r="O72" s="22">
        <v>0</v>
      </c>
      <c r="P72" s="22">
        <v>0</v>
      </c>
      <c r="Q72" s="22">
        <v>0</v>
      </c>
      <c r="R72" s="22">
        <v>0</v>
      </c>
      <c r="S72" s="22">
        <v>0</v>
      </c>
      <c r="T72" s="22">
        <v>-123235.11244162398</v>
      </c>
      <c r="U72" s="22">
        <v>0</v>
      </c>
      <c r="V72" s="22">
        <v>0</v>
      </c>
      <c r="W72" s="22">
        <v>0</v>
      </c>
      <c r="X72" s="22">
        <v>0</v>
      </c>
      <c r="Y72" s="22">
        <v>0</v>
      </c>
      <c r="Z72" s="22">
        <v>0</v>
      </c>
      <c r="AA72" s="22">
        <v>0</v>
      </c>
      <c r="AB72" s="22">
        <v>0</v>
      </c>
      <c r="AC72" s="22">
        <v>0</v>
      </c>
      <c r="AD72" s="22">
        <v>0</v>
      </c>
      <c r="AE72" s="22">
        <v>0</v>
      </c>
      <c r="AF72" s="22">
        <v>0</v>
      </c>
      <c r="AG72" s="22">
        <v>0</v>
      </c>
      <c r="AH72" s="22">
        <v>0</v>
      </c>
      <c r="AI72" s="22">
        <v>0</v>
      </c>
      <c r="AJ72" s="22">
        <v>0</v>
      </c>
      <c r="AK72" s="22">
        <v>0</v>
      </c>
      <c r="AL72" s="22">
        <v>0</v>
      </c>
      <c r="AM72" s="22">
        <v>0</v>
      </c>
      <c r="AN72" s="22">
        <v>0</v>
      </c>
      <c r="AO72" s="22">
        <v>0</v>
      </c>
      <c r="AP72" s="22">
        <v>0</v>
      </c>
      <c r="AQ72" s="22">
        <v>0</v>
      </c>
      <c r="AR72" s="22">
        <v>1389689.2889829746</v>
      </c>
      <c r="AS72" s="22">
        <v>0</v>
      </c>
      <c r="AT72" s="22">
        <v>0</v>
      </c>
      <c r="AU72" s="22">
        <v>0</v>
      </c>
      <c r="AV72" s="22">
        <v>0</v>
      </c>
      <c r="AW72" s="22">
        <v>0</v>
      </c>
      <c r="AX72" s="22">
        <v>0</v>
      </c>
      <c r="AY72" s="22">
        <v>0</v>
      </c>
      <c r="AZ72" s="22">
        <v>0</v>
      </c>
      <c r="BA72" s="22">
        <v>0</v>
      </c>
      <c r="BB72" s="22">
        <v>0</v>
      </c>
      <c r="BC72" s="22">
        <v>0</v>
      </c>
      <c r="BD72" s="22">
        <v>-195227.02</v>
      </c>
      <c r="BE72" s="22">
        <v>0</v>
      </c>
      <c r="BF72" s="22">
        <v>0</v>
      </c>
      <c r="BG72" s="22">
        <v>0</v>
      </c>
      <c r="BH72" s="22">
        <v>0</v>
      </c>
      <c r="BI72" s="22">
        <v>0</v>
      </c>
      <c r="BJ72" s="22">
        <v>0</v>
      </c>
      <c r="BK72" s="22">
        <v>0</v>
      </c>
      <c r="BL72" s="22">
        <v>0</v>
      </c>
      <c r="BM72" s="22">
        <v>0</v>
      </c>
      <c r="BN72" s="22">
        <v>0</v>
      </c>
      <c r="BO72" s="22">
        <v>0</v>
      </c>
      <c r="BP72" s="22">
        <v>-164365.95031456524</v>
      </c>
      <c r="BQ72" s="22">
        <v>0</v>
      </c>
      <c r="BR72" s="22">
        <v>0</v>
      </c>
      <c r="BS72" s="22">
        <v>0</v>
      </c>
      <c r="BT72" s="22">
        <v>0</v>
      </c>
      <c r="BU72" s="22">
        <v>0</v>
      </c>
      <c r="BV72" s="22">
        <v>0</v>
      </c>
      <c r="BW72" s="22">
        <v>0</v>
      </c>
      <c r="BX72" s="22">
        <v>0</v>
      </c>
      <c r="BY72" s="22">
        <v>0</v>
      </c>
      <c r="BZ72" s="22">
        <v>0</v>
      </c>
      <c r="CA72" s="22">
        <v>0</v>
      </c>
      <c r="CB72" s="22">
        <v>521426.3654766758</v>
      </c>
      <c r="CC72" s="22">
        <v>0</v>
      </c>
      <c r="CD72" s="22">
        <v>0</v>
      </c>
      <c r="CE72" s="22">
        <v>0</v>
      </c>
      <c r="CF72" s="22">
        <v>0</v>
      </c>
      <c r="CG72" s="22">
        <v>0</v>
      </c>
      <c r="CH72" s="22">
        <v>0</v>
      </c>
      <c r="CI72" s="22">
        <v>0</v>
      </c>
      <c r="CJ72" s="22">
        <v>0</v>
      </c>
      <c r="CK72" s="22">
        <v>0</v>
      </c>
      <c r="CL72" s="22">
        <v>0</v>
      </c>
      <c r="CM72" s="22">
        <v>0</v>
      </c>
      <c r="CN72" s="22">
        <v>1131324.3499999999</v>
      </c>
      <c r="CO72" s="22">
        <v>0</v>
      </c>
      <c r="CP72" s="22">
        <v>0</v>
      </c>
      <c r="CQ72" s="22">
        <v>0</v>
      </c>
      <c r="CR72" s="22">
        <v>0</v>
      </c>
      <c r="CS72" s="22">
        <v>0</v>
      </c>
      <c r="CT72" s="22">
        <v>0</v>
      </c>
      <c r="CU72" s="22">
        <v>0</v>
      </c>
      <c r="CV72" s="22">
        <v>0</v>
      </c>
      <c r="CW72" s="22">
        <v>0</v>
      </c>
      <c r="CX72" s="22">
        <v>0</v>
      </c>
      <c r="CY72" s="22">
        <v>0</v>
      </c>
      <c r="CZ72" s="22">
        <v>1600101.1294129957</v>
      </c>
      <c r="DA72" s="22">
        <v>0</v>
      </c>
      <c r="DB72" s="22">
        <v>0</v>
      </c>
      <c r="DC72" s="22">
        <v>0</v>
      </c>
      <c r="DD72" s="22">
        <v>0</v>
      </c>
      <c r="DE72" s="22">
        <v>0</v>
      </c>
      <c r="DF72" s="22">
        <v>0</v>
      </c>
      <c r="DG72" s="22">
        <v>0</v>
      </c>
      <c r="DH72" s="22">
        <v>0</v>
      </c>
      <c r="DI72" s="22">
        <v>0</v>
      </c>
      <c r="DJ72" s="22">
        <v>0</v>
      </c>
      <c r="DK72" s="22">
        <v>0</v>
      </c>
      <c r="DL72" s="22">
        <v>3106459.4841676005</v>
      </c>
      <c r="DM72" s="22">
        <v>0</v>
      </c>
      <c r="DN72" s="22">
        <v>0</v>
      </c>
      <c r="DO72" s="22">
        <v>0</v>
      </c>
      <c r="DP72" s="22">
        <v>0</v>
      </c>
      <c r="DQ72" s="22">
        <v>0</v>
      </c>
      <c r="DR72" s="22">
        <v>0</v>
      </c>
      <c r="DS72" s="22">
        <v>0</v>
      </c>
      <c r="DT72" s="22">
        <v>0</v>
      </c>
      <c r="DU72" s="22">
        <v>0</v>
      </c>
      <c r="DV72" s="22">
        <v>0</v>
      </c>
      <c r="DW72" s="22">
        <v>0</v>
      </c>
      <c r="DX72" s="315">
        <v>1704926.21</v>
      </c>
      <c r="DY72" s="22">
        <v>0</v>
      </c>
      <c r="DZ72" s="22">
        <v>0</v>
      </c>
      <c r="EA72" s="22">
        <v>0</v>
      </c>
      <c r="EB72" s="22">
        <v>0</v>
      </c>
      <c r="EC72" s="22">
        <v>0</v>
      </c>
      <c r="ED72" s="22">
        <v>0</v>
      </c>
      <c r="EE72" s="22">
        <v>0</v>
      </c>
      <c r="EF72" s="22">
        <v>0</v>
      </c>
      <c r="EG72" s="22">
        <v>0</v>
      </c>
      <c r="EH72" s="22">
        <v>0</v>
      </c>
      <c r="EI72" s="22">
        <v>0</v>
      </c>
    </row>
    <row r="73" spans="1:139" x14ac:dyDescent="0.2">
      <c r="B73" s="90" t="s">
        <v>207</v>
      </c>
      <c r="C73" s="91"/>
      <c r="D73" s="22">
        <v>0</v>
      </c>
      <c r="E73" s="22">
        <v>0</v>
      </c>
      <c r="F73" s="22">
        <v>0</v>
      </c>
      <c r="G73" s="22">
        <v>0</v>
      </c>
      <c r="H73" s="22">
        <v>0</v>
      </c>
      <c r="I73" s="22">
        <v>0</v>
      </c>
      <c r="J73" s="22">
        <v>0</v>
      </c>
      <c r="K73" s="22">
        <v>0</v>
      </c>
      <c r="L73" s="22">
        <v>0</v>
      </c>
      <c r="M73" s="22">
        <v>0</v>
      </c>
      <c r="N73" s="22">
        <v>0</v>
      </c>
      <c r="O73" s="22">
        <v>0</v>
      </c>
      <c r="P73" s="22">
        <v>0</v>
      </c>
      <c r="Q73" s="22">
        <v>0</v>
      </c>
      <c r="R73" s="22">
        <v>0</v>
      </c>
      <c r="S73" s="22">
        <v>0</v>
      </c>
      <c r="T73" s="22">
        <v>0</v>
      </c>
      <c r="U73" s="22">
        <v>0</v>
      </c>
      <c r="V73" s="22">
        <v>0</v>
      </c>
      <c r="W73" s="22">
        <v>0</v>
      </c>
      <c r="X73" s="22">
        <v>0</v>
      </c>
      <c r="Y73" s="22">
        <v>0</v>
      </c>
      <c r="Z73" s="22">
        <v>0</v>
      </c>
      <c r="AA73" s="22">
        <v>0</v>
      </c>
      <c r="AB73" s="22">
        <v>0</v>
      </c>
      <c r="AC73" s="22">
        <v>0</v>
      </c>
      <c r="AD73" s="22">
        <v>0</v>
      </c>
      <c r="AE73" s="22">
        <v>0</v>
      </c>
      <c r="AF73" s="22">
        <v>2541.9869394935959</v>
      </c>
      <c r="AG73" s="22">
        <v>0</v>
      </c>
      <c r="AH73" s="22">
        <v>0</v>
      </c>
      <c r="AI73" s="22">
        <v>0</v>
      </c>
      <c r="AJ73" s="22">
        <v>0</v>
      </c>
      <c r="AK73" s="22">
        <v>0</v>
      </c>
      <c r="AL73" s="22">
        <v>0</v>
      </c>
      <c r="AM73" s="22">
        <v>0</v>
      </c>
      <c r="AN73" s="22">
        <v>0</v>
      </c>
      <c r="AO73" s="22">
        <v>0</v>
      </c>
      <c r="AP73" s="22">
        <v>0</v>
      </c>
      <c r="AQ73" s="22">
        <v>0</v>
      </c>
      <c r="AR73" s="22">
        <v>0</v>
      </c>
      <c r="AS73" s="22">
        <v>0</v>
      </c>
      <c r="AT73" s="22">
        <v>0</v>
      </c>
      <c r="AU73" s="22">
        <v>0</v>
      </c>
      <c r="AV73" s="22">
        <v>0</v>
      </c>
      <c r="AW73" s="22">
        <v>0</v>
      </c>
      <c r="AX73" s="22">
        <v>0</v>
      </c>
      <c r="AY73" s="22">
        <v>0</v>
      </c>
      <c r="AZ73" s="22">
        <v>0</v>
      </c>
      <c r="BA73" s="22">
        <v>0</v>
      </c>
      <c r="BB73" s="22">
        <v>0</v>
      </c>
      <c r="BC73" s="22">
        <v>0</v>
      </c>
      <c r="BD73" s="22">
        <v>0</v>
      </c>
      <c r="BE73" s="22">
        <v>0</v>
      </c>
      <c r="BF73" s="22">
        <v>0</v>
      </c>
      <c r="BG73" s="22">
        <v>0</v>
      </c>
      <c r="BH73" s="22">
        <v>0</v>
      </c>
      <c r="BI73" s="22">
        <v>0</v>
      </c>
      <c r="BJ73" s="22">
        <v>0</v>
      </c>
      <c r="BK73" s="22">
        <v>0</v>
      </c>
      <c r="BL73" s="22">
        <v>0</v>
      </c>
      <c r="BM73" s="22">
        <v>0</v>
      </c>
      <c r="BN73" s="22">
        <v>0</v>
      </c>
      <c r="BO73" s="22">
        <v>0</v>
      </c>
      <c r="BP73" s="22">
        <v>0</v>
      </c>
      <c r="BQ73" s="22">
        <v>0</v>
      </c>
      <c r="BR73" s="22">
        <v>0</v>
      </c>
      <c r="BS73" s="22">
        <v>0</v>
      </c>
      <c r="BT73" s="22">
        <v>0</v>
      </c>
      <c r="BU73" s="22">
        <v>0</v>
      </c>
      <c r="BV73" s="22">
        <v>0</v>
      </c>
      <c r="BW73" s="22">
        <v>0</v>
      </c>
      <c r="BX73" s="22">
        <v>0</v>
      </c>
      <c r="BY73" s="22">
        <v>0</v>
      </c>
      <c r="BZ73" s="22">
        <v>0</v>
      </c>
      <c r="CA73" s="22">
        <v>0</v>
      </c>
      <c r="CB73" s="22">
        <v>0</v>
      </c>
      <c r="CC73" s="22">
        <v>0</v>
      </c>
      <c r="CD73" s="22">
        <v>0</v>
      </c>
      <c r="CE73" s="22">
        <v>0</v>
      </c>
      <c r="CF73" s="22">
        <v>0</v>
      </c>
      <c r="CG73" s="22">
        <v>0</v>
      </c>
      <c r="CH73" s="22">
        <v>0</v>
      </c>
      <c r="CI73" s="22">
        <v>0</v>
      </c>
      <c r="CJ73" s="22">
        <v>0</v>
      </c>
      <c r="CK73" s="22">
        <v>0</v>
      </c>
      <c r="CL73" s="22">
        <v>0</v>
      </c>
      <c r="CM73" s="22">
        <v>0</v>
      </c>
      <c r="CN73" s="22">
        <v>0</v>
      </c>
      <c r="CO73" s="22">
        <v>0</v>
      </c>
      <c r="CP73" s="22">
        <v>0</v>
      </c>
      <c r="CQ73" s="22">
        <v>0</v>
      </c>
      <c r="CR73" s="22">
        <v>0</v>
      </c>
      <c r="CS73" s="22">
        <v>0</v>
      </c>
      <c r="CT73" s="22">
        <v>0</v>
      </c>
      <c r="CU73" s="22">
        <v>0</v>
      </c>
      <c r="CV73" s="22">
        <v>0</v>
      </c>
      <c r="CW73" s="22">
        <v>0</v>
      </c>
      <c r="CX73" s="22">
        <v>0</v>
      </c>
      <c r="CY73" s="22">
        <v>0</v>
      </c>
      <c r="CZ73" s="22">
        <v>0</v>
      </c>
      <c r="DA73" s="22">
        <v>0</v>
      </c>
      <c r="DB73" s="22">
        <v>0</v>
      </c>
      <c r="DC73" s="22">
        <v>0</v>
      </c>
      <c r="DD73" s="22">
        <v>0</v>
      </c>
      <c r="DE73" s="22">
        <v>0</v>
      </c>
      <c r="DF73" s="22">
        <v>0</v>
      </c>
      <c r="DG73" s="22">
        <v>0</v>
      </c>
      <c r="DH73" s="22">
        <v>0</v>
      </c>
      <c r="DI73" s="22">
        <v>0</v>
      </c>
      <c r="DJ73" s="22">
        <v>0</v>
      </c>
      <c r="DK73" s="22">
        <v>0</v>
      </c>
      <c r="DL73" s="22">
        <v>0</v>
      </c>
      <c r="DM73" s="22">
        <v>0</v>
      </c>
      <c r="DN73" s="22">
        <v>0</v>
      </c>
      <c r="DO73" s="22">
        <v>0</v>
      </c>
      <c r="DP73" s="22">
        <v>0</v>
      </c>
      <c r="DQ73" s="22">
        <v>0</v>
      </c>
      <c r="DR73" s="22">
        <v>0</v>
      </c>
      <c r="DS73" s="22">
        <v>0</v>
      </c>
      <c r="DT73" s="22">
        <v>0</v>
      </c>
      <c r="DU73" s="22">
        <v>0</v>
      </c>
      <c r="DV73" s="22">
        <v>0</v>
      </c>
      <c r="DW73" s="22">
        <v>0</v>
      </c>
      <c r="DX73" s="315">
        <v>0</v>
      </c>
      <c r="DY73" s="22">
        <v>0</v>
      </c>
      <c r="DZ73" s="22">
        <v>0</v>
      </c>
      <c r="EA73" s="22">
        <v>0</v>
      </c>
      <c r="EB73" s="22">
        <v>0</v>
      </c>
      <c r="EC73" s="22">
        <v>0</v>
      </c>
      <c r="ED73" s="22">
        <v>0</v>
      </c>
      <c r="EE73" s="22">
        <v>0</v>
      </c>
      <c r="EF73" s="22">
        <v>0</v>
      </c>
      <c r="EG73" s="22">
        <v>0</v>
      </c>
      <c r="EH73" s="22">
        <v>0</v>
      </c>
      <c r="EI73" s="22">
        <v>0</v>
      </c>
    </row>
    <row r="74" spans="1:139" x14ac:dyDescent="0.2">
      <c r="B74" s="90" t="s">
        <v>289</v>
      </c>
      <c r="C74" s="91"/>
      <c r="D74" s="22"/>
      <c r="E74" s="22">
        <v>0</v>
      </c>
      <c r="F74" s="22">
        <v>0</v>
      </c>
      <c r="G74" s="22">
        <v>0</v>
      </c>
      <c r="H74" s="22">
        <v>0</v>
      </c>
      <c r="I74" s="22">
        <v>0</v>
      </c>
      <c r="J74" s="22">
        <v>0</v>
      </c>
      <c r="K74" s="22">
        <v>0</v>
      </c>
      <c r="L74" s="22">
        <v>0</v>
      </c>
      <c r="M74" s="22">
        <v>0</v>
      </c>
      <c r="N74" s="22">
        <v>0</v>
      </c>
      <c r="O74" s="22">
        <v>0</v>
      </c>
      <c r="P74" s="22">
        <v>0</v>
      </c>
      <c r="Q74" s="22">
        <v>0</v>
      </c>
      <c r="R74" s="22">
        <v>0</v>
      </c>
      <c r="S74" s="22">
        <v>0</v>
      </c>
      <c r="T74" s="22">
        <v>0</v>
      </c>
      <c r="U74" s="22">
        <v>0</v>
      </c>
      <c r="V74" s="22">
        <v>0</v>
      </c>
      <c r="W74" s="22">
        <v>0</v>
      </c>
      <c r="X74" s="22">
        <v>0</v>
      </c>
      <c r="Y74" s="22">
        <v>0</v>
      </c>
      <c r="Z74" s="22">
        <v>0</v>
      </c>
      <c r="AA74" s="22">
        <v>0</v>
      </c>
      <c r="AB74" s="22">
        <v>0</v>
      </c>
      <c r="AC74" s="22">
        <v>0</v>
      </c>
      <c r="AD74" s="22">
        <v>0</v>
      </c>
      <c r="AE74" s="22">
        <v>0</v>
      </c>
      <c r="AF74" s="22">
        <v>0</v>
      </c>
      <c r="AG74" s="22">
        <v>0</v>
      </c>
      <c r="AH74" s="22">
        <v>0</v>
      </c>
      <c r="AI74" s="22">
        <v>0</v>
      </c>
      <c r="AJ74" s="22">
        <v>0</v>
      </c>
      <c r="AK74" s="22">
        <v>0</v>
      </c>
      <c r="AL74" s="22">
        <v>0</v>
      </c>
      <c r="AM74" s="22">
        <v>0</v>
      </c>
      <c r="AN74" s="22">
        <v>0</v>
      </c>
      <c r="AO74" s="22">
        <v>0</v>
      </c>
      <c r="AP74" s="22">
        <v>0</v>
      </c>
      <c r="AQ74" s="22">
        <v>0</v>
      </c>
      <c r="AR74" s="22">
        <v>0</v>
      </c>
      <c r="AS74" s="22">
        <v>0</v>
      </c>
      <c r="AT74" s="22">
        <v>0</v>
      </c>
      <c r="AU74" s="22">
        <v>0</v>
      </c>
      <c r="AV74" s="22">
        <v>0</v>
      </c>
      <c r="AW74" s="22">
        <v>0</v>
      </c>
      <c r="AX74" s="22">
        <v>0</v>
      </c>
      <c r="AY74" s="22">
        <v>0</v>
      </c>
      <c r="AZ74" s="22">
        <v>0</v>
      </c>
      <c r="BA74" s="22">
        <v>0</v>
      </c>
      <c r="BB74" s="22">
        <v>0</v>
      </c>
      <c r="BC74" s="22">
        <v>0</v>
      </c>
      <c r="BD74" s="22">
        <v>0</v>
      </c>
      <c r="BE74" s="22">
        <v>0</v>
      </c>
      <c r="BF74" s="22">
        <v>0</v>
      </c>
      <c r="BG74" s="22">
        <v>0</v>
      </c>
      <c r="BH74" s="22">
        <v>0</v>
      </c>
      <c r="BI74" s="22">
        <v>0</v>
      </c>
      <c r="BJ74" s="22">
        <v>0</v>
      </c>
      <c r="BK74" s="22">
        <v>0</v>
      </c>
      <c r="BL74" s="22">
        <v>0</v>
      </c>
      <c r="BM74" s="22">
        <v>0</v>
      </c>
      <c r="BN74" s="22">
        <v>0</v>
      </c>
      <c r="BO74" s="22">
        <v>0</v>
      </c>
      <c r="BP74" s="22">
        <v>0</v>
      </c>
      <c r="BQ74" s="22">
        <v>0</v>
      </c>
      <c r="BR74" s="22">
        <v>0</v>
      </c>
      <c r="BS74" s="22">
        <v>0</v>
      </c>
      <c r="BT74" s="22">
        <v>0</v>
      </c>
      <c r="BU74" s="22">
        <v>0</v>
      </c>
      <c r="BV74" s="22">
        <v>0</v>
      </c>
      <c r="BW74" s="22">
        <v>0</v>
      </c>
      <c r="BX74" s="22">
        <v>0</v>
      </c>
      <c r="BY74" s="22">
        <v>0</v>
      </c>
      <c r="BZ74" s="22">
        <v>0</v>
      </c>
      <c r="CA74" s="22">
        <v>0</v>
      </c>
      <c r="CB74" s="22">
        <v>0</v>
      </c>
      <c r="CC74" s="22">
        <v>0</v>
      </c>
      <c r="CD74" s="22">
        <v>0</v>
      </c>
      <c r="CE74" s="22">
        <v>0</v>
      </c>
      <c r="CF74" s="22">
        <v>0</v>
      </c>
      <c r="CG74" s="22">
        <v>0</v>
      </c>
      <c r="CH74" s="22">
        <v>0</v>
      </c>
      <c r="CI74" s="22">
        <v>0</v>
      </c>
      <c r="CJ74" s="22">
        <v>0</v>
      </c>
      <c r="CK74" s="22">
        <v>0</v>
      </c>
      <c r="CL74" s="22">
        <v>0</v>
      </c>
      <c r="CM74" s="22">
        <v>0</v>
      </c>
      <c r="CN74" s="22">
        <v>0</v>
      </c>
      <c r="CO74" s="22">
        <v>0</v>
      </c>
      <c r="CP74" s="22">
        <v>0</v>
      </c>
      <c r="CQ74" s="22">
        <v>0</v>
      </c>
      <c r="CR74" s="22">
        <v>0</v>
      </c>
      <c r="CS74" s="22">
        <v>-860463.71081540734</v>
      </c>
      <c r="CT74" s="22">
        <v>0</v>
      </c>
      <c r="CU74" s="22">
        <v>0</v>
      </c>
      <c r="CV74" s="22">
        <v>0</v>
      </c>
      <c r="CW74" s="22">
        <v>0</v>
      </c>
      <c r="CX74" s="22">
        <v>0</v>
      </c>
      <c r="CY74" s="22">
        <v>0</v>
      </c>
      <c r="CZ74" s="22">
        <v>0</v>
      </c>
      <c r="DA74" s="22">
        <v>0</v>
      </c>
      <c r="DB74" s="22">
        <v>0</v>
      </c>
      <c r="DC74" s="22">
        <v>0</v>
      </c>
      <c r="DD74" s="22">
        <v>0</v>
      </c>
      <c r="DE74" s="22">
        <v>0</v>
      </c>
      <c r="DF74" s="22">
        <v>0</v>
      </c>
      <c r="DG74" s="22">
        <v>0</v>
      </c>
      <c r="DH74" s="22">
        <v>0</v>
      </c>
      <c r="DI74" s="22">
        <v>0</v>
      </c>
      <c r="DJ74" s="22">
        <v>0</v>
      </c>
      <c r="DK74" s="22">
        <v>0</v>
      </c>
      <c r="DL74" s="22">
        <v>132810.70000000001</v>
      </c>
      <c r="DM74" s="22">
        <v>0</v>
      </c>
      <c r="DN74" s="22">
        <v>0</v>
      </c>
      <c r="DO74" s="22">
        <v>0</v>
      </c>
      <c r="DP74" s="22">
        <v>0</v>
      </c>
      <c r="DQ74" s="22">
        <v>0</v>
      </c>
      <c r="DR74" s="22">
        <v>0</v>
      </c>
      <c r="DS74" s="22">
        <v>0</v>
      </c>
      <c r="DT74" s="22">
        <v>0</v>
      </c>
      <c r="DU74" s="22">
        <v>0</v>
      </c>
      <c r="DV74" s="22">
        <v>0</v>
      </c>
      <c r="DW74" s="22">
        <v>0</v>
      </c>
      <c r="DX74" s="22">
        <v>0</v>
      </c>
      <c r="DY74" s="22">
        <v>0</v>
      </c>
      <c r="DZ74" s="22">
        <v>0</v>
      </c>
      <c r="EA74" s="22">
        <v>0</v>
      </c>
      <c r="EB74" s="22">
        <v>0</v>
      </c>
      <c r="EC74" s="22">
        <v>0</v>
      </c>
      <c r="ED74" s="22">
        <v>0</v>
      </c>
      <c r="EE74" s="22">
        <v>0</v>
      </c>
      <c r="EF74" s="22">
        <v>0</v>
      </c>
      <c r="EG74" s="22">
        <v>0</v>
      </c>
      <c r="EH74" s="22">
        <v>0</v>
      </c>
      <c r="EI74" s="22">
        <v>0</v>
      </c>
    </row>
    <row r="75" spans="1:139" x14ac:dyDescent="0.2">
      <c r="B75" s="92" t="s">
        <v>234</v>
      </c>
      <c r="C75" s="91"/>
      <c r="D75" s="22">
        <v>0</v>
      </c>
      <c r="E75" s="22">
        <v>0</v>
      </c>
      <c r="F75" s="22">
        <v>0</v>
      </c>
      <c r="G75" s="22">
        <v>0</v>
      </c>
      <c r="H75" s="22">
        <v>0</v>
      </c>
      <c r="I75" s="22">
        <v>0</v>
      </c>
      <c r="J75" s="22">
        <v>0</v>
      </c>
      <c r="K75" s="22">
        <v>0</v>
      </c>
      <c r="L75" s="22">
        <v>0</v>
      </c>
      <c r="M75" s="22">
        <v>0</v>
      </c>
      <c r="N75" s="22">
        <v>0</v>
      </c>
      <c r="O75" s="22">
        <v>0</v>
      </c>
      <c r="P75" s="22">
        <v>0</v>
      </c>
      <c r="Q75" s="22">
        <v>0</v>
      </c>
      <c r="R75" s="22">
        <v>0</v>
      </c>
      <c r="S75" s="22">
        <v>0</v>
      </c>
      <c r="T75" s="22">
        <v>0</v>
      </c>
      <c r="U75" s="22">
        <v>0</v>
      </c>
      <c r="V75" s="22">
        <v>0</v>
      </c>
      <c r="W75" s="22">
        <v>0</v>
      </c>
      <c r="X75" s="22">
        <v>0</v>
      </c>
      <c r="Y75" s="22">
        <v>0</v>
      </c>
      <c r="Z75" s="22">
        <v>0</v>
      </c>
      <c r="AA75" s="22">
        <v>0</v>
      </c>
      <c r="AB75" s="22">
        <v>0</v>
      </c>
      <c r="AC75" s="22">
        <v>0</v>
      </c>
      <c r="AD75" s="22">
        <v>0</v>
      </c>
      <c r="AE75" s="22">
        <v>0</v>
      </c>
      <c r="AF75" s="22">
        <v>0</v>
      </c>
      <c r="AG75" s="22">
        <v>0</v>
      </c>
      <c r="AH75" s="22">
        <v>0</v>
      </c>
      <c r="AI75" s="22">
        <v>0</v>
      </c>
      <c r="AJ75" s="22">
        <v>0</v>
      </c>
      <c r="AK75" s="22">
        <v>0</v>
      </c>
      <c r="AL75" s="22">
        <v>0</v>
      </c>
      <c r="AM75" s="22">
        <v>0</v>
      </c>
      <c r="AN75" s="22">
        <v>0</v>
      </c>
      <c r="AO75" s="22">
        <v>0</v>
      </c>
      <c r="AP75" s="22">
        <v>0</v>
      </c>
      <c r="AQ75" s="22">
        <v>0</v>
      </c>
      <c r="AR75" s="22">
        <v>0</v>
      </c>
      <c r="AS75" s="22">
        <v>0</v>
      </c>
      <c r="AT75" s="22">
        <v>0</v>
      </c>
      <c r="AU75" s="22">
        <v>0</v>
      </c>
      <c r="AV75" s="22">
        <v>0</v>
      </c>
      <c r="AW75" s="22">
        <v>0</v>
      </c>
      <c r="AX75" s="22">
        <v>0</v>
      </c>
      <c r="AY75" s="22">
        <v>0</v>
      </c>
      <c r="AZ75" s="22">
        <v>0</v>
      </c>
      <c r="BA75" s="22">
        <v>0</v>
      </c>
      <c r="BB75" s="22">
        <v>0</v>
      </c>
      <c r="BC75" s="22">
        <v>0</v>
      </c>
      <c r="BD75" s="22">
        <v>0</v>
      </c>
      <c r="BE75" s="22">
        <v>0</v>
      </c>
      <c r="BF75" s="22">
        <v>0</v>
      </c>
      <c r="BG75" s="22">
        <v>0</v>
      </c>
      <c r="BH75" s="22">
        <v>0</v>
      </c>
      <c r="BI75" s="22">
        <v>0</v>
      </c>
      <c r="BJ75" s="22">
        <v>0</v>
      </c>
      <c r="BK75" s="22">
        <v>0</v>
      </c>
      <c r="BL75" s="22">
        <v>0</v>
      </c>
      <c r="BM75" s="22">
        <v>0</v>
      </c>
      <c r="BN75" s="22">
        <v>0</v>
      </c>
      <c r="BO75" s="22">
        <v>0</v>
      </c>
      <c r="BP75" s="22">
        <v>0</v>
      </c>
      <c r="BQ75" s="22">
        <v>0</v>
      </c>
      <c r="BR75" s="22">
        <v>0</v>
      </c>
      <c r="BS75" s="22">
        <v>0</v>
      </c>
      <c r="BT75" s="22">
        <v>0</v>
      </c>
      <c r="BU75" s="22">
        <v>0</v>
      </c>
      <c r="BV75" s="22">
        <v>0</v>
      </c>
      <c r="BW75" s="22">
        <v>0</v>
      </c>
      <c r="BX75" s="22">
        <v>0</v>
      </c>
      <c r="BY75" s="22">
        <v>0</v>
      </c>
      <c r="BZ75" s="22">
        <v>0</v>
      </c>
      <c r="CA75" s="22">
        <v>0</v>
      </c>
      <c r="CB75" s="22">
        <v>0</v>
      </c>
      <c r="CC75" s="22">
        <v>0</v>
      </c>
      <c r="CD75" s="22">
        <v>0</v>
      </c>
      <c r="CE75" s="22">
        <v>0</v>
      </c>
      <c r="CF75" s="22">
        <v>0</v>
      </c>
      <c r="CG75" s="22">
        <v>0</v>
      </c>
      <c r="CH75" s="22">
        <v>0</v>
      </c>
      <c r="CI75" s="22">
        <v>0</v>
      </c>
      <c r="CJ75" s="22">
        <v>0</v>
      </c>
      <c r="CK75" s="22">
        <v>0</v>
      </c>
      <c r="CL75" s="22">
        <v>0</v>
      </c>
      <c r="CM75" s="22">
        <v>0</v>
      </c>
      <c r="CN75" s="22">
        <v>0</v>
      </c>
      <c r="CO75" s="22">
        <v>0</v>
      </c>
      <c r="CP75" s="22">
        <v>0</v>
      </c>
      <c r="CQ75" s="22">
        <v>0</v>
      </c>
      <c r="CR75" s="22">
        <v>0</v>
      </c>
      <c r="CS75" s="22">
        <v>0</v>
      </c>
      <c r="CT75" s="22">
        <v>0</v>
      </c>
      <c r="CU75" s="22">
        <v>0</v>
      </c>
      <c r="CV75" s="22">
        <v>0</v>
      </c>
      <c r="CW75" s="22">
        <v>0</v>
      </c>
      <c r="CX75" s="22">
        <v>0</v>
      </c>
      <c r="CY75" s="22">
        <v>0</v>
      </c>
      <c r="CZ75" s="22">
        <v>-23198.997535890736</v>
      </c>
      <c r="DA75" s="22">
        <v>0</v>
      </c>
      <c r="DB75" s="22">
        <v>0</v>
      </c>
      <c r="DC75" s="22">
        <v>0</v>
      </c>
      <c r="DD75" s="22">
        <v>0</v>
      </c>
      <c r="DE75" s="22">
        <v>0</v>
      </c>
      <c r="DF75" s="22">
        <v>0</v>
      </c>
      <c r="DG75" s="22">
        <v>0</v>
      </c>
      <c r="DH75" s="22">
        <v>0</v>
      </c>
      <c r="DI75" s="22">
        <v>0</v>
      </c>
      <c r="DJ75" s="22">
        <v>0</v>
      </c>
      <c r="DK75" s="22">
        <v>0</v>
      </c>
      <c r="DL75" s="22">
        <v>0</v>
      </c>
      <c r="DM75" s="22">
        <v>0</v>
      </c>
      <c r="DN75" s="22">
        <v>0</v>
      </c>
      <c r="DO75" s="22">
        <v>0</v>
      </c>
      <c r="DP75" s="22">
        <v>0</v>
      </c>
      <c r="DQ75" s="22">
        <v>0</v>
      </c>
      <c r="DR75" s="22">
        <v>0</v>
      </c>
      <c r="DS75" s="22">
        <v>0</v>
      </c>
      <c r="DT75" s="22">
        <v>0</v>
      </c>
      <c r="DU75" s="22">
        <v>0</v>
      </c>
      <c r="DV75" s="22">
        <v>0</v>
      </c>
      <c r="DW75" s="22">
        <v>0</v>
      </c>
      <c r="DX75" s="22">
        <v>0</v>
      </c>
      <c r="DY75" s="22">
        <v>0</v>
      </c>
      <c r="DZ75" s="22">
        <v>0</v>
      </c>
      <c r="EA75" s="22">
        <v>0</v>
      </c>
      <c r="EB75" s="22">
        <v>0</v>
      </c>
      <c r="EC75" s="22">
        <v>0</v>
      </c>
      <c r="ED75" s="22">
        <v>0</v>
      </c>
      <c r="EE75" s="22">
        <v>0</v>
      </c>
      <c r="EF75" s="22">
        <v>0</v>
      </c>
      <c r="EG75" s="22">
        <v>0</v>
      </c>
      <c r="EH75" s="22">
        <v>0</v>
      </c>
      <c r="EI75" s="22">
        <v>0</v>
      </c>
    </row>
    <row r="76" spans="1:139" x14ac:dyDescent="0.2">
      <c r="B76" s="90" t="s">
        <v>290</v>
      </c>
      <c r="C76" s="91"/>
      <c r="D76" s="22"/>
      <c r="E76" s="22">
        <v>0</v>
      </c>
      <c r="F76" s="22">
        <v>0</v>
      </c>
      <c r="G76" s="22">
        <v>0</v>
      </c>
      <c r="H76" s="22">
        <v>0</v>
      </c>
      <c r="I76" s="22">
        <v>0</v>
      </c>
      <c r="J76" s="22">
        <v>0</v>
      </c>
      <c r="K76" s="22">
        <v>0</v>
      </c>
      <c r="L76" s="22">
        <v>0</v>
      </c>
      <c r="M76" s="22">
        <v>0</v>
      </c>
      <c r="N76" s="22">
        <v>0</v>
      </c>
      <c r="O76" s="22">
        <v>0</v>
      </c>
      <c r="P76" s="22">
        <v>0</v>
      </c>
      <c r="Q76" s="22">
        <v>0</v>
      </c>
      <c r="R76" s="22">
        <v>0</v>
      </c>
      <c r="S76" s="22">
        <v>0</v>
      </c>
      <c r="T76" s="22">
        <v>0</v>
      </c>
      <c r="U76" s="22">
        <v>0</v>
      </c>
      <c r="V76" s="22">
        <v>0</v>
      </c>
      <c r="W76" s="22">
        <v>0</v>
      </c>
      <c r="X76" s="22">
        <v>0</v>
      </c>
      <c r="Y76" s="22">
        <v>0</v>
      </c>
      <c r="Z76" s="22">
        <v>0</v>
      </c>
      <c r="AA76" s="22">
        <v>0</v>
      </c>
      <c r="AB76" s="22">
        <v>0</v>
      </c>
      <c r="AC76" s="22">
        <v>0</v>
      </c>
      <c r="AD76" s="22">
        <v>0</v>
      </c>
      <c r="AE76" s="22">
        <v>0</v>
      </c>
      <c r="AF76" s="22">
        <v>0</v>
      </c>
      <c r="AG76" s="22">
        <v>0</v>
      </c>
      <c r="AH76" s="22">
        <v>0</v>
      </c>
      <c r="AI76" s="22">
        <v>0</v>
      </c>
      <c r="AJ76" s="22">
        <v>0</v>
      </c>
      <c r="AK76" s="22">
        <v>0</v>
      </c>
      <c r="AL76" s="22">
        <v>0</v>
      </c>
      <c r="AM76" s="22">
        <v>0</v>
      </c>
      <c r="AN76" s="22">
        <v>0</v>
      </c>
      <c r="AO76" s="22">
        <v>0</v>
      </c>
      <c r="AP76" s="22">
        <v>0</v>
      </c>
      <c r="AQ76" s="22">
        <v>0</v>
      </c>
      <c r="AR76" s="22">
        <v>0</v>
      </c>
      <c r="AS76" s="22">
        <v>0</v>
      </c>
      <c r="AT76" s="22">
        <v>0</v>
      </c>
      <c r="AU76" s="22">
        <v>0</v>
      </c>
      <c r="AV76" s="22">
        <v>0</v>
      </c>
      <c r="AW76" s="22">
        <v>0</v>
      </c>
      <c r="AX76" s="22">
        <v>0</v>
      </c>
      <c r="AY76" s="22">
        <v>0</v>
      </c>
      <c r="AZ76" s="22">
        <v>0</v>
      </c>
      <c r="BA76" s="22">
        <v>0</v>
      </c>
      <c r="BB76" s="22">
        <v>0</v>
      </c>
      <c r="BC76" s="22">
        <v>0</v>
      </c>
      <c r="BD76" s="22">
        <v>0</v>
      </c>
      <c r="BE76" s="22">
        <v>0</v>
      </c>
      <c r="BF76" s="22">
        <v>0</v>
      </c>
      <c r="BG76" s="22">
        <v>0</v>
      </c>
      <c r="BH76" s="22">
        <v>0</v>
      </c>
      <c r="BI76" s="22">
        <v>0</v>
      </c>
      <c r="BJ76" s="22">
        <v>0</v>
      </c>
      <c r="BK76" s="22">
        <v>0</v>
      </c>
      <c r="BL76" s="22">
        <v>0</v>
      </c>
      <c r="BM76" s="22">
        <v>0</v>
      </c>
      <c r="BN76" s="22">
        <v>0</v>
      </c>
      <c r="BO76" s="22">
        <v>0</v>
      </c>
      <c r="BP76" s="22">
        <v>0</v>
      </c>
      <c r="BQ76" s="22">
        <v>0</v>
      </c>
      <c r="BR76" s="22">
        <v>0</v>
      </c>
      <c r="BS76" s="22">
        <v>0</v>
      </c>
      <c r="BT76" s="22">
        <v>0</v>
      </c>
      <c r="BU76" s="22">
        <v>0</v>
      </c>
      <c r="BV76" s="22">
        <v>0</v>
      </c>
      <c r="BW76" s="22">
        <v>0</v>
      </c>
      <c r="BX76" s="22">
        <v>0</v>
      </c>
      <c r="BY76" s="22">
        <v>0</v>
      </c>
      <c r="BZ76" s="22">
        <v>0</v>
      </c>
      <c r="CA76" s="22">
        <v>0</v>
      </c>
      <c r="CB76" s="22">
        <v>0</v>
      </c>
      <c r="CC76" s="22">
        <v>0</v>
      </c>
      <c r="CD76" s="22">
        <v>0</v>
      </c>
      <c r="CE76" s="22">
        <v>0</v>
      </c>
      <c r="CF76" s="22">
        <v>0</v>
      </c>
      <c r="CG76" s="22">
        <v>0</v>
      </c>
      <c r="CH76" s="22">
        <v>0</v>
      </c>
      <c r="CI76" s="22">
        <v>0.01</v>
      </c>
      <c r="CJ76" s="22">
        <v>0</v>
      </c>
      <c r="CK76" s="22"/>
      <c r="CL76" s="22"/>
      <c r="CM76" s="22"/>
      <c r="CN76" s="22"/>
      <c r="CO76" s="22"/>
      <c r="CP76" s="22"/>
      <c r="CQ76" s="22"/>
      <c r="CR76" s="22"/>
      <c r="CS76" s="22">
        <v>-0.01</v>
      </c>
      <c r="CT76" s="22"/>
      <c r="CU76" s="22"/>
      <c r="CV76" s="22">
        <v>0</v>
      </c>
      <c r="CW76" s="22">
        <v>0</v>
      </c>
      <c r="CX76" s="22">
        <v>0</v>
      </c>
      <c r="CY76" s="22">
        <v>0</v>
      </c>
      <c r="CZ76" s="22">
        <v>0</v>
      </c>
      <c r="DA76" s="22">
        <v>0</v>
      </c>
      <c r="DB76" s="22">
        <v>0</v>
      </c>
      <c r="DC76" s="22">
        <v>0</v>
      </c>
      <c r="DD76" s="22">
        <v>0</v>
      </c>
      <c r="DE76" s="22">
        <v>0</v>
      </c>
      <c r="DF76" s="22">
        <v>0</v>
      </c>
      <c r="DG76" s="22">
        <v>0</v>
      </c>
      <c r="DH76" s="22">
        <v>0</v>
      </c>
      <c r="DI76" s="22">
        <v>0</v>
      </c>
      <c r="DJ76" s="22">
        <v>0</v>
      </c>
      <c r="DK76" s="22">
        <v>0</v>
      </c>
      <c r="DL76" s="22">
        <v>0</v>
      </c>
      <c r="DM76" s="22">
        <v>0</v>
      </c>
      <c r="DN76" s="22">
        <v>0</v>
      </c>
      <c r="DO76" s="22">
        <v>0</v>
      </c>
      <c r="DP76" s="22">
        <v>0</v>
      </c>
      <c r="DQ76" s="22">
        <v>0</v>
      </c>
      <c r="DR76" s="22">
        <v>0</v>
      </c>
      <c r="DS76" s="22">
        <v>-0.01</v>
      </c>
      <c r="DT76" s="22">
        <v>0</v>
      </c>
      <c r="DU76" s="22">
        <v>0</v>
      </c>
      <c r="DV76" s="22">
        <v>0</v>
      </c>
      <c r="DW76" s="22">
        <v>0</v>
      </c>
      <c r="DX76" s="22">
        <v>0</v>
      </c>
      <c r="DY76" s="22">
        <v>0</v>
      </c>
      <c r="DZ76" s="22">
        <v>0</v>
      </c>
      <c r="EA76" s="22">
        <v>0</v>
      </c>
      <c r="EB76" s="22">
        <v>0</v>
      </c>
      <c r="EC76" s="22">
        <v>0</v>
      </c>
      <c r="ED76" s="22">
        <v>0</v>
      </c>
      <c r="EE76" s="22">
        <v>0</v>
      </c>
      <c r="EF76" s="22">
        <v>0</v>
      </c>
      <c r="EG76" s="22">
        <v>0</v>
      </c>
      <c r="EH76" s="22">
        <v>0</v>
      </c>
      <c r="EI76" s="22">
        <v>0</v>
      </c>
    </row>
    <row r="77" spans="1:139" x14ac:dyDescent="0.2">
      <c r="B77" s="90" t="s">
        <v>151</v>
      </c>
      <c r="D77" s="22">
        <v>0</v>
      </c>
      <c r="E77" s="22">
        <v>0</v>
      </c>
      <c r="F77" s="22">
        <v>0</v>
      </c>
      <c r="G77" s="22">
        <v>0</v>
      </c>
      <c r="H77" s="22">
        <v>0</v>
      </c>
      <c r="I77" s="22">
        <v>0</v>
      </c>
      <c r="J77" s="22">
        <v>0</v>
      </c>
      <c r="K77" s="22">
        <v>0</v>
      </c>
      <c r="L77" s="22">
        <v>0</v>
      </c>
      <c r="M77" s="22">
        <v>0</v>
      </c>
      <c r="N77" s="22">
        <v>0</v>
      </c>
      <c r="O77" s="22">
        <v>0</v>
      </c>
      <c r="P77" s="22">
        <v>0</v>
      </c>
      <c r="Q77" s="22">
        <v>0</v>
      </c>
      <c r="R77" s="22">
        <v>0</v>
      </c>
      <c r="S77" s="22">
        <v>0</v>
      </c>
      <c r="T77" s="22">
        <v>2443.8428024012001</v>
      </c>
      <c r="U77" s="22">
        <v>10873.548784044402</v>
      </c>
      <c r="V77" s="22">
        <v>10790.520865057199</v>
      </c>
      <c r="W77" s="22">
        <v>8451.0199369744005</v>
      </c>
      <c r="X77" s="22">
        <v>11230.658700015998</v>
      </c>
      <c r="Y77" s="22">
        <v>10815.822215850401</v>
      </c>
      <c r="Z77" s="22">
        <v>8979.4519542424005</v>
      </c>
      <c r="AA77" s="22">
        <v>9842.512535758</v>
      </c>
      <c r="AB77" s="22">
        <v>10385.7901092468</v>
      </c>
      <c r="AC77" s="22">
        <v>11513.6881910012</v>
      </c>
      <c r="AD77" s="22">
        <v>9679.0632977083987</v>
      </c>
      <c r="AE77" s="22">
        <v>9960.5501304779991</v>
      </c>
      <c r="AF77" s="22">
        <v>5370.4895255836009</v>
      </c>
      <c r="AG77" s="22">
        <v>959.63037500960002</v>
      </c>
      <c r="AH77" s="22">
        <v>470.81615703799997</v>
      </c>
      <c r="AI77" s="22">
        <v>0</v>
      </c>
      <c r="AJ77" s="22">
        <v>0</v>
      </c>
      <c r="AK77" s="22">
        <v>0</v>
      </c>
      <c r="AL77" s="22">
        <v>0</v>
      </c>
      <c r="AM77" s="22">
        <v>0</v>
      </c>
      <c r="AN77" s="22">
        <v>0</v>
      </c>
      <c r="AO77" s="22">
        <v>0</v>
      </c>
      <c r="AP77" s="22">
        <v>0</v>
      </c>
      <c r="AQ77" s="22">
        <v>0</v>
      </c>
      <c r="AR77" s="22">
        <v>-31582.757471751003</v>
      </c>
      <c r="AS77" s="22">
        <v>-102500.9588268045</v>
      </c>
      <c r="AT77" s="22">
        <v>-112205.33550048149</v>
      </c>
      <c r="AU77" s="22">
        <v>-153250.45081698202</v>
      </c>
      <c r="AV77" s="22">
        <v>-124417.70627705357</v>
      </c>
      <c r="AW77" s="22">
        <v>-116304.05706379587</v>
      </c>
      <c r="AX77" s="22">
        <v>-110376.5250247861</v>
      </c>
      <c r="AY77" s="22">
        <v>-113212.43242630217</v>
      </c>
      <c r="AZ77" s="22">
        <v>-112727.7</v>
      </c>
      <c r="BA77" s="22">
        <v>-124655.86</v>
      </c>
      <c r="BB77" s="22">
        <v>-116050.57</v>
      </c>
      <c r="BC77" s="22">
        <v>-119047.64</v>
      </c>
      <c r="BD77" s="22">
        <v>-66080.05</v>
      </c>
      <c r="BE77" s="22">
        <v>7517.74</v>
      </c>
      <c r="BF77" s="22">
        <v>9996.7900000000009</v>
      </c>
      <c r="BG77" s="22">
        <v>11506.1</v>
      </c>
      <c r="BH77" s="22">
        <v>10626.9</v>
      </c>
      <c r="BI77" s="22">
        <v>11009.49</v>
      </c>
      <c r="BJ77" s="22">
        <v>9865.16</v>
      </c>
      <c r="BK77" s="22">
        <v>10358.02</v>
      </c>
      <c r="BL77" s="22">
        <v>10547.76</v>
      </c>
      <c r="BM77" s="22">
        <v>10567.06</v>
      </c>
      <c r="BN77" s="22">
        <v>9607.16</v>
      </c>
      <c r="BO77" s="22">
        <v>10368.43</v>
      </c>
      <c r="BP77" s="22">
        <v>14573.18</v>
      </c>
      <c r="BQ77" s="22">
        <v>19725.48</v>
      </c>
      <c r="BR77" s="22">
        <v>21103.93</v>
      </c>
      <c r="BS77" s="22">
        <v>21921.82</v>
      </c>
      <c r="BT77" s="22">
        <v>21083.43</v>
      </c>
      <c r="BU77" s="22">
        <v>20217.150000000001</v>
      </c>
      <c r="BV77" s="22">
        <v>19340.900000000001</v>
      </c>
      <c r="BW77" s="22">
        <v>20666.23</v>
      </c>
      <c r="BX77" s="22">
        <v>18591.78</v>
      </c>
      <c r="BY77" s="22">
        <v>19872.54</v>
      </c>
      <c r="BZ77" s="22">
        <v>20005.39</v>
      </c>
      <c r="CA77" s="22">
        <v>19831.439999999999</v>
      </c>
      <c r="CB77" s="22">
        <v>-172.91</v>
      </c>
      <c r="CC77" s="22">
        <v>-35259.440000000002</v>
      </c>
      <c r="CD77" s="22">
        <v>-39177.360000000001</v>
      </c>
      <c r="CE77" s="22">
        <v>-40015.68</v>
      </c>
      <c r="CF77" s="22">
        <v>-41640.28</v>
      </c>
      <c r="CG77" s="22">
        <v>-42679.47</v>
      </c>
      <c r="CH77" s="22">
        <v>-36222.21</v>
      </c>
      <c r="CI77" s="22">
        <v>-40474.94</v>
      </c>
      <c r="CJ77" s="22">
        <v>-40869.75</v>
      </c>
      <c r="CK77" s="22">
        <v>-38217.89</v>
      </c>
      <c r="CL77" s="22">
        <v>-39157.089999999997</v>
      </c>
      <c r="CM77" s="22">
        <v>-44977.919999999998</v>
      </c>
      <c r="CN77" s="22">
        <v>-61456.87</v>
      </c>
      <c r="CO77" s="22">
        <v>-84837.32</v>
      </c>
      <c r="CP77" s="22">
        <v>-86753.54</v>
      </c>
      <c r="CQ77" s="22">
        <v>-98036.77</v>
      </c>
      <c r="CR77" s="22">
        <v>-87268.1</v>
      </c>
      <c r="CS77" s="22">
        <v>-96077.440000000002</v>
      </c>
      <c r="CT77" s="22">
        <v>-97642.15</v>
      </c>
      <c r="CU77" s="22">
        <v>-86558.13</v>
      </c>
      <c r="CV77" s="22">
        <v>-55086.87</v>
      </c>
      <c r="CW77" s="22">
        <v>-10892.26</v>
      </c>
      <c r="CX77" s="22">
        <v>-2906.4</v>
      </c>
      <c r="CY77" s="22">
        <v>0</v>
      </c>
      <c r="CZ77" s="22">
        <v>-27594.6</v>
      </c>
      <c r="DA77" s="22">
        <v>-101068.78</v>
      </c>
      <c r="DB77" s="22">
        <v>-35857.43</v>
      </c>
      <c r="DC77" s="22">
        <v>-104537.14</v>
      </c>
      <c r="DD77" s="22">
        <v>-100195.6</v>
      </c>
      <c r="DE77" s="22">
        <v>-105291.34</v>
      </c>
      <c r="DF77" s="22">
        <v>-109862.15</v>
      </c>
      <c r="DG77" s="22">
        <v>-100963.11</v>
      </c>
      <c r="DH77" s="22">
        <v>-104043.42</v>
      </c>
      <c r="DI77" s="22">
        <v>-101554.05</v>
      </c>
      <c r="DJ77" s="22">
        <v>-99964.98</v>
      </c>
      <c r="DK77" s="22">
        <v>-109852.02</v>
      </c>
      <c r="DL77" s="22">
        <v>-211839.72</v>
      </c>
      <c r="DM77" s="22">
        <v>-261163.33</v>
      </c>
      <c r="DN77" s="22">
        <v>-256565.93</v>
      </c>
      <c r="DO77" s="22">
        <v>-315735.21000000002</v>
      </c>
      <c r="DP77" s="22">
        <v>-255707.56</v>
      </c>
      <c r="DQ77" s="22">
        <v>-280472.06</v>
      </c>
      <c r="DR77" s="22">
        <v>-281089.67</v>
      </c>
      <c r="DS77" s="22">
        <v>-263918.62</v>
      </c>
      <c r="DT77" s="315">
        <f>-'Schedule 10&amp;31'!D46-'Schedule 10&amp;31'!D48-'Schedule 10&amp;31'!C46-'Schedule 10&amp;31'!C48</f>
        <v>-287364.29000000004</v>
      </c>
      <c r="DU77" s="315">
        <f>-'Schedule 10&amp;31'!E46-'Schedule 10&amp;31'!E48</f>
        <v>-280485.94</v>
      </c>
      <c r="DV77" s="315">
        <f>-'Schedule 10&amp;31'!F46-'Schedule 10&amp;31'!F48</f>
        <v>-298105.65000000002</v>
      </c>
      <c r="DW77" s="315">
        <f>-'Schedule 10&amp;31'!G46-'Schedule 10&amp;31'!G48</f>
        <v>-239035.15</v>
      </c>
      <c r="DX77" s="315">
        <f>-'Schedule 10&amp;31'!H46-'Schedule 10&amp;31'!H48</f>
        <v>-212243.08</v>
      </c>
      <c r="DY77" s="315">
        <f>-'Schedule 10&amp;31'!I46-'Schedule 10&amp;31'!I48</f>
        <v>-197341.96</v>
      </c>
      <c r="DZ77" s="315">
        <f>-'Schedule 10&amp;31'!J46-'Schedule 10&amp;31'!J48</f>
        <v>-142756.84</v>
      </c>
      <c r="EA77" s="315">
        <f>-'Schedule 10&amp;31'!K46-'Schedule 10&amp;31'!K48</f>
        <v>-195293.9</v>
      </c>
      <c r="EB77" s="315">
        <f>-'Schedule 10&amp;31'!L46-'Schedule 10&amp;31'!L48</f>
        <v>-163694.97</v>
      </c>
      <c r="EC77" s="315">
        <f>-'Schedule 10&amp;31'!M46-'Schedule 10&amp;31'!M48</f>
        <v>-149175.04000000001</v>
      </c>
      <c r="ED77" s="315">
        <f>-'Schedule 10&amp;31'!N46-'Schedule 10&amp;31'!N48</f>
        <v>-144599.54999999999</v>
      </c>
      <c r="EE77" s="315">
        <f>-'Schedule 10&amp;31'!O46-'Schedule 10&amp;31'!O48</f>
        <v>-164936.53</v>
      </c>
      <c r="EF77" s="315">
        <f>-'Schedule 10&amp;31'!P46-'Schedule 10&amp;31'!P48</f>
        <v>-157084.76999999999</v>
      </c>
      <c r="EG77" s="315">
        <f>-'Schedule 10&amp;31'!Q46-'Schedule 10&amp;31'!Q48</f>
        <v>-153378.16</v>
      </c>
      <c r="EH77" s="315">
        <f>-'Amort Estimate'!D49</f>
        <v>-140943.2133186</v>
      </c>
      <c r="EI77" s="315">
        <f>-'Amort Estimate'!E49</f>
        <v>-154123.92235240003</v>
      </c>
    </row>
    <row r="78" spans="1:139" x14ac:dyDescent="0.2">
      <c r="B78" s="90" t="s">
        <v>152</v>
      </c>
      <c r="D78" s="18">
        <f t="shared" ref="D78:AI78" si="399">SUM(D72:D77)</f>
        <v>0</v>
      </c>
      <c r="E78" s="18">
        <f t="shared" si="399"/>
        <v>0</v>
      </c>
      <c r="F78" s="18">
        <f t="shared" si="399"/>
        <v>0</v>
      </c>
      <c r="G78" s="18">
        <f t="shared" si="399"/>
        <v>0</v>
      </c>
      <c r="H78" s="18">
        <f t="shared" si="399"/>
        <v>0</v>
      </c>
      <c r="I78" s="18">
        <f t="shared" si="399"/>
        <v>0</v>
      </c>
      <c r="J78" s="18">
        <f t="shared" si="399"/>
        <v>0</v>
      </c>
      <c r="K78" s="18">
        <f t="shared" si="399"/>
        <v>0</v>
      </c>
      <c r="L78" s="18">
        <f t="shared" si="399"/>
        <v>0</v>
      </c>
      <c r="M78" s="18">
        <f t="shared" si="399"/>
        <v>0</v>
      </c>
      <c r="N78" s="18">
        <f t="shared" si="399"/>
        <v>0</v>
      </c>
      <c r="O78" s="18">
        <f t="shared" si="399"/>
        <v>0</v>
      </c>
      <c r="P78" s="18">
        <f t="shared" si="399"/>
        <v>0</v>
      </c>
      <c r="Q78" s="18">
        <f t="shared" si="399"/>
        <v>0</v>
      </c>
      <c r="R78" s="18">
        <f t="shared" si="399"/>
        <v>0</v>
      </c>
      <c r="S78" s="18">
        <f t="shared" si="399"/>
        <v>0</v>
      </c>
      <c r="T78" s="18">
        <f t="shared" si="399"/>
        <v>-120791.26963922278</v>
      </c>
      <c r="U78" s="18">
        <f t="shared" si="399"/>
        <v>10873.548784044402</v>
      </c>
      <c r="V78" s="18">
        <f t="shared" si="399"/>
        <v>10790.520865057199</v>
      </c>
      <c r="W78" s="18">
        <f t="shared" si="399"/>
        <v>8451.0199369744005</v>
      </c>
      <c r="X78" s="18">
        <f t="shared" si="399"/>
        <v>11230.658700015998</v>
      </c>
      <c r="Y78" s="18">
        <f t="shared" si="399"/>
        <v>10815.822215850401</v>
      </c>
      <c r="Z78" s="18">
        <f t="shared" si="399"/>
        <v>8979.4519542424005</v>
      </c>
      <c r="AA78" s="18">
        <f t="shared" si="399"/>
        <v>9842.512535758</v>
      </c>
      <c r="AB78" s="18">
        <f t="shared" si="399"/>
        <v>10385.7901092468</v>
      </c>
      <c r="AC78" s="18">
        <f t="shared" si="399"/>
        <v>11513.6881910012</v>
      </c>
      <c r="AD78" s="18">
        <f t="shared" si="399"/>
        <v>9679.0632977083987</v>
      </c>
      <c r="AE78" s="18">
        <f t="shared" si="399"/>
        <v>9960.5501304779991</v>
      </c>
      <c r="AF78" s="18">
        <f t="shared" si="399"/>
        <v>7912.4764650771967</v>
      </c>
      <c r="AG78" s="18">
        <f t="shared" si="399"/>
        <v>959.63037500960002</v>
      </c>
      <c r="AH78" s="18">
        <f t="shared" si="399"/>
        <v>470.81615703799997</v>
      </c>
      <c r="AI78" s="18">
        <f t="shared" si="399"/>
        <v>0</v>
      </c>
      <c r="AJ78" s="18">
        <f t="shared" ref="AJ78:BO78" si="400">SUM(AJ72:AJ77)</f>
        <v>0</v>
      </c>
      <c r="AK78" s="18">
        <f t="shared" si="400"/>
        <v>0</v>
      </c>
      <c r="AL78" s="18">
        <f t="shared" si="400"/>
        <v>0</v>
      </c>
      <c r="AM78" s="18">
        <f t="shared" si="400"/>
        <v>0</v>
      </c>
      <c r="AN78" s="18">
        <f t="shared" si="400"/>
        <v>0</v>
      </c>
      <c r="AO78" s="18">
        <f t="shared" si="400"/>
        <v>0</v>
      </c>
      <c r="AP78" s="18">
        <f t="shared" si="400"/>
        <v>0</v>
      </c>
      <c r="AQ78" s="18">
        <f t="shared" si="400"/>
        <v>0</v>
      </c>
      <c r="AR78" s="18">
        <f t="shared" si="400"/>
        <v>1358106.5315112236</v>
      </c>
      <c r="AS78" s="18">
        <f t="shared" si="400"/>
        <v>-102500.9588268045</v>
      </c>
      <c r="AT78" s="18">
        <f t="shared" si="400"/>
        <v>-112205.33550048149</v>
      </c>
      <c r="AU78" s="18">
        <f t="shared" si="400"/>
        <v>-153250.45081698202</v>
      </c>
      <c r="AV78" s="18">
        <f t="shared" si="400"/>
        <v>-124417.70627705357</v>
      </c>
      <c r="AW78" s="18">
        <f t="shared" si="400"/>
        <v>-116304.05706379587</v>
      </c>
      <c r="AX78" s="18">
        <f t="shared" si="400"/>
        <v>-110376.5250247861</v>
      </c>
      <c r="AY78" s="18">
        <f t="shared" si="400"/>
        <v>-113212.43242630217</v>
      </c>
      <c r="AZ78" s="18">
        <f t="shared" si="400"/>
        <v>-112727.7</v>
      </c>
      <c r="BA78" s="18">
        <f t="shared" si="400"/>
        <v>-124655.86</v>
      </c>
      <c r="BB78" s="18">
        <f t="shared" si="400"/>
        <v>-116050.57</v>
      </c>
      <c r="BC78" s="18">
        <f t="shared" si="400"/>
        <v>-119047.64</v>
      </c>
      <c r="BD78" s="18">
        <f t="shared" si="400"/>
        <v>-261307.07</v>
      </c>
      <c r="BE78" s="18">
        <f t="shared" si="400"/>
        <v>7517.74</v>
      </c>
      <c r="BF78" s="18">
        <f t="shared" si="400"/>
        <v>9996.7900000000009</v>
      </c>
      <c r="BG78" s="18">
        <f t="shared" si="400"/>
        <v>11506.1</v>
      </c>
      <c r="BH78" s="18">
        <f t="shared" si="400"/>
        <v>10626.9</v>
      </c>
      <c r="BI78" s="18">
        <f t="shared" si="400"/>
        <v>11009.49</v>
      </c>
      <c r="BJ78" s="18">
        <f t="shared" si="400"/>
        <v>9865.16</v>
      </c>
      <c r="BK78" s="18">
        <f t="shared" si="400"/>
        <v>10358.02</v>
      </c>
      <c r="BL78" s="18">
        <f t="shared" si="400"/>
        <v>10547.76</v>
      </c>
      <c r="BM78" s="18">
        <f t="shared" si="400"/>
        <v>10567.06</v>
      </c>
      <c r="BN78" s="18">
        <f t="shared" si="400"/>
        <v>9607.16</v>
      </c>
      <c r="BO78" s="18">
        <f t="shared" si="400"/>
        <v>10368.43</v>
      </c>
      <c r="BP78" s="18">
        <f t="shared" ref="BP78:DS78" si="401">SUM(BP72:BP77)</f>
        <v>-149792.77031456525</v>
      </c>
      <c r="BQ78" s="18">
        <f t="shared" si="401"/>
        <v>19725.48</v>
      </c>
      <c r="BR78" s="18">
        <f t="shared" si="401"/>
        <v>21103.93</v>
      </c>
      <c r="BS78" s="18">
        <f t="shared" si="401"/>
        <v>21921.82</v>
      </c>
      <c r="BT78" s="18">
        <f t="shared" si="401"/>
        <v>21083.43</v>
      </c>
      <c r="BU78" s="18">
        <f t="shared" si="401"/>
        <v>20217.150000000001</v>
      </c>
      <c r="BV78" s="18">
        <f t="shared" si="401"/>
        <v>19340.900000000001</v>
      </c>
      <c r="BW78" s="18">
        <f t="shared" si="401"/>
        <v>20666.23</v>
      </c>
      <c r="BX78" s="18">
        <f t="shared" si="401"/>
        <v>18591.78</v>
      </c>
      <c r="BY78" s="18">
        <f t="shared" si="401"/>
        <v>19872.54</v>
      </c>
      <c r="BZ78" s="18">
        <f t="shared" si="401"/>
        <v>20005.39</v>
      </c>
      <c r="CA78" s="18">
        <f t="shared" si="401"/>
        <v>19831.439999999999</v>
      </c>
      <c r="CB78" s="18">
        <f t="shared" si="401"/>
        <v>521253.45547667582</v>
      </c>
      <c r="CC78" s="18">
        <f t="shared" si="401"/>
        <v>-35259.440000000002</v>
      </c>
      <c r="CD78" s="18">
        <f t="shared" si="401"/>
        <v>-39177.360000000001</v>
      </c>
      <c r="CE78" s="18">
        <f t="shared" si="401"/>
        <v>-40015.68</v>
      </c>
      <c r="CF78" s="18">
        <f t="shared" si="401"/>
        <v>-41640.28</v>
      </c>
      <c r="CG78" s="18">
        <f t="shared" si="401"/>
        <v>-42679.47</v>
      </c>
      <c r="CH78" s="18">
        <f t="shared" si="401"/>
        <v>-36222.21</v>
      </c>
      <c r="CI78" s="18">
        <f t="shared" si="401"/>
        <v>-40474.93</v>
      </c>
      <c r="CJ78" s="18">
        <f t="shared" ref="CJ78:CU78" si="402">SUM(CJ72:CJ77)</f>
        <v>-40869.75</v>
      </c>
      <c r="CK78" s="18">
        <f t="shared" si="402"/>
        <v>-38217.89</v>
      </c>
      <c r="CL78" s="18">
        <f t="shared" si="402"/>
        <v>-39157.089999999997</v>
      </c>
      <c r="CM78" s="18">
        <f t="shared" si="402"/>
        <v>-44977.919999999998</v>
      </c>
      <c r="CN78" s="18">
        <f t="shared" si="402"/>
        <v>1069867.4799999997</v>
      </c>
      <c r="CO78" s="18">
        <f t="shared" si="402"/>
        <v>-84837.32</v>
      </c>
      <c r="CP78" s="18">
        <f t="shared" si="402"/>
        <v>-86753.54</v>
      </c>
      <c r="CQ78" s="18">
        <f t="shared" si="402"/>
        <v>-98036.77</v>
      </c>
      <c r="CR78" s="18">
        <f t="shared" si="402"/>
        <v>-87268.1</v>
      </c>
      <c r="CS78" s="18">
        <f t="shared" si="402"/>
        <v>-956541.16081540729</v>
      </c>
      <c r="CT78" s="18">
        <f t="shared" si="402"/>
        <v>-97642.15</v>
      </c>
      <c r="CU78" s="18">
        <f t="shared" si="402"/>
        <v>-86558.13</v>
      </c>
      <c r="CV78" s="18">
        <f t="shared" ref="CV78:DH78" si="403">SUM(CV72:CV77)</f>
        <v>-55086.87</v>
      </c>
      <c r="CW78" s="18">
        <f t="shared" si="403"/>
        <v>-10892.26</v>
      </c>
      <c r="CX78" s="18">
        <f t="shared" si="403"/>
        <v>-2906.4</v>
      </c>
      <c r="CY78" s="18">
        <f t="shared" si="403"/>
        <v>0</v>
      </c>
      <c r="CZ78" s="18">
        <f t="shared" si="403"/>
        <v>1549307.5318771049</v>
      </c>
      <c r="DA78" s="18">
        <f t="shared" si="403"/>
        <v>-101068.78</v>
      </c>
      <c r="DB78" s="18">
        <f t="shared" si="403"/>
        <v>-35857.43</v>
      </c>
      <c r="DC78" s="18">
        <f t="shared" si="403"/>
        <v>-104537.14</v>
      </c>
      <c r="DD78" s="18">
        <f t="shared" si="403"/>
        <v>-100195.6</v>
      </c>
      <c r="DE78" s="18">
        <f t="shared" si="403"/>
        <v>-105291.34</v>
      </c>
      <c r="DF78" s="18">
        <f t="shared" si="403"/>
        <v>-109862.15</v>
      </c>
      <c r="DG78" s="18">
        <f t="shared" si="403"/>
        <v>-100963.11</v>
      </c>
      <c r="DH78" s="18">
        <f t="shared" si="403"/>
        <v>-104043.42</v>
      </c>
      <c r="DI78" s="18">
        <f t="shared" si="401"/>
        <v>-101554.05</v>
      </c>
      <c r="DJ78" s="18">
        <f t="shared" si="401"/>
        <v>-99964.98</v>
      </c>
      <c r="DK78" s="18">
        <f t="shared" si="401"/>
        <v>-109852.02</v>
      </c>
      <c r="DL78" s="18">
        <f t="shared" si="401"/>
        <v>3027430.4641676005</v>
      </c>
      <c r="DM78" s="18">
        <f t="shared" si="401"/>
        <v>-261163.33</v>
      </c>
      <c r="DN78" s="18">
        <f t="shared" si="401"/>
        <v>-256565.93</v>
      </c>
      <c r="DO78" s="18">
        <f t="shared" si="401"/>
        <v>-315735.21000000002</v>
      </c>
      <c r="DP78" s="18">
        <f t="shared" si="401"/>
        <v>-255707.56</v>
      </c>
      <c r="DQ78" s="18">
        <f t="shared" si="401"/>
        <v>-280472.06</v>
      </c>
      <c r="DR78" s="18">
        <f t="shared" si="401"/>
        <v>-281089.67</v>
      </c>
      <c r="DS78" s="18">
        <f t="shared" si="401"/>
        <v>-263918.63</v>
      </c>
      <c r="DT78" s="18">
        <f t="shared" ref="DT78:DW78" si="404">SUM(DT72:DT77)</f>
        <v>-287364.29000000004</v>
      </c>
      <c r="DU78" s="18">
        <f t="shared" si="404"/>
        <v>-280485.94</v>
      </c>
      <c r="DV78" s="18">
        <f t="shared" si="404"/>
        <v>-298105.65000000002</v>
      </c>
      <c r="DW78" s="18">
        <f t="shared" si="404"/>
        <v>-239035.15</v>
      </c>
      <c r="DX78" s="18">
        <f t="shared" ref="DX78:EG78" si="405">SUM(DX72:DX77)</f>
        <v>1492683.13</v>
      </c>
      <c r="DY78" s="18">
        <f t="shared" si="405"/>
        <v>-197341.96</v>
      </c>
      <c r="DZ78" s="18">
        <f t="shared" si="405"/>
        <v>-142756.84</v>
      </c>
      <c r="EA78" s="18">
        <f t="shared" si="405"/>
        <v>-195293.9</v>
      </c>
      <c r="EB78" s="18">
        <f t="shared" si="405"/>
        <v>-163694.97</v>
      </c>
      <c r="EC78" s="18">
        <f t="shared" si="405"/>
        <v>-149175.04000000001</v>
      </c>
      <c r="ED78" s="18">
        <f t="shared" si="405"/>
        <v>-144599.54999999999</v>
      </c>
      <c r="EE78" s="18">
        <f t="shared" si="405"/>
        <v>-164936.53</v>
      </c>
      <c r="EF78" s="18">
        <f t="shared" si="405"/>
        <v>-157084.76999999999</v>
      </c>
      <c r="EG78" s="18">
        <f t="shared" si="405"/>
        <v>-153378.16</v>
      </c>
      <c r="EH78" s="18">
        <f t="shared" ref="EH78:EI78" si="406">SUM(EH72:EH77)</f>
        <v>-140943.2133186</v>
      </c>
      <c r="EI78" s="18">
        <f t="shared" si="406"/>
        <v>-154123.92235240003</v>
      </c>
    </row>
    <row r="79" spans="1:139" x14ac:dyDescent="0.2">
      <c r="B79" s="90" t="s">
        <v>153</v>
      </c>
      <c r="D79" s="94">
        <f t="shared" ref="D79:AI79" si="407">D71+D78</f>
        <v>0</v>
      </c>
      <c r="E79" s="94">
        <f t="shared" si="407"/>
        <v>0</v>
      </c>
      <c r="F79" s="94">
        <f t="shared" si="407"/>
        <v>0</v>
      </c>
      <c r="G79" s="94">
        <f t="shared" si="407"/>
        <v>0</v>
      </c>
      <c r="H79" s="94">
        <f t="shared" si="407"/>
        <v>0</v>
      </c>
      <c r="I79" s="94">
        <f t="shared" si="407"/>
        <v>0</v>
      </c>
      <c r="J79" s="94">
        <f t="shared" si="407"/>
        <v>0</v>
      </c>
      <c r="K79" s="94">
        <f t="shared" si="407"/>
        <v>0</v>
      </c>
      <c r="L79" s="94">
        <f t="shared" si="407"/>
        <v>0</v>
      </c>
      <c r="M79" s="94">
        <f t="shared" si="407"/>
        <v>0</v>
      </c>
      <c r="N79" s="94">
        <f t="shared" si="407"/>
        <v>0</v>
      </c>
      <c r="O79" s="94">
        <f t="shared" si="407"/>
        <v>0</v>
      </c>
      <c r="P79" s="94">
        <f t="shared" si="407"/>
        <v>0</v>
      </c>
      <c r="Q79" s="94">
        <f t="shared" si="407"/>
        <v>0</v>
      </c>
      <c r="R79" s="94">
        <f t="shared" si="407"/>
        <v>0</v>
      </c>
      <c r="S79" s="94">
        <f t="shared" si="407"/>
        <v>0</v>
      </c>
      <c r="T79" s="94">
        <f t="shared" si="407"/>
        <v>-120791.26963922278</v>
      </c>
      <c r="U79" s="94">
        <f t="shared" si="407"/>
        <v>-109917.72085517838</v>
      </c>
      <c r="V79" s="94">
        <f t="shared" si="407"/>
        <v>-99127.199990121182</v>
      </c>
      <c r="W79" s="94">
        <f t="shared" si="407"/>
        <v>-90676.180053146789</v>
      </c>
      <c r="X79" s="94">
        <f t="shared" si="407"/>
        <v>-79445.521353130796</v>
      </c>
      <c r="Y79" s="94">
        <f t="shared" si="407"/>
        <v>-68629.69913728039</v>
      </c>
      <c r="Z79" s="94">
        <f t="shared" si="407"/>
        <v>-59650.247183037987</v>
      </c>
      <c r="AA79" s="94">
        <f t="shared" si="407"/>
        <v>-49807.734647279984</v>
      </c>
      <c r="AB79" s="94">
        <f t="shared" si="407"/>
        <v>-39421.944538033182</v>
      </c>
      <c r="AC79" s="94">
        <f t="shared" si="407"/>
        <v>-27908.25634703198</v>
      </c>
      <c r="AD79" s="94">
        <f t="shared" si="407"/>
        <v>-18229.193049323581</v>
      </c>
      <c r="AE79" s="94">
        <f t="shared" si="407"/>
        <v>-8268.6429188455822</v>
      </c>
      <c r="AF79" s="94">
        <f t="shared" si="407"/>
        <v>-356.16645376838551</v>
      </c>
      <c r="AG79" s="94">
        <f t="shared" si="407"/>
        <v>603.46392124121451</v>
      </c>
      <c r="AH79" s="94">
        <f t="shared" si="407"/>
        <v>1074.2800782792144</v>
      </c>
      <c r="AI79" s="94">
        <f t="shared" si="407"/>
        <v>1074.2800782792144</v>
      </c>
      <c r="AJ79" s="94">
        <f t="shared" ref="AJ79:BO79" si="408">AJ71+AJ78</f>
        <v>1074.2800782792144</v>
      </c>
      <c r="AK79" s="94">
        <f t="shared" si="408"/>
        <v>1074.2800782792144</v>
      </c>
      <c r="AL79" s="94">
        <f t="shared" si="408"/>
        <v>1074.2800782792144</v>
      </c>
      <c r="AM79" s="94">
        <f t="shared" si="408"/>
        <v>1074.2800782792144</v>
      </c>
      <c r="AN79" s="94">
        <f t="shared" si="408"/>
        <v>1074.2800782792144</v>
      </c>
      <c r="AO79" s="94">
        <f t="shared" si="408"/>
        <v>1074.2800782792144</v>
      </c>
      <c r="AP79" s="94">
        <f t="shared" si="408"/>
        <v>1074.2800782792144</v>
      </c>
      <c r="AQ79" s="94">
        <f t="shared" si="408"/>
        <v>1074.2800782792144</v>
      </c>
      <c r="AR79" s="94">
        <f t="shared" si="408"/>
        <v>1359180.811589503</v>
      </c>
      <c r="AS79" s="94">
        <f t="shared" si="408"/>
        <v>1256679.8527626984</v>
      </c>
      <c r="AT79" s="94">
        <f t="shared" si="408"/>
        <v>1144474.5172622169</v>
      </c>
      <c r="AU79" s="94">
        <f t="shared" si="408"/>
        <v>991224.06644523493</v>
      </c>
      <c r="AV79" s="94">
        <f t="shared" si="408"/>
        <v>866806.36016818136</v>
      </c>
      <c r="AW79" s="94">
        <f t="shared" si="408"/>
        <v>750502.3031043855</v>
      </c>
      <c r="AX79" s="94">
        <f t="shared" si="408"/>
        <v>640125.77807959937</v>
      </c>
      <c r="AY79" s="94">
        <f t="shared" si="408"/>
        <v>526913.34565329715</v>
      </c>
      <c r="AZ79" s="94">
        <f t="shared" si="408"/>
        <v>414185.64565329714</v>
      </c>
      <c r="BA79" s="94">
        <f t="shared" si="408"/>
        <v>289529.78565329715</v>
      </c>
      <c r="BB79" s="94">
        <f t="shared" si="408"/>
        <v>173479.21565329714</v>
      </c>
      <c r="BC79" s="94">
        <f t="shared" si="408"/>
        <v>54431.575653297143</v>
      </c>
      <c r="BD79" s="94">
        <f t="shared" si="408"/>
        <v>-206875.49434670288</v>
      </c>
      <c r="BE79" s="94">
        <f t="shared" si="408"/>
        <v>-199357.75434670289</v>
      </c>
      <c r="BF79" s="94">
        <f t="shared" si="408"/>
        <v>-189360.96434670288</v>
      </c>
      <c r="BG79" s="94">
        <f t="shared" si="408"/>
        <v>-177854.86434670287</v>
      </c>
      <c r="BH79" s="94">
        <f t="shared" si="408"/>
        <v>-167227.96434670288</v>
      </c>
      <c r="BI79" s="94">
        <f t="shared" si="408"/>
        <v>-156218.47434670289</v>
      </c>
      <c r="BJ79" s="94">
        <f t="shared" si="408"/>
        <v>-146353.31434670289</v>
      </c>
      <c r="BK79" s="94">
        <f t="shared" si="408"/>
        <v>-135995.2943467029</v>
      </c>
      <c r="BL79" s="94">
        <f t="shared" si="408"/>
        <v>-125447.5343467029</v>
      </c>
      <c r="BM79" s="94">
        <f t="shared" si="408"/>
        <v>-114880.4743467029</v>
      </c>
      <c r="BN79" s="94">
        <f t="shared" si="408"/>
        <v>-105273.3143467029</v>
      </c>
      <c r="BO79" s="94">
        <f t="shared" si="408"/>
        <v>-94904.884346702893</v>
      </c>
      <c r="BP79" s="94">
        <f t="shared" ref="BP79:DS79" si="409">BP71+BP78</f>
        <v>-244697.65466126814</v>
      </c>
      <c r="BQ79" s="94">
        <f t="shared" si="409"/>
        <v>-224972.17466126813</v>
      </c>
      <c r="BR79" s="94">
        <f t="shared" si="409"/>
        <v>-203868.24466126814</v>
      </c>
      <c r="BS79" s="94">
        <f t="shared" si="409"/>
        <v>-181946.42466126813</v>
      </c>
      <c r="BT79" s="94">
        <f t="shared" si="409"/>
        <v>-160862.99466126814</v>
      </c>
      <c r="BU79" s="94">
        <f t="shared" si="409"/>
        <v>-140645.84466126814</v>
      </c>
      <c r="BV79" s="94">
        <f t="shared" si="409"/>
        <v>-121304.94466126815</v>
      </c>
      <c r="BW79" s="94">
        <f t="shared" si="409"/>
        <v>-100638.71466126815</v>
      </c>
      <c r="BX79" s="94">
        <f t="shared" si="409"/>
        <v>-82046.934661268155</v>
      </c>
      <c r="BY79" s="94">
        <f t="shared" si="409"/>
        <v>-62174.394661268154</v>
      </c>
      <c r="BZ79" s="94">
        <f t="shared" si="409"/>
        <v>-42169.004661268154</v>
      </c>
      <c r="CA79" s="94">
        <f t="shared" si="409"/>
        <v>-22337.564661268156</v>
      </c>
      <c r="CB79" s="94">
        <f t="shared" si="409"/>
        <v>498915.89081540768</v>
      </c>
      <c r="CC79" s="94">
        <f t="shared" si="409"/>
        <v>463656.45081540768</v>
      </c>
      <c r="CD79" s="94">
        <f t="shared" si="409"/>
        <v>424479.09081540769</v>
      </c>
      <c r="CE79" s="94">
        <f t="shared" si="409"/>
        <v>384463.4108154077</v>
      </c>
      <c r="CF79" s="94">
        <f t="shared" si="409"/>
        <v>342823.13081540773</v>
      </c>
      <c r="CG79" s="94">
        <f t="shared" si="409"/>
        <v>300143.66081540775</v>
      </c>
      <c r="CH79" s="94">
        <f t="shared" si="409"/>
        <v>263921.45081540773</v>
      </c>
      <c r="CI79" s="94">
        <f t="shared" si="409"/>
        <v>223446.52081540774</v>
      </c>
      <c r="CJ79" s="94">
        <f t="shared" ref="CJ79:CU79" si="410">CJ71+CJ78</f>
        <v>182576.77081540774</v>
      </c>
      <c r="CK79" s="94">
        <f t="shared" si="410"/>
        <v>144358.88081540773</v>
      </c>
      <c r="CL79" s="94">
        <f t="shared" si="410"/>
        <v>105201.79081540773</v>
      </c>
      <c r="CM79" s="94">
        <f t="shared" si="410"/>
        <v>60223.870815407732</v>
      </c>
      <c r="CN79" s="94">
        <f t="shared" si="410"/>
        <v>1130091.3508154075</v>
      </c>
      <c r="CO79" s="94">
        <f t="shared" si="410"/>
        <v>1045254.0308154074</v>
      </c>
      <c r="CP79" s="94">
        <f t="shared" si="410"/>
        <v>958500.49081540736</v>
      </c>
      <c r="CQ79" s="94">
        <f t="shared" si="410"/>
        <v>860463.72081540735</v>
      </c>
      <c r="CR79" s="94">
        <f t="shared" si="410"/>
        <v>773195.62081540737</v>
      </c>
      <c r="CS79" s="94">
        <f t="shared" si="410"/>
        <v>-183345.53999999992</v>
      </c>
      <c r="CT79" s="94">
        <f t="shared" si="410"/>
        <v>-280987.68999999994</v>
      </c>
      <c r="CU79" s="94">
        <f t="shared" si="410"/>
        <v>-367545.81999999995</v>
      </c>
      <c r="CV79" s="94">
        <f t="shared" ref="CV79:DH79" si="411">CV71+CV78</f>
        <v>-422632.68999999994</v>
      </c>
      <c r="CW79" s="94">
        <f t="shared" si="411"/>
        <v>-433524.94999999995</v>
      </c>
      <c r="CX79" s="94">
        <f t="shared" si="411"/>
        <v>-436431.35</v>
      </c>
      <c r="CY79" s="94">
        <f t="shared" si="411"/>
        <v>-436431.35</v>
      </c>
      <c r="CZ79" s="94">
        <f t="shared" si="411"/>
        <v>1112876.181877105</v>
      </c>
      <c r="DA79" s="94">
        <f t="shared" si="411"/>
        <v>1011807.401877105</v>
      </c>
      <c r="DB79" s="94">
        <f t="shared" si="411"/>
        <v>975949.97187710495</v>
      </c>
      <c r="DC79" s="94">
        <f t="shared" si="411"/>
        <v>871412.83187710494</v>
      </c>
      <c r="DD79" s="94">
        <f t="shared" si="411"/>
        <v>771217.23187710496</v>
      </c>
      <c r="DE79" s="94">
        <f t="shared" si="411"/>
        <v>665925.89187710499</v>
      </c>
      <c r="DF79" s="94">
        <f t="shared" si="411"/>
        <v>556063.74187710497</v>
      </c>
      <c r="DG79" s="94">
        <f t="shared" si="411"/>
        <v>455100.63187710498</v>
      </c>
      <c r="DH79" s="94">
        <f t="shared" si="411"/>
        <v>351057.211877105</v>
      </c>
      <c r="DI79" s="94">
        <f t="shared" si="409"/>
        <v>249503.16187710501</v>
      </c>
      <c r="DJ79" s="94">
        <f t="shared" si="409"/>
        <v>149538.18187710503</v>
      </c>
      <c r="DK79" s="94">
        <f t="shared" si="409"/>
        <v>39686.161877105027</v>
      </c>
      <c r="DL79" s="94">
        <f t="shared" si="409"/>
        <v>3067116.6260447055</v>
      </c>
      <c r="DM79" s="94">
        <f t="shared" si="409"/>
        <v>2805953.2960447054</v>
      </c>
      <c r="DN79" s="94">
        <f t="shared" si="409"/>
        <v>2549387.3660447053</v>
      </c>
      <c r="DO79" s="94">
        <f t="shared" si="409"/>
        <v>2233652.1560447053</v>
      </c>
      <c r="DP79" s="94">
        <f t="shared" si="409"/>
        <v>1977944.5960447052</v>
      </c>
      <c r="DQ79" s="94">
        <f t="shared" si="409"/>
        <v>1697472.5360447052</v>
      </c>
      <c r="DR79" s="94">
        <f t="shared" si="409"/>
        <v>1416382.8660447053</v>
      </c>
      <c r="DS79" s="94">
        <f t="shared" si="409"/>
        <v>1152464.2360447054</v>
      </c>
      <c r="DT79" s="94">
        <f t="shared" ref="DT79:DW79" si="412">DT71+DT78</f>
        <v>865099.94604470534</v>
      </c>
      <c r="DU79" s="94">
        <f t="shared" si="412"/>
        <v>584614.0060447054</v>
      </c>
      <c r="DV79" s="94">
        <f t="shared" si="412"/>
        <v>286508.35604470538</v>
      </c>
      <c r="DW79" s="94">
        <f t="shared" si="412"/>
        <v>47473.206044705381</v>
      </c>
      <c r="DX79" s="94">
        <f t="shared" ref="DX79:EG79" si="413">DX71+DX78</f>
        <v>1540156.3360447052</v>
      </c>
      <c r="DY79" s="94">
        <f t="shared" si="413"/>
        <v>1342814.3760447053</v>
      </c>
      <c r="DZ79" s="94">
        <f t="shared" si="413"/>
        <v>1200057.5360447052</v>
      </c>
      <c r="EA79" s="94">
        <f t="shared" si="413"/>
        <v>1004763.6360447052</v>
      </c>
      <c r="EB79" s="94">
        <f t="shared" si="413"/>
        <v>841068.6660447052</v>
      </c>
      <c r="EC79" s="94">
        <f t="shared" si="413"/>
        <v>691893.62604470516</v>
      </c>
      <c r="ED79" s="94">
        <f t="shared" si="413"/>
        <v>547294.07604470523</v>
      </c>
      <c r="EE79" s="94">
        <f t="shared" si="413"/>
        <v>382357.5460447052</v>
      </c>
      <c r="EF79" s="94">
        <f t="shared" si="413"/>
        <v>225272.77604470521</v>
      </c>
      <c r="EG79" s="94">
        <f t="shared" si="413"/>
        <v>71894.61604470521</v>
      </c>
      <c r="EH79" s="94">
        <f t="shared" ref="EH79:EI79" si="414">EH71+EH78</f>
        <v>-69048.597273894789</v>
      </c>
      <c r="EI79" s="94">
        <f t="shared" si="414"/>
        <v>-223172.51962629482</v>
      </c>
    </row>
    <row r="80" spans="1:139" x14ac:dyDescent="0.2">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91"/>
      <c r="BY80" s="91"/>
      <c r="BZ80" s="91"/>
      <c r="CA80" s="91"/>
      <c r="CB80" s="91"/>
      <c r="CC80" s="91"/>
      <c r="CD80" s="91"/>
      <c r="CE80" s="91"/>
      <c r="CF80" s="94"/>
      <c r="CG80" s="94"/>
      <c r="CH80" s="94"/>
      <c r="CI80" s="94"/>
      <c r="CJ80" s="94"/>
      <c r="CK80" s="94"/>
      <c r="CL80" s="94"/>
      <c r="CM80" s="94"/>
      <c r="CN80" s="94"/>
      <c r="CO80" s="94"/>
      <c r="CP80" s="94"/>
      <c r="CQ80" s="94"/>
      <c r="CR80" s="94"/>
      <c r="CS80" s="94"/>
      <c r="CT80" s="94"/>
      <c r="CU80" s="94"/>
      <c r="CV80" s="94"/>
      <c r="CW80" s="94"/>
      <c r="CX80" s="94"/>
      <c r="CY80" s="94"/>
      <c r="CZ80" s="94"/>
      <c r="DA80" s="94"/>
      <c r="DB80" s="94"/>
      <c r="DC80" s="94"/>
      <c r="DD80" s="94"/>
      <c r="DE80" s="94"/>
      <c r="DF80" s="94"/>
      <c r="DG80" s="94"/>
      <c r="DH80" s="94"/>
      <c r="DI80" s="94"/>
      <c r="DJ80" s="94"/>
      <c r="DK80" s="94"/>
      <c r="DL80" s="94"/>
      <c r="DM80" s="94"/>
      <c r="DN80" s="94"/>
      <c r="DO80" s="94"/>
      <c r="DP80" s="94"/>
      <c r="DQ80" s="94"/>
      <c r="DR80" s="94"/>
      <c r="DS80" s="94"/>
      <c r="DT80" s="94"/>
      <c r="DU80" s="94"/>
      <c r="DV80" s="94"/>
      <c r="DW80" s="94"/>
      <c r="DX80" s="94"/>
      <c r="DY80" s="94"/>
      <c r="DZ80" s="94"/>
      <c r="EA80" s="94"/>
      <c r="EB80" s="94"/>
      <c r="EC80" s="94"/>
      <c r="ED80" s="94"/>
      <c r="EE80" s="94"/>
      <c r="EF80" s="94"/>
      <c r="EG80" s="94"/>
      <c r="EH80" s="94"/>
      <c r="EI80" s="94"/>
    </row>
    <row r="81" spans="1:139" ht="10.5" x14ac:dyDescent="0.25">
      <c r="A81" s="1" t="s">
        <v>160</v>
      </c>
      <c r="C81" s="91">
        <v>18237411</v>
      </c>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1"/>
      <c r="BX81" s="91"/>
      <c r="BY81" s="91"/>
      <c r="BZ81" s="91"/>
      <c r="CA81" s="91"/>
      <c r="CB81" s="91"/>
      <c r="CC81" s="91"/>
      <c r="CD81" s="91"/>
      <c r="CE81" s="91"/>
      <c r="DV81" s="92"/>
      <c r="DW81" s="92"/>
      <c r="DX81" s="92"/>
      <c r="DY81" s="92"/>
      <c r="DZ81" s="92"/>
      <c r="EA81" s="92"/>
      <c r="EB81" s="92"/>
      <c r="EC81" s="92"/>
      <c r="ED81" s="92"/>
      <c r="EE81" s="92"/>
      <c r="EF81" s="92"/>
      <c r="EG81" s="92"/>
      <c r="EH81" s="92"/>
      <c r="EI81" s="92"/>
    </row>
    <row r="82" spans="1:139" x14ac:dyDescent="0.2">
      <c r="B82" s="90" t="s">
        <v>149</v>
      </c>
      <c r="C82" s="91">
        <v>25400911</v>
      </c>
      <c r="D82" s="94">
        <v>0</v>
      </c>
      <c r="E82" s="94">
        <f t="shared" ref="E82:AJ82" si="415">D88</f>
        <v>0</v>
      </c>
      <c r="F82" s="94">
        <f t="shared" si="415"/>
        <v>0</v>
      </c>
      <c r="G82" s="94">
        <f t="shared" si="415"/>
        <v>0</v>
      </c>
      <c r="H82" s="94">
        <f t="shared" si="415"/>
        <v>0</v>
      </c>
      <c r="I82" s="94">
        <f t="shared" si="415"/>
        <v>0</v>
      </c>
      <c r="J82" s="94">
        <f t="shared" si="415"/>
        <v>0</v>
      </c>
      <c r="K82" s="94">
        <f t="shared" si="415"/>
        <v>0</v>
      </c>
      <c r="L82" s="94">
        <f t="shared" si="415"/>
        <v>0</v>
      </c>
      <c r="M82" s="94">
        <f t="shared" si="415"/>
        <v>0</v>
      </c>
      <c r="N82" s="94">
        <f t="shared" si="415"/>
        <v>0</v>
      </c>
      <c r="O82" s="94">
        <f t="shared" si="415"/>
        <v>0</v>
      </c>
      <c r="P82" s="94">
        <f t="shared" si="415"/>
        <v>0</v>
      </c>
      <c r="Q82" s="94">
        <f t="shared" si="415"/>
        <v>0</v>
      </c>
      <c r="R82" s="94">
        <f t="shared" si="415"/>
        <v>0</v>
      </c>
      <c r="S82" s="94">
        <f t="shared" si="415"/>
        <v>0</v>
      </c>
      <c r="T82" s="94">
        <f t="shared" si="415"/>
        <v>0</v>
      </c>
      <c r="U82" s="94">
        <f t="shared" si="415"/>
        <v>0</v>
      </c>
      <c r="V82" s="94">
        <f t="shared" si="415"/>
        <v>0</v>
      </c>
      <c r="W82" s="94">
        <f t="shared" si="415"/>
        <v>0</v>
      </c>
      <c r="X82" s="94">
        <f t="shared" si="415"/>
        <v>0</v>
      </c>
      <c r="Y82" s="94">
        <f t="shared" si="415"/>
        <v>0</v>
      </c>
      <c r="Z82" s="94">
        <f t="shared" si="415"/>
        <v>0</v>
      </c>
      <c r="AA82" s="94">
        <f t="shared" si="415"/>
        <v>0</v>
      </c>
      <c r="AB82" s="94">
        <f t="shared" si="415"/>
        <v>0</v>
      </c>
      <c r="AC82" s="94">
        <f t="shared" si="415"/>
        <v>0</v>
      </c>
      <c r="AD82" s="94">
        <f t="shared" si="415"/>
        <v>0</v>
      </c>
      <c r="AE82" s="94">
        <f t="shared" si="415"/>
        <v>0</v>
      </c>
      <c r="AF82" s="94">
        <f t="shared" si="415"/>
        <v>0</v>
      </c>
      <c r="AG82" s="94">
        <f t="shared" si="415"/>
        <v>0</v>
      </c>
      <c r="AH82" s="94">
        <f t="shared" si="415"/>
        <v>0</v>
      </c>
      <c r="AI82" s="94">
        <f t="shared" si="415"/>
        <v>0</v>
      </c>
      <c r="AJ82" s="94">
        <f t="shared" si="415"/>
        <v>0</v>
      </c>
      <c r="AK82" s="94">
        <f t="shared" ref="AK82:BP82" si="416">AJ88</f>
        <v>0</v>
      </c>
      <c r="AL82" s="94">
        <f t="shared" si="416"/>
        <v>0</v>
      </c>
      <c r="AM82" s="94">
        <f t="shared" si="416"/>
        <v>0</v>
      </c>
      <c r="AN82" s="94">
        <f t="shared" si="416"/>
        <v>0</v>
      </c>
      <c r="AO82" s="94">
        <f t="shared" si="416"/>
        <v>0</v>
      </c>
      <c r="AP82" s="94">
        <f t="shared" si="416"/>
        <v>0</v>
      </c>
      <c r="AQ82" s="94">
        <f t="shared" si="416"/>
        <v>0</v>
      </c>
      <c r="AR82" s="94">
        <f t="shared" si="416"/>
        <v>0</v>
      </c>
      <c r="AS82" s="94">
        <f t="shared" si="416"/>
        <v>0</v>
      </c>
      <c r="AT82" s="94">
        <f t="shared" si="416"/>
        <v>0</v>
      </c>
      <c r="AU82" s="94">
        <f t="shared" si="416"/>
        <v>0</v>
      </c>
      <c r="AV82" s="94">
        <f t="shared" si="416"/>
        <v>0</v>
      </c>
      <c r="AW82" s="94">
        <f t="shared" si="416"/>
        <v>0</v>
      </c>
      <c r="AX82" s="94">
        <f t="shared" si="416"/>
        <v>0</v>
      </c>
      <c r="AY82" s="94">
        <f t="shared" si="416"/>
        <v>0</v>
      </c>
      <c r="AZ82" s="94">
        <f t="shared" si="416"/>
        <v>0</v>
      </c>
      <c r="BA82" s="94">
        <f t="shared" si="416"/>
        <v>0</v>
      </c>
      <c r="BB82" s="94">
        <f t="shared" si="416"/>
        <v>0</v>
      </c>
      <c r="BC82" s="94">
        <f t="shared" si="416"/>
        <v>0</v>
      </c>
      <c r="BD82" s="94">
        <f t="shared" si="416"/>
        <v>0</v>
      </c>
      <c r="BE82" s="94">
        <f t="shared" si="416"/>
        <v>0</v>
      </c>
      <c r="BF82" s="94">
        <f t="shared" si="416"/>
        <v>0</v>
      </c>
      <c r="BG82" s="94">
        <f t="shared" si="416"/>
        <v>0</v>
      </c>
      <c r="BH82" s="94">
        <f t="shared" si="416"/>
        <v>0</v>
      </c>
      <c r="BI82" s="94">
        <f t="shared" si="416"/>
        <v>0</v>
      </c>
      <c r="BJ82" s="94">
        <f t="shared" si="416"/>
        <v>0</v>
      </c>
      <c r="BK82" s="94">
        <f t="shared" si="416"/>
        <v>0</v>
      </c>
      <c r="BL82" s="94">
        <f t="shared" si="416"/>
        <v>-24025.48</v>
      </c>
      <c r="BM82" s="94">
        <f t="shared" si="416"/>
        <v>268047.02260300005</v>
      </c>
      <c r="BN82" s="94">
        <f t="shared" si="416"/>
        <v>146853.39260300004</v>
      </c>
      <c r="BO82" s="94">
        <f t="shared" si="416"/>
        <v>139199.68260300005</v>
      </c>
      <c r="BP82" s="94">
        <f t="shared" si="416"/>
        <v>79537.612603000045</v>
      </c>
      <c r="BQ82" s="94">
        <f t="shared" ref="BQ82:DW82" si="417">BP88</f>
        <v>811974.51493255608</v>
      </c>
      <c r="BR82" s="94">
        <f t="shared" si="417"/>
        <v>748105.01493255608</v>
      </c>
      <c r="BS82" s="94">
        <f t="shared" si="417"/>
        <v>672847.05493255612</v>
      </c>
      <c r="BT82" s="94">
        <f t="shared" si="417"/>
        <v>605758.31493255612</v>
      </c>
      <c r="BU82" s="94">
        <f t="shared" si="417"/>
        <v>540499.18493255612</v>
      </c>
      <c r="BV82" s="94">
        <f t="shared" si="417"/>
        <v>485779.74493255612</v>
      </c>
      <c r="BW82" s="94">
        <f t="shared" si="417"/>
        <v>413895.52493255609</v>
      </c>
      <c r="BX82" s="94">
        <f t="shared" si="417"/>
        <v>363202.01493255608</v>
      </c>
      <c r="BY82" s="94">
        <f t="shared" si="417"/>
        <v>300695.37493255606</v>
      </c>
      <c r="BZ82" s="94">
        <f t="shared" si="417"/>
        <v>223642.28493255607</v>
      </c>
      <c r="CA82" s="94">
        <f t="shared" si="417"/>
        <v>158369.91493255607</v>
      </c>
      <c r="CB82" s="94">
        <f t="shared" si="417"/>
        <v>95458.414932556072</v>
      </c>
      <c r="CC82" s="94">
        <f t="shared" si="417"/>
        <v>117963.84493255608</v>
      </c>
      <c r="CD82" s="94">
        <f t="shared" si="417"/>
        <v>109376.35493255607</v>
      </c>
      <c r="CE82" s="94">
        <f t="shared" si="417"/>
        <v>98800.464932556075</v>
      </c>
      <c r="CF82" s="94">
        <f t="shared" si="417"/>
        <v>87311.994932556074</v>
      </c>
      <c r="CG82" s="94">
        <f t="shared" si="417"/>
        <v>79215.614932556069</v>
      </c>
      <c r="CH82" s="94">
        <f t="shared" si="417"/>
        <v>70753.524932556073</v>
      </c>
      <c r="CI82" s="94">
        <f t="shared" si="417"/>
        <v>57317.454932556073</v>
      </c>
      <c r="CJ82" s="94">
        <f t="shared" si="417"/>
        <v>51794.114932556069</v>
      </c>
      <c r="CK82" s="94">
        <f t="shared" ref="CK82" si="418">CJ88</f>
        <v>42498.764932556071</v>
      </c>
      <c r="CL82" s="94">
        <f t="shared" ref="CL82" si="419">CK88</f>
        <v>24206.97493255607</v>
      </c>
      <c r="CM82" s="94">
        <f t="shared" ref="CM82" si="420">CL88</f>
        <v>24829.72493255607</v>
      </c>
      <c r="CN82" s="94">
        <f t="shared" ref="CN82" si="421">CM88</f>
        <v>24206.97493255607</v>
      </c>
      <c r="CO82" s="94">
        <f t="shared" ref="CO82" si="422">CN88</f>
        <v>4.9325560685247183E-3</v>
      </c>
      <c r="CP82" s="94">
        <f t="shared" ref="CP82" si="423">CO88</f>
        <v>4.9325560685247183E-3</v>
      </c>
      <c r="CQ82" s="94">
        <f t="shared" ref="CQ82" si="424">CP88</f>
        <v>4.9325560685247183E-3</v>
      </c>
      <c r="CR82" s="94">
        <f t="shared" ref="CR82" si="425">CQ88</f>
        <v>4.9325560685247183E-3</v>
      </c>
      <c r="CS82" s="94">
        <f t="shared" ref="CS82" si="426">CR88</f>
        <v>4.9325560685247183E-3</v>
      </c>
      <c r="CT82" s="94">
        <f t="shared" ref="CT82" si="427">CS88</f>
        <v>4.9325560685247183E-3</v>
      </c>
      <c r="CU82" s="94">
        <f t="shared" ref="CU82" si="428">CT88</f>
        <v>4.9325560685247183E-3</v>
      </c>
      <c r="CV82" s="94">
        <f t="shared" ref="CV82" si="429">CU88</f>
        <v>4.9325560685247183E-3</v>
      </c>
      <c r="CW82" s="94">
        <f t="shared" ref="CW82" si="430">CV88</f>
        <v>4.9325560685247183E-3</v>
      </c>
      <c r="CX82" s="94">
        <f t="shared" ref="CX82" si="431">CW88</f>
        <v>4.9325560685247183E-3</v>
      </c>
      <c r="CY82" s="94">
        <f t="shared" ref="CY82" si="432">CX88</f>
        <v>4.9325560685247183E-3</v>
      </c>
      <c r="CZ82" s="94">
        <f t="shared" ref="CZ82" si="433">CY88</f>
        <v>4.9325560685247183E-3</v>
      </c>
      <c r="DA82" s="94">
        <f t="shared" ref="DA82" si="434">CZ88</f>
        <v>4.9325560685247183E-3</v>
      </c>
      <c r="DB82" s="94">
        <f t="shared" ref="DB82" si="435">DA88</f>
        <v>4.9325560685247183E-3</v>
      </c>
      <c r="DC82" s="94">
        <f t="shared" ref="DC82" si="436">DB88</f>
        <v>4.9325560685247183E-3</v>
      </c>
      <c r="DD82" s="94">
        <f t="shared" ref="DD82" si="437">DC88</f>
        <v>4.9325560685247183E-3</v>
      </c>
      <c r="DE82" s="94">
        <f t="shared" ref="DE82" si="438">DD88</f>
        <v>4.9325560685247183E-3</v>
      </c>
      <c r="DF82" s="94">
        <f t="shared" ref="DF82" si="439">DE88</f>
        <v>4.9325560685247183E-3</v>
      </c>
      <c r="DG82" s="94">
        <f t="shared" ref="DG82" si="440">DF88</f>
        <v>4.9325560685247183E-3</v>
      </c>
      <c r="DH82" s="94">
        <f t="shared" ref="DH82" si="441">DG88</f>
        <v>4.9325560685247183E-3</v>
      </c>
      <c r="DI82" s="94">
        <f t="shared" ref="DI82" si="442">DH88</f>
        <v>4.9325560685247183E-3</v>
      </c>
      <c r="DJ82" s="94">
        <f t="shared" ref="DJ82" si="443">DI88</f>
        <v>4.9325560685247183E-3</v>
      </c>
      <c r="DK82" s="94">
        <f t="shared" si="417"/>
        <v>4.9325560685247183E-3</v>
      </c>
      <c r="DL82" s="94">
        <f t="shared" si="417"/>
        <v>4.9325560685247183E-3</v>
      </c>
      <c r="DM82" s="94">
        <f t="shared" si="417"/>
        <v>4.9325560685247183E-3</v>
      </c>
      <c r="DN82" s="94">
        <f t="shared" si="417"/>
        <v>4.9325560685247183E-3</v>
      </c>
      <c r="DO82" s="94">
        <f t="shared" si="417"/>
        <v>4.9325560685247183E-3</v>
      </c>
      <c r="DP82" s="94">
        <f t="shared" si="417"/>
        <v>4.9325560685247183E-3</v>
      </c>
      <c r="DQ82" s="94">
        <f t="shared" si="417"/>
        <v>4.9325560685247183E-3</v>
      </c>
      <c r="DR82" s="94">
        <f t="shared" si="417"/>
        <v>4.9325560685247183E-3</v>
      </c>
      <c r="DS82" s="94">
        <f t="shared" si="417"/>
        <v>4.9325560685247183E-3</v>
      </c>
      <c r="DT82" s="94">
        <f t="shared" si="417"/>
        <v>4.9325560685247183E-3</v>
      </c>
      <c r="DU82" s="94">
        <f t="shared" si="417"/>
        <v>4.9325560685247183E-3</v>
      </c>
      <c r="DV82" s="94">
        <f t="shared" si="417"/>
        <v>4.9325560685247183E-3</v>
      </c>
      <c r="DW82" s="94">
        <f t="shared" si="417"/>
        <v>4.9325560685247183E-3</v>
      </c>
      <c r="DX82" s="94">
        <f t="shared" ref="DX82" si="444">DW88</f>
        <v>4.9325560685247183E-3</v>
      </c>
      <c r="DY82" s="94">
        <f t="shared" ref="DY82" si="445">DX88</f>
        <v>4.9325560685247183E-3</v>
      </c>
      <c r="DZ82" s="94">
        <f t="shared" ref="DZ82" si="446">DY88</f>
        <v>4.9325560685247183E-3</v>
      </c>
      <c r="EA82" s="94">
        <f t="shared" ref="EA82" si="447">DZ88</f>
        <v>4.9325560685247183E-3</v>
      </c>
      <c r="EB82" s="94">
        <f t="shared" ref="EB82" si="448">EA88</f>
        <v>4.9325560685247183E-3</v>
      </c>
      <c r="EC82" s="94">
        <f t="shared" ref="EC82" si="449">EB88</f>
        <v>4.9325560685247183E-3</v>
      </c>
      <c r="ED82" s="94">
        <f t="shared" ref="ED82" si="450">EC88</f>
        <v>4.9325560685247183E-3</v>
      </c>
      <c r="EE82" s="94">
        <f t="shared" ref="EE82" si="451">ED88</f>
        <v>4.9325560685247183E-3</v>
      </c>
      <c r="EF82" s="94">
        <f t="shared" ref="EF82" si="452">EE88</f>
        <v>4.9325560685247183E-3</v>
      </c>
      <c r="EG82" s="94">
        <f t="shared" ref="EG82" si="453">EF88</f>
        <v>4.9325560685247183E-3</v>
      </c>
      <c r="EH82" s="94">
        <f t="shared" ref="EH82" si="454">EG88</f>
        <v>4.9325560685247183E-3</v>
      </c>
      <c r="EI82" s="94">
        <f t="shared" ref="EI82" si="455">EH88</f>
        <v>4.9325560685247183E-3</v>
      </c>
    </row>
    <row r="83" spans="1:139" x14ac:dyDescent="0.2">
      <c r="B83" s="90" t="s">
        <v>150</v>
      </c>
      <c r="C83" s="91"/>
      <c r="D83" s="22">
        <v>0</v>
      </c>
      <c r="E83" s="22">
        <v>0</v>
      </c>
      <c r="F83" s="22">
        <v>0</v>
      </c>
      <c r="G83" s="22">
        <v>0</v>
      </c>
      <c r="H83" s="22">
        <v>0</v>
      </c>
      <c r="I83" s="22">
        <v>0</v>
      </c>
      <c r="J83" s="22">
        <v>0</v>
      </c>
      <c r="K83" s="22">
        <v>0</v>
      </c>
      <c r="L83" s="22">
        <v>0</v>
      </c>
      <c r="M83" s="22">
        <v>0</v>
      </c>
      <c r="N83" s="22">
        <v>0</v>
      </c>
      <c r="O83" s="22">
        <v>0</v>
      </c>
      <c r="P83" s="22">
        <v>0</v>
      </c>
      <c r="Q83" s="22">
        <v>0</v>
      </c>
      <c r="R83" s="22">
        <v>0</v>
      </c>
      <c r="S83" s="22">
        <v>0</v>
      </c>
      <c r="T83" s="22">
        <v>0</v>
      </c>
      <c r="U83" s="22">
        <v>0</v>
      </c>
      <c r="V83" s="22">
        <v>0</v>
      </c>
      <c r="W83" s="22">
        <v>0</v>
      </c>
      <c r="X83" s="22">
        <v>0</v>
      </c>
      <c r="Y83" s="22">
        <v>0</v>
      </c>
      <c r="Z83" s="22">
        <v>0</v>
      </c>
      <c r="AA83" s="22">
        <v>0</v>
      </c>
      <c r="AB83" s="22">
        <v>0</v>
      </c>
      <c r="AC83" s="22">
        <v>0</v>
      </c>
      <c r="AD83" s="22">
        <v>0</v>
      </c>
      <c r="AE83" s="22">
        <v>0</v>
      </c>
      <c r="AF83" s="22">
        <v>0</v>
      </c>
      <c r="AG83" s="22">
        <v>0</v>
      </c>
      <c r="AH83" s="22">
        <v>0</v>
      </c>
      <c r="AI83" s="22">
        <v>0</v>
      </c>
      <c r="AJ83" s="22">
        <v>0</v>
      </c>
      <c r="AK83" s="22">
        <v>0</v>
      </c>
      <c r="AL83" s="22">
        <v>0</v>
      </c>
      <c r="AM83" s="22">
        <v>0</v>
      </c>
      <c r="AN83" s="22">
        <v>0</v>
      </c>
      <c r="AO83" s="22">
        <v>0</v>
      </c>
      <c r="AP83" s="22">
        <v>0</v>
      </c>
      <c r="AQ83" s="22">
        <v>0</v>
      </c>
      <c r="AR83" s="22">
        <v>0</v>
      </c>
      <c r="AS83" s="22">
        <v>0</v>
      </c>
      <c r="AT83" s="22">
        <v>0</v>
      </c>
      <c r="AU83" s="22">
        <v>0</v>
      </c>
      <c r="AV83" s="22">
        <v>0</v>
      </c>
      <c r="AW83" s="22">
        <v>0</v>
      </c>
      <c r="AX83" s="22">
        <v>0</v>
      </c>
      <c r="AY83" s="22">
        <v>0</v>
      </c>
      <c r="AZ83" s="22">
        <v>0</v>
      </c>
      <c r="BA83" s="22">
        <v>0</v>
      </c>
      <c r="BB83" s="22">
        <v>0</v>
      </c>
      <c r="BC83" s="22">
        <v>0</v>
      </c>
      <c r="BD83" s="22">
        <v>0</v>
      </c>
      <c r="BE83" s="22">
        <v>0</v>
      </c>
      <c r="BF83" s="22">
        <v>0</v>
      </c>
      <c r="BG83" s="22">
        <v>0</v>
      </c>
      <c r="BH83" s="22">
        <v>0</v>
      </c>
      <c r="BI83" s="22">
        <v>0</v>
      </c>
      <c r="BJ83" s="22">
        <v>0</v>
      </c>
      <c r="BK83" s="22">
        <v>0</v>
      </c>
      <c r="BL83" s="22">
        <v>0</v>
      </c>
      <c r="BM83" s="22">
        <v>0</v>
      </c>
      <c r="BN83" s="22">
        <v>0</v>
      </c>
      <c r="BO83" s="22">
        <v>0</v>
      </c>
      <c r="BP83" s="22">
        <v>809918.20232955611</v>
      </c>
      <c r="BQ83" s="22">
        <v>0</v>
      </c>
      <c r="BR83" s="22">
        <v>0</v>
      </c>
      <c r="BS83" s="22">
        <v>0</v>
      </c>
      <c r="BT83" s="22">
        <v>0</v>
      </c>
      <c r="BU83" s="22">
        <v>0</v>
      </c>
      <c r="BV83" s="22">
        <v>0</v>
      </c>
      <c r="BW83" s="22">
        <v>0</v>
      </c>
      <c r="BX83" s="22">
        <v>0</v>
      </c>
      <c r="BY83" s="22">
        <v>0</v>
      </c>
      <c r="BZ83" s="22">
        <v>0</v>
      </c>
      <c r="CA83" s="22">
        <v>0</v>
      </c>
      <c r="CB83" s="22">
        <v>33274.320000000007</v>
      </c>
      <c r="CC83" s="22">
        <v>0</v>
      </c>
      <c r="CD83" s="22">
        <v>0</v>
      </c>
      <c r="CE83" s="22">
        <v>0</v>
      </c>
      <c r="CF83" s="22">
        <v>0</v>
      </c>
      <c r="CG83" s="22">
        <v>0</v>
      </c>
      <c r="CH83" s="22">
        <v>0</v>
      </c>
      <c r="CI83" s="22">
        <v>0</v>
      </c>
      <c r="CJ83" s="22">
        <v>0</v>
      </c>
      <c r="CK83" s="22">
        <v>0</v>
      </c>
      <c r="CL83" s="22">
        <v>0</v>
      </c>
      <c r="CM83" s="22">
        <v>0</v>
      </c>
      <c r="CN83" s="22">
        <v>5989.3999999999951</v>
      </c>
      <c r="CO83" s="22">
        <v>0</v>
      </c>
      <c r="CP83" s="22">
        <v>0</v>
      </c>
      <c r="CQ83" s="22">
        <v>0</v>
      </c>
      <c r="CR83" s="22">
        <v>0</v>
      </c>
      <c r="CS83" s="22">
        <v>0</v>
      </c>
      <c r="CT83" s="22">
        <v>0</v>
      </c>
      <c r="CU83" s="22">
        <v>0</v>
      </c>
      <c r="CV83" s="22">
        <v>0</v>
      </c>
      <c r="CW83" s="22">
        <v>0</v>
      </c>
      <c r="CX83" s="22">
        <v>0</v>
      </c>
      <c r="CY83" s="22">
        <v>0</v>
      </c>
      <c r="CZ83" s="22">
        <v>0</v>
      </c>
      <c r="DA83" s="22">
        <v>0</v>
      </c>
      <c r="DB83" s="22">
        <v>0</v>
      </c>
      <c r="DC83" s="22">
        <v>0</v>
      </c>
      <c r="DD83" s="22">
        <v>0</v>
      </c>
      <c r="DE83" s="22">
        <v>0</v>
      </c>
      <c r="DF83" s="22">
        <v>0</v>
      </c>
      <c r="DG83" s="22">
        <v>0</v>
      </c>
      <c r="DH83" s="22">
        <v>0</v>
      </c>
      <c r="DI83" s="22">
        <v>0</v>
      </c>
      <c r="DJ83" s="22">
        <v>0</v>
      </c>
      <c r="DK83" s="22">
        <v>0</v>
      </c>
      <c r="DL83" s="22">
        <v>0</v>
      </c>
      <c r="DM83" s="22">
        <v>0</v>
      </c>
      <c r="DN83" s="22">
        <v>0</v>
      </c>
      <c r="DO83" s="22">
        <v>0</v>
      </c>
      <c r="DP83" s="22">
        <v>0</v>
      </c>
      <c r="DQ83" s="22">
        <v>0</v>
      </c>
      <c r="DR83" s="22">
        <v>0</v>
      </c>
      <c r="DS83" s="22">
        <v>0</v>
      </c>
      <c r="DT83" s="22">
        <v>0</v>
      </c>
      <c r="DU83" s="22">
        <v>0</v>
      </c>
      <c r="DV83" s="22">
        <v>0</v>
      </c>
      <c r="DW83" s="22">
        <v>0</v>
      </c>
      <c r="DX83" s="22">
        <v>0</v>
      </c>
      <c r="DY83" s="22">
        <v>0</v>
      </c>
      <c r="DZ83" s="22">
        <v>0</v>
      </c>
      <c r="EA83" s="22">
        <v>0</v>
      </c>
      <c r="EB83" s="22">
        <v>0</v>
      </c>
      <c r="EC83" s="22">
        <v>0</v>
      </c>
      <c r="ED83" s="22">
        <v>0</v>
      </c>
      <c r="EE83" s="22">
        <v>0</v>
      </c>
      <c r="EF83" s="22">
        <v>0</v>
      </c>
      <c r="EG83" s="22">
        <v>0</v>
      </c>
      <c r="EH83" s="22">
        <v>0</v>
      </c>
      <c r="EI83" s="22">
        <v>0</v>
      </c>
    </row>
    <row r="84" spans="1:139" x14ac:dyDescent="0.2">
      <c r="B84" s="90" t="s">
        <v>155</v>
      </c>
      <c r="C84" s="91"/>
      <c r="D84" s="22">
        <v>0</v>
      </c>
      <c r="E84" s="22">
        <v>0</v>
      </c>
      <c r="F84" s="22">
        <v>0</v>
      </c>
      <c r="G84" s="22">
        <v>0</v>
      </c>
      <c r="H84" s="22">
        <v>0</v>
      </c>
      <c r="I84" s="22">
        <v>0</v>
      </c>
      <c r="J84" s="22">
        <v>0</v>
      </c>
      <c r="K84" s="22">
        <v>0</v>
      </c>
      <c r="L84" s="22">
        <v>0</v>
      </c>
      <c r="M84" s="22">
        <v>0</v>
      </c>
      <c r="N84" s="22">
        <v>0</v>
      </c>
      <c r="O84" s="22">
        <v>0</v>
      </c>
      <c r="P84" s="22">
        <v>0</v>
      </c>
      <c r="Q84" s="22">
        <v>0</v>
      </c>
      <c r="R84" s="22">
        <v>0</v>
      </c>
      <c r="S84" s="22">
        <v>0</v>
      </c>
      <c r="T84" s="22">
        <v>0</v>
      </c>
      <c r="U84" s="22">
        <v>0</v>
      </c>
      <c r="V84" s="22">
        <v>0</v>
      </c>
      <c r="W84" s="22">
        <v>0</v>
      </c>
      <c r="X84" s="22">
        <v>0</v>
      </c>
      <c r="Y84" s="22">
        <v>0</v>
      </c>
      <c r="Z84" s="22">
        <v>0</v>
      </c>
      <c r="AA84" s="22">
        <v>0</v>
      </c>
      <c r="AB84" s="22">
        <v>0</v>
      </c>
      <c r="AC84" s="22">
        <v>0</v>
      </c>
      <c r="AD84" s="22">
        <v>0</v>
      </c>
      <c r="AE84" s="22">
        <v>0</v>
      </c>
      <c r="AF84" s="22">
        <v>0</v>
      </c>
      <c r="AG84" s="22">
        <v>0</v>
      </c>
      <c r="AH84" s="22">
        <v>0</v>
      </c>
      <c r="AI84" s="22">
        <v>0</v>
      </c>
      <c r="AJ84" s="22">
        <v>0</v>
      </c>
      <c r="AK84" s="22">
        <v>0</v>
      </c>
      <c r="AL84" s="22">
        <v>0</v>
      </c>
      <c r="AM84" s="22">
        <v>0</v>
      </c>
      <c r="AN84" s="22">
        <v>0</v>
      </c>
      <c r="AO84" s="22">
        <v>0</v>
      </c>
      <c r="AP84" s="22">
        <v>0</v>
      </c>
      <c r="AQ84" s="22">
        <v>0</v>
      </c>
      <c r="AR84" s="22">
        <v>0</v>
      </c>
      <c r="AS84" s="22">
        <v>0</v>
      </c>
      <c r="AT84" s="22">
        <v>0</v>
      </c>
      <c r="AU84" s="22">
        <v>0</v>
      </c>
      <c r="AV84" s="22">
        <v>0</v>
      </c>
      <c r="AW84" s="22">
        <v>0</v>
      </c>
      <c r="AX84" s="22">
        <v>0</v>
      </c>
      <c r="AY84" s="22">
        <v>0</v>
      </c>
      <c r="AZ84" s="22">
        <v>0</v>
      </c>
      <c r="BA84" s="22">
        <v>0</v>
      </c>
      <c r="BB84" s="22">
        <v>0</v>
      </c>
      <c r="BC84" s="22">
        <v>0</v>
      </c>
      <c r="BD84" s="22">
        <v>0</v>
      </c>
      <c r="BE84" s="22">
        <v>0</v>
      </c>
      <c r="BF84" s="22">
        <v>0</v>
      </c>
      <c r="BG84" s="22">
        <v>0</v>
      </c>
      <c r="BH84" s="22">
        <v>0</v>
      </c>
      <c r="BI84" s="22">
        <v>0</v>
      </c>
      <c r="BJ84" s="22">
        <v>0</v>
      </c>
      <c r="BK84" s="22">
        <v>0</v>
      </c>
      <c r="BL84" s="22">
        <v>357847.54260300001</v>
      </c>
      <c r="BM84" s="22">
        <v>0</v>
      </c>
      <c r="BN84" s="22">
        <v>0</v>
      </c>
      <c r="BO84" s="22">
        <v>0</v>
      </c>
      <c r="BP84" s="22">
        <v>0</v>
      </c>
      <c r="BQ84" s="22">
        <v>0</v>
      </c>
      <c r="BR84" s="22">
        <v>0</v>
      </c>
      <c r="BS84" s="22">
        <v>0</v>
      </c>
      <c r="BT84" s="22">
        <v>0</v>
      </c>
      <c r="BU84" s="22">
        <v>0</v>
      </c>
      <c r="BV84" s="22">
        <v>0</v>
      </c>
      <c r="BW84" s="22">
        <v>0</v>
      </c>
      <c r="BX84" s="22">
        <v>0</v>
      </c>
      <c r="BY84" s="22">
        <v>0</v>
      </c>
      <c r="BZ84" s="22">
        <v>0</v>
      </c>
      <c r="CA84" s="22">
        <v>0</v>
      </c>
      <c r="CB84" s="22">
        <v>0</v>
      </c>
      <c r="CC84" s="22">
        <v>0</v>
      </c>
      <c r="CD84" s="22">
        <v>0</v>
      </c>
      <c r="CE84" s="22">
        <v>0</v>
      </c>
      <c r="CF84" s="22">
        <v>0</v>
      </c>
      <c r="CG84" s="22">
        <v>0</v>
      </c>
      <c r="CH84" s="22">
        <v>0</v>
      </c>
      <c r="CI84" s="22">
        <v>0</v>
      </c>
      <c r="CJ84" s="22">
        <v>0</v>
      </c>
      <c r="CK84" s="22">
        <v>0</v>
      </c>
      <c r="CL84" s="22">
        <v>0</v>
      </c>
      <c r="CM84" s="22">
        <v>0</v>
      </c>
      <c r="CN84" s="22">
        <v>0</v>
      </c>
      <c r="CO84" s="22">
        <v>0</v>
      </c>
      <c r="CP84" s="22">
        <v>0</v>
      </c>
      <c r="CQ84" s="22">
        <v>0</v>
      </c>
      <c r="CR84" s="22">
        <v>0</v>
      </c>
      <c r="CS84" s="22">
        <v>0</v>
      </c>
      <c r="CT84" s="22">
        <v>0</v>
      </c>
      <c r="CU84" s="22">
        <v>0</v>
      </c>
      <c r="CV84" s="22">
        <v>0</v>
      </c>
      <c r="CW84" s="22">
        <v>0</v>
      </c>
      <c r="CX84" s="22">
        <v>0</v>
      </c>
      <c r="CY84" s="22">
        <v>0</v>
      </c>
      <c r="CZ84" s="22">
        <v>0</v>
      </c>
      <c r="DA84" s="22">
        <v>0</v>
      </c>
      <c r="DB84" s="22">
        <v>0</v>
      </c>
      <c r="DC84" s="22">
        <v>0</v>
      </c>
      <c r="DD84" s="22">
        <v>0</v>
      </c>
      <c r="DE84" s="22">
        <v>0</v>
      </c>
      <c r="DF84" s="22">
        <v>0</v>
      </c>
      <c r="DG84" s="22">
        <v>0</v>
      </c>
      <c r="DH84" s="22">
        <v>0</v>
      </c>
      <c r="DI84" s="22">
        <v>0</v>
      </c>
      <c r="DJ84" s="22">
        <v>0</v>
      </c>
      <c r="DK84" s="22">
        <v>0</v>
      </c>
      <c r="DL84" s="22">
        <v>0</v>
      </c>
      <c r="DM84" s="22">
        <v>0</v>
      </c>
      <c r="DN84" s="22">
        <v>0</v>
      </c>
      <c r="DO84" s="22">
        <v>0</v>
      </c>
      <c r="DP84" s="22">
        <v>0</v>
      </c>
      <c r="DQ84" s="22">
        <v>0</v>
      </c>
      <c r="DR84" s="22">
        <v>0</v>
      </c>
      <c r="DS84" s="22">
        <v>0</v>
      </c>
      <c r="DT84" s="22">
        <v>0</v>
      </c>
      <c r="DU84" s="22">
        <v>0</v>
      </c>
      <c r="DV84" s="22">
        <v>0</v>
      </c>
      <c r="DW84" s="22">
        <v>0</v>
      </c>
      <c r="DX84" s="22">
        <v>0</v>
      </c>
      <c r="DY84" s="22">
        <v>0</v>
      </c>
      <c r="DZ84" s="22">
        <v>0</v>
      </c>
      <c r="EA84" s="22">
        <v>0</v>
      </c>
      <c r="EB84" s="22">
        <v>0</v>
      </c>
      <c r="EC84" s="22">
        <v>0</v>
      </c>
      <c r="ED84" s="22">
        <v>0</v>
      </c>
      <c r="EE84" s="22">
        <v>0</v>
      </c>
      <c r="EF84" s="22">
        <v>0</v>
      </c>
      <c r="EG84" s="22">
        <v>0</v>
      </c>
      <c r="EH84" s="22">
        <v>0</v>
      </c>
      <c r="EI84" s="22">
        <v>0</v>
      </c>
    </row>
    <row r="85" spans="1:139" x14ac:dyDescent="0.2">
      <c r="B85" s="90" t="s">
        <v>290</v>
      </c>
      <c r="C85" s="91"/>
      <c r="D85" s="22"/>
      <c r="E85" s="22">
        <v>0</v>
      </c>
      <c r="F85" s="22">
        <v>0</v>
      </c>
      <c r="G85" s="22">
        <v>0</v>
      </c>
      <c r="H85" s="22">
        <v>0</v>
      </c>
      <c r="I85" s="22">
        <v>0</v>
      </c>
      <c r="J85" s="22">
        <v>0</v>
      </c>
      <c r="K85" s="22">
        <v>0</v>
      </c>
      <c r="L85" s="22">
        <v>0</v>
      </c>
      <c r="M85" s="22">
        <v>0</v>
      </c>
      <c r="N85" s="22">
        <v>0</v>
      </c>
      <c r="O85" s="22">
        <v>0</v>
      </c>
      <c r="P85" s="22">
        <v>0</v>
      </c>
      <c r="Q85" s="22">
        <v>0</v>
      </c>
      <c r="R85" s="22">
        <v>0</v>
      </c>
      <c r="S85" s="22">
        <v>0</v>
      </c>
      <c r="T85" s="22">
        <v>0</v>
      </c>
      <c r="U85" s="22">
        <v>0</v>
      </c>
      <c r="V85" s="22">
        <v>0</v>
      </c>
      <c r="W85" s="22">
        <v>0</v>
      </c>
      <c r="X85" s="22">
        <v>0</v>
      </c>
      <c r="Y85" s="22">
        <v>0</v>
      </c>
      <c r="Z85" s="22">
        <v>0</v>
      </c>
      <c r="AA85" s="22">
        <v>0</v>
      </c>
      <c r="AB85" s="22">
        <v>0</v>
      </c>
      <c r="AC85" s="22">
        <v>0</v>
      </c>
      <c r="AD85" s="22">
        <v>0</v>
      </c>
      <c r="AE85" s="22">
        <v>0</v>
      </c>
      <c r="AF85" s="22">
        <v>0</v>
      </c>
      <c r="AG85" s="22">
        <v>0</v>
      </c>
      <c r="AH85" s="22">
        <v>0</v>
      </c>
      <c r="AI85" s="22">
        <v>0</v>
      </c>
      <c r="AJ85" s="22">
        <v>0</v>
      </c>
      <c r="AK85" s="22">
        <v>0</v>
      </c>
      <c r="AL85" s="22">
        <v>0</v>
      </c>
      <c r="AM85" s="22">
        <v>0</v>
      </c>
      <c r="AN85" s="22">
        <v>0</v>
      </c>
      <c r="AO85" s="22">
        <v>0</v>
      </c>
      <c r="AP85" s="22">
        <v>0</v>
      </c>
      <c r="AQ85" s="22">
        <v>0</v>
      </c>
      <c r="AR85" s="22">
        <v>0</v>
      </c>
      <c r="AS85" s="22">
        <v>0</v>
      </c>
      <c r="AT85" s="22">
        <v>0</v>
      </c>
      <c r="AU85" s="22">
        <v>0</v>
      </c>
      <c r="AV85" s="22">
        <v>0</v>
      </c>
      <c r="AW85" s="22">
        <v>0</v>
      </c>
      <c r="AX85" s="22">
        <v>0</v>
      </c>
      <c r="AY85" s="22">
        <v>0</v>
      </c>
      <c r="AZ85" s="22">
        <v>0</v>
      </c>
      <c r="BA85" s="22">
        <v>0</v>
      </c>
      <c r="BB85" s="22">
        <v>0</v>
      </c>
      <c r="BC85" s="22">
        <v>0</v>
      </c>
      <c r="BD85" s="22">
        <v>0</v>
      </c>
      <c r="BE85" s="22">
        <v>0</v>
      </c>
      <c r="BF85" s="22">
        <v>0</v>
      </c>
      <c r="BG85" s="22">
        <v>0</v>
      </c>
      <c r="BH85" s="22">
        <v>0</v>
      </c>
      <c r="BI85" s="22">
        <v>0</v>
      </c>
      <c r="BJ85" s="22">
        <v>0</v>
      </c>
      <c r="BK85" s="22">
        <v>0</v>
      </c>
      <c r="BL85" s="22">
        <v>0</v>
      </c>
      <c r="BM85" s="22">
        <v>0</v>
      </c>
      <c r="BN85" s="22">
        <v>0</v>
      </c>
      <c r="BO85" s="22">
        <v>0</v>
      </c>
      <c r="BP85" s="22">
        <v>0</v>
      </c>
      <c r="BQ85" s="22">
        <v>0</v>
      </c>
      <c r="BR85" s="22">
        <v>0</v>
      </c>
      <c r="BS85" s="22">
        <v>0</v>
      </c>
      <c r="BT85" s="22">
        <v>0</v>
      </c>
      <c r="BU85" s="22">
        <v>0</v>
      </c>
      <c r="BV85" s="22">
        <v>0</v>
      </c>
      <c r="BW85" s="22">
        <v>0</v>
      </c>
      <c r="BX85" s="22">
        <v>0</v>
      </c>
      <c r="BY85" s="22">
        <v>0</v>
      </c>
      <c r="BZ85" s="22">
        <v>0</v>
      </c>
      <c r="CA85" s="22">
        <v>0</v>
      </c>
      <c r="CB85" s="22">
        <v>0</v>
      </c>
      <c r="CC85" s="22">
        <v>0</v>
      </c>
      <c r="CD85" s="22">
        <v>0</v>
      </c>
      <c r="CE85" s="22">
        <v>0</v>
      </c>
      <c r="CF85" s="22">
        <v>0</v>
      </c>
      <c r="CG85" s="22">
        <v>0</v>
      </c>
      <c r="CH85" s="22">
        <v>0</v>
      </c>
      <c r="CI85" s="22">
        <v>0</v>
      </c>
      <c r="CJ85" s="22">
        <v>0</v>
      </c>
      <c r="CK85" s="22">
        <v>0</v>
      </c>
      <c r="CL85" s="22">
        <v>0</v>
      </c>
      <c r="CM85" s="22">
        <v>11066.88</v>
      </c>
      <c r="CN85" s="22">
        <v>-30196.369999999995</v>
      </c>
      <c r="CO85" s="22">
        <v>0</v>
      </c>
      <c r="CP85" s="22">
        <v>0</v>
      </c>
      <c r="CQ85" s="22">
        <v>0</v>
      </c>
      <c r="CR85" s="22">
        <v>0</v>
      </c>
      <c r="CS85" s="22">
        <v>0</v>
      </c>
      <c r="CT85" s="22">
        <v>0</v>
      </c>
      <c r="CU85" s="22">
        <v>0</v>
      </c>
      <c r="CV85" s="22">
        <v>0</v>
      </c>
      <c r="CW85" s="22">
        <v>0</v>
      </c>
      <c r="CX85" s="22">
        <v>0</v>
      </c>
      <c r="CY85" s="22">
        <v>0</v>
      </c>
      <c r="CZ85" s="22">
        <v>0</v>
      </c>
      <c r="DA85" s="22">
        <v>0</v>
      </c>
      <c r="DB85" s="22">
        <v>0</v>
      </c>
      <c r="DC85" s="22">
        <v>0</v>
      </c>
      <c r="DD85" s="22">
        <v>0</v>
      </c>
      <c r="DE85" s="22">
        <v>0</v>
      </c>
      <c r="DF85" s="22">
        <v>0</v>
      </c>
      <c r="DG85" s="22">
        <v>0</v>
      </c>
      <c r="DH85" s="22">
        <v>0</v>
      </c>
      <c r="DI85" s="22">
        <v>0</v>
      </c>
      <c r="DJ85" s="22">
        <v>0</v>
      </c>
      <c r="DK85" s="22">
        <v>0</v>
      </c>
      <c r="DL85" s="22">
        <v>0</v>
      </c>
      <c r="DM85" s="22">
        <v>0</v>
      </c>
      <c r="DN85" s="22">
        <v>0</v>
      </c>
      <c r="DO85" s="22">
        <v>0</v>
      </c>
      <c r="DP85" s="22">
        <v>0</v>
      </c>
      <c r="DQ85" s="22">
        <v>0</v>
      </c>
      <c r="DR85" s="22">
        <v>0</v>
      </c>
      <c r="DS85" s="22">
        <v>0</v>
      </c>
      <c r="DT85" s="22">
        <v>0</v>
      </c>
      <c r="DU85" s="22">
        <v>0</v>
      </c>
      <c r="DV85" s="22">
        <v>0</v>
      </c>
      <c r="DW85" s="22">
        <v>0</v>
      </c>
      <c r="DX85" s="22">
        <v>0</v>
      </c>
      <c r="DY85" s="22">
        <v>0</v>
      </c>
      <c r="DZ85" s="22">
        <v>0</v>
      </c>
      <c r="EA85" s="22">
        <v>0</v>
      </c>
      <c r="EB85" s="22">
        <v>0</v>
      </c>
      <c r="EC85" s="22">
        <v>0</v>
      </c>
      <c r="ED85" s="22">
        <v>0</v>
      </c>
      <c r="EE85" s="22">
        <v>0</v>
      </c>
      <c r="EF85" s="22">
        <v>0</v>
      </c>
      <c r="EG85" s="22">
        <v>0</v>
      </c>
      <c r="EH85" s="22">
        <v>0</v>
      </c>
      <c r="EI85" s="22">
        <v>0</v>
      </c>
    </row>
    <row r="86" spans="1:139" x14ac:dyDescent="0.2">
      <c r="B86" s="90" t="s">
        <v>151</v>
      </c>
      <c r="D86" s="22">
        <v>0</v>
      </c>
      <c r="E86" s="22">
        <v>0</v>
      </c>
      <c r="F86" s="22">
        <v>0</v>
      </c>
      <c r="G86" s="22">
        <v>0</v>
      </c>
      <c r="H86" s="22">
        <v>0</v>
      </c>
      <c r="I86" s="22">
        <v>0</v>
      </c>
      <c r="J86" s="22">
        <v>0</v>
      </c>
      <c r="K86" s="22">
        <v>0</v>
      </c>
      <c r="L86" s="22">
        <v>0</v>
      </c>
      <c r="M86" s="22">
        <v>0</v>
      </c>
      <c r="N86" s="22">
        <v>0</v>
      </c>
      <c r="O86" s="22">
        <v>0</v>
      </c>
      <c r="P86" s="22">
        <v>0</v>
      </c>
      <c r="Q86" s="22">
        <v>0</v>
      </c>
      <c r="R86" s="22">
        <v>0</v>
      </c>
      <c r="S86" s="22">
        <v>0</v>
      </c>
      <c r="T86" s="22">
        <v>0</v>
      </c>
      <c r="U86" s="22">
        <v>0</v>
      </c>
      <c r="V86" s="22">
        <v>0</v>
      </c>
      <c r="W86" s="22">
        <v>0</v>
      </c>
      <c r="X86" s="22">
        <v>0</v>
      </c>
      <c r="Y86" s="22">
        <v>0</v>
      </c>
      <c r="Z86" s="22">
        <v>0</v>
      </c>
      <c r="AA86" s="22">
        <v>0</v>
      </c>
      <c r="AB86" s="22">
        <v>0</v>
      </c>
      <c r="AC86" s="22">
        <v>0</v>
      </c>
      <c r="AD86" s="22">
        <v>0</v>
      </c>
      <c r="AE86" s="22">
        <v>0</v>
      </c>
      <c r="AF86" s="22">
        <v>0</v>
      </c>
      <c r="AG86" s="22">
        <v>0</v>
      </c>
      <c r="AH86" s="22">
        <v>0</v>
      </c>
      <c r="AI86" s="22">
        <v>0</v>
      </c>
      <c r="AJ86" s="22">
        <v>0</v>
      </c>
      <c r="AK86" s="22">
        <v>0</v>
      </c>
      <c r="AL86" s="22">
        <v>0</v>
      </c>
      <c r="AM86" s="22">
        <v>0</v>
      </c>
      <c r="AN86" s="22">
        <v>0</v>
      </c>
      <c r="AO86" s="22">
        <v>0</v>
      </c>
      <c r="AP86" s="22">
        <v>0</v>
      </c>
      <c r="AQ86" s="22">
        <v>0</v>
      </c>
      <c r="AR86" s="22">
        <v>0</v>
      </c>
      <c r="AS86" s="22">
        <v>0</v>
      </c>
      <c r="AT86" s="22">
        <v>0</v>
      </c>
      <c r="AU86" s="22">
        <v>0</v>
      </c>
      <c r="AV86" s="22">
        <v>0</v>
      </c>
      <c r="AW86" s="22">
        <v>0</v>
      </c>
      <c r="AX86" s="22">
        <v>0</v>
      </c>
      <c r="AY86" s="22">
        <v>0</v>
      </c>
      <c r="AZ86" s="22">
        <v>0</v>
      </c>
      <c r="BA86" s="22">
        <v>0</v>
      </c>
      <c r="BB86" s="22">
        <v>0</v>
      </c>
      <c r="BC86" s="22">
        <v>0</v>
      </c>
      <c r="BD86" s="22">
        <v>0</v>
      </c>
      <c r="BE86" s="22">
        <v>0</v>
      </c>
      <c r="BF86" s="22">
        <v>0</v>
      </c>
      <c r="BG86" s="22">
        <v>0</v>
      </c>
      <c r="BH86" s="22">
        <v>0</v>
      </c>
      <c r="BI86" s="22">
        <v>0</v>
      </c>
      <c r="BJ86" s="22">
        <v>0</v>
      </c>
      <c r="BK86" s="22">
        <v>-24025.48</v>
      </c>
      <c r="BL86" s="22">
        <v>-65775.039999999994</v>
      </c>
      <c r="BM86" s="22">
        <v>-121193.63</v>
      </c>
      <c r="BN86" s="22">
        <v>-7653.71</v>
      </c>
      <c r="BO86" s="22">
        <v>-59662.07</v>
      </c>
      <c r="BP86" s="22">
        <v>-77481.3</v>
      </c>
      <c r="BQ86" s="22">
        <v>-63869.5</v>
      </c>
      <c r="BR86" s="22">
        <v>-75257.960000000006</v>
      </c>
      <c r="BS86" s="22">
        <v>-67088.740000000005</v>
      </c>
      <c r="BT86" s="22">
        <v>-65259.13</v>
      </c>
      <c r="BU86" s="22">
        <v>-54719.44</v>
      </c>
      <c r="BV86" s="22">
        <v>-71884.22</v>
      </c>
      <c r="BW86" s="22">
        <v>-50693.51</v>
      </c>
      <c r="BX86" s="22">
        <v>-62506.64</v>
      </c>
      <c r="BY86" s="22">
        <v>-77053.09</v>
      </c>
      <c r="BZ86" s="22">
        <v>-65272.37</v>
      </c>
      <c r="CA86" s="22">
        <v>-62911.5</v>
      </c>
      <c r="CB86" s="22">
        <v>-10768.89</v>
      </c>
      <c r="CC86" s="22">
        <v>-8587.49</v>
      </c>
      <c r="CD86" s="22">
        <v>-10575.89</v>
      </c>
      <c r="CE86" s="22">
        <v>-11488.47</v>
      </c>
      <c r="CF86" s="22">
        <v>-8096.38</v>
      </c>
      <c r="CG86" s="22">
        <v>-8462.09</v>
      </c>
      <c r="CH86" s="22">
        <v>-13436.07</v>
      </c>
      <c r="CI86" s="22">
        <v>-5523.34</v>
      </c>
      <c r="CJ86" s="22">
        <v>-9295.35</v>
      </c>
      <c r="CK86" s="22">
        <v>-18291.79</v>
      </c>
      <c r="CL86" s="22">
        <v>622.75</v>
      </c>
      <c r="CM86" s="22">
        <v>-11689.63</v>
      </c>
      <c r="CN86" s="22">
        <v>0</v>
      </c>
      <c r="CO86" s="22">
        <v>0</v>
      </c>
      <c r="CP86" s="22">
        <v>0</v>
      </c>
      <c r="CQ86" s="22">
        <v>0</v>
      </c>
      <c r="CR86" s="22">
        <v>0</v>
      </c>
      <c r="CS86" s="22">
        <v>0</v>
      </c>
      <c r="CT86" s="22">
        <v>0</v>
      </c>
      <c r="CU86" s="22">
        <v>0</v>
      </c>
      <c r="CV86" s="22">
        <v>0</v>
      </c>
      <c r="CW86" s="22">
        <v>0</v>
      </c>
      <c r="CX86" s="22">
        <v>0</v>
      </c>
      <c r="CY86" s="22">
        <v>0</v>
      </c>
      <c r="CZ86" s="22">
        <v>0</v>
      </c>
      <c r="DA86" s="22">
        <v>0</v>
      </c>
      <c r="DB86" s="22">
        <v>0</v>
      </c>
      <c r="DC86" s="22">
        <v>0</v>
      </c>
      <c r="DD86" s="22">
        <v>0</v>
      </c>
      <c r="DE86" s="22">
        <v>0</v>
      </c>
      <c r="DF86" s="22">
        <v>0</v>
      </c>
      <c r="DG86" s="22">
        <v>0</v>
      </c>
      <c r="DH86" s="22">
        <v>0</v>
      </c>
      <c r="DI86" s="22">
        <v>0</v>
      </c>
      <c r="DJ86" s="22">
        <v>0</v>
      </c>
      <c r="DK86" s="22">
        <v>0</v>
      </c>
      <c r="DL86" s="22">
        <v>0</v>
      </c>
      <c r="DM86" s="22">
        <v>0</v>
      </c>
      <c r="DN86" s="22">
        <v>0</v>
      </c>
      <c r="DO86" s="22">
        <v>0</v>
      </c>
      <c r="DP86" s="22">
        <v>0</v>
      </c>
      <c r="DQ86" s="22">
        <v>0</v>
      </c>
      <c r="DR86" s="22">
        <v>0</v>
      </c>
      <c r="DS86" s="22">
        <v>0</v>
      </c>
      <c r="DT86" s="22">
        <v>0</v>
      </c>
      <c r="DU86" s="22">
        <v>0</v>
      </c>
      <c r="DV86" s="22">
        <v>0</v>
      </c>
      <c r="DW86" s="22">
        <v>0</v>
      </c>
      <c r="DX86" s="22">
        <v>0</v>
      </c>
      <c r="DY86" s="22">
        <v>0</v>
      </c>
      <c r="DZ86" s="22">
        <v>0</v>
      </c>
      <c r="EA86" s="22">
        <v>0</v>
      </c>
      <c r="EB86" s="22">
        <v>0</v>
      </c>
      <c r="EC86" s="22">
        <v>0</v>
      </c>
      <c r="ED86" s="22">
        <v>0</v>
      </c>
      <c r="EE86" s="22">
        <v>0</v>
      </c>
      <c r="EF86" s="22">
        <v>0</v>
      </c>
      <c r="EG86" s="22">
        <v>0</v>
      </c>
      <c r="EH86" s="22">
        <v>0</v>
      </c>
      <c r="EI86" s="22">
        <v>0</v>
      </c>
    </row>
    <row r="87" spans="1:139" x14ac:dyDescent="0.2">
      <c r="B87" s="90" t="s">
        <v>152</v>
      </c>
      <c r="D87" s="18">
        <f t="shared" ref="D87:AI87" si="456">SUM(D83:D86)</f>
        <v>0</v>
      </c>
      <c r="E87" s="18">
        <f t="shared" si="456"/>
        <v>0</v>
      </c>
      <c r="F87" s="18">
        <f t="shared" si="456"/>
        <v>0</v>
      </c>
      <c r="G87" s="18">
        <f t="shared" si="456"/>
        <v>0</v>
      </c>
      <c r="H87" s="18">
        <f t="shared" si="456"/>
        <v>0</v>
      </c>
      <c r="I87" s="18">
        <f t="shared" si="456"/>
        <v>0</v>
      </c>
      <c r="J87" s="18">
        <f t="shared" si="456"/>
        <v>0</v>
      </c>
      <c r="K87" s="18">
        <f t="shared" si="456"/>
        <v>0</v>
      </c>
      <c r="L87" s="18">
        <f t="shared" si="456"/>
        <v>0</v>
      </c>
      <c r="M87" s="18">
        <f t="shared" si="456"/>
        <v>0</v>
      </c>
      <c r="N87" s="18">
        <f t="shared" si="456"/>
        <v>0</v>
      </c>
      <c r="O87" s="18">
        <f t="shared" si="456"/>
        <v>0</v>
      </c>
      <c r="P87" s="18">
        <f t="shared" si="456"/>
        <v>0</v>
      </c>
      <c r="Q87" s="18">
        <f t="shared" si="456"/>
        <v>0</v>
      </c>
      <c r="R87" s="18">
        <f t="shared" si="456"/>
        <v>0</v>
      </c>
      <c r="S87" s="18">
        <f t="shared" si="456"/>
        <v>0</v>
      </c>
      <c r="T87" s="18">
        <f t="shared" si="456"/>
        <v>0</v>
      </c>
      <c r="U87" s="18">
        <f t="shared" si="456"/>
        <v>0</v>
      </c>
      <c r="V87" s="18">
        <f t="shared" si="456"/>
        <v>0</v>
      </c>
      <c r="W87" s="18">
        <f t="shared" si="456"/>
        <v>0</v>
      </c>
      <c r="X87" s="18">
        <f t="shared" si="456"/>
        <v>0</v>
      </c>
      <c r="Y87" s="18">
        <f t="shared" si="456"/>
        <v>0</v>
      </c>
      <c r="Z87" s="18">
        <f t="shared" si="456"/>
        <v>0</v>
      </c>
      <c r="AA87" s="18">
        <f t="shared" si="456"/>
        <v>0</v>
      </c>
      <c r="AB87" s="18">
        <f t="shared" si="456"/>
        <v>0</v>
      </c>
      <c r="AC87" s="18">
        <f t="shared" si="456"/>
        <v>0</v>
      </c>
      <c r="AD87" s="18">
        <f t="shared" si="456"/>
        <v>0</v>
      </c>
      <c r="AE87" s="18">
        <f t="shared" si="456"/>
        <v>0</v>
      </c>
      <c r="AF87" s="18">
        <f t="shared" si="456"/>
        <v>0</v>
      </c>
      <c r="AG87" s="18">
        <f t="shared" si="456"/>
        <v>0</v>
      </c>
      <c r="AH87" s="18">
        <f t="shared" si="456"/>
        <v>0</v>
      </c>
      <c r="AI87" s="18">
        <f t="shared" si="456"/>
        <v>0</v>
      </c>
      <c r="AJ87" s="18">
        <f t="shared" ref="AJ87:BO87" si="457">SUM(AJ83:AJ86)</f>
        <v>0</v>
      </c>
      <c r="AK87" s="18">
        <f t="shared" si="457"/>
        <v>0</v>
      </c>
      <c r="AL87" s="18">
        <f t="shared" si="457"/>
        <v>0</v>
      </c>
      <c r="AM87" s="18">
        <f t="shared" si="457"/>
        <v>0</v>
      </c>
      <c r="AN87" s="18">
        <f t="shared" si="457"/>
        <v>0</v>
      </c>
      <c r="AO87" s="18">
        <f t="shared" si="457"/>
        <v>0</v>
      </c>
      <c r="AP87" s="18">
        <f t="shared" si="457"/>
        <v>0</v>
      </c>
      <c r="AQ87" s="18">
        <f t="shared" si="457"/>
        <v>0</v>
      </c>
      <c r="AR87" s="18">
        <f t="shared" si="457"/>
        <v>0</v>
      </c>
      <c r="AS87" s="18">
        <f t="shared" si="457"/>
        <v>0</v>
      </c>
      <c r="AT87" s="18">
        <f t="shared" si="457"/>
        <v>0</v>
      </c>
      <c r="AU87" s="18">
        <f t="shared" si="457"/>
        <v>0</v>
      </c>
      <c r="AV87" s="18">
        <f t="shared" si="457"/>
        <v>0</v>
      </c>
      <c r="AW87" s="18">
        <f t="shared" si="457"/>
        <v>0</v>
      </c>
      <c r="AX87" s="18">
        <f t="shared" si="457"/>
        <v>0</v>
      </c>
      <c r="AY87" s="18">
        <f t="shared" si="457"/>
        <v>0</v>
      </c>
      <c r="AZ87" s="18">
        <f t="shared" si="457"/>
        <v>0</v>
      </c>
      <c r="BA87" s="18">
        <f t="shared" si="457"/>
        <v>0</v>
      </c>
      <c r="BB87" s="18">
        <f t="shared" si="457"/>
        <v>0</v>
      </c>
      <c r="BC87" s="18">
        <f t="shared" si="457"/>
        <v>0</v>
      </c>
      <c r="BD87" s="18">
        <f t="shared" si="457"/>
        <v>0</v>
      </c>
      <c r="BE87" s="18">
        <f t="shared" si="457"/>
        <v>0</v>
      </c>
      <c r="BF87" s="18">
        <f t="shared" si="457"/>
        <v>0</v>
      </c>
      <c r="BG87" s="18">
        <f t="shared" si="457"/>
        <v>0</v>
      </c>
      <c r="BH87" s="18">
        <f t="shared" si="457"/>
        <v>0</v>
      </c>
      <c r="BI87" s="18">
        <f t="shared" si="457"/>
        <v>0</v>
      </c>
      <c r="BJ87" s="18">
        <f t="shared" si="457"/>
        <v>0</v>
      </c>
      <c r="BK87" s="18">
        <f t="shared" si="457"/>
        <v>-24025.48</v>
      </c>
      <c r="BL87" s="18">
        <f t="shared" si="457"/>
        <v>292072.50260300003</v>
      </c>
      <c r="BM87" s="18">
        <f t="shared" si="457"/>
        <v>-121193.63</v>
      </c>
      <c r="BN87" s="18">
        <f t="shared" si="457"/>
        <v>-7653.71</v>
      </c>
      <c r="BO87" s="18">
        <f t="shared" si="457"/>
        <v>-59662.07</v>
      </c>
      <c r="BP87" s="18">
        <f t="shared" ref="BP87:DS87" si="458">SUM(BP83:BP86)</f>
        <v>732436.90232955606</v>
      </c>
      <c r="BQ87" s="18">
        <f t="shared" si="458"/>
        <v>-63869.5</v>
      </c>
      <c r="BR87" s="18">
        <f t="shared" si="458"/>
        <v>-75257.960000000006</v>
      </c>
      <c r="BS87" s="18">
        <f t="shared" si="458"/>
        <v>-67088.740000000005</v>
      </c>
      <c r="BT87" s="18">
        <f t="shared" si="458"/>
        <v>-65259.13</v>
      </c>
      <c r="BU87" s="18">
        <f t="shared" si="458"/>
        <v>-54719.44</v>
      </c>
      <c r="BV87" s="18">
        <f t="shared" si="458"/>
        <v>-71884.22</v>
      </c>
      <c r="BW87" s="18">
        <f t="shared" si="458"/>
        <v>-50693.51</v>
      </c>
      <c r="BX87" s="18">
        <f t="shared" si="458"/>
        <v>-62506.64</v>
      </c>
      <c r="BY87" s="18">
        <f t="shared" si="458"/>
        <v>-77053.09</v>
      </c>
      <c r="BZ87" s="18">
        <f t="shared" si="458"/>
        <v>-65272.37</v>
      </c>
      <c r="CA87" s="18">
        <f t="shared" si="458"/>
        <v>-62911.5</v>
      </c>
      <c r="CB87" s="18">
        <f t="shared" si="458"/>
        <v>22505.430000000008</v>
      </c>
      <c r="CC87" s="18">
        <f t="shared" si="458"/>
        <v>-8587.49</v>
      </c>
      <c r="CD87" s="18">
        <f t="shared" si="458"/>
        <v>-10575.89</v>
      </c>
      <c r="CE87" s="18">
        <f t="shared" si="458"/>
        <v>-11488.47</v>
      </c>
      <c r="CF87" s="18">
        <f t="shared" si="458"/>
        <v>-8096.38</v>
      </c>
      <c r="CG87" s="18">
        <f t="shared" si="458"/>
        <v>-8462.09</v>
      </c>
      <c r="CH87" s="18">
        <f t="shared" si="458"/>
        <v>-13436.07</v>
      </c>
      <c r="CI87" s="18">
        <f t="shared" si="458"/>
        <v>-5523.34</v>
      </c>
      <c r="CJ87" s="18">
        <f t="shared" ref="CJ87:CU87" si="459">SUM(CJ83:CJ86)</f>
        <v>-9295.35</v>
      </c>
      <c r="CK87" s="18">
        <f t="shared" si="459"/>
        <v>-18291.79</v>
      </c>
      <c r="CL87" s="18">
        <f t="shared" si="459"/>
        <v>622.75</v>
      </c>
      <c r="CM87" s="18">
        <f t="shared" si="459"/>
        <v>-622.75</v>
      </c>
      <c r="CN87" s="18">
        <f t="shared" si="459"/>
        <v>-24206.97</v>
      </c>
      <c r="CO87" s="18">
        <f t="shared" si="459"/>
        <v>0</v>
      </c>
      <c r="CP87" s="18">
        <f t="shared" si="459"/>
        <v>0</v>
      </c>
      <c r="CQ87" s="18">
        <f t="shared" si="459"/>
        <v>0</v>
      </c>
      <c r="CR87" s="18">
        <f t="shared" si="459"/>
        <v>0</v>
      </c>
      <c r="CS87" s="18">
        <f t="shared" si="459"/>
        <v>0</v>
      </c>
      <c r="CT87" s="18">
        <f t="shared" si="459"/>
        <v>0</v>
      </c>
      <c r="CU87" s="18">
        <f t="shared" si="459"/>
        <v>0</v>
      </c>
      <c r="CV87" s="18">
        <f t="shared" ref="CV87:DH87" si="460">SUM(CV83:CV86)</f>
        <v>0</v>
      </c>
      <c r="CW87" s="18">
        <f t="shared" si="460"/>
        <v>0</v>
      </c>
      <c r="CX87" s="18">
        <f t="shared" si="460"/>
        <v>0</v>
      </c>
      <c r="CY87" s="18">
        <f t="shared" si="460"/>
        <v>0</v>
      </c>
      <c r="CZ87" s="18">
        <f t="shared" si="460"/>
        <v>0</v>
      </c>
      <c r="DA87" s="18">
        <f t="shared" si="460"/>
        <v>0</v>
      </c>
      <c r="DB87" s="18">
        <f t="shared" si="460"/>
        <v>0</v>
      </c>
      <c r="DC87" s="18">
        <f t="shared" si="460"/>
        <v>0</v>
      </c>
      <c r="DD87" s="18">
        <f t="shared" si="460"/>
        <v>0</v>
      </c>
      <c r="DE87" s="18">
        <f t="shared" si="460"/>
        <v>0</v>
      </c>
      <c r="DF87" s="18">
        <f t="shared" si="460"/>
        <v>0</v>
      </c>
      <c r="DG87" s="18">
        <f t="shared" si="460"/>
        <v>0</v>
      </c>
      <c r="DH87" s="18">
        <f t="shared" si="460"/>
        <v>0</v>
      </c>
      <c r="DI87" s="18">
        <f t="shared" si="458"/>
        <v>0</v>
      </c>
      <c r="DJ87" s="18">
        <f t="shared" si="458"/>
        <v>0</v>
      </c>
      <c r="DK87" s="18">
        <f t="shared" si="458"/>
        <v>0</v>
      </c>
      <c r="DL87" s="18">
        <f t="shared" si="458"/>
        <v>0</v>
      </c>
      <c r="DM87" s="18">
        <f t="shared" si="458"/>
        <v>0</v>
      </c>
      <c r="DN87" s="18">
        <f t="shared" si="458"/>
        <v>0</v>
      </c>
      <c r="DO87" s="18">
        <f t="shared" si="458"/>
        <v>0</v>
      </c>
      <c r="DP87" s="18">
        <f t="shared" si="458"/>
        <v>0</v>
      </c>
      <c r="DQ87" s="18">
        <f t="shared" si="458"/>
        <v>0</v>
      </c>
      <c r="DR87" s="18">
        <f t="shared" si="458"/>
        <v>0</v>
      </c>
      <c r="DS87" s="18">
        <f t="shared" si="458"/>
        <v>0</v>
      </c>
      <c r="DT87" s="18">
        <f t="shared" ref="DT87:DW87" si="461">SUM(DT83:DT86)</f>
        <v>0</v>
      </c>
      <c r="DU87" s="18">
        <f t="shared" si="461"/>
        <v>0</v>
      </c>
      <c r="DV87" s="18">
        <f t="shared" si="461"/>
        <v>0</v>
      </c>
      <c r="DW87" s="18">
        <f t="shared" si="461"/>
        <v>0</v>
      </c>
      <c r="DX87" s="18">
        <f t="shared" ref="DX87:EG87" si="462">SUM(DX83:DX86)</f>
        <v>0</v>
      </c>
      <c r="DY87" s="18">
        <f t="shared" si="462"/>
        <v>0</v>
      </c>
      <c r="DZ87" s="18">
        <f t="shared" si="462"/>
        <v>0</v>
      </c>
      <c r="EA87" s="18">
        <f t="shared" si="462"/>
        <v>0</v>
      </c>
      <c r="EB87" s="18">
        <f t="shared" si="462"/>
        <v>0</v>
      </c>
      <c r="EC87" s="18">
        <f t="shared" si="462"/>
        <v>0</v>
      </c>
      <c r="ED87" s="18">
        <f t="shared" si="462"/>
        <v>0</v>
      </c>
      <c r="EE87" s="18">
        <f t="shared" si="462"/>
        <v>0</v>
      </c>
      <c r="EF87" s="18">
        <f t="shared" si="462"/>
        <v>0</v>
      </c>
      <c r="EG87" s="18">
        <f t="shared" si="462"/>
        <v>0</v>
      </c>
      <c r="EH87" s="18">
        <f t="shared" ref="EH87:EI87" si="463">SUM(EH83:EH86)</f>
        <v>0</v>
      </c>
      <c r="EI87" s="18">
        <f t="shared" si="463"/>
        <v>0</v>
      </c>
    </row>
    <row r="88" spans="1:139" x14ac:dyDescent="0.2">
      <c r="B88" s="90" t="s">
        <v>153</v>
      </c>
      <c r="D88" s="94">
        <f t="shared" ref="D88:AI88" si="464">D82+D87</f>
        <v>0</v>
      </c>
      <c r="E88" s="94">
        <f t="shared" si="464"/>
        <v>0</v>
      </c>
      <c r="F88" s="94">
        <f t="shared" si="464"/>
        <v>0</v>
      </c>
      <c r="G88" s="94">
        <f t="shared" si="464"/>
        <v>0</v>
      </c>
      <c r="H88" s="94">
        <f t="shared" si="464"/>
        <v>0</v>
      </c>
      <c r="I88" s="94">
        <f t="shared" si="464"/>
        <v>0</v>
      </c>
      <c r="J88" s="94">
        <f t="shared" si="464"/>
        <v>0</v>
      </c>
      <c r="K88" s="94">
        <f t="shared" si="464"/>
        <v>0</v>
      </c>
      <c r="L88" s="94">
        <f t="shared" si="464"/>
        <v>0</v>
      </c>
      <c r="M88" s="94">
        <f t="shared" si="464"/>
        <v>0</v>
      </c>
      <c r="N88" s="94">
        <f t="shared" si="464"/>
        <v>0</v>
      </c>
      <c r="O88" s="94">
        <f t="shared" si="464"/>
        <v>0</v>
      </c>
      <c r="P88" s="94">
        <f t="shared" si="464"/>
        <v>0</v>
      </c>
      <c r="Q88" s="94">
        <f t="shared" si="464"/>
        <v>0</v>
      </c>
      <c r="R88" s="94">
        <f t="shared" si="464"/>
        <v>0</v>
      </c>
      <c r="S88" s="94">
        <f t="shared" si="464"/>
        <v>0</v>
      </c>
      <c r="T88" s="94">
        <f t="shared" si="464"/>
        <v>0</v>
      </c>
      <c r="U88" s="94">
        <f t="shared" si="464"/>
        <v>0</v>
      </c>
      <c r="V88" s="94">
        <f t="shared" si="464"/>
        <v>0</v>
      </c>
      <c r="W88" s="94">
        <f t="shared" si="464"/>
        <v>0</v>
      </c>
      <c r="X88" s="94">
        <f t="shared" si="464"/>
        <v>0</v>
      </c>
      <c r="Y88" s="94">
        <f t="shared" si="464"/>
        <v>0</v>
      </c>
      <c r="Z88" s="94">
        <f t="shared" si="464"/>
        <v>0</v>
      </c>
      <c r="AA88" s="94">
        <f t="shared" si="464"/>
        <v>0</v>
      </c>
      <c r="AB88" s="94">
        <f t="shared" si="464"/>
        <v>0</v>
      </c>
      <c r="AC88" s="94">
        <f t="shared" si="464"/>
        <v>0</v>
      </c>
      <c r="AD88" s="94">
        <f t="shared" si="464"/>
        <v>0</v>
      </c>
      <c r="AE88" s="94">
        <f t="shared" si="464"/>
        <v>0</v>
      </c>
      <c r="AF88" s="94">
        <f t="shared" si="464"/>
        <v>0</v>
      </c>
      <c r="AG88" s="94">
        <f t="shared" si="464"/>
        <v>0</v>
      </c>
      <c r="AH88" s="94">
        <f t="shared" si="464"/>
        <v>0</v>
      </c>
      <c r="AI88" s="94">
        <f t="shared" si="464"/>
        <v>0</v>
      </c>
      <c r="AJ88" s="94">
        <f t="shared" ref="AJ88:BO88" si="465">AJ82+AJ87</f>
        <v>0</v>
      </c>
      <c r="AK88" s="94">
        <f t="shared" si="465"/>
        <v>0</v>
      </c>
      <c r="AL88" s="94">
        <f t="shared" si="465"/>
        <v>0</v>
      </c>
      <c r="AM88" s="94">
        <f t="shared" si="465"/>
        <v>0</v>
      </c>
      <c r="AN88" s="94">
        <f t="shared" si="465"/>
        <v>0</v>
      </c>
      <c r="AO88" s="94">
        <f t="shared" si="465"/>
        <v>0</v>
      </c>
      <c r="AP88" s="94">
        <f t="shared" si="465"/>
        <v>0</v>
      </c>
      <c r="AQ88" s="94">
        <f t="shared" si="465"/>
        <v>0</v>
      </c>
      <c r="AR88" s="94">
        <f t="shared" si="465"/>
        <v>0</v>
      </c>
      <c r="AS88" s="94">
        <f t="shared" si="465"/>
        <v>0</v>
      </c>
      <c r="AT88" s="94">
        <f t="shared" si="465"/>
        <v>0</v>
      </c>
      <c r="AU88" s="94">
        <f t="shared" si="465"/>
        <v>0</v>
      </c>
      <c r="AV88" s="94">
        <f t="shared" si="465"/>
        <v>0</v>
      </c>
      <c r="AW88" s="94">
        <f t="shared" si="465"/>
        <v>0</v>
      </c>
      <c r="AX88" s="94">
        <f t="shared" si="465"/>
        <v>0</v>
      </c>
      <c r="AY88" s="94">
        <f t="shared" si="465"/>
        <v>0</v>
      </c>
      <c r="AZ88" s="94">
        <f t="shared" si="465"/>
        <v>0</v>
      </c>
      <c r="BA88" s="94">
        <f t="shared" si="465"/>
        <v>0</v>
      </c>
      <c r="BB88" s="94">
        <f t="shared" si="465"/>
        <v>0</v>
      </c>
      <c r="BC88" s="94">
        <f t="shared" si="465"/>
        <v>0</v>
      </c>
      <c r="BD88" s="94">
        <f t="shared" si="465"/>
        <v>0</v>
      </c>
      <c r="BE88" s="94">
        <f t="shared" si="465"/>
        <v>0</v>
      </c>
      <c r="BF88" s="94">
        <f t="shared" si="465"/>
        <v>0</v>
      </c>
      <c r="BG88" s="94">
        <f t="shared" si="465"/>
        <v>0</v>
      </c>
      <c r="BH88" s="94">
        <f t="shared" si="465"/>
        <v>0</v>
      </c>
      <c r="BI88" s="94">
        <f t="shared" si="465"/>
        <v>0</v>
      </c>
      <c r="BJ88" s="94">
        <f t="shared" si="465"/>
        <v>0</v>
      </c>
      <c r="BK88" s="94">
        <f t="shared" si="465"/>
        <v>-24025.48</v>
      </c>
      <c r="BL88" s="94">
        <f t="shared" si="465"/>
        <v>268047.02260300005</v>
      </c>
      <c r="BM88" s="94">
        <f t="shared" si="465"/>
        <v>146853.39260300004</v>
      </c>
      <c r="BN88" s="94">
        <f t="shared" si="465"/>
        <v>139199.68260300005</v>
      </c>
      <c r="BO88" s="94">
        <f t="shared" si="465"/>
        <v>79537.612603000045</v>
      </c>
      <c r="BP88" s="94">
        <f t="shared" ref="BP88:DS88" si="466">BP82+BP87</f>
        <v>811974.51493255608</v>
      </c>
      <c r="BQ88" s="94">
        <f t="shared" si="466"/>
        <v>748105.01493255608</v>
      </c>
      <c r="BR88" s="94">
        <f t="shared" si="466"/>
        <v>672847.05493255612</v>
      </c>
      <c r="BS88" s="94">
        <f t="shared" si="466"/>
        <v>605758.31493255612</v>
      </c>
      <c r="BT88" s="94">
        <f t="shared" si="466"/>
        <v>540499.18493255612</v>
      </c>
      <c r="BU88" s="94">
        <f t="shared" si="466"/>
        <v>485779.74493255612</v>
      </c>
      <c r="BV88" s="94">
        <f t="shared" si="466"/>
        <v>413895.52493255609</v>
      </c>
      <c r="BW88" s="94">
        <f t="shared" si="466"/>
        <v>363202.01493255608</v>
      </c>
      <c r="BX88" s="94">
        <f t="shared" si="466"/>
        <v>300695.37493255606</v>
      </c>
      <c r="BY88" s="94">
        <f t="shared" si="466"/>
        <v>223642.28493255607</v>
      </c>
      <c r="BZ88" s="94">
        <f t="shared" si="466"/>
        <v>158369.91493255607</v>
      </c>
      <c r="CA88" s="94">
        <f t="shared" si="466"/>
        <v>95458.414932556072</v>
      </c>
      <c r="CB88" s="94">
        <f t="shared" si="466"/>
        <v>117963.84493255608</v>
      </c>
      <c r="CC88" s="94">
        <f t="shared" si="466"/>
        <v>109376.35493255607</v>
      </c>
      <c r="CD88" s="94">
        <f t="shared" si="466"/>
        <v>98800.464932556075</v>
      </c>
      <c r="CE88" s="94">
        <f t="shared" si="466"/>
        <v>87311.994932556074</v>
      </c>
      <c r="CF88" s="94">
        <f t="shared" si="466"/>
        <v>79215.614932556069</v>
      </c>
      <c r="CG88" s="94">
        <f t="shared" si="466"/>
        <v>70753.524932556073</v>
      </c>
      <c r="CH88" s="94">
        <f t="shared" si="466"/>
        <v>57317.454932556073</v>
      </c>
      <c r="CI88" s="94">
        <f t="shared" si="466"/>
        <v>51794.114932556069</v>
      </c>
      <c r="CJ88" s="94">
        <f t="shared" ref="CJ88:CU88" si="467">CJ82+CJ87</f>
        <v>42498.764932556071</v>
      </c>
      <c r="CK88" s="94">
        <f t="shared" si="467"/>
        <v>24206.97493255607</v>
      </c>
      <c r="CL88" s="94">
        <f t="shared" si="467"/>
        <v>24829.72493255607</v>
      </c>
      <c r="CM88" s="94">
        <f t="shared" si="467"/>
        <v>24206.97493255607</v>
      </c>
      <c r="CN88" s="94">
        <f t="shared" si="467"/>
        <v>4.9325560685247183E-3</v>
      </c>
      <c r="CO88" s="94">
        <f t="shared" si="467"/>
        <v>4.9325560685247183E-3</v>
      </c>
      <c r="CP88" s="94">
        <f t="shared" si="467"/>
        <v>4.9325560685247183E-3</v>
      </c>
      <c r="CQ88" s="94">
        <f t="shared" si="467"/>
        <v>4.9325560685247183E-3</v>
      </c>
      <c r="CR88" s="94">
        <f t="shared" si="467"/>
        <v>4.9325560685247183E-3</v>
      </c>
      <c r="CS88" s="94">
        <f t="shared" si="467"/>
        <v>4.9325560685247183E-3</v>
      </c>
      <c r="CT88" s="94">
        <f t="shared" si="467"/>
        <v>4.9325560685247183E-3</v>
      </c>
      <c r="CU88" s="94">
        <f t="shared" si="467"/>
        <v>4.9325560685247183E-3</v>
      </c>
      <c r="CV88" s="94">
        <f t="shared" ref="CV88:DH88" si="468">CV82+CV87</f>
        <v>4.9325560685247183E-3</v>
      </c>
      <c r="CW88" s="94">
        <f t="shared" si="468"/>
        <v>4.9325560685247183E-3</v>
      </c>
      <c r="CX88" s="94">
        <f t="shared" si="468"/>
        <v>4.9325560685247183E-3</v>
      </c>
      <c r="CY88" s="94">
        <f t="shared" si="468"/>
        <v>4.9325560685247183E-3</v>
      </c>
      <c r="CZ88" s="94">
        <f t="shared" si="468"/>
        <v>4.9325560685247183E-3</v>
      </c>
      <c r="DA88" s="94">
        <f t="shared" si="468"/>
        <v>4.9325560685247183E-3</v>
      </c>
      <c r="DB88" s="94">
        <f t="shared" si="468"/>
        <v>4.9325560685247183E-3</v>
      </c>
      <c r="DC88" s="94">
        <f t="shared" si="468"/>
        <v>4.9325560685247183E-3</v>
      </c>
      <c r="DD88" s="94">
        <f t="shared" si="468"/>
        <v>4.9325560685247183E-3</v>
      </c>
      <c r="DE88" s="94">
        <f t="shared" si="468"/>
        <v>4.9325560685247183E-3</v>
      </c>
      <c r="DF88" s="94">
        <f t="shared" si="468"/>
        <v>4.9325560685247183E-3</v>
      </c>
      <c r="DG88" s="94">
        <f t="shared" si="468"/>
        <v>4.9325560685247183E-3</v>
      </c>
      <c r="DH88" s="94">
        <f t="shared" si="468"/>
        <v>4.9325560685247183E-3</v>
      </c>
      <c r="DI88" s="94">
        <f t="shared" si="466"/>
        <v>4.9325560685247183E-3</v>
      </c>
      <c r="DJ88" s="94">
        <f t="shared" si="466"/>
        <v>4.9325560685247183E-3</v>
      </c>
      <c r="DK88" s="94">
        <f t="shared" si="466"/>
        <v>4.9325560685247183E-3</v>
      </c>
      <c r="DL88" s="94">
        <f t="shared" si="466"/>
        <v>4.9325560685247183E-3</v>
      </c>
      <c r="DM88" s="94">
        <f t="shared" si="466"/>
        <v>4.9325560685247183E-3</v>
      </c>
      <c r="DN88" s="94">
        <f t="shared" si="466"/>
        <v>4.9325560685247183E-3</v>
      </c>
      <c r="DO88" s="94">
        <f t="shared" si="466"/>
        <v>4.9325560685247183E-3</v>
      </c>
      <c r="DP88" s="94">
        <f t="shared" si="466"/>
        <v>4.9325560685247183E-3</v>
      </c>
      <c r="DQ88" s="94">
        <f t="shared" si="466"/>
        <v>4.9325560685247183E-3</v>
      </c>
      <c r="DR88" s="94">
        <f t="shared" si="466"/>
        <v>4.9325560685247183E-3</v>
      </c>
      <c r="DS88" s="94">
        <f t="shared" si="466"/>
        <v>4.9325560685247183E-3</v>
      </c>
      <c r="DT88" s="94">
        <f t="shared" ref="DT88:DW88" si="469">DT82+DT87</f>
        <v>4.9325560685247183E-3</v>
      </c>
      <c r="DU88" s="94">
        <f t="shared" si="469"/>
        <v>4.9325560685247183E-3</v>
      </c>
      <c r="DV88" s="94">
        <f t="shared" si="469"/>
        <v>4.9325560685247183E-3</v>
      </c>
      <c r="DW88" s="94">
        <f t="shared" si="469"/>
        <v>4.9325560685247183E-3</v>
      </c>
      <c r="DX88" s="94">
        <f t="shared" ref="DX88:EG88" si="470">DX82+DX87</f>
        <v>4.9325560685247183E-3</v>
      </c>
      <c r="DY88" s="94">
        <f t="shared" si="470"/>
        <v>4.9325560685247183E-3</v>
      </c>
      <c r="DZ88" s="94">
        <f t="shared" si="470"/>
        <v>4.9325560685247183E-3</v>
      </c>
      <c r="EA88" s="94">
        <f t="shared" si="470"/>
        <v>4.9325560685247183E-3</v>
      </c>
      <c r="EB88" s="94">
        <f t="shared" si="470"/>
        <v>4.9325560685247183E-3</v>
      </c>
      <c r="EC88" s="94">
        <f t="shared" si="470"/>
        <v>4.9325560685247183E-3</v>
      </c>
      <c r="ED88" s="94">
        <f t="shared" si="470"/>
        <v>4.9325560685247183E-3</v>
      </c>
      <c r="EE88" s="94">
        <f t="shared" si="470"/>
        <v>4.9325560685247183E-3</v>
      </c>
      <c r="EF88" s="94">
        <f t="shared" si="470"/>
        <v>4.9325560685247183E-3</v>
      </c>
      <c r="EG88" s="94">
        <f t="shared" si="470"/>
        <v>4.9325560685247183E-3</v>
      </c>
      <c r="EH88" s="94">
        <f t="shared" ref="EH88:EI88" si="471">EH82+EH87</f>
        <v>4.9325560685247183E-3</v>
      </c>
      <c r="EI88" s="94">
        <f t="shared" si="471"/>
        <v>4.9325560685247183E-3</v>
      </c>
    </row>
    <row r="89" spans="1:139" x14ac:dyDescent="0.2">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4"/>
      <c r="CF89" s="94"/>
      <c r="CG89" s="94"/>
      <c r="CH89" s="94"/>
      <c r="CI89" s="94"/>
      <c r="CJ89" s="94"/>
      <c r="CK89" s="94"/>
      <c r="CL89" s="94"/>
      <c r="CM89" s="94"/>
      <c r="CN89" s="94"/>
      <c r="CO89" s="94"/>
      <c r="CP89" s="94"/>
      <c r="CQ89" s="94"/>
      <c r="CR89" s="94"/>
      <c r="CS89" s="94"/>
      <c r="CT89" s="94"/>
      <c r="CU89" s="94"/>
      <c r="CV89" s="94"/>
      <c r="CW89" s="94"/>
      <c r="CX89" s="94"/>
      <c r="CY89" s="94"/>
      <c r="CZ89" s="94"/>
      <c r="DA89" s="94"/>
      <c r="DB89" s="94"/>
      <c r="DC89" s="94"/>
      <c r="DD89" s="94"/>
      <c r="DE89" s="94"/>
      <c r="DF89" s="94"/>
      <c r="DG89" s="94"/>
      <c r="DH89" s="94"/>
      <c r="DI89" s="94"/>
      <c r="DJ89" s="94"/>
      <c r="DK89" s="94"/>
      <c r="DL89" s="94"/>
      <c r="DM89" s="94"/>
      <c r="DN89" s="94"/>
      <c r="DO89" s="94"/>
      <c r="DP89" s="94"/>
      <c r="DQ89" s="94"/>
      <c r="DR89" s="94"/>
      <c r="DS89" s="94"/>
      <c r="DT89" s="94"/>
      <c r="DU89" s="94"/>
      <c r="DV89" s="94"/>
      <c r="DW89" s="94"/>
      <c r="DX89" s="94"/>
      <c r="DY89" s="94"/>
      <c r="DZ89" s="94"/>
      <c r="EA89" s="94"/>
      <c r="EB89" s="94"/>
      <c r="EC89" s="94"/>
      <c r="ED89" s="94"/>
      <c r="EE89" s="94"/>
      <c r="EF89" s="94"/>
      <c r="EG89" s="94"/>
      <c r="EH89" s="94"/>
      <c r="EI89" s="94"/>
    </row>
    <row r="90" spans="1:139" ht="10.5" x14ac:dyDescent="0.25">
      <c r="A90" s="79" t="s">
        <v>245</v>
      </c>
      <c r="B90" s="76"/>
      <c r="C90" s="77">
        <v>18239361</v>
      </c>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c r="BW90" s="91"/>
      <c r="BX90" s="91"/>
      <c r="BY90" s="91"/>
      <c r="BZ90" s="91"/>
      <c r="CA90" s="91"/>
      <c r="CB90" s="91"/>
      <c r="CC90" s="91"/>
      <c r="CD90" s="91"/>
      <c r="CE90" s="91"/>
      <c r="DV90" s="92"/>
    </row>
    <row r="91" spans="1:139" x14ac:dyDescent="0.2">
      <c r="A91" s="76"/>
      <c r="B91" s="76" t="s">
        <v>149</v>
      </c>
      <c r="C91" s="77">
        <v>25400981</v>
      </c>
      <c r="D91" s="94">
        <v>0</v>
      </c>
      <c r="E91" s="94">
        <f t="shared" ref="E91:AJ91" si="472">D98</f>
        <v>0</v>
      </c>
      <c r="F91" s="94">
        <f t="shared" si="472"/>
        <v>0</v>
      </c>
      <c r="G91" s="94">
        <f t="shared" si="472"/>
        <v>0</v>
      </c>
      <c r="H91" s="94">
        <f t="shared" si="472"/>
        <v>0</v>
      </c>
      <c r="I91" s="94">
        <f t="shared" si="472"/>
        <v>0</v>
      </c>
      <c r="J91" s="94">
        <f t="shared" si="472"/>
        <v>0</v>
      </c>
      <c r="K91" s="94">
        <f t="shared" si="472"/>
        <v>0</v>
      </c>
      <c r="L91" s="94">
        <f t="shared" si="472"/>
        <v>0</v>
      </c>
      <c r="M91" s="94">
        <f t="shared" si="472"/>
        <v>0</v>
      </c>
      <c r="N91" s="94">
        <f t="shared" si="472"/>
        <v>0</v>
      </c>
      <c r="O91" s="94">
        <f t="shared" si="472"/>
        <v>0</v>
      </c>
      <c r="P91" s="94">
        <f t="shared" si="472"/>
        <v>0</v>
      </c>
      <c r="Q91" s="94">
        <f t="shared" si="472"/>
        <v>0</v>
      </c>
      <c r="R91" s="94">
        <f t="shared" si="472"/>
        <v>0</v>
      </c>
      <c r="S91" s="94">
        <f t="shared" si="472"/>
        <v>0</v>
      </c>
      <c r="T91" s="94">
        <f t="shared" si="472"/>
        <v>0</v>
      </c>
      <c r="U91" s="94">
        <f t="shared" si="472"/>
        <v>0</v>
      </c>
      <c r="V91" s="94">
        <f t="shared" si="472"/>
        <v>0</v>
      </c>
      <c r="W91" s="94">
        <f t="shared" si="472"/>
        <v>0</v>
      </c>
      <c r="X91" s="94">
        <f t="shared" si="472"/>
        <v>0</v>
      </c>
      <c r="Y91" s="94">
        <f t="shared" si="472"/>
        <v>0</v>
      </c>
      <c r="Z91" s="94">
        <f t="shared" si="472"/>
        <v>0</v>
      </c>
      <c r="AA91" s="94">
        <f t="shared" si="472"/>
        <v>0</v>
      </c>
      <c r="AB91" s="94">
        <f t="shared" si="472"/>
        <v>0</v>
      </c>
      <c r="AC91" s="94">
        <f t="shared" si="472"/>
        <v>0</v>
      </c>
      <c r="AD91" s="94">
        <f t="shared" si="472"/>
        <v>0</v>
      </c>
      <c r="AE91" s="94">
        <f t="shared" si="472"/>
        <v>0</v>
      </c>
      <c r="AF91" s="94">
        <f t="shared" si="472"/>
        <v>0</v>
      </c>
      <c r="AG91" s="94">
        <f t="shared" si="472"/>
        <v>0</v>
      </c>
      <c r="AH91" s="94">
        <f t="shared" si="472"/>
        <v>0</v>
      </c>
      <c r="AI91" s="94">
        <f t="shared" si="472"/>
        <v>0</v>
      </c>
      <c r="AJ91" s="94">
        <f t="shared" si="472"/>
        <v>0</v>
      </c>
      <c r="AK91" s="94">
        <f t="shared" ref="AK91:BP91" si="473">AJ98</f>
        <v>0</v>
      </c>
      <c r="AL91" s="94">
        <f t="shared" si="473"/>
        <v>0</v>
      </c>
      <c r="AM91" s="94">
        <f t="shared" si="473"/>
        <v>0</v>
      </c>
      <c r="AN91" s="94">
        <f t="shared" si="473"/>
        <v>0</v>
      </c>
      <c r="AO91" s="94">
        <f t="shared" si="473"/>
        <v>0</v>
      </c>
      <c r="AP91" s="94">
        <f t="shared" si="473"/>
        <v>0</v>
      </c>
      <c r="AQ91" s="94">
        <f t="shared" si="473"/>
        <v>0</v>
      </c>
      <c r="AR91" s="94">
        <f t="shared" si="473"/>
        <v>0</v>
      </c>
      <c r="AS91" s="94">
        <f t="shared" si="473"/>
        <v>0</v>
      </c>
      <c r="AT91" s="94">
        <f t="shared" si="473"/>
        <v>0</v>
      </c>
      <c r="AU91" s="94">
        <f t="shared" si="473"/>
        <v>0</v>
      </c>
      <c r="AV91" s="94">
        <f t="shared" si="473"/>
        <v>0</v>
      </c>
      <c r="AW91" s="94">
        <f t="shared" si="473"/>
        <v>0</v>
      </c>
      <c r="AX91" s="94">
        <f t="shared" si="473"/>
        <v>0</v>
      </c>
      <c r="AY91" s="94">
        <f t="shared" si="473"/>
        <v>0</v>
      </c>
      <c r="AZ91" s="94">
        <f t="shared" si="473"/>
        <v>0</v>
      </c>
      <c r="BA91" s="94">
        <f t="shared" si="473"/>
        <v>0</v>
      </c>
      <c r="BB91" s="94">
        <f t="shared" si="473"/>
        <v>0</v>
      </c>
      <c r="BC91" s="94">
        <f t="shared" si="473"/>
        <v>0</v>
      </c>
      <c r="BD91" s="94">
        <f t="shared" si="473"/>
        <v>0</v>
      </c>
      <c r="BE91" s="94">
        <f t="shared" si="473"/>
        <v>0</v>
      </c>
      <c r="BF91" s="94">
        <f t="shared" si="473"/>
        <v>0</v>
      </c>
      <c r="BG91" s="94">
        <f t="shared" si="473"/>
        <v>0</v>
      </c>
      <c r="BH91" s="94">
        <f t="shared" si="473"/>
        <v>0</v>
      </c>
      <c r="BI91" s="94">
        <f t="shared" si="473"/>
        <v>0</v>
      </c>
      <c r="BJ91" s="94">
        <f t="shared" si="473"/>
        <v>0</v>
      </c>
      <c r="BK91" s="94">
        <f t="shared" si="473"/>
        <v>0</v>
      </c>
      <c r="BL91" s="94">
        <f t="shared" si="473"/>
        <v>0</v>
      </c>
      <c r="BM91" s="94">
        <f t="shared" si="473"/>
        <v>0</v>
      </c>
      <c r="BN91" s="94">
        <f t="shared" si="473"/>
        <v>0</v>
      </c>
      <c r="BO91" s="94">
        <f t="shared" si="473"/>
        <v>0</v>
      </c>
      <c r="BP91" s="94">
        <f t="shared" si="473"/>
        <v>0</v>
      </c>
      <c r="BQ91" s="94">
        <f t="shared" ref="BQ91:DW91" si="474">BP98</f>
        <v>0</v>
      </c>
      <c r="BR91" s="94">
        <f t="shared" si="474"/>
        <v>0</v>
      </c>
      <c r="BS91" s="94">
        <f t="shared" si="474"/>
        <v>0</v>
      </c>
      <c r="BT91" s="94">
        <f t="shared" si="474"/>
        <v>0</v>
      </c>
      <c r="BU91" s="94">
        <f t="shared" si="474"/>
        <v>0</v>
      </c>
      <c r="BV91" s="94">
        <f t="shared" si="474"/>
        <v>0</v>
      </c>
      <c r="BW91" s="94">
        <f t="shared" si="474"/>
        <v>0</v>
      </c>
      <c r="BX91" s="94">
        <f t="shared" si="474"/>
        <v>0</v>
      </c>
      <c r="BY91" s="94">
        <f t="shared" si="474"/>
        <v>0</v>
      </c>
      <c r="BZ91" s="94">
        <f t="shared" si="474"/>
        <v>0</v>
      </c>
      <c r="CA91" s="94">
        <f t="shared" si="474"/>
        <v>0</v>
      </c>
      <c r="CB91" s="94">
        <f t="shared" si="474"/>
        <v>0</v>
      </c>
      <c r="CC91" s="94">
        <f t="shared" si="474"/>
        <v>0</v>
      </c>
      <c r="CD91" s="94">
        <f t="shared" si="474"/>
        <v>0</v>
      </c>
      <c r="CE91" s="94">
        <f t="shared" si="474"/>
        <v>0</v>
      </c>
      <c r="CF91" s="94">
        <f t="shared" si="474"/>
        <v>0</v>
      </c>
      <c r="CG91" s="94">
        <f t="shared" si="474"/>
        <v>0</v>
      </c>
      <c r="CH91" s="94">
        <f t="shared" si="474"/>
        <v>0</v>
      </c>
      <c r="CI91" s="94">
        <f t="shared" si="474"/>
        <v>0</v>
      </c>
      <c r="CJ91" s="94">
        <f t="shared" ref="CJ91" si="475">CI98</f>
        <v>0</v>
      </c>
      <c r="CK91" s="94">
        <f t="shared" ref="CK91" si="476">CJ98</f>
        <v>0</v>
      </c>
      <c r="CL91" s="94">
        <f t="shared" ref="CL91" si="477">CK98</f>
        <v>0</v>
      </c>
      <c r="CM91" s="94">
        <f t="shared" ref="CM91" si="478">CL98</f>
        <v>0</v>
      </c>
      <c r="CN91" s="94">
        <f t="shared" ref="CN91" si="479">CM98</f>
        <v>0</v>
      </c>
      <c r="CO91" s="94">
        <f t="shared" ref="CO91" si="480">CN98</f>
        <v>0</v>
      </c>
      <c r="CP91" s="94">
        <f t="shared" ref="CP91" si="481">CO98</f>
        <v>0</v>
      </c>
      <c r="CQ91" s="94">
        <f t="shared" ref="CQ91" si="482">CP98</f>
        <v>0</v>
      </c>
      <c r="CR91" s="94">
        <f t="shared" ref="CR91" si="483">CQ98</f>
        <v>0</v>
      </c>
      <c r="CS91" s="94">
        <f t="shared" ref="CS91" si="484">CR98</f>
        <v>0</v>
      </c>
      <c r="CT91" s="94">
        <f t="shared" ref="CT91" si="485">CS98</f>
        <v>4365646.3638001252</v>
      </c>
      <c r="CU91" s="94">
        <f t="shared" ref="CU91" si="486">CT98</f>
        <v>4137222.8638001252</v>
      </c>
      <c r="CV91" s="94">
        <f t="shared" ref="CV91" si="487">CU98</f>
        <v>3836163.9438001253</v>
      </c>
      <c r="CW91" s="94">
        <f t="shared" ref="CW91" si="488">CV98</f>
        <v>3544683.4238001253</v>
      </c>
      <c r="CX91" s="94">
        <f t="shared" ref="CX91" si="489">CW98</f>
        <v>3259440.7338001253</v>
      </c>
      <c r="CY91" s="94">
        <f t="shared" ref="CY91" si="490">CX98</f>
        <v>2983943.9038001252</v>
      </c>
      <c r="CZ91" s="94">
        <f t="shared" ref="CZ91" si="491">CY98</f>
        <v>2784701.4938001251</v>
      </c>
      <c r="DA91" s="94">
        <f t="shared" ref="DA91" si="492">CZ98</f>
        <v>2596683.2538001249</v>
      </c>
      <c r="DB91" s="94">
        <f t="shared" ref="DB91" si="493">DA98</f>
        <v>2406401.6738001248</v>
      </c>
      <c r="DC91" s="94">
        <f t="shared" ref="DC91" si="494">DB98</f>
        <v>2224226.5738001247</v>
      </c>
      <c r="DD91" s="94">
        <f t="shared" ref="DD91" si="495">DC98</f>
        <v>2040226.8438001247</v>
      </c>
      <c r="DE91" s="94">
        <f t="shared" ref="DE91" si="496">DD98</f>
        <v>1868395.1238001247</v>
      </c>
      <c r="DF91" s="94">
        <f t="shared" ref="DF91" si="497">DE98</f>
        <v>1654147.9138001248</v>
      </c>
      <c r="DG91" s="94">
        <f t="shared" ref="DG91" si="498">DF98</f>
        <v>1410853.5638001247</v>
      </c>
      <c r="DH91" s="94">
        <f t="shared" ref="DH91" si="499">DG98</f>
        <v>1074547.0938001247</v>
      </c>
      <c r="DI91" s="94">
        <f t="shared" ref="DI91" si="500">DH98</f>
        <v>755163.97380012472</v>
      </c>
      <c r="DJ91" s="94">
        <f t="shared" ref="DJ91" si="501">DI98</f>
        <v>487674.57380012469</v>
      </c>
      <c r="DK91" s="94">
        <f t="shared" si="474"/>
        <v>233389.47380012469</v>
      </c>
      <c r="DL91" s="94">
        <f t="shared" si="474"/>
        <v>-6243.7561998753226</v>
      </c>
      <c r="DM91" s="94">
        <f t="shared" si="474"/>
        <v>3.800124628469348E-3</v>
      </c>
      <c r="DN91" s="94">
        <f t="shared" si="474"/>
        <v>3.800124628469348E-3</v>
      </c>
      <c r="DO91" s="94">
        <f t="shared" si="474"/>
        <v>3.800124628469348E-3</v>
      </c>
      <c r="DP91" s="94">
        <f t="shared" si="474"/>
        <v>3.800124628469348E-3</v>
      </c>
      <c r="DQ91" s="94">
        <f t="shared" si="474"/>
        <v>3.800124628469348E-3</v>
      </c>
      <c r="DR91" s="94">
        <f t="shared" si="474"/>
        <v>3.800124628469348E-3</v>
      </c>
      <c r="DS91" s="94">
        <f t="shared" si="474"/>
        <v>3.800124628469348E-3</v>
      </c>
      <c r="DT91" s="94">
        <f t="shared" si="474"/>
        <v>3.800124628469348E-3</v>
      </c>
      <c r="DU91" s="94">
        <f t="shared" si="474"/>
        <v>3.800124628469348E-3</v>
      </c>
      <c r="DV91" s="94">
        <f t="shared" si="474"/>
        <v>3.800124628469348E-3</v>
      </c>
      <c r="DW91" s="94">
        <f t="shared" si="474"/>
        <v>3.800124628469348E-3</v>
      </c>
      <c r="DX91" s="94">
        <f t="shared" ref="DX91" si="502">DW98</f>
        <v>3.800124628469348E-3</v>
      </c>
      <c r="DY91" s="94">
        <f t="shared" ref="DY91" si="503">DX98</f>
        <v>3.800124628469348E-3</v>
      </c>
      <c r="DZ91" s="94">
        <f t="shared" ref="DZ91" si="504">DY98</f>
        <v>3.800124628469348E-3</v>
      </c>
      <c r="EA91" s="94">
        <f t="shared" ref="EA91" si="505">DZ98</f>
        <v>3.800124628469348E-3</v>
      </c>
      <c r="EB91" s="94">
        <f t="shared" ref="EB91" si="506">EA98</f>
        <v>3.800124628469348E-3</v>
      </c>
      <c r="EC91" s="94">
        <f t="shared" ref="EC91" si="507">EB98</f>
        <v>3.800124628469348E-3</v>
      </c>
      <c r="ED91" s="94">
        <f t="shared" ref="ED91" si="508">EC98</f>
        <v>3.800124628469348E-3</v>
      </c>
      <c r="EE91" s="94">
        <f t="shared" ref="EE91" si="509">ED98</f>
        <v>3.800124628469348E-3</v>
      </c>
      <c r="EF91" s="94">
        <f t="shared" ref="EF91" si="510">EE98</f>
        <v>3.800124628469348E-3</v>
      </c>
      <c r="EG91" s="94">
        <f t="shared" ref="EG91" si="511">EF98</f>
        <v>3.800124628469348E-3</v>
      </c>
      <c r="EH91" s="94">
        <f t="shared" ref="EH91" si="512">EG98</f>
        <v>3.800124628469348E-3</v>
      </c>
      <c r="EI91" s="94">
        <f t="shared" ref="EI91" si="513">EH98</f>
        <v>3.800124628469348E-3</v>
      </c>
    </row>
    <row r="92" spans="1:139" x14ac:dyDescent="0.2">
      <c r="A92" s="76"/>
      <c r="B92" s="76" t="s">
        <v>150</v>
      </c>
      <c r="C92" s="77"/>
      <c r="D92" s="22">
        <v>0</v>
      </c>
      <c r="E92" s="22">
        <v>0</v>
      </c>
      <c r="F92" s="22">
        <v>0</v>
      </c>
      <c r="G92" s="22">
        <v>0</v>
      </c>
      <c r="H92" s="22">
        <v>0</v>
      </c>
      <c r="I92" s="22">
        <v>0</v>
      </c>
      <c r="J92" s="22">
        <v>0</v>
      </c>
      <c r="K92" s="22">
        <v>0</v>
      </c>
      <c r="L92" s="22">
        <v>0</v>
      </c>
      <c r="M92" s="22">
        <v>0</v>
      </c>
      <c r="N92" s="22">
        <v>0</v>
      </c>
      <c r="O92" s="22">
        <v>0</v>
      </c>
      <c r="P92" s="22">
        <v>0</v>
      </c>
      <c r="Q92" s="22">
        <v>0</v>
      </c>
      <c r="R92" s="22">
        <v>0</v>
      </c>
      <c r="S92" s="22">
        <v>0</v>
      </c>
      <c r="T92" s="22">
        <v>0</v>
      </c>
      <c r="U92" s="22">
        <v>0</v>
      </c>
      <c r="V92" s="22">
        <v>0</v>
      </c>
      <c r="W92" s="22">
        <v>0</v>
      </c>
      <c r="X92" s="22">
        <v>0</v>
      </c>
      <c r="Y92" s="22">
        <v>0</v>
      </c>
      <c r="Z92" s="22">
        <v>0</v>
      </c>
      <c r="AA92" s="22">
        <v>0</v>
      </c>
      <c r="AB92" s="22">
        <v>0</v>
      </c>
      <c r="AC92" s="22">
        <v>0</v>
      </c>
      <c r="AD92" s="22">
        <v>0</v>
      </c>
      <c r="AE92" s="22">
        <v>0</v>
      </c>
      <c r="AF92" s="22">
        <v>0</v>
      </c>
      <c r="AG92" s="22">
        <v>0</v>
      </c>
      <c r="AH92" s="22">
        <v>0</v>
      </c>
      <c r="AI92" s="22">
        <v>0</v>
      </c>
      <c r="AJ92" s="22">
        <v>0</v>
      </c>
      <c r="AK92" s="22">
        <v>0</v>
      </c>
      <c r="AL92" s="22">
        <v>0</v>
      </c>
      <c r="AM92" s="22">
        <v>0</v>
      </c>
      <c r="AN92" s="22">
        <v>0</v>
      </c>
      <c r="AO92" s="22">
        <v>0</v>
      </c>
      <c r="AP92" s="22">
        <v>0</v>
      </c>
      <c r="AQ92" s="22">
        <v>0</v>
      </c>
      <c r="AR92" s="22">
        <v>0</v>
      </c>
      <c r="AS92" s="22">
        <v>0</v>
      </c>
      <c r="AT92" s="22">
        <v>0</v>
      </c>
      <c r="AU92" s="22">
        <v>0</v>
      </c>
      <c r="AV92" s="22">
        <v>0</v>
      </c>
      <c r="AW92" s="22">
        <v>0</v>
      </c>
      <c r="AX92" s="22">
        <v>0</v>
      </c>
      <c r="AY92" s="22">
        <v>0</v>
      </c>
      <c r="AZ92" s="22">
        <v>0</v>
      </c>
      <c r="BA92" s="22">
        <v>0</v>
      </c>
      <c r="BB92" s="22">
        <v>0</v>
      </c>
      <c r="BC92" s="22">
        <v>0</v>
      </c>
      <c r="BD92" s="22">
        <v>0</v>
      </c>
      <c r="BE92" s="22">
        <v>0</v>
      </c>
      <c r="BF92" s="22">
        <v>0</v>
      </c>
      <c r="BG92" s="22">
        <v>0</v>
      </c>
      <c r="BH92" s="22">
        <v>0</v>
      </c>
      <c r="BI92" s="22">
        <v>0</v>
      </c>
      <c r="BJ92" s="22">
        <v>0</v>
      </c>
      <c r="BK92" s="22">
        <v>0</v>
      </c>
      <c r="BL92" s="22">
        <v>0</v>
      </c>
      <c r="BM92" s="22">
        <v>0</v>
      </c>
      <c r="BN92" s="22">
        <v>0</v>
      </c>
      <c r="BO92" s="22">
        <v>0</v>
      </c>
      <c r="BP92" s="22">
        <v>0</v>
      </c>
      <c r="BQ92" s="22">
        <v>0</v>
      </c>
      <c r="BR92" s="22">
        <v>0</v>
      </c>
      <c r="BS92" s="22">
        <v>0</v>
      </c>
      <c r="BT92" s="22">
        <v>0</v>
      </c>
      <c r="BU92" s="22">
        <v>0</v>
      </c>
      <c r="BV92" s="22">
        <v>0</v>
      </c>
      <c r="BW92" s="22">
        <v>0</v>
      </c>
      <c r="BX92" s="22">
        <v>0</v>
      </c>
      <c r="BY92" s="22">
        <v>0</v>
      </c>
      <c r="BZ92" s="22">
        <v>0</v>
      </c>
      <c r="CA92" s="22">
        <v>0</v>
      </c>
      <c r="CB92" s="22">
        <v>0</v>
      </c>
      <c r="CC92" s="22">
        <v>0</v>
      </c>
      <c r="CD92" s="22">
        <v>0</v>
      </c>
      <c r="CE92" s="22">
        <v>0</v>
      </c>
      <c r="CF92" s="22">
        <v>0</v>
      </c>
      <c r="CG92" s="22">
        <v>0</v>
      </c>
      <c r="CH92" s="22">
        <v>0</v>
      </c>
      <c r="CI92" s="22">
        <v>0</v>
      </c>
      <c r="CJ92" s="22">
        <v>0</v>
      </c>
      <c r="CK92" s="22">
        <v>0</v>
      </c>
      <c r="CL92" s="22">
        <v>0</v>
      </c>
      <c r="CM92" s="22">
        <v>0</v>
      </c>
      <c r="CN92" s="22">
        <v>0</v>
      </c>
      <c r="CO92" s="22">
        <v>0</v>
      </c>
      <c r="CP92" s="22">
        <v>0</v>
      </c>
      <c r="CQ92" s="22">
        <v>0</v>
      </c>
      <c r="CR92" s="22">
        <v>0</v>
      </c>
      <c r="CS92" s="22">
        <v>0</v>
      </c>
      <c r="CT92" s="22">
        <v>0</v>
      </c>
      <c r="CU92" s="22">
        <v>0</v>
      </c>
      <c r="CV92" s="22">
        <v>0</v>
      </c>
      <c r="CW92" s="22">
        <v>0</v>
      </c>
      <c r="CX92" s="22">
        <v>0</v>
      </c>
      <c r="CY92" s="22">
        <v>0</v>
      </c>
      <c r="CZ92" s="22">
        <v>0</v>
      </c>
      <c r="DA92" s="22">
        <v>0</v>
      </c>
      <c r="DB92" s="22">
        <v>0</v>
      </c>
      <c r="DC92" s="22">
        <v>0</v>
      </c>
      <c r="DD92" s="22">
        <v>0</v>
      </c>
      <c r="DE92" s="22">
        <v>0</v>
      </c>
      <c r="DF92" s="22">
        <v>0</v>
      </c>
      <c r="DG92" s="22">
        <v>0</v>
      </c>
      <c r="DH92" s="22">
        <v>0</v>
      </c>
      <c r="DI92" s="22">
        <v>0</v>
      </c>
      <c r="DJ92" s="22">
        <v>0</v>
      </c>
      <c r="DK92" s="22">
        <v>0</v>
      </c>
      <c r="DL92" s="22">
        <v>-33656.890018509643</v>
      </c>
      <c r="DM92" s="22">
        <v>0</v>
      </c>
      <c r="DN92" s="22">
        <v>0</v>
      </c>
      <c r="DO92" s="22">
        <v>0</v>
      </c>
      <c r="DP92" s="22">
        <v>0</v>
      </c>
      <c r="DQ92" s="22">
        <v>0</v>
      </c>
      <c r="DR92" s="22">
        <v>0</v>
      </c>
      <c r="DS92" s="22">
        <v>0</v>
      </c>
      <c r="DT92" s="22">
        <v>0</v>
      </c>
      <c r="DU92" s="22">
        <v>0</v>
      </c>
      <c r="DV92" s="22">
        <v>0</v>
      </c>
      <c r="DW92" s="22">
        <v>0</v>
      </c>
      <c r="DX92" s="315">
        <v>-3.8001246284693475E-3</v>
      </c>
      <c r="DY92" s="22">
        <v>0</v>
      </c>
      <c r="DZ92" s="22">
        <v>0</v>
      </c>
      <c r="EA92" s="22">
        <v>0</v>
      </c>
      <c r="EB92" s="22">
        <v>0</v>
      </c>
      <c r="EC92" s="22">
        <v>0</v>
      </c>
      <c r="ED92" s="22">
        <v>0</v>
      </c>
      <c r="EE92" s="22">
        <v>0</v>
      </c>
      <c r="EF92" s="22">
        <v>0</v>
      </c>
      <c r="EG92" s="22">
        <v>0</v>
      </c>
      <c r="EH92" s="22">
        <v>0</v>
      </c>
      <c r="EI92" s="22">
        <v>0</v>
      </c>
    </row>
    <row r="93" spans="1:139" x14ac:dyDescent="0.2">
      <c r="A93" s="76"/>
      <c r="B93" s="76" t="s">
        <v>289</v>
      </c>
      <c r="C93" s="77"/>
      <c r="D93" s="22">
        <v>0</v>
      </c>
      <c r="E93" s="22">
        <v>0</v>
      </c>
      <c r="F93" s="22">
        <v>0</v>
      </c>
      <c r="G93" s="22">
        <v>0</v>
      </c>
      <c r="H93" s="22">
        <v>0</v>
      </c>
      <c r="I93" s="22">
        <v>0</v>
      </c>
      <c r="J93" s="22">
        <v>0</v>
      </c>
      <c r="K93" s="22">
        <v>0</v>
      </c>
      <c r="L93" s="22">
        <v>0</v>
      </c>
      <c r="M93" s="22">
        <v>0</v>
      </c>
      <c r="N93" s="22">
        <v>0</v>
      </c>
      <c r="O93" s="22">
        <v>0</v>
      </c>
      <c r="P93" s="22">
        <v>0</v>
      </c>
      <c r="Q93" s="22">
        <v>0</v>
      </c>
      <c r="R93" s="22">
        <v>0</v>
      </c>
      <c r="S93" s="22">
        <v>0</v>
      </c>
      <c r="T93" s="22">
        <v>0</v>
      </c>
      <c r="U93" s="22">
        <v>0</v>
      </c>
      <c r="V93" s="22">
        <v>0</v>
      </c>
      <c r="W93" s="22">
        <v>0</v>
      </c>
      <c r="X93" s="22">
        <v>0</v>
      </c>
      <c r="Y93" s="22">
        <v>0</v>
      </c>
      <c r="Z93" s="22">
        <v>0</v>
      </c>
      <c r="AA93" s="22">
        <v>0</v>
      </c>
      <c r="AB93" s="22">
        <v>0</v>
      </c>
      <c r="AC93" s="22">
        <v>0</v>
      </c>
      <c r="AD93" s="22">
        <v>0</v>
      </c>
      <c r="AE93" s="22">
        <v>0</v>
      </c>
      <c r="AF93" s="22">
        <v>0</v>
      </c>
      <c r="AG93" s="22">
        <v>0</v>
      </c>
      <c r="AH93" s="22">
        <v>0</v>
      </c>
      <c r="AI93" s="22">
        <v>0</v>
      </c>
      <c r="AJ93" s="22">
        <v>0</v>
      </c>
      <c r="AK93" s="22">
        <v>0</v>
      </c>
      <c r="AL93" s="22">
        <v>0</v>
      </c>
      <c r="AM93" s="22">
        <v>0</v>
      </c>
      <c r="AN93" s="22">
        <v>0</v>
      </c>
      <c r="AO93" s="22">
        <v>0</v>
      </c>
      <c r="AP93" s="22">
        <v>0</v>
      </c>
      <c r="AQ93" s="22">
        <v>0</v>
      </c>
      <c r="AR93" s="22">
        <v>0</v>
      </c>
      <c r="AS93" s="22">
        <v>0</v>
      </c>
      <c r="AT93" s="22">
        <v>0</v>
      </c>
      <c r="AU93" s="22">
        <v>0</v>
      </c>
      <c r="AV93" s="22">
        <v>0</v>
      </c>
      <c r="AW93" s="22">
        <v>0</v>
      </c>
      <c r="AX93" s="22">
        <v>0</v>
      </c>
      <c r="AY93" s="22">
        <v>0</v>
      </c>
      <c r="AZ93" s="22">
        <v>0</v>
      </c>
      <c r="BA93" s="22">
        <v>0</v>
      </c>
      <c r="BB93" s="22">
        <v>0</v>
      </c>
      <c r="BC93" s="22">
        <v>0</v>
      </c>
      <c r="BD93" s="22">
        <v>0</v>
      </c>
      <c r="BE93" s="22">
        <v>0</v>
      </c>
      <c r="BF93" s="22">
        <v>0</v>
      </c>
      <c r="BG93" s="22">
        <v>0</v>
      </c>
      <c r="BH93" s="22">
        <v>0</v>
      </c>
      <c r="BI93" s="22">
        <v>0</v>
      </c>
      <c r="BJ93" s="22">
        <v>0</v>
      </c>
      <c r="BK93" s="22">
        <v>0</v>
      </c>
      <c r="BL93" s="22">
        <v>0</v>
      </c>
      <c r="BM93" s="22">
        <v>0</v>
      </c>
      <c r="BN93" s="22">
        <v>0</v>
      </c>
      <c r="BO93" s="22">
        <v>0</v>
      </c>
      <c r="BP93" s="22">
        <v>0</v>
      </c>
      <c r="BQ93" s="22">
        <v>0</v>
      </c>
      <c r="BR93" s="22">
        <v>0</v>
      </c>
      <c r="BS93" s="22">
        <v>0</v>
      </c>
      <c r="BT93" s="22">
        <v>0</v>
      </c>
      <c r="BU93" s="22">
        <v>0</v>
      </c>
      <c r="BV93" s="22">
        <v>0</v>
      </c>
      <c r="BW93" s="22">
        <v>0</v>
      </c>
      <c r="BX93" s="22">
        <v>0</v>
      </c>
      <c r="BY93" s="22">
        <v>0</v>
      </c>
      <c r="BZ93" s="22">
        <v>0</v>
      </c>
      <c r="CA93" s="22">
        <v>0</v>
      </c>
      <c r="CB93" s="22">
        <v>0</v>
      </c>
      <c r="CC93" s="22">
        <v>0</v>
      </c>
      <c r="CD93" s="22">
        <v>0</v>
      </c>
      <c r="CE93" s="22">
        <v>0</v>
      </c>
      <c r="CF93" s="22">
        <v>0</v>
      </c>
      <c r="CG93" s="22">
        <v>0</v>
      </c>
      <c r="CH93" s="22">
        <v>0</v>
      </c>
      <c r="CI93" s="22">
        <v>0</v>
      </c>
      <c r="CJ93" s="22">
        <v>0</v>
      </c>
      <c r="CK93" s="22">
        <v>0</v>
      </c>
      <c r="CL93" s="22">
        <v>0</v>
      </c>
      <c r="CM93" s="22">
        <v>0</v>
      </c>
      <c r="CN93" s="22">
        <v>0</v>
      </c>
      <c r="CO93" s="22">
        <v>0</v>
      </c>
      <c r="CP93" s="22">
        <v>0</v>
      </c>
      <c r="CQ93" s="22">
        <v>0</v>
      </c>
      <c r="CR93" s="22">
        <v>0</v>
      </c>
      <c r="CS93" s="22">
        <v>4485718.7138001248</v>
      </c>
      <c r="CT93" s="22">
        <v>0</v>
      </c>
      <c r="CU93" s="22">
        <v>0</v>
      </c>
      <c r="CV93" s="22">
        <v>0</v>
      </c>
      <c r="CW93" s="22">
        <v>0</v>
      </c>
      <c r="CX93" s="22">
        <v>0</v>
      </c>
      <c r="CY93" s="22">
        <v>0</v>
      </c>
      <c r="CZ93" s="22">
        <v>0</v>
      </c>
      <c r="DA93" s="22">
        <v>0</v>
      </c>
      <c r="DB93" s="22">
        <v>0</v>
      </c>
      <c r="DC93" s="22">
        <v>0</v>
      </c>
      <c r="DD93" s="22">
        <v>0</v>
      </c>
      <c r="DE93" s="22">
        <v>0</v>
      </c>
      <c r="DF93" s="22">
        <v>0</v>
      </c>
      <c r="DG93" s="22">
        <v>0</v>
      </c>
      <c r="DH93" s="22">
        <v>0</v>
      </c>
      <c r="DI93" s="22">
        <v>0</v>
      </c>
      <c r="DJ93" s="22">
        <v>0</v>
      </c>
      <c r="DK93" s="22">
        <v>0</v>
      </c>
      <c r="DL93" s="22">
        <v>39900.650018509594</v>
      </c>
      <c r="DM93" s="22">
        <v>0</v>
      </c>
      <c r="DN93" s="22">
        <v>0</v>
      </c>
      <c r="DO93" s="22">
        <v>0</v>
      </c>
      <c r="DP93" s="22">
        <v>0</v>
      </c>
      <c r="DQ93" s="22">
        <v>0</v>
      </c>
      <c r="DR93" s="22">
        <v>0</v>
      </c>
      <c r="DS93" s="22">
        <v>0</v>
      </c>
      <c r="DT93" s="22">
        <v>0</v>
      </c>
      <c r="DU93" s="22">
        <v>0</v>
      </c>
      <c r="DV93" s="22">
        <v>0</v>
      </c>
      <c r="DW93" s="22">
        <v>0</v>
      </c>
      <c r="DX93" s="315">
        <v>3.8001246284693475E-3</v>
      </c>
      <c r="DY93" s="22">
        <v>0</v>
      </c>
      <c r="DZ93" s="22">
        <v>0</v>
      </c>
      <c r="EA93" s="22">
        <v>0</v>
      </c>
      <c r="EB93" s="22">
        <v>0</v>
      </c>
      <c r="EC93" s="22">
        <v>0</v>
      </c>
      <c r="ED93" s="22">
        <v>0</v>
      </c>
      <c r="EE93" s="22">
        <v>0</v>
      </c>
      <c r="EF93" s="22">
        <v>0</v>
      </c>
      <c r="EG93" s="22">
        <v>0</v>
      </c>
      <c r="EH93" s="22">
        <v>0</v>
      </c>
      <c r="EI93" s="22">
        <v>0</v>
      </c>
    </row>
    <row r="94" spans="1:139" x14ac:dyDescent="0.2">
      <c r="A94" s="76"/>
      <c r="B94" s="76" t="s">
        <v>234</v>
      </c>
      <c r="C94" s="77"/>
      <c r="D94" s="22">
        <v>0</v>
      </c>
      <c r="E94" s="22">
        <v>0</v>
      </c>
      <c r="F94" s="22">
        <v>0</v>
      </c>
      <c r="G94" s="22">
        <v>0</v>
      </c>
      <c r="H94" s="22">
        <v>0</v>
      </c>
      <c r="I94" s="22">
        <v>0</v>
      </c>
      <c r="J94" s="22">
        <v>0</v>
      </c>
      <c r="K94" s="22">
        <v>0</v>
      </c>
      <c r="L94" s="22">
        <v>0</v>
      </c>
      <c r="M94" s="22">
        <v>0</v>
      </c>
      <c r="N94" s="22">
        <v>0</v>
      </c>
      <c r="O94" s="22">
        <v>0</v>
      </c>
      <c r="P94" s="22">
        <v>0</v>
      </c>
      <c r="Q94" s="22">
        <v>0</v>
      </c>
      <c r="R94" s="22">
        <v>0</v>
      </c>
      <c r="S94" s="22">
        <v>0</v>
      </c>
      <c r="T94" s="22">
        <v>0</v>
      </c>
      <c r="U94" s="22">
        <v>0</v>
      </c>
      <c r="V94" s="22">
        <v>0</v>
      </c>
      <c r="W94" s="22">
        <v>0</v>
      </c>
      <c r="X94" s="22">
        <v>0</v>
      </c>
      <c r="Y94" s="22">
        <v>0</v>
      </c>
      <c r="Z94" s="22">
        <v>0</v>
      </c>
      <c r="AA94" s="22">
        <v>0</v>
      </c>
      <c r="AB94" s="22">
        <v>0</v>
      </c>
      <c r="AC94" s="22">
        <v>0</v>
      </c>
      <c r="AD94" s="22">
        <v>0</v>
      </c>
      <c r="AE94" s="22">
        <v>0</v>
      </c>
      <c r="AF94" s="22">
        <v>0</v>
      </c>
      <c r="AG94" s="22">
        <v>0</v>
      </c>
      <c r="AH94" s="22">
        <v>0</v>
      </c>
      <c r="AI94" s="22">
        <v>0</v>
      </c>
      <c r="AJ94" s="22">
        <v>0</v>
      </c>
      <c r="AK94" s="22">
        <v>0</v>
      </c>
      <c r="AL94" s="22">
        <v>0</v>
      </c>
      <c r="AM94" s="22">
        <v>0</v>
      </c>
      <c r="AN94" s="22">
        <v>0</v>
      </c>
      <c r="AO94" s="22">
        <v>0</v>
      </c>
      <c r="AP94" s="22">
        <v>0</v>
      </c>
      <c r="AQ94" s="22">
        <v>0</v>
      </c>
      <c r="AR94" s="22">
        <v>0</v>
      </c>
      <c r="AS94" s="22">
        <v>0</v>
      </c>
      <c r="AT94" s="22">
        <v>0</v>
      </c>
      <c r="AU94" s="22">
        <v>0</v>
      </c>
      <c r="AV94" s="22">
        <v>0</v>
      </c>
      <c r="AW94" s="22">
        <v>0</v>
      </c>
      <c r="AX94" s="22">
        <v>0</v>
      </c>
      <c r="AY94" s="22">
        <v>0</v>
      </c>
      <c r="AZ94" s="22">
        <v>0</v>
      </c>
      <c r="BA94" s="22">
        <v>0</v>
      </c>
      <c r="BB94" s="22">
        <v>0</v>
      </c>
      <c r="BC94" s="22">
        <v>0</v>
      </c>
      <c r="BD94" s="22">
        <v>0</v>
      </c>
      <c r="BE94" s="22">
        <v>0</v>
      </c>
      <c r="BF94" s="22">
        <v>0</v>
      </c>
      <c r="BG94" s="22">
        <v>0</v>
      </c>
      <c r="BH94" s="22">
        <v>0</v>
      </c>
      <c r="BI94" s="22">
        <v>0</v>
      </c>
      <c r="BJ94" s="22">
        <v>0</v>
      </c>
      <c r="BK94" s="22">
        <v>0</v>
      </c>
      <c r="BL94" s="22">
        <v>0</v>
      </c>
      <c r="BM94" s="22">
        <v>0</v>
      </c>
      <c r="BN94" s="22">
        <v>0</v>
      </c>
      <c r="BO94" s="22">
        <v>0</v>
      </c>
      <c r="BP94" s="22">
        <v>0</v>
      </c>
      <c r="BQ94" s="22">
        <v>0</v>
      </c>
      <c r="BR94" s="22">
        <v>0</v>
      </c>
      <c r="BS94" s="22">
        <v>0</v>
      </c>
      <c r="BT94" s="22">
        <v>0</v>
      </c>
      <c r="BU94" s="22">
        <v>0</v>
      </c>
      <c r="BV94" s="22">
        <v>0</v>
      </c>
      <c r="BW94" s="22">
        <v>0</v>
      </c>
      <c r="BX94" s="22">
        <v>0</v>
      </c>
      <c r="BY94" s="22">
        <v>0</v>
      </c>
      <c r="BZ94" s="22">
        <v>0</v>
      </c>
      <c r="CA94" s="22">
        <v>0</v>
      </c>
      <c r="CB94" s="22">
        <v>0</v>
      </c>
      <c r="CC94" s="22">
        <v>0</v>
      </c>
      <c r="CD94" s="22">
        <v>0</v>
      </c>
      <c r="CE94" s="22">
        <v>0</v>
      </c>
      <c r="CF94" s="22">
        <v>0</v>
      </c>
      <c r="CG94" s="22">
        <v>0</v>
      </c>
      <c r="CH94" s="22">
        <v>0</v>
      </c>
      <c r="CI94" s="22">
        <v>0</v>
      </c>
      <c r="CJ94" s="22">
        <v>0</v>
      </c>
      <c r="CK94" s="22">
        <v>0</v>
      </c>
      <c r="CL94" s="22">
        <v>0</v>
      </c>
      <c r="CM94" s="22">
        <v>0</v>
      </c>
      <c r="CN94" s="22">
        <v>0</v>
      </c>
      <c r="CO94" s="22">
        <v>0</v>
      </c>
      <c r="CP94" s="22">
        <v>0</v>
      </c>
      <c r="CQ94" s="22">
        <v>0</v>
      </c>
      <c r="CR94" s="22">
        <v>0</v>
      </c>
      <c r="CS94" s="22">
        <v>0</v>
      </c>
      <c r="CT94" s="22">
        <v>0</v>
      </c>
      <c r="CU94" s="22">
        <v>0</v>
      </c>
      <c r="CV94" s="22">
        <v>0</v>
      </c>
      <c r="CW94" s="22">
        <v>0</v>
      </c>
      <c r="CX94" s="22">
        <v>0</v>
      </c>
      <c r="CY94" s="22">
        <v>0</v>
      </c>
      <c r="CZ94" s="22">
        <v>0</v>
      </c>
      <c r="DA94" s="22">
        <v>0</v>
      </c>
      <c r="DB94" s="22">
        <v>0</v>
      </c>
      <c r="DC94" s="22">
        <v>0</v>
      </c>
      <c r="DD94" s="22">
        <v>0</v>
      </c>
      <c r="DE94" s="22">
        <v>0</v>
      </c>
      <c r="DF94" s="22">
        <v>0</v>
      </c>
      <c r="DG94" s="22">
        <v>0</v>
      </c>
      <c r="DH94" s="22">
        <v>0</v>
      </c>
      <c r="DI94" s="22">
        <v>0</v>
      </c>
      <c r="DJ94" s="22">
        <v>0</v>
      </c>
      <c r="DK94" s="22">
        <v>0</v>
      </c>
      <c r="DL94" s="22">
        <v>0</v>
      </c>
      <c r="DM94" s="22">
        <v>0</v>
      </c>
      <c r="DN94" s="22">
        <v>0</v>
      </c>
      <c r="DO94" s="22">
        <v>0</v>
      </c>
      <c r="DP94" s="22">
        <v>0</v>
      </c>
      <c r="DQ94" s="22">
        <v>0</v>
      </c>
      <c r="DR94" s="22">
        <v>0</v>
      </c>
      <c r="DS94" s="22">
        <v>0</v>
      </c>
      <c r="DT94" s="22">
        <v>0</v>
      </c>
      <c r="DU94" s="22">
        <v>0</v>
      </c>
      <c r="DV94" s="22">
        <v>0</v>
      </c>
      <c r="DW94" s="22">
        <v>0</v>
      </c>
      <c r="DX94" s="22">
        <v>0</v>
      </c>
      <c r="DY94" s="22">
        <v>0</v>
      </c>
      <c r="DZ94" s="22">
        <v>0</v>
      </c>
      <c r="EA94" s="22">
        <v>0</v>
      </c>
      <c r="EB94" s="22">
        <v>0</v>
      </c>
      <c r="EC94" s="22">
        <v>0</v>
      </c>
      <c r="ED94" s="22">
        <v>0</v>
      </c>
      <c r="EE94" s="22">
        <v>0</v>
      </c>
      <c r="EF94" s="22">
        <v>0</v>
      </c>
      <c r="EG94" s="22">
        <v>0</v>
      </c>
      <c r="EH94" s="22">
        <v>0</v>
      </c>
      <c r="EI94" s="22">
        <v>0</v>
      </c>
    </row>
    <row r="95" spans="1:139" x14ac:dyDescent="0.2">
      <c r="A95" s="76"/>
      <c r="B95" s="76" t="s">
        <v>290</v>
      </c>
      <c r="C95" s="77"/>
      <c r="D95" s="22">
        <v>0</v>
      </c>
      <c r="E95" s="22">
        <v>0</v>
      </c>
      <c r="F95" s="22">
        <v>0</v>
      </c>
      <c r="G95" s="22">
        <v>0</v>
      </c>
      <c r="H95" s="22">
        <v>0</v>
      </c>
      <c r="I95" s="22">
        <v>0</v>
      </c>
      <c r="J95" s="22">
        <v>0</v>
      </c>
      <c r="K95" s="22">
        <v>0</v>
      </c>
      <c r="L95" s="22">
        <v>0</v>
      </c>
      <c r="M95" s="22">
        <v>0</v>
      </c>
      <c r="N95" s="22">
        <v>0</v>
      </c>
      <c r="O95" s="22">
        <v>0</v>
      </c>
      <c r="P95" s="22">
        <v>0</v>
      </c>
      <c r="Q95" s="22">
        <v>0</v>
      </c>
      <c r="R95" s="22">
        <v>0</v>
      </c>
      <c r="S95" s="22">
        <v>0</v>
      </c>
      <c r="T95" s="22">
        <v>0</v>
      </c>
      <c r="U95" s="22">
        <v>0</v>
      </c>
      <c r="V95" s="22">
        <v>0</v>
      </c>
      <c r="W95" s="22">
        <v>0</v>
      </c>
      <c r="X95" s="22">
        <v>0</v>
      </c>
      <c r="Y95" s="22">
        <v>0</v>
      </c>
      <c r="Z95" s="22">
        <v>0</v>
      </c>
      <c r="AA95" s="22">
        <v>0</v>
      </c>
      <c r="AB95" s="22">
        <v>0</v>
      </c>
      <c r="AC95" s="22">
        <v>0</v>
      </c>
      <c r="AD95" s="22">
        <v>0</v>
      </c>
      <c r="AE95" s="22">
        <v>0</v>
      </c>
      <c r="AF95" s="22">
        <v>0</v>
      </c>
      <c r="AG95" s="22">
        <v>0</v>
      </c>
      <c r="AH95" s="22">
        <v>0</v>
      </c>
      <c r="AI95" s="22">
        <v>0</v>
      </c>
      <c r="AJ95" s="22">
        <v>0</v>
      </c>
      <c r="AK95" s="22">
        <v>0</v>
      </c>
      <c r="AL95" s="22">
        <v>0</v>
      </c>
      <c r="AM95" s="22">
        <v>0</v>
      </c>
      <c r="AN95" s="22">
        <v>0</v>
      </c>
      <c r="AO95" s="22">
        <v>0</v>
      </c>
      <c r="AP95" s="22">
        <v>0</v>
      </c>
      <c r="AQ95" s="22">
        <v>0</v>
      </c>
      <c r="AR95" s="22">
        <v>0</v>
      </c>
      <c r="AS95" s="22">
        <v>0</v>
      </c>
      <c r="AT95" s="22">
        <v>0</v>
      </c>
      <c r="AU95" s="22">
        <v>0</v>
      </c>
      <c r="AV95" s="22">
        <v>0</v>
      </c>
      <c r="AW95" s="22">
        <v>0</v>
      </c>
      <c r="AX95" s="22">
        <v>0</v>
      </c>
      <c r="AY95" s="22">
        <v>0</v>
      </c>
      <c r="AZ95" s="22">
        <v>0</v>
      </c>
      <c r="BA95" s="22">
        <v>0</v>
      </c>
      <c r="BB95" s="22">
        <v>0</v>
      </c>
      <c r="BC95" s="22">
        <v>0</v>
      </c>
      <c r="BD95" s="22">
        <v>0</v>
      </c>
      <c r="BE95" s="22">
        <v>0</v>
      </c>
      <c r="BF95" s="22">
        <v>0</v>
      </c>
      <c r="BG95" s="22">
        <v>0</v>
      </c>
      <c r="BH95" s="22">
        <v>0</v>
      </c>
      <c r="BI95" s="22">
        <v>0</v>
      </c>
      <c r="BJ95" s="22">
        <v>0</v>
      </c>
      <c r="BK95" s="22">
        <v>0</v>
      </c>
      <c r="BL95" s="22">
        <v>0</v>
      </c>
      <c r="BM95" s="22">
        <v>0</v>
      </c>
      <c r="BN95" s="22">
        <v>0</v>
      </c>
      <c r="BO95" s="22">
        <v>0</v>
      </c>
      <c r="BP95" s="22">
        <v>0</v>
      </c>
      <c r="BQ95" s="22">
        <v>0</v>
      </c>
      <c r="BR95" s="22">
        <v>0</v>
      </c>
      <c r="BS95" s="22">
        <v>0</v>
      </c>
      <c r="BT95" s="22">
        <v>0</v>
      </c>
      <c r="BU95" s="22">
        <v>0</v>
      </c>
      <c r="BV95" s="22">
        <v>0</v>
      </c>
      <c r="BW95" s="22">
        <v>0</v>
      </c>
      <c r="BX95" s="22">
        <v>0</v>
      </c>
      <c r="BY95" s="22">
        <v>0</v>
      </c>
      <c r="BZ95" s="22">
        <v>0</v>
      </c>
      <c r="CA95" s="22">
        <v>0</v>
      </c>
      <c r="CB95" s="22">
        <v>0</v>
      </c>
      <c r="CC95" s="22">
        <v>0</v>
      </c>
      <c r="CD95" s="22">
        <v>0</v>
      </c>
      <c r="CE95" s="22">
        <v>0</v>
      </c>
      <c r="CF95" s="22">
        <v>0</v>
      </c>
      <c r="CG95" s="22">
        <v>0</v>
      </c>
      <c r="CH95" s="22">
        <v>0</v>
      </c>
      <c r="CI95" s="22">
        <v>0</v>
      </c>
      <c r="CJ95" s="22">
        <v>0</v>
      </c>
      <c r="CK95" s="22">
        <v>0</v>
      </c>
      <c r="CL95" s="22">
        <v>0</v>
      </c>
      <c r="CM95" s="22">
        <v>0</v>
      </c>
      <c r="CN95" s="22">
        <v>0</v>
      </c>
      <c r="CO95" s="22">
        <v>0</v>
      </c>
      <c r="CP95" s="22">
        <v>0</v>
      </c>
      <c r="CQ95" s="22">
        <v>0</v>
      </c>
      <c r="CR95" s="22">
        <v>0</v>
      </c>
      <c r="CS95" s="22">
        <v>0</v>
      </c>
      <c r="CT95" s="22">
        <v>0</v>
      </c>
      <c r="CU95" s="22">
        <v>0</v>
      </c>
      <c r="CV95" s="22">
        <v>0</v>
      </c>
      <c r="CW95" s="22">
        <v>0</v>
      </c>
      <c r="CX95" s="22">
        <v>0</v>
      </c>
      <c r="CY95" s="22">
        <v>0</v>
      </c>
      <c r="CZ95" s="22">
        <v>0</v>
      </c>
      <c r="DA95" s="22">
        <v>0</v>
      </c>
      <c r="DB95" s="22">
        <v>0</v>
      </c>
      <c r="DC95" s="22">
        <v>0</v>
      </c>
      <c r="DD95" s="22">
        <v>0</v>
      </c>
      <c r="DE95" s="22">
        <v>0</v>
      </c>
      <c r="DF95" s="22">
        <v>0</v>
      </c>
      <c r="DG95" s="22">
        <v>0</v>
      </c>
      <c r="DH95" s="22">
        <v>0</v>
      </c>
      <c r="DI95" s="22">
        <v>0</v>
      </c>
      <c r="DJ95" s="22">
        <v>0</v>
      </c>
      <c r="DK95" s="22">
        <v>0</v>
      </c>
      <c r="DL95" s="22">
        <v>0</v>
      </c>
      <c r="DM95" s="22">
        <v>0</v>
      </c>
      <c r="DN95" s="22">
        <v>0</v>
      </c>
      <c r="DO95" s="22">
        <v>0</v>
      </c>
      <c r="DP95" s="22">
        <v>0</v>
      </c>
      <c r="DQ95" s="22">
        <v>0</v>
      </c>
      <c r="DR95" s="22">
        <v>0</v>
      </c>
      <c r="DS95" s="22">
        <v>0</v>
      </c>
      <c r="DT95" s="22">
        <v>0</v>
      </c>
      <c r="DU95" s="22">
        <v>0</v>
      </c>
      <c r="DV95" s="22">
        <v>0</v>
      </c>
      <c r="DW95" s="22">
        <v>0</v>
      </c>
      <c r="DX95" s="22">
        <v>0</v>
      </c>
      <c r="DY95" s="22">
        <v>0</v>
      </c>
      <c r="DZ95" s="22">
        <v>0</v>
      </c>
      <c r="EA95" s="22">
        <v>0</v>
      </c>
      <c r="EB95" s="22">
        <v>0</v>
      </c>
      <c r="EC95" s="22">
        <v>0</v>
      </c>
      <c r="ED95" s="22">
        <v>0</v>
      </c>
      <c r="EE95" s="22">
        <v>0</v>
      </c>
      <c r="EF95" s="22">
        <v>0</v>
      </c>
      <c r="EG95" s="22">
        <v>0</v>
      </c>
      <c r="EH95" s="22">
        <v>0</v>
      </c>
      <c r="EI95" s="22">
        <v>0</v>
      </c>
    </row>
    <row r="96" spans="1:139" x14ac:dyDescent="0.2">
      <c r="A96" s="76"/>
      <c r="B96" s="76" t="s">
        <v>151</v>
      </c>
      <c r="C96" s="76"/>
      <c r="D96" s="22">
        <v>0</v>
      </c>
      <c r="E96" s="22">
        <v>0</v>
      </c>
      <c r="F96" s="22">
        <v>0</v>
      </c>
      <c r="G96" s="22">
        <v>0</v>
      </c>
      <c r="H96" s="22">
        <v>0</v>
      </c>
      <c r="I96" s="22">
        <v>0</v>
      </c>
      <c r="J96" s="22">
        <v>0</v>
      </c>
      <c r="K96" s="22">
        <v>0</v>
      </c>
      <c r="L96" s="22">
        <v>0</v>
      </c>
      <c r="M96" s="22">
        <v>0</v>
      </c>
      <c r="N96" s="22">
        <v>0</v>
      </c>
      <c r="O96" s="22">
        <v>0</v>
      </c>
      <c r="P96" s="22">
        <v>0</v>
      </c>
      <c r="Q96" s="22">
        <v>0</v>
      </c>
      <c r="R96" s="22">
        <v>0</v>
      </c>
      <c r="S96" s="22">
        <v>0</v>
      </c>
      <c r="T96" s="22">
        <v>0</v>
      </c>
      <c r="U96" s="22">
        <v>0</v>
      </c>
      <c r="V96" s="22">
        <v>0</v>
      </c>
      <c r="W96" s="22">
        <v>0</v>
      </c>
      <c r="X96" s="22">
        <v>0</v>
      </c>
      <c r="Y96" s="22">
        <v>0</v>
      </c>
      <c r="Z96" s="22">
        <v>0</v>
      </c>
      <c r="AA96" s="22">
        <v>0</v>
      </c>
      <c r="AB96" s="22">
        <v>0</v>
      </c>
      <c r="AC96" s="22">
        <v>0</v>
      </c>
      <c r="AD96" s="22">
        <v>0</v>
      </c>
      <c r="AE96" s="22">
        <v>0</v>
      </c>
      <c r="AF96" s="22">
        <v>0</v>
      </c>
      <c r="AG96" s="22">
        <v>0</v>
      </c>
      <c r="AH96" s="22">
        <v>0</v>
      </c>
      <c r="AI96" s="22">
        <v>0</v>
      </c>
      <c r="AJ96" s="22">
        <v>0</v>
      </c>
      <c r="AK96" s="22">
        <v>0</v>
      </c>
      <c r="AL96" s="22">
        <v>0</v>
      </c>
      <c r="AM96" s="22">
        <v>0</v>
      </c>
      <c r="AN96" s="22">
        <v>0</v>
      </c>
      <c r="AO96" s="22">
        <v>0</v>
      </c>
      <c r="AP96" s="22">
        <v>0</v>
      </c>
      <c r="AQ96" s="22">
        <v>0</v>
      </c>
      <c r="AR96" s="22">
        <v>0</v>
      </c>
      <c r="AS96" s="22">
        <v>0</v>
      </c>
      <c r="AT96" s="22">
        <v>0</v>
      </c>
      <c r="AU96" s="22">
        <v>0</v>
      </c>
      <c r="AV96" s="22">
        <v>0</v>
      </c>
      <c r="AW96" s="22">
        <v>0</v>
      </c>
      <c r="AX96" s="22">
        <v>0</v>
      </c>
      <c r="AY96" s="22">
        <v>0</v>
      </c>
      <c r="AZ96" s="22">
        <v>0</v>
      </c>
      <c r="BA96" s="22">
        <v>0</v>
      </c>
      <c r="BB96" s="22">
        <v>0</v>
      </c>
      <c r="BC96" s="22">
        <v>0</v>
      </c>
      <c r="BD96" s="22">
        <v>0</v>
      </c>
      <c r="BE96" s="22">
        <v>0</v>
      </c>
      <c r="BF96" s="22">
        <v>0</v>
      </c>
      <c r="BG96" s="22">
        <v>0</v>
      </c>
      <c r="BH96" s="22">
        <v>0</v>
      </c>
      <c r="BI96" s="22">
        <v>0</v>
      </c>
      <c r="BJ96" s="22">
        <v>0</v>
      </c>
      <c r="BK96" s="22">
        <v>0</v>
      </c>
      <c r="BL96" s="22">
        <v>0</v>
      </c>
      <c r="BM96" s="22">
        <v>0</v>
      </c>
      <c r="BN96" s="22">
        <v>0</v>
      </c>
      <c r="BO96" s="22">
        <v>0</v>
      </c>
      <c r="BP96" s="22">
        <v>0</v>
      </c>
      <c r="BQ96" s="22">
        <v>0</v>
      </c>
      <c r="BR96" s="22">
        <v>0</v>
      </c>
      <c r="BS96" s="22">
        <v>0</v>
      </c>
      <c r="BT96" s="22">
        <v>0</v>
      </c>
      <c r="BU96" s="22">
        <v>0</v>
      </c>
      <c r="BV96" s="22">
        <v>0</v>
      </c>
      <c r="BW96" s="22">
        <v>0</v>
      </c>
      <c r="BX96" s="22">
        <v>0</v>
      </c>
      <c r="BY96" s="22">
        <v>0</v>
      </c>
      <c r="BZ96" s="22">
        <v>0</v>
      </c>
      <c r="CA96" s="22">
        <v>0</v>
      </c>
      <c r="CB96" s="22">
        <v>0</v>
      </c>
      <c r="CC96" s="22">
        <v>0</v>
      </c>
      <c r="CD96" s="22">
        <v>0</v>
      </c>
      <c r="CE96" s="22">
        <v>0</v>
      </c>
      <c r="CF96" s="22">
        <v>0</v>
      </c>
      <c r="CG96" s="22">
        <v>0</v>
      </c>
      <c r="CH96" s="22">
        <v>0</v>
      </c>
      <c r="CI96" s="22">
        <v>0</v>
      </c>
      <c r="CJ96" s="22">
        <v>0</v>
      </c>
      <c r="CK96" s="22">
        <v>0</v>
      </c>
      <c r="CL96" s="22">
        <v>0</v>
      </c>
      <c r="CM96" s="22">
        <v>0</v>
      </c>
      <c r="CN96" s="22">
        <v>0</v>
      </c>
      <c r="CO96" s="22">
        <v>0</v>
      </c>
      <c r="CP96" s="22">
        <v>0</v>
      </c>
      <c r="CQ96" s="22">
        <v>0</v>
      </c>
      <c r="CR96" s="22">
        <v>0</v>
      </c>
      <c r="CS96" s="22">
        <v>-120072.35</v>
      </c>
      <c r="CT96" s="22">
        <v>-228423.5</v>
      </c>
      <c r="CU96" s="22">
        <v>-301058.92</v>
      </c>
      <c r="CV96" s="22">
        <v>-291480.52</v>
      </c>
      <c r="CW96" s="22">
        <v>-285242.69</v>
      </c>
      <c r="CX96" s="22">
        <v>-275496.83</v>
      </c>
      <c r="CY96" s="22">
        <v>-199242.41</v>
      </c>
      <c r="CZ96" s="22">
        <v>-188018.24</v>
      </c>
      <c r="DA96" s="22">
        <v>-190281.58</v>
      </c>
      <c r="DB96" s="22">
        <v>-182175.1</v>
      </c>
      <c r="DC96" s="22">
        <v>-183999.73</v>
      </c>
      <c r="DD96" s="22">
        <v>-171831.72</v>
      </c>
      <c r="DE96" s="22">
        <v>-214247.21</v>
      </c>
      <c r="DF96" s="22">
        <v>-243294.35</v>
      </c>
      <c r="DG96" s="22">
        <v>-336306.47</v>
      </c>
      <c r="DH96" s="22">
        <v>-319383.12</v>
      </c>
      <c r="DI96" s="22">
        <v>-267489.40000000002</v>
      </c>
      <c r="DJ96" s="22">
        <v>-254285.1</v>
      </c>
      <c r="DK96" s="22">
        <v>-239633.23</v>
      </c>
      <c r="DL96" s="22">
        <v>0</v>
      </c>
      <c r="DM96" s="22">
        <v>0</v>
      </c>
      <c r="DN96" s="22">
        <v>0</v>
      </c>
      <c r="DO96" s="22">
        <v>0</v>
      </c>
      <c r="DP96" s="22">
        <v>0</v>
      </c>
      <c r="DQ96" s="22">
        <v>0</v>
      </c>
      <c r="DR96" s="22">
        <v>0</v>
      </c>
      <c r="DS96" s="22">
        <v>0</v>
      </c>
      <c r="DT96" s="22">
        <v>0</v>
      </c>
      <c r="DU96" s="22">
        <v>0</v>
      </c>
      <c r="DV96" s="22">
        <v>0</v>
      </c>
      <c r="DW96" s="22">
        <v>0</v>
      </c>
      <c r="DX96" s="22">
        <v>0</v>
      </c>
      <c r="DY96" s="22">
        <v>0</v>
      </c>
      <c r="DZ96" s="22">
        <v>0</v>
      </c>
      <c r="EA96" s="22">
        <v>0</v>
      </c>
      <c r="EB96" s="22">
        <v>0</v>
      </c>
      <c r="EC96" s="22">
        <v>0</v>
      </c>
      <c r="ED96" s="22">
        <v>0</v>
      </c>
      <c r="EE96" s="22">
        <v>0</v>
      </c>
      <c r="EF96" s="22">
        <v>0</v>
      </c>
      <c r="EG96" s="22">
        <v>0</v>
      </c>
      <c r="EH96" s="315">
        <f>'Amort Estimate'!D56</f>
        <v>0</v>
      </c>
      <c r="EI96" s="315">
        <f>'Amort Estimate'!E56</f>
        <v>0</v>
      </c>
    </row>
    <row r="97" spans="1:139" x14ac:dyDescent="0.2">
      <c r="A97" s="76"/>
      <c r="B97" s="76" t="s">
        <v>152</v>
      </c>
      <c r="C97" s="76"/>
      <c r="D97" s="18">
        <f t="shared" ref="D97:AI97" si="514">SUM(D92:D96)</f>
        <v>0</v>
      </c>
      <c r="E97" s="18">
        <f t="shared" si="514"/>
        <v>0</v>
      </c>
      <c r="F97" s="18">
        <f t="shared" si="514"/>
        <v>0</v>
      </c>
      <c r="G97" s="18">
        <f t="shared" si="514"/>
        <v>0</v>
      </c>
      <c r="H97" s="18">
        <f t="shared" si="514"/>
        <v>0</v>
      </c>
      <c r="I97" s="18">
        <f t="shared" si="514"/>
        <v>0</v>
      </c>
      <c r="J97" s="18">
        <f t="shared" si="514"/>
        <v>0</v>
      </c>
      <c r="K97" s="18">
        <f t="shared" si="514"/>
        <v>0</v>
      </c>
      <c r="L97" s="18">
        <f t="shared" si="514"/>
        <v>0</v>
      </c>
      <c r="M97" s="18">
        <f t="shared" si="514"/>
        <v>0</v>
      </c>
      <c r="N97" s="18">
        <f t="shared" si="514"/>
        <v>0</v>
      </c>
      <c r="O97" s="18">
        <f t="shared" si="514"/>
        <v>0</v>
      </c>
      <c r="P97" s="18">
        <f t="shared" si="514"/>
        <v>0</v>
      </c>
      <c r="Q97" s="18">
        <f t="shared" si="514"/>
        <v>0</v>
      </c>
      <c r="R97" s="18">
        <f t="shared" si="514"/>
        <v>0</v>
      </c>
      <c r="S97" s="18">
        <f t="shared" si="514"/>
        <v>0</v>
      </c>
      <c r="T97" s="18">
        <f t="shared" si="514"/>
        <v>0</v>
      </c>
      <c r="U97" s="18">
        <f t="shared" si="514"/>
        <v>0</v>
      </c>
      <c r="V97" s="18">
        <f t="shared" si="514"/>
        <v>0</v>
      </c>
      <c r="W97" s="18">
        <f t="shared" si="514"/>
        <v>0</v>
      </c>
      <c r="X97" s="18">
        <f t="shared" si="514"/>
        <v>0</v>
      </c>
      <c r="Y97" s="18">
        <f t="shared" si="514"/>
        <v>0</v>
      </c>
      <c r="Z97" s="18">
        <f t="shared" si="514"/>
        <v>0</v>
      </c>
      <c r="AA97" s="18">
        <f t="shared" si="514"/>
        <v>0</v>
      </c>
      <c r="AB97" s="18">
        <f t="shared" si="514"/>
        <v>0</v>
      </c>
      <c r="AC97" s="18">
        <f t="shared" si="514"/>
        <v>0</v>
      </c>
      <c r="AD97" s="18">
        <f t="shared" si="514"/>
        <v>0</v>
      </c>
      <c r="AE97" s="18">
        <f t="shared" si="514"/>
        <v>0</v>
      </c>
      <c r="AF97" s="18">
        <f t="shared" si="514"/>
        <v>0</v>
      </c>
      <c r="AG97" s="18">
        <f t="shared" si="514"/>
        <v>0</v>
      </c>
      <c r="AH97" s="18">
        <f t="shared" si="514"/>
        <v>0</v>
      </c>
      <c r="AI97" s="18">
        <f t="shared" si="514"/>
        <v>0</v>
      </c>
      <c r="AJ97" s="18">
        <f t="shared" ref="AJ97:BO97" si="515">SUM(AJ92:AJ96)</f>
        <v>0</v>
      </c>
      <c r="AK97" s="18">
        <f t="shared" si="515"/>
        <v>0</v>
      </c>
      <c r="AL97" s="18">
        <f t="shared" si="515"/>
        <v>0</v>
      </c>
      <c r="AM97" s="18">
        <f t="shared" si="515"/>
        <v>0</v>
      </c>
      <c r="AN97" s="18">
        <f t="shared" si="515"/>
        <v>0</v>
      </c>
      <c r="AO97" s="18">
        <f t="shared" si="515"/>
        <v>0</v>
      </c>
      <c r="AP97" s="18">
        <f t="shared" si="515"/>
        <v>0</v>
      </c>
      <c r="AQ97" s="18">
        <f t="shared" si="515"/>
        <v>0</v>
      </c>
      <c r="AR97" s="18">
        <f t="shared" si="515"/>
        <v>0</v>
      </c>
      <c r="AS97" s="18">
        <f t="shared" si="515"/>
        <v>0</v>
      </c>
      <c r="AT97" s="18">
        <f t="shared" si="515"/>
        <v>0</v>
      </c>
      <c r="AU97" s="18">
        <f t="shared" si="515"/>
        <v>0</v>
      </c>
      <c r="AV97" s="18">
        <f t="shared" si="515"/>
        <v>0</v>
      </c>
      <c r="AW97" s="18">
        <f t="shared" si="515"/>
        <v>0</v>
      </c>
      <c r="AX97" s="18">
        <f t="shared" si="515"/>
        <v>0</v>
      </c>
      <c r="AY97" s="18">
        <f t="shared" si="515"/>
        <v>0</v>
      </c>
      <c r="AZ97" s="18">
        <f t="shared" si="515"/>
        <v>0</v>
      </c>
      <c r="BA97" s="18">
        <f t="shared" si="515"/>
        <v>0</v>
      </c>
      <c r="BB97" s="18">
        <f t="shared" si="515"/>
        <v>0</v>
      </c>
      <c r="BC97" s="18">
        <f t="shared" si="515"/>
        <v>0</v>
      </c>
      <c r="BD97" s="18">
        <f t="shared" si="515"/>
        <v>0</v>
      </c>
      <c r="BE97" s="18">
        <f t="shared" si="515"/>
        <v>0</v>
      </c>
      <c r="BF97" s="18">
        <f t="shared" si="515"/>
        <v>0</v>
      </c>
      <c r="BG97" s="18">
        <f t="shared" si="515"/>
        <v>0</v>
      </c>
      <c r="BH97" s="18">
        <f t="shared" si="515"/>
        <v>0</v>
      </c>
      <c r="BI97" s="18">
        <f t="shared" si="515"/>
        <v>0</v>
      </c>
      <c r="BJ97" s="18">
        <f t="shared" si="515"/>
        <v>0</v>
      </c>
      <c r="BK97" s="18">
        <f t="shared" si="515"/>
        <v>0</v>
      </c>
      <c r="BL97" s="18">
        <f t="shared" si="515"/>
        <v>0</v>
      </c>
      <c r="BM97" s="18">
        <f t="shared" si="515"/>
        <v>0</v>
      </c>
      <c r="BN97" s="18">
        <f t="shared" si="515"/>
        <v>0</v>
      </c>
      <c r="BO97" s="18">
        <f t="shared" si="515"/>
        <v>0</v>
      </c>
      <c r="BP97" s="18">
        <f t="shared" ref="BP97:DS97" si="516">SUM(BP92:BP96)</f>
        <v>0</v>
      </c>
      <c r="BQ97" s="18">
        <f t="shared" si="516"/>
        <v>0</v>
      </c>
      <c r="BR97" s="18">
        <f t="shared" si="516"/>
        <v>0</v>
      </c>
      <c r="BS97" s="18">
        <f t="shared" si="516"/>
        <v>0</v>
      </c>
      <c r="BT97" s="18">
        <f t="shared" si="516"/>
        <v>0</v>
      </c>
      <c r="BU97" s="18">
        <f t="shared" si="516"/>
        <v>0</v>
      </c>
      <c r="BV97" s="18">
        <f t="shared" si="516"/>
        <v>0</v>
      </c>
      <c r="BW97" s="18">
        <f t="shared" si="516"/>
        <v>0</v>
      </c>
      <c r="BX97" s="18">
        <f t="shared" si="516"/>
        <v>0</v>
      </c>
      <c r="BY97" s="18">
        <f t="shared" si="516"/>
        <v>0</v>
      </c>
      <c r="BZ97" s="18">
        <f t="shared" si="516"/>
        <v>0</v>
      </c>
      <c r="CA97" s="18">
        <f t="shared" si="516"/>
        <v>0</v>
      </c>
      <c r="CB97" s="18">
        <f t="shared" si="516"/>
        <v>0</v>
      </c>
      <c r="CC97" s="18">
        <f t="shared" si="516"/>
        <v>0</v>
      </c>
      <c r="CD97" s="18">
        <f t="shared" si="516"/>
        <v>0</v>
      </c>
      <c r="CE97" s="18">
        <f t="shared" si="516"/>
        <v>0</v>
      </c>
      <c r="CF97" s="18">
        <f t="shared" si="516"/>
        <v>0</v>
      </c>
      <c r="CG97" s="18">
        <f t="shared" si="516"/>
        <v>0</v>
      </c>
      <c r="CH97" s="18">
        <f t="shared" si="516"/>
        <v>0</v>
      </c>
      <c r="CI97" s="18">
        <f t="shared" si="516"/>
        <v>0</v>
      </c>
      <c r="CJ97" s="18">
        <f t="shared" ref="CJ97:CU97" si="517">SUM(CJ92:CJ96)</f>
        <v>0</v>
      </c>
      <c r="CK97" s="18">
        <f t="shared" si="517"/>
        <v>0</v>
      </c>
      <c r="CL97" s="18">
        <f t="shared" si="517"/>
        <v>0</v>
      </c>
      <c r="CM97" s="18">
        <f t="shared" si="517"/>
        <v>0</v>
      </c>
      <c r="CN97" s="18">
        <f t="shared" si="517"/>
        <v>0</v>
      </c>
      <c r="CO97" s="18">
        <f t="shared" si="517"/>
        <v>0</v>
      </c>
      <c r="CP97" s="18">
        <f t="shared" si="517"/>
        <v>0</v>
      </c>
      <c r="CQ97" s="18">
        <f t="shared" si="517"/>
        <v>0</v>
      </c>
      <c r="CR97" s="18">
        <f t="shared" si="517"/>
        <v>0</v>
      </c>
      <c r="CS97" s="18">
        <f t="shared" si="517"/>
        <v>4365646.3638001252</v>
      </c>
      <c r="CT97" s="18">
        <f t="shared" si="517"/>
        <v>-228423.5</v>
      </c>
      <c r="CU97" s="18">
        <f t="shared" si="517"/>
        <v>-301058.92</v>
      </c>
      <c r="CV97" s="18">
        <f t="shared" ref="CV97:DH97" si="518">SUM(CV92:CV96)</f>
        <v>-291480.52</v>
      </c>
      <c r="CW97" s="18">
        <f t="shared" si="518"/>
        <v>-285242.69</v>
      </c>
      <c r="CX97" s="18">
        <f t="shared" si="518"/>
        <v>-275496.83</v>
      </c>
      <c r="CY97" s="18">
        <f t="shared" si="518"/>
        <v>-199242.41</v>
      </c>
      <c r="CZ97" s="18">
        <f t="shared" si="518"/>
        <v>-188018.24</v>
      </c>
      <c r="DA97" s="18">
        <f t="shared" si="518"/>
        <v>-190281.58</v>
      </c>
      <c r="DB97" s="18">
        <f t="shared" si="518"/>
        <v>-182175.1</v>
      </c>
      <c r="DC97" s="18">
        <f t="shared" si="518"/>
        <v>-183999.73</v>
      </c>
      <c r="DD97" s="18">
        <f t="shared" si="518"/>
        <v>-171831.72</v>
      </c>
      <c r="DE97" s="18">
        <f t="shared" si="518"/>
        <v>-214247.21</v>
      </c>
      <c r="DF97" s="18">
        <f t="shared" si="518"/>
        <v>-243294.35</v>
      </c>
      <c r="DG97" s="18">
        <f t="shared" si="518"/>
        <v>-336306.47</v>
      </c>
      <c r="DH97" s="18">
        <f t="shared" si="518"/>
        <v>-319383.12</v>
      </c>
      <c r="DI97" s="18">
        <f t="shared" si="516"/>
        <v>-267489.40000000002</v>
      </c>
      <c r="DJ97" s="18">
        <f t="shared" si="516"/>
        <v>-254285.1</v>
      </c>
      <c r="DK97" s="18">
        <f t="shared" si="516"/>
        <v>-239633.23</v>
      </c>
      <c r="DL97" s="18">
        <f t="shared" si="516"/>
        <v>6243.7599999999511</v>
      </c>
      <c r="DM97" s="18">
        <f t="shared" si="516"/>
        <v>0</v>
      </c>
      <c r="DN97" s="18">
        <f t="shared" si="516"/>
        <v>0</v>
      </c>
      <c r="DO97" s="18">
        <f t="shared" si="516"/>
        <v>0</v>
      </c>
      <c r="DP97" s="18">
        <f t="shared" si="516"/>
        <v>0</v>
      </c>
      <c r="DQ97" s="18">
        <f t="shared" si="516"/>
        <v>0</v>
      </c>
      <c r="DR97" s="18">
        <f t="shared" si="516"/>
        <v>0</v>
      </c>
      <c r="DS97" s="18">
        <f t="shared" si="516"/>
        <v>0</v>
      </c>
      <c r="DT97" s="18">
        <f t="shared" ref="DT97:DW97" si="519">SUM(DT92:DT96)</f>
        <v>0</v>
      </c>
      <c r="DU97" s="18">
        <f t="shared" si="519"/>
        <v>0</v>
      </c>
      <c r="DV97" s="18">
        <f t="shared" si="519"/>
        <v>0</v>
      </c>
      <c r="DW97" s="18">
        <f t="shared" si="519"/>
        <v>0</v>
      </c>
      <c r="DX97" s="18">
        <f t="shared" ref="DX97:EG97" si="520">SUM(DX92:DX96)</f>
        <v>0</v>
      </c>
      <c r="DY97" s="18">
        <f t="shared" si="520"/>
        <v>0</v>
      </c>
      <c r="DZ97" s="18">
        <f t="shared" si="520"/>
        <v>0</v>
      </c>
      <c r="EA97" s="18">
        <f t="shared" si="520"/>
        <v>0</v>
      </c>
      <c r="EB97" s="18">
        <f t="shared" si="520"/>
        <v>0</v>
      </c>
      <c r="EC97" s="18">
        <f t="shared" si="520"/>
        <v>0</v>
      </c>
      <c r="ED97" s="18">
        <f t="shared" si="520"/>
        <v>0</v>
      </c>
      <c r="EE97" s="18">
        <f t="shared" si="520"/>
        <v>0</v>
      </c>
      <c r="EF97" s="18">
        <f t="shared" si="520"/>
        <v>0</v>
      </c>
      <c r="EG97" s="18">
        <f t="shared" si="520"/>
        <v>0</v>
      </c>
      <c r="EH97" s="18">
        <f t="shared" ref="EH97:EI97" si="521">SUM(EH92:EH96)</f>
        <v>0</v>
      </c>
      <c r="EI97" s="18">
        <f t="shared" si="521"/>
        <v>0</v>
      </c>
    </row>
    <row r="98" spans="1:139" x14ac:dyDescent="0.2">
      <c r="A98" s="76"/>
      <c r="B98" s="76" t="s">
        <v>153</v>
      </c>
      <c r="C98" s="76"/>
      <c r="D98" s="94">
        <f t="shared" ref="D98:AI98" si="522">D91+D97</f>
        <v>0</v>
      </c>
      <c r="E98" s="94">
        <f t="shared" si="522"/>
        <v>0</v>
      </c>
      <c r="F98" s="94">
        <f t="shared" si="522"/>
        <v>0</v>
      </c>
      <c r="G98" s="94">
        <f t="shared" si="522"/>
        <v>0</v>
      </c>
      <c r="H98" s="94">
        <f t="shared" si="522"/>
        <v>0</v>
      </c>
      <c r="I98" s="94">
        <f t="shared" si="522"/>
        <v>0</v>
      </c>
      <c r="J98" s="94">
        <f t="shared" si="522"/>
        <v>0</v>
      </c>
      <c r="K98" s="94">
        <f t="shared" si="522"/>
        <v>0</v>
      </c>
      <c r="L98" s="94">
        <f t="shared" si="522"/>
        <v>0</v>
      </c>
      <c r="M98" s="94">
        <f t="shared" si="522"/>
        <v>0</v>
      </c>
      <c r="N98" s="94">
        <f t="shared" si="522"/>
        <v>0</v>
      </c>
      <c r="O98" s="94">
        <f t="shared" si="522"/>
        <v>0</v>
      </c>
      <c r="P98" s="94">
        <f t="shared" si="522"/>
        <v>0</v>
      </c>
      <c r="Q98" s="94">
        <f t="shared" si="522"/>
        <v>0</v>
      </c>
      <c r="R98" s="94">
        <f t="shared" si="522"/>
        <v>0</v>
      </c>
      <c r="S98" s="94">
        <f t="shared" si="522"/>
        <v>0</v>
      </c>
      <c r="T98" s="94">
        <f t="shared" si="522"/>
        <v>0</v>
      </c>
      <c r="U98" s="94">
        <f t="shared" si="522"/>
        <v>0</v>
      </c>
      <c r="V98" s="94">
        <f t="shared" si="522"/>
        <v>0</v>
      </c>
      <c r="W98" s="94">
        <f t="shared" si="522"/>
        <v>0</v>
      </c>
      <c r="X98" s="94">
        <f t="shared" si="522"/>
        <v>0</v>
      </c>
      <c r="Y98" s="94">
        <f t="shared" si="522"/>
        <v>0</v>
      </c>
      <c r="Z98" s="94">
        <f t="shared" si="522"/>
        <v>0</v>
      </c>
      <c r="AA98" s="94">
        <f t="shared" si="522"/>
        <v>0</v>
      </c>
      <c r="AB98" s="94">
        <f t="shared" si="522"/>
        <v>0</v>
      </c>
      <c r="AC98" s="94">
        <f t="shared" si="522"/>
        <v>0</v>
      </c>
      <c r="AD98" s="94">
        <f t="shared" si="522"/>
        <v>0</v>
      </c>
      <c r="AE98" s="94">
        <f t="shared" si="522"/>
        <v>0</v>
      </c>
      <c r="AF98" s="94">
        <f t="shared" si="522"/>
        <v>0</v>
      </c>
      <c r="AG98" s="94">
        <f t="shared" si="522"/>
        <v>0</v>
      </c>
      <c r="AH98" s="94">
        <f t="shared" si="522"/>
        <v>0</v>
      </c>
      <c r="AI98" s="94">
        <f t="shared" si="522"/>
        <v>0</v>
      </c>
      <c r="AJ98" s="94">
        <f t="shared" ref="AJ98:BO98" si="523">AJ91+AJ97</f>
        <v>0</v>
      </c>
      <c r="AK98" s="94">
        <f t="shared" si="523"/>
        <v>0</v>
      </c>
      <c r="AL98" s="94">
        <f t="shared" si="523"/>
        <v>0</v>
      </c>
      <c r="AM98" s="94">
        <f t="shared" si="523"/>
        <v>0</v>
      </c>
      <c r="AN98" s="94">
        <f t="shared" si="523"/>
        <v>0</v>
      </c>
      <c r="AO98" s="94">
        <f t="shared" si="523"/>
        <v>0</v>
      </c>
      <c r="AP98" s="94">
        <f t="shared" si="523"/>
        <v>0</v>
      </c>
      <c r="AQ98" s="94">
        <f t="shared" si="523"/>
        <v>0</v>
      </c>
      <c r="AR98" s="94">
        <f t="shared" si="523"/>
        <v>0</v>
      </c>
      <c r="AS98" s="94">
        <f t="shared" si="523"/>
        <v>0</v>
      </c>
      <c r="AT98" s="94">
        <f t="shared" si="523"/>
        <v>0</v>
      </c>
      <c r="AU98" s="94">
        <f t="shared" si="523"/>
        <v>0</v>
      </c>
      <c r="AV98" s="94">
        <f t="shared" si="523"/>
        <v>0</v>
      </c>
      <c r="AW98" s="94">
        <f t="shared" si="523"/>
        <v>0</v>
      </c>
      <c r="AX98" s="94">
        <f t="shared" si="523"/>
        <v>0</v>
      </c>
      <c r="AY98" s="94">
        <f t="shared" si="523"/>
        <v>0</v>
      </c>
      <c r="AZ98" s="94">
        <f t="shared" si="523"/>
        <v>0</v>
      </c>
      <c r="BA98" s="94">
        <f t="shared" si="523"/>
        <v>0</v>
      </c>
      <c r="BB98" s="94">
        <f t="shared" si="523"/>
        <v>0</v>
      </c>
      <c r="BC98" s="94">
        <f t="shared" si="523"/>
        <v>0</v>
      </c>
      <c r="BD98" s="94">
        <f t="shared" si="523"/>
        <v>0</v>
      </c>
      <c r="BE98" s="94">
        <f t="shared" si="523"/>
        <v>0</v>
      </c>
      <c r="BF98" s="94">
        <f t="shared" si="523"/>
        <v>0</v>
      </c>
      <c r="BG98" s="94">
        <f t="shared" si="523"/>
        <v>0</v>
      </c>
      <c r="BH98" s="94">
        <f t="shared" si="523"/>
        <v>0</v>
      </c>
      <c r="BI98" s="94">
        <f t="shared" si="523"/>
        <v>0</v>
      </c>
      <c r="BJ98" s="94">
        <f t="shared" si="523"/>
        <v>0</v>
      </c>
      <c r="BK98" s="94">
        <f t="shared" si="523"/>
        <v>0</v>
      </c>
      <c r="BL98" s="94">
        <f t="shared" si="523"/>
        <v>0</v>
      </c>
      <c r="BM98" s="94">
        <f t="shared" si="523"/>
        <v>0</v>
      </c>
      <c r="BN98" s="94">
        <f t="shared" si="523"/>
        <v>0</v>
      </c>
      <c r="BO98" s="94">
        <f t="shared" si="523"/>
        <v>0</v>
      </c>
      <c r="BP98" s="94">
        <f t="shared" ref="BP98:DS98" si="524">BP91+BP97</f>
        <v>0</v>
      </c>
      <c r="BQ98" s="94">
        <f t="shared" si="524"/>
        <v>0</v>
      </c>
      <c r="BR98" s="94">
        <f t="shared" si="524"/>
        <v>0</v>
      </c>
      <c r="BS98" s="94">
        <f t="shared" si="524"/>
        <v>0</v>
      </c>
      <c r="BT98" s="94">
        <f t="shared" si="524"/>
        <v>0</v>
      </c>
      <c r="BU98" s="94">
        <f t="shared" si="524"/>
        <v>0</v>
      </c>
      <c r="BV98" s="94">
        <f t="shared" si="524"/>
        <v>0</v>
      </c>
      <c r="BW98" s="94">
        <f t="shared" si="524"/>
        <v>0</v>
      </c>
      <c r="BX98" s="94">
        <f t="shared" si="524"/>
        <v>0</v>
      </c>
      <c r="BY98" s="94">
        <f t="shared" si="524"/>
        <v>0</v>
      </c>
      <c r="BZ98" s="94">
        <f t="shared" si="524"/>
        <v>0</v>
      </c>
      <c r="CA98" s="94">
        <f t="shared" si="524"/>
        <v>0</v>
      </c>
      <c r="CB98" s="94">
        <f t="shared" si="524"/>
        <v>0</v>
      </c>
      <c r="CC98" s="94">
        <f t="shared" si="524"/>
        <v>0</v>
      </c>
      <c r="CD98" s="94">
        <f t="shared" si="524"/>
        <v>0</v>
      </c>
      <c r="CE98" s="94">
        <f t="shared" si="524"/>
        <v>0</v>
      </c>
      <c r="CF98" s="94">
        <f t="shared" si="524"/>
        <v>0</v>
      </c>
      <c r="CG98" s="94">
        <f t="shared" si="524"/>
        <v>0</v>
      </c>
      <c r="CH98" s="94">
        <f t="shared" si="524"/>
        <v>0</v>
      </c>
      <c r="CI98" s="94">
        <f t="shared" si="524"/>
        <v>0</v>
      </c>
      <c r="CJ98" s="94">
        <f t="shared" ref="CJ98:CU98" si="525">CJ91+CJ97</f>
        <v>0</v>
      </c>
      <c r="CK98" s="94">
        <f t="shared" si="525"/>
        <v>0</v>
      </c>
      <c r="CL98" s="94">
        <f t="shared" si="525"/>
        <v>0</v>
      </c>
      <c r="CM98" s="94">
        <f t="shared" si="525"/>
        <v>0</v>
      </c>
      <c r="CN98" s="94">
        <f t="shared" si="525"/>
        <v>0</v>
      </c>
      <c r="CO98" s="94">
        <f t="shared" si="525"/>
        <v>0</v>
      </c>
      <c r="CP98" s="94">
        <f t="shared" si="525"/>
        <v>0</v>
      </c>
      <c r="CQ98" s="94">
        <f t="shared" si="525"/>
        <v>0</v>
      </c>
      <c r="CR98" s="94">
        <f t="shared" si="525"/>
        <v>0</v>
      </c>
      <c r="CS98" s="94">
        <f t="shared" si="525"/>
        <v>4365646.3638001252</v>
      </c>
      <c r="CT98" s="94">
        <f t="shared" si="525"/>
        <v>4137222.8638001252</v>
      </c>
      <c r="CU98" s="94">
        <f t="shared" si="525"/>
        <v>3836163.9438001253</v>
      </c>
      <c r="CV98" s="94">
        <f t="shared" ref="CV98:DH98" si="526">CV91+CV97</f>
        <v>3544683.4238001253</v>
      </c>
      <c r="CW98" s="94">
        <f t="shared" si="526"/>
        <v>3259440.7338001253</v>
      </c>
      <c r="CX98" s="94">
        <f t="shared" si="526"/>
        <v>2983943.9038001252</v>
      </c>
      <c r="CY98" s="94">
        <f t="shared" si="526"/>
        <v>2784701.4938001251</v>
      </c>
      <c r="CZ98" s="94">
        <f t="shared" si="526"/>
        <v>2596683.2538001249</v>
      </c>
      <c r="DA98" s="94">
        <f t="shared" si="526"/>
        <v>2406401.6738001248</v>
      </c>
      <c r="DB98" s="94">
        <f t="shared" si="526"/>
        <v>2224226.5738001247</v>
      </c>
      <c r="DC98" s="94">
        <f t="shared" si="526"/>
        <v>2040226.8438001247</v>
      </c>
      <c r="DD98" s="94">
        <f t="shared" si="526"/>
        <v>1868395.1238001247</v>
      </c>
      <c r="DE98" s="94">
        <f t="shared" si="526"/>
        <v>1654147.9138001248</v>
      </c>
      <c r="DF98" s="94">
        <f t="shared" si="526"/>
        <v>1410853.5638001247</v>
      </c>
      <c r="DG98" s="94">
        <f t="shared" si="526"/>
        <v>1074547.0938001247</v>
      </c>
      <c r="DH98" s="94">
        <f t="shared" si="526"/>
        <v>755163.97380012472</v>
      </c>
      <c r="DI98" s="94">
        <f t="shared" si="524"/>
        <v>487674.57380012469</v>
      </c>
      <c r="DJ98" s="94">
        <f t="shared" si="524"/>
        <v>233389.47380012469</v>
      </c>
      <c r="DK98" s="94">
        <f t="shared" si="524"/>
        <v>-6243.7561998753226</v>
      </c>
      <c r="DL98" s="94">
        <f t="shared" si="524"/>
        <v>3.800124628469348E-3</v>
      </c>
      <c r="DM98" s="94">
        <f t="shared" si="524"/>
        <v>3.800124628469348E-3</v>
      </c>
      <c r="DN98" s="94">
        <f t="shared" si="524"/>
        <v>3.800124628469348E-3</v>
      </c>
      <c r="DO98" s="94">
        <f t="shared" si="524"/>
        <v>3.800124628469348E-3</v>
      </c>
      <c r="DP98" s="94">
        <f t="shared" si="524"/>
        <v>3.800124628469348E-3</v>
      </c>
      <c r="DQ98" s="94">
        <f t="shared" si="524"/>
        <v>3.800124628469348E-3</v>
      </c>
      <c r="DR98" s="94">
        <f t="shared" si="524"/>
        <v>3.800124628469348E-3</v>
      </c>
      <c r="DS98" s="94">
        <f t="shared" si="524"/>
        <v>3.800124628469348E-3</v>
      </c>
      <c r="DT98" s="94">
        <f t="shared" ref="DT98:DW98" si="527">DT91+DT97</f>
        <v>3.800124628469348E-3</v>
      </c>
      <c r="DU98" s="94">
        <f t="shared" si="527"/>
        <v>3.800124628469348E-3</v>
      </c>
      <c r="DV98" s="94">
        <f t="shared" si="527"/>
        <v>3.800124628469348E-3</v>
      </c>
      <c r="DW98" s="94">
        <f t="shared" si="527"/>
        <v>3.800124628469348E-3</v>
      </c>
      <c r="DX98" s="94">
        <f t="shared" ref="DX98:EG98" si="528">DX91+DX97</f>
        <v>3.800124628469348E-3</v>
      </c>
      <c r="DY98" s="94">
        <f t="shared" si="528"/>
        <v>3.800124628469348E-3</v>
      </c>
      <c r="DZ98" s="94">
        <f t="shared" si="528"/>
        <v>3.800124628469348E-3</v>
      </c>
      <c r="EA98" s="94">
        <f t="shared" si="528"/>
        <v>3.800124628469348E-3</v>
      </c>
      <c r="EB98" s="94">
        <f t="shared" si="528"/>
        <v>3.800124628469348E-3</v>
      </c>
      <c r="EC98" s="94">
        <f t="shared" si="528"/>
        <v>3.800124628469348E-3</v>
      </c>
      <c r="ED98" s="94">
        <f t="shared" si="528"/>
        <v>3.800124628469348E-3</v>
      </c>
      <c r="EE98" s="94">
        <f t="shared" si="528"/>
        <v>3.800124628469348E-3</v>
      </c>
      <c r="EF98" s="94">
        <f t="shared" si="528"/>
        <v>3.800124628469348E-3</v>
      </c>
      <c r="EG98" s="94">
        <f t="shared" si="528"/>
        <v>3.800124628469348E-3</v>
      </c>
      <c r="EH98" s="94">
        <f t="shared" ref="EH98:EI98" si="529">EH91+EH97</f>
        <v>3.800124628469348E-3</v>
      </c>
      <c r="EI98" s="94">
        <f t="shared" si="529"/>
        <v>3.800124628469348E-3</v>
      </c>
    </row>
    <row r="99" spans="1:139" x14ac:dyDescent="0.2">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4"/>
      <c r="CG99" s="94"/>
      <c r="CH99" s="94"/>
      <c r="CI99" s="94"/>
      <c r="CJ99" s="94"/>
      <c r="CK99" s="94"/>
      <c r="CL99" s="94"/>
      <c r="CM99" s="94"/>
      <c r="CN99" s="94"/>
      <c r="CO99" s="94"/>
      <c r="CP99" s="94"/>
      <c r="CQ99" s="94"/>
      <c r="CR99" s="94"/>
      <c r="CS99" s="94"/>
      <c r="CT99" s="94"/>
      <c r="CU99" s="94"/>
      <c r="CV99" s="94"/>
      <c r="CW99" s="94"/>
      <c r="CX99" s="94"/>
      <c r="CY99" s="94"/>
      <c r="CZ99" s="94"/>
      <c r="DA99" s="94"/>
      <c r="DB99" s="94"/>
      <c r="DC99" s="94"/>
      <c r="DD99" s="94"/>
      <c r="DE99" s="94"/>
      <c r="DF99" s="94"/>
      <c r="DG99" s="94"/>
      <c r="DH99" s="94"/>
      <c r="DI99" s="94"/>
      <c r="DJ99" s="94"/>
      <c r="DK99" s="94"/>
      <c r="DL99" s="94"/>
      <c r="DM99" s="94"/>
      <c r="DN99" s="94"/>
      <c r="DO99" s="94"/>
      <c r="DP99" s="94"/>
      <c r="DQ99" s="94"/>
      <c r="DR99" s="94"/>
      <c r="DS99" s="94"/>
      <c r="DT99" s="94"/>
      <c r="DU99" s="94"/>
      <c r="DV99" s="94"/>
      <c r="DW99" s="94"/>
      <c r="DX99" s="94"/>
      <c r="DY99" s="94"/>
      <c r="DZ99" s="94"/>
      <c r="EA99" s="94"/>
      <c r="EB99" s="94"/>
      <c r="EC99" s="94"/>
      <c r="ED99" s="94"/>
      <c r="EE99" s="94"/>
      <c r="EF99" s="94"/>
      <c r="EG99" s="94"/>
      <c r="EH99" s="94"/>
      <c r="EI99" s="94"/>
    </row>
    <row r="100" spans="1:139" ht="10.5" x14ac:dyDescent="0.25">
      <c r="A100" s="79" t="s">
        <v>246</v>
      </c>
      <c r="B100" s="76"/>
      <c r="C100" s="78">
        <v>18239401</v>
      </c>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c r="BM100" s="91"/>
      <c r="BN100" s="91"/>
      <c r="BO100" s="91"/>
      <c r="BP100" s="91"/>
      <c r="BQ100" s="91"/>
      <c r="BR100" s="91"/>
      <c r="BS100" s="91"/>
      <c r="BT100" s="91"/>
      <c r="BU100" s="91"/>
      <c r="BV100" s="91"/>
      <c r="BW100" s="91"/>
      <c r="BX100" s="91"/>
      <c r="BY100" s="91"/>
      <c r="BZ100" s="91"/>
      <c r="CA100" s="91"/>
      <c r="CB100" s="91"/>
      <c r="CC100" s="91"/>
      <c r="CD100" s="91"/>
      <c r="CE100" s="91"/>
      <c r="DV100" s="92"/>
    </row>
    <row r="101" spans="1:139" x14ac:dyDescent="0.2">
      <c r="A101" s="76"/>
      <c r="B101" s="76" t="s">
        <v>149</v>
      </c>
      <c r="C101" s="78">
        <v>25401021</v>
      </c>
      <c r="D101" s="94">
        <v>0</v>
      </c>
      <c r="E101" s="94">
        <f t="shared" ref="E101:AJ101" si="530">D108</f>
        <v>0</v>
      </c>
      <c r="F101" s="94">
        <f t="shared" si="530"/>
        <v>0</v>
      </c>
      <c r="G101" s="94">
        <f t="shared" si="530"/>
        <v>0</v>
      </c>
      <c r="H101" s="94">
        <f t="shared" si="530"/>
        <v>0</v>
      </c>
      <c r="I101" s="94">
        <f t="shared" si="530"/>
        <v>0</v>
      </c>
      <c r="J101" s="94">
        <f t="shared" si="530"/>
        <v>0</v>
      </c>
      <c r="K101" s="94">
        <f t="shared" si="530"/>
        <v>0</v>
      </c>
      <c r="L101" s="94">
        <f t="shared" si="530"/>
        <v>0</v>
      </c>
      <c r="M101" s="94">
        <f t="shared" si="530"/>
        <v>0</v>
      </c>
      <c r="N101" s="94">
        <f t="shared" si="530"/>
        <v>0</v>
      </c>
      <c r="O101" s="94">
        <f t="shared" si="530"/>
        <v>0</v>
      </c>
      <c r="P101" s="94">
        <f t="shared" si="530"/>
        <v>0</v>
      </c>
      <c r="Q101" s="94">
        <f t="shared" si="530"/>
        <v>0</v>
      </c>
      <c r="R101" s="94">
        <f t="shared" si="530"/>
        <v>0</v>
      </c>
      <c r="S101" s="94">
        <f t="shared" si="530"/>
        <v>0</v>
      </c>
      <c r="T101" s="94">
        <f t="shared" si="530"/>
        <v>0</v>
      </c>
      <c r="U101" s="94">
        <f t="shared" si="530"/>
        <v>0</v>
      </c>
      <c r="V101" s="94">
        <f t="shared" si="530"/>
        <v>0</v>
      </c>
      <c r="W101" s="94">
        <f t="shared" si="530"/>
        <v>0</v>
      </c>
      <c r="X101" s="94">
        <f t="shared" si="530"/>
        <v>0</v>
      </c>
      <c r="Y101" s="94">
        <f t="shared" si="530"/>
        <v>0</v>
      </c>
      <c r="Z101" s="94">
        <f t="shared" si="530"/>
        <v>0</v>
      </c>
      <c r="AA101" s="94">
        <f t="shared" si="530"/>
        <v>0</v>
      </c>
      <c r="AB101" s="94">
        <f t="shared" si="530"/>
        <v>0</v>
      </c>
      <c r="AC101" s="94">
        <f t="shared" si="530"/>
        <v>0</v>
      </c>
      <c r="AD101" s="94">
        <f t="shared" si="530"/>
        <v>0</v>
      </c>
      <c r="AE101" s="94">
        <f t="shared" si="530"/>
        <v>0</v>
      </c>
      <c r="AF101" s="94">
        <f t="shared" si="530"/>
        <v>0</v>
      </c>
      <c r="AG101" s="94">
        <f t="shared" si="530"/>
        <v>0</v>
      </c>
      <c r="AH101" s="94">
        <f t="shared" si="530"/>
        <v>0</v>
      </c>
      <c r="AI101" s="94">
        <f t="shared" si="530"/>
        <v>0</v>
      </c>
      <c r="AJ101" s="94">
        <f t="shared" si="530"/>
        <v>0</v>
      </c>
      <c r="AK101" s="94">
        <f t="shared" ref="AK101:BP101" si="531">AJ108</f>
        <v>0</v>
      </c>
      <c r="AL101" s="94">
        <f t="shared" si="531"/>
        <v>0</v>
      </c>
      <c r="AM101" s="94">
        <f t="shared" si="531"/>
        <v>0</v>
      </c>
      <c r="AN101" s="94">
        <f t="shared" si="531"/>
        <v>0</v>
      </c>
      <c r="AO101" s="94">
        <f t="shared" si="531"/>
        <v>0</v>
      </c>
      <c r="AP101" s="94">
        <f t="shared" si="531"/>
        <v>0</v>
      </c>
      <c r="AQ101" s="94">
        <f t="shared" si="531"/>
        <v>0</v>
      </c>
      <c r="AR101" s="94">
        <f t="shared" si="531"/>
        <v>0</v>
      </c>
      <c r="AS101" s="94">
        <f t="shared" si="531"/>
        <v>0</v>
      </c>
      <c r="AT101" s="94">
        <f t="shared" si="531"/>
        <v>0</v>
      </c>
      <c r="AU101" s="94">
        <f t="shared" si="531"/>
        <v>0</v>
      </c>
      <c r="AV101" s="94">
        <f t="shared" si="531"/>
        <v>0</v>
      </c>
      <c r="AW101" s="94">
        <f t="shared" si="531"/>
        <v>0</v>
      </c>
      <c r="AX101" s="94">
        <f t="shared" si="531"/>
        <v>0</v>
      </c>
      <c r="AY101" s="94">
        <f t="shared" si="531"/>
        <v>0</v>
      </c>
      <c r="AZ101" s="94">
        <f t="shared" si="531"/>
        <v>0</v>
      </c>
      <c r="BA101" s="94">
        <f t="shared" si="531"/>
        <v>0</v>
      </c>
      <c r="BB101" s="94">
        <f t="shared" si="531"/>
        <v>0</v>
      </c>
      <c r="BC101" s="94">
        <f t="shared" si="531"/>
        <v>0</v>
      </c>
      <c r="BD101" s="94">
        <f t="shared" si="531"/>
        <v>0</v>
      </c>
      <c r="BE101" s="94">
        <f t="shared" si="531"/>
        <v>0</v>
      </c>
      <c r="BF101" s="94">
        <f t="shared" si="531"/>
        <v>0</v>
      </c>
      <c r="BG101" s="94">
        <f t="shared" si="531"/>
        <v>0</v>
      </c>
      <c r="BH101" s="94">
        <f t="shared" si="531"/>
        <v>0</v>
      </c>
      <c r="BI101" s="94">
        <f t="shared" si="531"/>
        <v>0</v>
      </c>
      <c r="BJ101" s="94">
        <f t="shared" si="531"/>
        <v>0</v>
      </c>
      <c r="BK101" s="94">
        <f t="shared" si="531"/>
        <v>0</v>
      </c>
      <c r="BL101" s="94">
        <f t="shared" si="531"/>
        <v>0</v>
      </c>
      <c r="BM101" s="94">
        <f t="shared" si="531"/>
        <v>0</v>
      </c>
      <c r="BN101" s="94">
        <f t="shared" si="531"/>
        <v>0</v>
      </c>
      <c r="BO101" s="94">
        <f t="shared" si="531"/>
        <v>0</v>
      </c>
      <c r="BP101" s="94">
        <f t="shared" si="531"/>
        <v>0</v>
      </c>
      <c r="BQ101" s="94">
        <f t="shared" ref="BQ101:DW101" si="532">BP108</f>
        <v>0</v>
      </c>
      <c r="BR101" s="94">
        <f t="shared" si="532"/>
        <v>0</v>
      </c>
      <c r="BS101" s="94">
        <f t="shared" si="532"/>
        <v>0</v>
      </c>
      <c r="BT101" s="94">
        <f t="shared" si="532"/>
        <v>0</v>
      </c>
      <c r="BU101" s="94">
        <f t="shared" si="532"/>
        <v>0</v>
      </c>
      <c r="BV101" s="94">
        <f t="shared" si="532"/>
        <v>0</v>
      </c>
      <c r="BW101" s="94">
        <f t="shared" si="532"/>
        <v>0</v>
      </c>
      <c r="BX101" s="94">
        <f t="shared" si="532"/>
        <v>0</v>
      </c>
      <c r="BY101" s="94">
        <f t="shared" si="532"/>
        <v>0</v>
      </c>
      <c r="BZ101" s="94">
        <f t="shared" si="532"/>
        <v>0</v>
      </c>
      <c r="CA101" s="94">
        <f t="shared" si="532"/>
        <v>0</v>
      </c>
      <c r="CB101" s="94">
        <f t="shared" si="532"/>
        <v>0</v>
      </c>
      <c r="CC101" s="94">
        <f t="shared" si="532"/>
        <v>0</v>
      </c>
      <c r="CD101" s="94">
        <f t="shared" si="532"/>
        <v>0</v>
      </c>
      <c r="CE101" s="94">
        <f t="shared" si="532"/>
        <v>0</v>
      </c>
      <c r="CF101" s="94">
        <f t="shared" si="532"/>
        <v>0</v>
      </c>
      <c r="CG101" s="94">
        <f t="shared" si="532"/>
        <v>0</v>
      </c>
      <c r="CH101" s="94">
        <f t="shared" si="532"/>
        <v>0</v>
      </c>
      <c r="CI101" s="94">
        <f t="shared" si="532"/>
        <v>0</v>
      </c>
      <c r="CJ101" s="94">
        <f t="shared" ref="CJ101" si="533">CI108</f>
        <v>0</v>
      </c>
      <c r="CK101" s="94">
        <f t="shared" ref="CK101" si="534">CJ108</f>
        <v>0</v>
      </c>
      <c r="CL101" s="94">
        <f t="shared" ref="CL101" si="535">CK108</f>
        <v>0</v>
      </c>
      <c r="CM101" s="94">
        <f t="shared" ref="CM101" si="536">CL108</f>
        <v>0</v>
      </c>
      <c r="CN101" s="94">
        <f t="shared" ref="CN101" si="537">CM108</f>
        <v>0</v>
      </c>
      <c r="CO101" s="94">
        <f t="shared" ref="CO101" si="538">CN108</f>
        <v>0</v>
      </c>
      <c r="CP101" s="94">
        <f t="shared" ref="CP101" si="539">CO108</f>
        <v>0</v>
      </c>
      <c r="CQ101" s="94">
        <f t="shared" ref="CQ101" si="540">CP108</f>
        <v>0</v>
      </c>
      <c r="CR101" s="94">
        <f t="shared" ref="CR101" si="541">CQ108</f>
        <v>0</v>
      </c>
      <c r="CS101" s="94">
        <f t="shared" ref="CS101" si="542">CR108</f>
        <v>0</v>
      </c>
      <c r="CT101" s="94">
        <f t="shared" ref="CT101" si="543">CS108</f>
        <v>3137855.3166775308</v>
      </c>
      <c r="CU101" s="94">
        <f t="shared" ref="CU101" si="544">CT108</f>
        <v>3007489.3666775306</v>
      </c>
      <c r="CV101" s="94">
        <f t="shared" ref="CV101" si="545">CU108</f>
        <v>2841212.7166775307</v>
      </c>
      <c r="CW101" s="94">
        <f t="shared" ref="CW101" si="546">CV108</f>
        <v>2673286.5566775305</v>
      </c>
      <c r="CX101" s="94">
        <f t="shared" ref="CX101" si="547">CW108</f>
        <v>2501405.2566775307</v>
      </c>
      <c r="CY101" s="94">
        <f t="shared" ref="CY101" si="548">CX108</f>
        <v>2344310.8266775305</v>
      </c>
      <c r="CZ101" s="94">
        <f t="shared" ref="CZ101" si="549">CY108</f>
        <v>2190155.5266775307</v>
      </c>
      <c r="DA101" s="94">
        <f t="shared" ref="DA101" si="550">CZ108</f>
        <v>2063094.4266775306</v>
      </c>
      <c r="DB101" s="94">
        <f t="shared" ref="DB101" si="551">DA108</f>
        <v>1908613.1866775306</v>
      </c>
      <c r="DC101" s="94">
        <f t="shared" ref="DC101" si="552">DB108</f>
        <v>1763160.1866775306</v>
      </c>
      <c r="DD101" s="94">
        <f t="shared" ref="DD101" si="553">DC108</f>
        <v>1614297.2266775307</v>
      </c>
      <c r="DE101" s="94">
        <f t="shared" ref="DE101" si="554">DD108</f>
        <v>1476026.0566775308</v>
      </c>
      <c r="DF101" s="94">
        <f t="shared" ref="DF101" si="555">DE108</f>
        <v>1311958.6766775306</v>
      </c>
      <c r="DG101" s="94">
        <f t="shared" ref="DG101" si="556">DF108</f>
        <v>1168627.5866775305</v>
      </c>
      <c r="DH101" s="94">
        <f t="shared" ref="DH101" si="557">DG108</f>
        <v>992495.49667753058</v>
      </c>
      <c r="DI101" s="94">
        <f t="shared" ref="DI101" si="558">DH108</f>
        <v>796527.69667753065</v>
      </c>
      <c r="DJ101" s="94">
        <f t="shared" ref="DJ101" si="559">DI108</f>
        <v>638661.59667753067</v>
      </c>
      <c r="DK101" s="94">
        <f t="shared" si="532"/>
        <v>478989.65667753067</v>
      </c>
      <c r="DL101" s="94">
        <f t="shared" si="532"/>
        <v>317814.72667753068</v>
      </c>
      <c r="DM101" s="94">
        <f t="shared" si="532"/>
        <v>-3.3224695362150669E-3</v>
      </c>
      <c r="DN101" s="94">
        <f t="shared" si="532"/>
        <v>-3.3224695362150669E-3</v>
      </c>
      <c r="DO101" s="94">
        <f t="shared" si="532"/>
        <v>-3.3224695362150669E-3</v>
      </c>
      <c r="DP101" s="94">
        <f t="shared" si="532"/>
        <v>-3.3224695362150669E-3</v>
      </c>
      <c r="DQ101" s="94">
        <f t="shared" si="532"/>
        <v>-3.3224695362150669E-3</v>
      </c>
      <c r="DR101" s="94">
        <f t="shared" si="532"/>
        <v>-3.3224695362150669E-3</v>
      </c>
      <c r="DS101" s="94">
        <f t="shared" si="532"/>
        <v>-3.3224695362150669E-3</v>
      </c>
      <c r="DT101" s="94">
        <f t="shared" si="532"/>
        <v>-3.3224695362150669E-3</v>
      </c>
      <c r="DU101" s="94">
        <f t="shared" si="532"/>
        <v>-3.3224695362150669E-3</v>
      </c>
      <c r="DV101" s="94">
        <f t="shared" si="532"/>
        <v>-3.3224695362150669E-3</v>
      </c>
      <c r="DW101" s="94">
        <f t="shared" si="532"/>
        <v>-3.3224695362150669E-3</v>
      </c>
      <c r="DX101" s="94">
        <f t="shared" ref="DX101" si="560">DW108</f>
        <v>-3.3224695362150669E-3</v>
      </c>
      <c r="DY101" s="94">
        <f t="shared" ref="DY101" si="561">DX108</f>
        <v>-3.3224695362150669E-3</v>
      </c>
      <c r="DZ101" s="94">
        <f t="shared" ref="DZ101" si="562">DY108</f>
        <v>-3.3224695362150669E-3</v>
      </c>
      <c r="EA101" s="94">
        <f t="shared" ref="EA101" si="563">DZ108</f>
        <v>-3.3224695362150669E-3</v>
      </c>
      <c r="EB101" s="94">
        <f t="shared" ref="EB101" si="564">EA108</f>
        <v>-3.3224695362150669E-3</v>
      </c>
      <c r="EC101" s="94">
        <f t="shared" ref="EC101" si="565">EB108</f>
        <v>-3.3224695362150669E-3</v>
      </c>
      <c r="ED101" s="94">
        <f t="shared" ref="ED101" si="566">EC108</f>
        <v>-3.3224695362150669E-3</v>
      </c>
      <c r="EE101" s="94">
        <f t="shared" ref="EE101" si="567">ED108</f>
        <v>-3.3224695362150669E-3</v>
      </c>
      <c r="EF101" s="94">
        <f t="shared" ref="EF101" si="568">EE108</f>
        <v>-3.3224695362150669E-3</v>
      </c>
      <c r="EG101" s="94">
        <f t="shared" ref="EG101" si="569">EF108</f>
        <v>-3.3224695362150669E-3</v>
      </c>
      <c r="EH101" s="94">
        <f t="shared" ref="EH101" si="570">EG108</f>
        <v>-3.3224695362150669E-3</v>
      </c>
      <c r="EI101" s="94">
        <f t="shared" ref="EI101" si="571">EH108</f>
        <v>-3.3224695362150669E-3</v>
      </c>
    </row>
    <row r="102" spans="1:139" x14ac:dyDescent="0.2">
      <c r="A102" s="76"/>
      <c r="B102" s="76" t="s">
        <v>150</v>
      </c>
      <c r="C102" s="78"/>
      <c r="D102" s="22">
        <v>0</v>
      </c>
      <c r="E102" s="22">
        <v>0</v>
      </c>
      <c r="F102" s="22">
        <v>0</v>
      </c>
      <c r="G102" s="22">
        <v>0</v>
      </c>
      <c r="H102" s="22">
        <v>0</v>
      </c>
      <c r="I102" s="22">
        <v>0</v>
      </c>
      <c r="J102" s="22">
        <v>0</v>
      </c>
      <c r="K102" s="22">
        <v>0</v>
      </c>
      <c r="L102" s="22">
        <v>0</v>
      </c>
      <c r="M102" s="22">
        <v>0</v>
      </c>
      <c r="N102" s="22">
        <v>0</v>
      </c>
      <c r="O102" s="22">
        <v>0</v>
      </c>
      <c r="P102" s="22">
        <v>0</v>
      </c>
      <c r="Q102" s="22">
        <v>0</v>
      </c>
      <c r="R102" s="22">
        <v>0</v>
      </c>
      <c r="S102" s="22">
        <v>0</v>
      </c>
      <c r="T102" s="22">
        <v>0</v>
      </c>
      <c r="U102" s="22">
        <v>0</v>
      </c>
      <c r="V102" s="22">
        <v>0</v>
      </c>
      <c r="W102" s="22">
        <v>0</v>
      </c>
      <c r="X102" s="22">
        <v>0</v>
      </c>
      <c r="Y102" s="22">
        <v>0</v>
      </c>
      <c r="Z102" s="22">
        <v>0</v>
      </c>
      <c r="AA102" s="22">
        <v>0</v>
      </c>
      <c r="AB102" s="22">
        <v>0</v>
      </c>
      <c r="AC102" s="22">
        <v>0</v>
      </c>
      <c r="AD102" s="22">
        <v>0</v>
      </c>
      <c r="AE102" s="22">
        <v>0</v>
      </c>
      <c r="AF102" s="22">
        <v>0</v>
      </c>
      <c r="AG102" s="22">
        <v>0</v>
      </c>
      <c r="AH102" s="22">
        <v>0</v>
      </c>
      <c r="AI102" s="22">
        <v>0</v>
      </c>
      <c r="AJ102" s="22">
        <v>0</v>
      </c>
      <c r="AK102" s="22">
        <v>0</v>
      </c>
      <c r="AL102" s="22">
        <v>0</v>
      </c>
      <c r="AM102" s="22">
        <v>0</v>
      </c>
      <c r="AN102" s="22">
        <v>0</v>
      </c>
      <c r="AO102" s="22">
        <v>0</v>
      </c>
      <c r="AP102" s="22">
        <v>0</v>
      </c>
      <c r="AQ102" s="22">
        <v>0</v>
      </c>
      <c r="AR102" s="22">
        <v>0</v>
      </c>
      <c r="AS102" s="22">
        <v>0</v>
      </c>
      <c r="AT102" s="22">
        <v>0</v>
      </c>
      <c r="AU102" s="22">
        <v>0</v>
      </c>
      <c r="AV102" s="22">
        <v>0</v>
      </c>
      <c r="AW102" s="22">
        <v>0</v>
      </c>
      <c r="AX102" s="22">
        <v>0</v>
      </c>
      <c r="AY102" s="22">
        <v>0</v>
      </c>
      <c r="AZ102" s="22">
        <v>0</v>
      </c>
      <c r="BA102" s="22">
        <v>0</v>
      </c>
      <c r="BB102" s="22">
        <v>0</v>
      </c>
      <c r="BC102" s="22">
        <v>0</v>
      </c>
      <c r="BD102" s="22">
        <v>0</v>
      </c>
      <c r="BE102" s="22">
        <v>0</v>
      </c>
      <c r="BF102" s="22">
        <v>0</v>
      </c>
      <c r="BG102" s="22">
        <v>0</v>
      </c>
      <c r="BH102" s="22">
        <v>0</v>
      </c>
      <c r="BI102" s="22">
        <v>0</v>
      </c>
      <c r="BJ102" s="22">
        <v>0</v>
      </c>
      <c r="BK102" s="22">
        <v>0</v>
      </c>
      <c r="BL102" s="22">
        <v>0</v>
      </c>
      <c r="BM102" s="22">
        <v>0</v>
      </c>
      <c r="BN102" s="22">
        <v>0</v>
      </c>
      <c r="BO102" s="22">
        <v>0</v>
      </c>
      <c r="BP102" s="22">
        <v>0</v>
      </c>
      <c r="BQ102" s="22">
        <v>0</v>
      </c>
      <c r="BR102" s="22">
        <v>0</v>
      </c>
      <c r="BS102" s="22">
        <v>0</v>
      </c>
      <c r="BT102" s="22">
        <v>0</v>
      </c>
      <c r="BU102" s="22">
        <v>0</v>
      </c>
      <c r="BV102" s="22">
        <v>0</v>
      </c>
      <c r="BW102" s="22">
        <v>0</v>
      </c>
      <c r="BX102" s="22">
        <v>0</v>
      </c>
      <c r="BY102" s="22">
        <v>0</v>
      </c>
      <c r="BZ102" s="22">
        <v>0</v>
      </c>
      <c r="CA102" s="22">
        <v>0</v>
      </c>
      <c r="CB102" s="22">
        <v>0</v>
      </c>
      <c r="CC102" s="22">
        <v>0</v>
      </c>
      <c r="CD102" s="22">
        <v>0</v>
      </c>
      <c r="CE102" s="22">
        <v>0</v>
      </c>
      <c r="CF102" s="22">
        <v>0</v>
      </c>
      <c r="CG102" s="22">
        <v>0</v>
      </c>
      <c r="CH102" s="22">
        <v>0</v>
      </c>
      <c r="CI102" s="22">
        <v>0</v>
      </c>
      <c r="CJ102" s="22">
        <v>0</v>
      </c>
      <c r="CK102" s="22">
        <v>0</v>
      </c>
      <c r="CL102" s="22">
        <v>0</v>
      </c>
      <c r="CM102" s="22">
        <v>0</v>
      </c>
      <c r="CN102" s="22">
        <v>0</v>
      </c>
      <c r="CO102" s="22">
        <v>0</v>
      </c>
      <c r="CP102" s="22">
        <v>0</v>
      </c>
      <c r="CQ102" s="22">
        <v>0</v>
      </c>
      <c r="CR102" s="22">
        <v>0</v>
      </c>
      <c r="CS102" s="22">
        <v>0</v>
      </c>
      <c r="CT102" s="22">
        <v>0</v>
      </c>
      <c r="CU102" s="22">
        <v>0</v>
      </c>
      <c r="CV102" s="22">
        <v>0</v>
      </c>
      <c r="CW102" s="22">
        <v>0</v>
      </c>
      <c r="CX102" s="22">
        <v>0</v>
      </c>
      <c r="CY102" s="22">
        <v>0</v>
      </c>
      <c r="CZ102" s="22">
        <v>0</v>
      </c>
      <c r="DA102" s="22">
        <v>0</v>
      </c>
      <c r="DB102" s="22">
        <v>0</v>
      </c>
      <c r="DC102" s="22">
        <v>0</v>
      </c>
      <c r="DD102" s="22">
        <v>0</v>
      </c>
      <c r="DE102" s="22">
        <v>0</v>
      </c>
      <c r="DF102" s="22">
        <v>0</v>
      </c>
      <c r="DG102" s="22">
        <v>0</v>
      </c>
      <c r="DH102" s="22">
        <v>0</v>
      </c>
      <c r="DI102" s="22">
        <v>0</v>
      </c>
      <c r="DJ102" s="22">
        <v>0</v>
      </c>
      <c r="DK102" s="22">
        <v>0</v>
      </c>
      <c r="DL102" s="22">
        <v>-335131.43449715007</v>
      </c>
      <c r="DM102" s="22">
        <v>0</v>
      </c>
      <c r="DN102" s="22">
        <v>0</v>
      </c>
      <c r="DO102" s="22">
        <v>0</v>
      </c>
      <c r="DP102" s="22">
        <v>0</v>
      </c>
      <c r="DQ102" s="22">
        <v>0</v>
      </c>
      <c r="DR102" s="22">
        <v>0</v>
      </c>
      <c r="DS102" s="22">
        <v>0</v>
      </c>
      <c r="DT102" s="22">
        <v>0</v>
      </c>
      <c r="DU102" s="22">
        <v>0</v>
      </c>
      <c r="DV102" s="22">
        <v>0</v>
      </c>
      <c r="DW102" s="22">
        <v>0</v>
      </c>
      <c r="DX102" s="315">
        <v>3.3224695362150669E-3</v>
      </c>
      <c r="DY102" s="22">
        <v>0</v>
      </c>
      <c r="DZ102" s="22">
        <v>0</v>
      </c>
      <c r="EA102" s="22">
        <v>0</v>
      </c>
      <c r="EB102" s="22">
        <v>0</v>
      </c>
      <c r="EC102" s="22">
        <v>0</v>
      </c>
      <c r="ED102" s="22">
        <v>0</v>
      </c>
      <c r="EE102" s="22">
        <v>0</v>
      </c>
      <c r="EF102" s="22">
        <v>0</v>
      </c>
      <c r="EG102" s="22">
        <v>0</v>
      </c>
      <c r="EH102" s="22">
        <v>0</v>
      </c>
      <c r="EI102" s="22">
        <v>0</v>
      </c>
    </row>
    <row r="103" spans="1:139" x14ac:dyDescent="0.2">
      <c r="A103" s="76"/>
      <c r="B103" s="76" t="s">
        <v>231</v>
      </c>
      <c r="C103" s="77"/>
      <c r="D103" s="22">
        <v>0</v>
      </c>
      <c r="E103" s="22">
        <v>0</v>
      </c>
      <c r="F103" s="22">
        <v>0</v>
      </c>
      <c r="G103" s="22">
        <v>0</v>
      </c>
      <c r="H103" s="22">
        <v>0</v>
      </c>
      <c r="I103" s="22">
        <v>0</v>
      </c>
      <c r="J103" s="22">
        <v>0</v>
      </c>
      <c r="K103" s="22">
        <v>0</v>
      </c>
      <c r="L103" s="22">
        <v>0</v>
      </c>
      <c r="M103" s="22">
        <v>0</v>
      </c>
      <c r="N103" s="22">
        <v>0</v>
      </c>
      <c r="O103" s="22">
        <v>0</v>
      </c>
      <c r="P103" s="22">
        <v>0</v>
      </c>
      <c r="Q103" s="22">
        <v>0</v>
      </c>
      <c r="R103" s="22">
        <v>0</v>
      </c>
      <c r="S103" s="22">
        <v>0</v>
      </c>
      <c r="T103" s="22">
        <v>0</v>
      </c>
      <c r="U103" s="22">
        <v>0</v>
      </c>
      <c r="V103" s="22">
        <v>0</v>
      </c>
      <c r="W103" s="22">
        <v>0</v>
      </c>
      <c r="X103" s="22">
        <v>0</v>
      </c>
      <c r="Y103" s="22">
        <v>0</v>
      </c>
      <c r="Z103" s="22">
        <v>0</v>
      </c>
      <c r="AA103" s="22">
        <v>0</v>
      </c>
      <c r="AB103" s="22">
        <v>0</v>
      </c>
      <c r="AC103" s="22">
        <v>0</v>
      </c>
      <c r="AD103" s="22">
        <v>0</v>
      </c>
      <c r="AE103" s="22">
        <v>0</v>
      </c>
      <c r="AF103" s="22">
        <v>0</v>
      </c>
      <c r="AG103" s="22">
        <v>0</v>
      </c>
      <c r="AH103" s="22">
        <v>0</v>
      </c>
      <c r="AI103" s="22">
        <v>0</v>
      </c>
      <c r="AJ103" s="22">
        <v>0</v>
      </c>
      <c r="AK103" s="22">
        <v>0</v>
      </c>
      <c r="AL103" s="22">
        <v>0</v>
      </c>
      <c r="AM103" s="22">
        <v>0</v>
      </c>
      <c r="AN103" s="22">
        <v>0</v>
      </c>
      <c r="AO103" s="22">
        <v>0</v>
      </c>
      <c r="AP103" s="22">
        <v>0</v>
      </c>
      <c r="AQ103" s="22">
        <v>0</v>
      </c>
      <c r="AR103" s="22">
        <v>0</v>
      </c>
      <c r="AS103" s="22">
        <v>0</v>
      </c>
      <c r="AT103" s="22">
        <v>0</v>
      </c>
      <c r="AU103" s="22">
        <v>0</v>
      </c>
      <c r="AV103" s="22">
        <v>0</v>
      </c>
      <c r="AW103" s="22">
        <v>0</v>
      </c>
      <c r="AX103" s="22">
        <v>0</v>
      </c>
      <c r="AY103" s="22">
        <v>0</v>
      </c>
      <c r="AZ103" s="22">
        <v>0</v>
      </c>
      <c r="BA103" s="22">
        <v>0</v>
      </c>
      <c r="BB103" s="22">
        <v>0</v>
      </c>
      <c r="BC103" s="22">
        <v>0</v>
      </c>
      <c r="BD103" s="22">
        <v>0</v>
      </c>
      <c r="BE103" s="22">
        <v>0</v>
      </c>
      <c r="BF103" s="22">
        <v>0</v>
      </c>
      <c r="BG103" s="22">
        <v>0</v>
      </c>
      <c r="BH103" s="22">
        <v>0</v>
      </c>
      <c r="BI103" s="22">
        <v>0</v>
      </c>
      <c r="BJ103" s="22">
        <v>0</v>
      </c>
      <c r="BK103" s="22">
        <v>0</v>
      </c>
      <c r="BL103" s="22">
        <v>0</v>
      </c>
      <c r="BM103" s="22">
        <v>0</v>
      </c>
      <c r="BN103" s="22">
        <v>0</v>
      </c>
      <c r="BO103" s="22">
        <v>0</v>
      </c>
      <c r="BP103" s="22">
        <v>0</v>
      </c>
      <c r="BQ103" s="22">
        <v>0</v>
      </c>
      <c r="BR103" s="22">
        <v>0</v>
      </c>
      <c r="BS103" s="22">
        <v>0</v>
      </c>
      <c r="BT103" s="22">
        <v>0</v>
      </c>
      <c r="BU103" s="22">
        <v>0</v>
      </c>
      <c r="BV103" s="22">
        <v>0</v>
      </c>
      <c r="BW103" s="22">
        <v>0</v>
      </c>
      <c r="BX103" s="22">
        <v>0</v>
      </c>
      <c r="BY103" s="22">
        <v>0</v>
      </c>
      <c r="BZ103" s="22">
        <v>0</v>
      </c>
      <c r="CA103" s="22">
        <v>0</v>
      </c>
      <c r="CB103" s="22">
        <v>0</v>
      </c>
      <c r="CC103" s="22">
        <v>0</v>
      </c>
      <c r="CD103" s="22">
        <v>0</v>
      </c>
      <c r="CE103" s="22">
        <v>0</v>
      </c>
      <c r="CF103" s="22">
        <v>0</v>
      </c>
      <c r="CG103" s="22">
        <v>0</v>
      </c>
      <c r="CH103" s="22">
        <v>0</v>
      </c>
      <c r="CI103" s="22">
        <v>0</v>
      </c>
      <c r="CJ103" s="22">
        <v>0</v>
      </c>
      <c r="CK103" s="22">
        <v>0</v>
      </c>
      <c r="CL103" s="22">
        <v>0</v>
      </c>
      <c r="CM103" s="22">
        <v>0</v>
      </c>
      <c r="CN103" s="22">
        <v>0</v>
      </c>
      <c r="CO103" s="22">
        <v>0</v>
      </c>
      <c r="CP103" s="22">
        <v>0</v>
      </c>
      <c r="CQ103" s="22">
        <v>0</v>
      </c>
      <c r="CR103" s="22">
        <v>0</v>
      </c>
      <c r="CS103" s="22">
        <v>3215737.1916225962</v>
      </c>
      <c r="CT103" s="22">
        <v>0</v>
      </c>
      <c r="CU103" s="22">
        <v>0</v>
      </c>
      <c r="CV103" s="22">
        <v>0</v>
      </c>
      <c r="CW103" s="22">
        <v>0</v>
      </c>
      <c r="CX103" s="22">
        <v>0</v>
      </c>
      <c r="CY103" s="22">
        <v>0</v>
      </c>
      <c r="CZ103" s="22">
        <v>0</v>
      </c>
      <c r="DA103" s="22">
        <v>0</v>
      </c>
      <c r="DB103" s="22">
        <v>0</v>
      </c>
      <c r="DC103" s="22">
        <v>0</v>
      </c>
      <c r="DD103" s="22">
        <v>0</v>
      </c>
      <c r="DE103" s="22">
        <v>0</v>
      </c>
      <c r="DF103" s="22">
        <v>0</v>
      </c>
      <c r="DG103" s="22">
        <v>0</v>
      </c>
      <c r="DH103" s="22">
        <v>0</v>
      </c>
      <c r="DI103" s="22">
        <v>0</v>
      </c>
      <c r="DJ103" s="22">
        <v>0</v>
      </c>
      <c r="DK103" s="22">
        <v>0</v>
      </c>
      <c r="DL103" s="22">
        <v>17316.704497149854</v>
      </c>
      <c r="DM103" s="22">
        <v>0</v>
      </c>
      <c r="DN103" s="22">
        <v>0</v>
      </c>
      <c r="DO103" s="22">
        <v>0</v>
      </c>
      <c r="DP103" s="22">
        <v>0</v>
      </c>
      <c r="DQ103" s="22">
        <v>0</v>
      </c>
      <c r="DR103" s="22">
        <v>0</v>
      </c>
      <c r="DS103" s="22">
        <v>0</v>
      </c>
      <c r="DT103" s="22">
        <v>0</v>
      </c>
      <c r="DU103" s="22">
        <v>0</v>
      </c>
      <c r="DV103" s="22">
        <v>0</v>
      </c>
      <c r="DW103" s="22">
        <v>0</v>
      </c>
      <c r="DX103" s="315">
        <v>-3.3224695362150669E-3</v>
      </c>
      <c r="DY103" s="22">
        <v>0</v>
      </c>
      <c r="DZ103" s="22">
        <v>0</v>
      </c>
      <c r="EA103" s="22">
        <v>0</v>
      </c>
      <c r="EB103" s="22">
        <v>0</v>
      </c>
      <c r="EC103" s="22">
        <v>0</v>
      </c>
      <c r="ED103" s="22">
        <v>0</v>
      </c>
      <c r="EE103" s="22">
        <v>0</v>
      </c>
      <c r="EF103" s="22">
        <v>0</v>
      </c>
      <c r="EG103" s="22">
        <v>0</v>
      </c>
      <c r="EH103" s="22">
        <v>0</v>
      </c>
      <c r="EI103" s="22">
        <v>0</v>
      </c>
    </row>
    <row r="104" spans="1:139" x14ac:dyDescent="0.2">
      <c r="A104" s="76"/>
      <c r="B104" s="76" t="s">
        <v>234</v>
      </c>
      <c r="C104" s="77"/>
      <c r="D104" s="22">
        <v>0</v>
      </c>
      <c r="E104" s="22">
        <v>0</v>
      </c>
      <c r="F104" s="22">
        <v>0</v>
      </c>
      <c r="G104" s="22">
        <v>0</v>
      </c>
      <c r="H104" s="22">
        <v>0</v>
      </c>
      <c r="I104" s="22">
        <v>0</v>
      </c>
      <c r="J104" s="22">
        <v>0</v>
      </c>
      <c r="K104" s="22">
        <v>0</v>
      </c>
      <c r="L104" s="22">
        <v>0</v>
      </c>
      <c r="M104" s="22">
        <v>0</v>
      </c>
      <c r="N104" s="22">
        <v>0</v>
      </c>
      <c r="O104" s="22">
        <v>0</v>
      </c>
      <c r="P104" s="22">
        <v>0</v>
      </c>
      <c r="Q104" s="22">
        <v>0</v>
      </c>
      <c r="R104" s="22">
        <v>0</v>
      </c>
      <c r="S104" s="22">
        <v>0</v>
      </c>
      <c r="T104" s="22">
        <v>0</v>
      </c>
      <c r="U104" s="22">
        <v>0</v>
      </c>
      <c r="V104" s="22">
        <v>0</v>
      </c>
      <c r="W104" s="22">
        <v>0</v>
      </c>
      <c r="X104" s="22">
        <v>0</v>
      </c>
      <c r="Y104" s="22">
        <v>0</v>
      </c>
      <c r="Z104" s="22">
        <v>0</v>
      </c>
      <c r="AA104" s="22">
        <v>0</v>
      </c>
      <c r="AB104" s="22">
        <v>0</v>
      </c>
      <c r="AC104" s="22">
        <v>0</v>
      </c>
      <c r="AD104" s="22">
        <v>0</v>
      </c>
      <c r="AE104" s="22">
        <v>0</v>
      </c>
      <c r="AF104" s="22">
        <v>0</v>
      </c>
      <c r="AG104" s="22">
        <v>0</v>
      </c>
      <c r="AH104" s="22">
        <v>0</v>
      </c>
      <c r="AI104" s="22">
        <v>0</v>
      </c>
      <c r="AJ104" s="22">
        <v>0</v>
      </c>
      <c r="AK104" s="22">
        <v>0</v>
      </c>
      <c r="AL104" s="22">
        <v>0</v>
      </c>
      <c r="AM104" s="22">
        <v>0</v>
      </c>
      <c r="AN104" s="22">
        <v>0</v>
      </c>
      <c r="AO104" s="22">
        <v>0</v>
      </c>
      <c r="AP104" s="22">
        <v>0</v>
      </c>
      <c r="AQ104" s="22">
        <v>0</v>
      </c>
      <c r="AR104" s="22">
        <v>0</v>
      </c>
      <c r="AS104" s="22">
        <v>0</v>
      </c>
      <c r="AT104" s="22">
        <v>0</v>
      </c>
      <c r="AU104" s="22">
        <v>0</v>
      </c>
      <c r="AV104" s="22">
        <v>0</v>
      </c>
      <c r="AW104" s="22">
        <v>0</v>
      </c>
      <c r="AX104" s="22">
        <v>0</v>
      </c>
      <c r="AY104" s="22">
        <v>0</v>
      </c>
      <c r="AZ104" s="22">
        <v>0</v>
      </c>
      <c r="BA104" s="22">
        <v>0</v>
      </c>
      <c r="BB104" s="22">
        <v>0</v>
      </c>
      <c r="BC104" s="22">
        <v>0</v>
      </c>
      <c r="BD104" s="22">
        <v>0</v>
      </c>
      <c r="BE104" s="22">
        <v>0</v>
      </c>
      <c r="BF104" s="22">
        <v>0</v>
      </c>
      <c r="BG104" s="22">
        <v>0</v>
      </c>
      <c r="BH104" s="22">
        <v>0</v>
      </c>
      <c r="BI104" s="22">
        <v>0</v>
      </c>
      <c r="BJ104" s="22">
        <v>0</v>
      </c>
      <c r="BK104" s="22">
        <v>0</v>
      </c>
      <c r="BL104" s="22">
        <v>0</v>
      </c>
      <c r="BM104" s="22">
        <v>0</v>
      </c>
      <c r="BN104" s="22">
        <v>0</v>
      </c>
      <c r="BO104" s="22">
        <v>0</v>
      </c>
      <c r="BP104" s="22">
        <v>0</v>
      </c>
      <c r="BQ104" s="22">
        <v>0</v>
      </c>
      <c r="BR104" s="22">
        <v>0</v>
      </c>
      <c r="BS104" s="22">
        <v>0</v>
      </c>
      <c r="BT104" s="22">
        <v>0</v>
      </c>
      <c r="BU104" s="22">
        <v>0</v>
      </c>
      <c r="BV104" s="22">
        <v>0</v>
      </c>
      <c r="BW104" s="22">
        <v>0</v>
      </c>
      <c r="BX104" s="22">
        <v>0</v>
      </c>
      <c r="BY104" s="22">
        <v>0</v>
      </c>
      <c r="BZ104" s="22">
        <v>0</v>
      </c>
      <c r="CA104" s="22">
        <v>0</v>
      </c>
      <c r="CB104" s="22">
        <v>0</v>
      </c>
      <c r="CC104" s="22">
        <v>0</v>
      </c>
      <c r="CD104" s="22">
        <v>0</v>
      </c>
      <c r="CE104" s="22">
        <v>0</v>
      </c>
      <c r="CF104" s="22">
        <v>0</v>
      </c>
      <c r="CG104" s="22">
        <v>0</v>
      </c>
      <c r="CH104" s="22">
        <v>0</v>
      </c>
      <c r="CI104" s="22">
        <v>0</v>
      </c>
      <c r="CJ104" s="22">
        <v>0</v>
      </c>
      <c r="CK104" s="22">
        <v>0</v>
      </c>
      <c r="CL104" s="22">
        <v>0</v>
      </c>
      <c r="CM104" s="22">
        <v>0</v>
      </c>
      <c r="CN104" s="22">
        <v>0</v>
      </c>
      <c r="CO104" s="22">
        <v>0</v>
      </c>
      <c r="CP104" s="22">
        <v>0</v>
      </c>
      <c r="CQ104" s="22">
        <v>0</v>
      </c>
      <c r="CR104" s="22">
        <v>0</v>
      </c>
      <c r="CS104" s="22">
        <v>1844.9350549345925</v>
      </c>
      <c r="CT104" s="22">
        <v>0</v>
      </c>
      <c r="CU104" s="22">
        <v>0</v>
      </c>
      <c r="CV104" s="22">
        <v>0</v>
      </c>
      <c r="CW104" s="22">
        <v>0</v>
      </c>
      <c r="CX104" s="22">
        <v>0</v>
      </c>
      <c r="CY104" s="22">
        <v>0</v>
      </c>
      <c r="CZ104" s="22">
        <v>0</v>
      </c>
      <c r="DA104" s="22">
        <v>0</v>
      </c>
      <c r="DB104" s="22">
        <v>0</v>
      </c>
      <c r="DC104" s="22">
        <v>0</v>
      </c>
      <c r="DD104" s="22">
        <v>0</v>
      </c>
      <c r="DE104" s="22">
        <v>0</v>
      </c>
      <c r="DF104" s="22">
        <v>0</v>
      </c>
      <c r="DG104" s="22">
        <v>0</v>
      </c>
      <c r="DH104" s="22">
        <v>0</v>
      </c>
      <c r="DI104" s="22">
        <v>0</v>
      </c>
      <c r="DJ104" s="22">
        <v>0</v>
      </c>
      <c r="DK104" s="22">
        <v>0</v>
      </c>
      <c r="DL104" s="22">
        <v>0</v>
      </c>
      <c r="DM104" s="22">
        <v>0</v>
      </c>
      <c r="DN104" s="22">
        <v>0</v>
      </c>
      <c r="DO104" s="22">
        <v>0</v>
      </c>
      <c r="DP104" s="22">
        <v>0</v>
      </c>
      <c r="DQ104" s="22">
        <v>0</v>
      </c>
      <c r="DR104" s="22">
        <v>0</v>
      </c>
      <c r="DS104" s="22">
        <v>0</v>
      </c>
      <c r="DT104" s="22">
        <v>0</v>
      </c>
      <c r="DU104" s="22">
        <v>0</v>
      </c>
      <c r="DV104" s="22">
        <v>0</v>
      </c>
      <c r="DW104" s="22">
        <v>0</v>
      </c>
      <c r="DX104" s="22">
        <v>0</v>
      </c>
      <c r="DY104" s="22">
        <v>0</v>
      </c>
      <c r="DZ104" s="22">
        <v>0</v>
      </c>
      <c r="EA104" s="22">
        <v>0</v>
      </c>
      <c r="EB104" s="22">
        <v>0</v>
      </c>
      <c r="EC104" s="22">
        <v>0</v>
      </c>
      <c r="ED104" s="22">
        <v>0</v>
      </c>
      <c r="EE104" s="22">
        <v>0</v>
      </c>
      <c r="EF104" s="22">
        <v>0</v>
      </c>
      <c r="EG104" s="22">
        <v>0</v>
      </c>
      <c r="EH104" s="22">
        <v>0</v>
      </c>
      <c r="EI104" s="22">
        <v>0</v>
      </c>
    </row>
    <row r="105" spans="1:139" x14ac:dyDescent="0.2">
      <c r="A105" s="76"/>
      <c r="B105" s="76" t="s">
        <v>290</v>
      </c>
      <c r="C105" s="77"/>
      <c r="D105" s="22">
        <v>0</v>
      </c>
      <c r="E105" s="22">
        <v>0</v>
      </c>
      <c r="F105" s="22">
        <v>0</v>
      </c>
      <c r="G105" s="22">
        <v>0</v>
      </c>
      <c r="H105" s="22">
        <v>0</v>
      </c>
      <c r="I105" s="22">
        <v>0</v>
      </c>
      <c r="J105" s="22">
        <v>0</v>
      </c>
      <c r="K105" s="22">
        <v>0</v>
      </c>
      <c r="L105" s="22">
        <v>0</v>
      </c>
      <c r="M105" s="22">
        <v>0</v>
      </c>
      <c r="N105" s="22">
        <v>0</v>
      </c>
      <c r="O105" s="22">
        <v>0</v>
      </c>
      <c r="P105" s="22">
        <v>0</v>
      </c>
      <c r="Q105" s="22">
        <v>0</v>
      </c>
      <c r="R105" s="22">
        <v>0</v>
      </c>
      <c r="S105" s="22">
        <v>0</v>
      </c>
      <c r="T105" s="22">
        <v>0</v>
      </c>
      <c r="U105" s="22">
        <v>0</v>
      </c>
      <c r="V105" s="22">
        <v>0</v>
      </c>
      <c r="W105" s="22">
        <v>0</v>
      </c>
      <c r="X105" s="22">
        <v>0</v>
      </c>
      <c r="Y105" s="22">
        <v>0</v>
      </c>
      <c r="Z105" s="22">
        <v>0</v>
      </c>
      <c r="AA105" s="22">
        <v>0</v>
      </c>
      <c r="AB105" s="22">
        <v>0</v>
      </c>
      <c r="AC105" s="22">
        <v>0</v>
      </c>
      <c r="AD105" s="22">
        <v>0</v>
      </c>
      <c r="AE105" s="22">
        <v>0</v>
      </c>
      <c r="AF105" s="22">
        <v>0</v>
      </c>
      <c r="AG105" s="22">
        <v>0</v>
      </c>
      <c r="AH105" s="22">
        <v>0</v>
      </c>
      <c r="AI105" s="22">
        <v>0</v>
      </c>
      <c r="AJ105" s="22">
        <v>0</v>
      </c>
      <c r="AK105" s="22">
        <v>0</v>
      </c>
      <c r="AL105" s="22">
        <v>0</v>
      </c>
      <c r="AM105" s="22">
        <v>0</v>
      </c>
      <c r="AN105" s="22">
        <v>0</v>
      </c>
      <c r="AO105" s="22">
        <v>0</v>
      </c>
      <c r="AP105" s="22">
        <v>0</v>
      </c>
      <c r="AQ105" s="22">
        <v>0</v>
      </c>
      <c r="AR105" s="22">
        <v>0</v>
      </c>
      <c r="AS105" s="22">
        <v>0</v>
      </c>
      <c r="AT105" s="22">
        <v>0</v>
      </c>
      <c r="AU105" s="22">
        <v>0</v>
      </c>
      <c r="AV105" s="22">
        <v>0</v>
      </c>
      <c r="AW105" s="22">
        <v>0</v>
      </c>
      <c r="AX105" s="22">
        <v>0</v>
      </c>
      <c r="AY105" s="22">
        <v>0</v>
      </c>
      <c r="AZ105" s="22">
        <v>0</v>
      </c>
      <c r="BA105" s="22">
        <v>0</v>
      </c>
      <c r="BB105" s="22">
        <v>0</v>
      </c>
      <c r="BC105" s="22">
        <v>0</v>
      </c>
      <c r="BD105" s="22">
        <v>0</v>
      </c>
      <c r="BE105" s="22">
        <v>0</v>
      </c>
      <c r="BF105" s="22">
        <v>0</v>
      </c>
      <c r="BG105" s="22">
        <v>0</v>
      </c>
      <c r="BH105" s="22">
        <v>0</v>
      </c>
      <c r="BI105" s="22">
        <v>0</v>
      </c>
      <c r="BJ105" s="22">
        <v>0</v>
      </c>
      <c r="BK105" s="22">
        <v>0</v>
      </c>
      <c r="BL105" s="22">
        <v>0</v>
      </c>
      <c r="BM105" s="22">
        <v>0</v>
      </c>
      <c r="BN105" s="22">
        <v>0</v>
      </c>
      <c r="BO105" s="22">
        <v>0</v>
      </c>
      <c r="BP105" s="22">
        <v>0</v>
      </c>
      <c r="BQ105" s="22">
        <v>0</v>
      </c>
      <c r="BR105" s="22">
        <v>0</v>
      </c>
      <c r="BS105" s="22">
        <v>0</v>
      </c>
      <c r="BT105" s="22">
        <v>0</v>
      </c>
      <c r="BU105" s="22">
        <v>0</v>
      </c>
      <c r="BV105" s="22">
        <v>0</v>
      </c>
      <c r="BW105" s="22">
        <v>0</v>
      </c>
      <c r="BX105" s="22">
        <v>0</v>
      </c>
      <c r="BY105" s="22">
        <v>0</v>
      </c>
      <c r="BZ105" s="22">
        <v>0</v>
      </c>
      <c r="CA105" s="22">
        <v>0</v>
      </c>
      <c r="CB105" s="22">
        <v>0</v>
      </c>
      <c r="CC105" s="22">
        <v>0</v>
      </c>
      <c r="CD105" s="22">
        <v>0</v>
      </c>
      <c r="CE105" s="22">
        <v>0</v>
      </c>
      <c r="CF105" s="22">
        <v>0</v>
      </c>
      <c r="CG105" s="22">
        <v>0</v>
      </c>
      <c r="CH105" s="22">
        <v>0</v>
      </c>
      <c r="CI105" s="22">
        <v>0</v>
      </c>
      <c r="CJ105" s="22">
        <v>0</v>
      </c>
      <c r="CK105" s="22">
        <v>0</v>
      </c>
      <c r="CL105" s="22">
        <v>0</v>
      </c>
      <c r="CM105" s="22">
        <v>0</v>
      </c>
      <c r="CN105" s="22">
        <v>0</v>
      </c>
      <c r="CO105" s="22">
        <v>0</v>
      </c>
      <c r="CP105" s="22">
        <v>0</v>
      </c>
      <c r="CQ105" s="22">
        <v>0</v>
      </c>
      <c r="CR105" s="22">
        <v>0</v>
      </c>
      <c r="CS105" s="22">
        <v>0</v>
      </c>
      <c r="CT105" s="22">
        <v>0</v>
      </c>
      <c r="CU105" s="22">
        <v>0</v>
      </c>
      <c r="CV105" s="22">
        <v>0</v>
      </c>
      <c r="CW105" s="22">
        <v>0</v>
      </c>
      <c r="CX105" s="22">
        <v>0</v>
      </c>
      <c r="CY105" s="22">
        <v>0</v>
      </c>
      <c r="CZ105" s="22">
        <v>0</v>
      </c>
      <c r="DA105" s="22">
        <v>0</v>
      </c>
      <c r="DB105" s="22">
        <v>0</v>
      </c>
      <c r="DC105" s="22">
        <v>0</v>
      </c>
      <c r="DD105" s="22">
        <v>0</v>
      </c>
      <c r="DE105" s="22">
        <v>0</v>
      </c>
      <c r="DF105" s="22">
        <v>0</v>
      </c>
      <c r="DG105" s="22">
        <v>0</v>
      </c>
      <c r="DH105" s="22">
        <v>0</v>
      </c>
      <c r="DI105" s="22">
        <v>0</v>
      </c>
      <c r="DJ105" s="22">
        <v>0</v>
      </c>
      <c r="DK105" s="22">
        <v>0</v>
      </c>
      <c r="DL105" s="22">
        <v>0</v>
      </c>
      <c r="DM105" s="22">
        <v>0</v>
      </c>
      <c r="DN105" s="22">
        <v>0</v>
      </c>
      <c r="DO105" s="22">
        <v>0</v>
      </c>
      <c r="DP105" s="22">
        <v>0</v>
      </c>
      <c r="DQ105" s="22">
        <v>0</v>
      </c>
      <c r="DR105" s="22">
        <v>0</v>
      </c>
      <c r="DS105" s="22">
        <v>0</v>
      </c>
      <c r="DT105" s="22">
        <v>0</v>
      </c>
      <c r="DU105" s="22">
        <v>0</v>
      </c>
      <c r="DV105" s="22">
        <v>0</v>
      </c>
      <c r="DW105" s="22">
        <v>0</v>
      </c>
      <c r="DX105" s="22">
        <v>0</v>
      </c>
      <c r="DY105" s="22">
        <v>0</v>
      </c>
      <c r="DZ105" s="22">
        <v>0</v>
      </c>
      <c r="EA105" s="22">
        <v>0</v>
      </c>
      <c r="EB105" s="22">
        <v>0</v>
      </c>
      <c r="EC105" s="22">
        <v>0</v>
      </c>
      <c r="ED105" s="22">
        <v>0</v>
      </c>
      <c r="EE105" s="22">
        <v>0</v>
      </c>
      <c r="EF105" s="22">
        <v>0</v>
      </c>
      <c r="EG105" s="22">
        <v>0</v>
      </c>
      <c r="EH105" s="22">
        <v>0</v>
      </c>
      <c r="EI105" s="22">
        <v>0</v>
      </c>
    </row>
    <row r="106" spans="1:139" x14ac:dyDescent="0.2">
      <c r="A106" s="76"/>
      <c r="B106" s="76" t="s">
        <v>151</v>
      </c>
      <c r="C106" s="76"/>
      <c r="D106" s="22">
        <v>0</v>
      </c>
      <c r="E106" s="22">
        <v>0</v>
      </c>
      <c r="F106" s="22">
        <v>0</v>
      </c>
      <c r="G106" s="22">
        <v>0</v>
      </c>
      <c r="H106" s="22">
        <v>0</v>
      </c>
      <c r="I106" s="22">
        <v>0</v>
      </c>
      <c r="J106" s="22">
        <v>0</v>
      </c>
      <c r="K106" s="22">
        <v>0</v>
      </c>
      <c r="L106" s="22">
        <v>0</v>
      </c>
      <c r="M106" s="22">
        <v>0</v>
      </c>
      <c r="N106" s="22">
        <v>0</v>
      </c>
      <c r="O106" s="22">
        <v>0</v>
      </c>
      <c r="P106" s="22">
        <v>0</v>
      </c>
      <c r="Q106" s="22">
        <v>0</v>
      </c>
      <c r="R106" s="22">
        <v>0</v>
      </c>
      <c r="S106" s="22">
        <v>0</v>
      </c>
      <c r="T106" s="22">
        <v>0</v>
      </c>
      <c r="U106" s="22">
        <v>0</v>
      </c>
      <c r="V106" s="22">
        <v>0</v>
      </c>
      <c r="W106" s="22">
        <v>0</v>
      </c>
      <c r="X106" s="22">
        <v>0</v>
      </c>
      <c r="Y106" s="22">
        <v>0</v>
      </c>
      <c r="Z106" s="22">
        <v>0</v>
      </c>
      <c r="AA106" s="22">
        <v>0</v>
      </c>
      <c r="AB106" s="22">
        <v>0</v>
      </c>
      <c r="AC106" s="22">
        <v>0</v>
      </c>
      <c r="AD106" s="22">
        <v>0</v>
      </c>
      <c r="AE106" s="22">
        <v>0</v>
      </c>
      <c r="AF106" s="22">
        <v>0</v>
      </c>
      <c r="AG106" s="22">
        <v>0</v>
      </c>
      <c r="AH106" s="22">
        <v>0</v>
      </c>
      <c r="AI106" s="22">
        <v>0</v>
      </c>
      <c r="AJ106" s="22">
        <v>0</v>
      </c>
      <c r="AK106" s="22">
        <v>0</v>
      </c>
      <c r="AL106" s="22">
        <v>0</v>
      </c>
      <c r="AM106" s="22">
        <v>0</v>
      </c>
      <c r="AN106" s="22">
        <v>0</v>
      </c>
      <c r="AO106" s="22">
        <v>0</v>
      </c>
      <c r="AP106" s="22">
        <v>0</v>
      </c>
      <c r="AQ106" s="22">
        <v>0</v>
      </c>
      <c r="AR106" s="22">
        <v>0</v>
      </c>
      <c r="AS106" s="22">
        <v>0</v>
      </c>
      <c r="AT106" s="22">
        <v>0</v>
      </c>
      <c r="AU106" s="22">
        <v>0</v>
      </c>
      <c r="AV106" s="22">
        <v>0</v>
      </c>
      <c r="AW106" s="22">
        <v>0</v>
      </c>
      <c r="AX106" s="22">
        <v>0</v>
      </c>
      <c r="AY106" s="22">
        <v>0</v>
      </c>
      <c r="AZ106" s="22">
        <v>0</v>
      </c>
      <c r="BA106" s="22">
        <v>0</v>
      </c>
      <c r="BB106" s="22">
        <v>0</v>
      </c>
      <c r="BC106" s="22">
        <v>0</v>
      </c>
      <c r="BD106" s="22">
        <v>0</v>
      </c>
      <c r="BE106" s="22">
        <v>0</v>
      </c>
      <c r="BF106" s="22">
        <v>0</v>
      </c>
      <c r="BG106" s="22">
        <v>0</v>
      </c>
      <c r="BH106" s="22">
        <v>0</v>
      </c>
      <c r="BI106" s="22">
        <v>0</v>
      </c>
      <c r="BJ106" s="22">
        <v>0</v>
      </c>
      <c r="BK106" s="22">
        <v>0</v>
      </c>
      <c r="BL106" s="22">
        <v>0</v>
      </c>
      <c r="BM106" s="22">
        <v>0</v>
      </c>
      <c r="BN106" s="22">
        <v>0</v>
      </c>
      <c r="BO106" s="22">
        <v>0</v>
      </c>
      <c r="BP106" s="22">
        <v>0</v>
      </c>
      <c r="BQ106" s="22">
        <v>0</v>
      </c>
      <c r="BR106" s="22">
        <v>0</v>
      </c>
      <c r="BS106" s="22">
        <v>0</v>
      </c>
      <c r="BT106" s="22">
        <v>0</v>
      </c>
      <c r="BU106" s="22">
        <v>0</v>
      </c>
      <c r="BV106" s="22">
        <v>0</v>
      </c>
      <c r="BW106" s="22">
        <v>0</v>
      </c>
      <c r="BX106" s="22">
        <v>0</v>
      </c>
      <c r="BY106" s="22">
        <v>0</v>
      </c>
      <c r="BZ106" s="22">
        <v>0</v>
      </c>
      <c r="CA106" s="22">
        <v>0</v>
      </c>
      <c r="CB106" s="22">
        <v>0</v>
      </c>
      <c r="CC106" s="22">
        <v>0</v>
      </c>
      <c r="CD106" s="22">
        <v>0</v>
      </c>
      <c r="CE106" s="22">
        <v>0</v>
      </c>
      <c r="CF106" s="22">
        <v>0</v>
      </c>
      <c r="CG106" s="22">
        <v>0</v>
      </c>
      <c r="CH106" s="22">
        <v>0</v>
      </c>
      <c r="CI106" s="22">
        <v>0</v>
      </c>
      <c r="CJ106" s="22">
        <v>0</v>
      </c>
      <c r="CK106" s="22">
        <v>0</v>
      </c>
      <c r="CL106" s="22">
        <v>0</v>
      </c>
      <c r="CM106" s="22">
        <v>0</v>
      </c>
      <c r="CN106" s="22">
        <v>0</v>
      </c>
      <c r="CO106" s="22">
        <v>0</v>
      </c>
      <c r="CP106" s="22">
        <v>0</v>
      </c>
      <c r="CQ106" s="22">
        <v>0</v>
      </c>
      <c r="CR106" s="22">
        <v>0</v>
      </c>
      <c r="CS106" s="22">
        <v>-79726.81</v>
      </c>
      <c r="CT106" s="22">
        <v>-130365.95</v>
      </c>
      <c r="CU106" s="22">
        <v>-166276.65</v>
      </c>
      <c r="CV106" s="22">
        <v>-167926.16</v>
      </c>
      <c r="CW106" s="22">
        <v>-171881.3</v>
      </c>
      <c r="CX106" s="22">
        <v>-157094.43</v>
      </c>
      <c r="CY106" s="22">
        <v>-154155.29999999999</v>
      </c>
      <c r="CZ106" s="22">
        <v>-127061.1</v>
      </c>
      <c r="DA106" s="22">
        <v>-154481.24</v>
      </c>
      <c r="DB106" s="22">
        <v>-145453</v>
      </c>
      <c r="DC106" s="22">
        <v>-148862.96</v>
      </c>
      <c r="DD106" s="22">
        <v>-138271.17000000001</v>
      </c>
      <c r="DE106" s="22">
        <v>-164067.38</v>
      </c>
      <c r="DF106" s="22">
        <v>-143331.09</v>
      </c>
      <c r="DG106" s="22">
        <v>-176132.09</v>
      </c>
      <c r="DH106" s="22">
        <v>-195967.8</v>
      </c>
      <c r="DI106" s="22">
        <v>-157866.1</v>
      </c>
      <c r="DJ106" s="22">
        <v>-159671.94</v>
      </c>
      <c r="DK106" s="22">
        <v>-161174.93</v>
      </c>
      <c r="DL106" s="22">
        <v>0</v>
      </c>
      <c r="DM106" s="22">
        <v>0</v>
      </c>
      <c r="DN106" s="22">
        <v>0</v>
      </c>
      <c r="DO106" s="22">
        <v>0</v>
      </c>
      <c r="DP106" s="22">
        <v>0</v>
      </c>
      <c r="DQ106" s="22">
        <v>0</v>
      </c>
      <c r="DR106" s="22">
        <v>0</v>
      </c>
      <c r="DS106" s="22">
        <v>0</v>
      </c>
      <c r="DT106" s="22">
        <v>0</v>
      </c>
      <c r="DU106" s="22">
        <v>0</v>
      </c>
      <c r="DV106" s="22">
        <v>0</v>
      </c>
      <c r="DW106" s="22">
        <v>0</v>
      </c>
      <c r="DX106" s="22">
        <v>0</v>
      </c>
      <c r="DY106" s="22">
        <v>0</v>
      </c>
      <c r="DZ106" s="22">
        <v>0</v>
      </c>
      <c r="EA106" s="22">
        <v>0</v>
      </c>
      <c r="EB106" s="22">
        <v>0</v>
      </c>
      <c r="EC106" s="22">
        <v>0</v>
      </c>
      <c r="ED106" s="22">
        <v>0</v>
      </c>
      <c r="EE106" s="22">
        <v>0</v>
      </c>
      <c r="EF106" s="22">
        <v>0</v>
      </c>
      <c r="EG106" s="22">
        <v>0</v>
      </c>
      <c r="EH106" s="315">
        <f>'Amort Estimate'!D63</f>
        <v>0</v>
      </c>
      <c r="EI106" s="315">
        <f>'Amort Estimate'!E63</f>
        <v>0</v>
      </c>
    </row>
    <row r="107" spans="1:139" x14ac:dyDescent="0.2">
      <c r="A107" s="76"/>
      <c r="B107" s="76" t="s">
        <v>152</v>
      </c>
      <c r="C107" s="76"/>
      <c r="D107" s="18">
        <f t="shared" ref="D107:AI107" si="572">SUM(D102:D106)</f>
        <v>0</v>
      </c>
      <c r="E107" s="18">
        <f t="shared" si="572"/>
        <v>0</v>
      </c>
      <c r="F107" s="18">
        <f t="shared" si="572"/>
        <v>0</v>
      </c>
      <c r="G107" s="18">
        <f t="shared" si="572"/>
        <v>0</v>
      </c>
      <c r="H107" s="18">
        <f t="shared" si="572"/>
        <v>0</v>
      </c>
      <c r="I107" s="18">
        <f t="shared" si="572"/>
        <v>0</v>
      </c>
      <c r="J107" s="18">
        <f t="shared" si="572"/>
        <v>0</v>
      </c>
      <c r="K107" s="18">
        <f t="shared" si="572"/>
        <v>0</v>
      </c>
      <c r="L107" s="18">
        <f t="shared" si="572"/>
        <v>0</v>
      </c>
      <c r="M107" s="18">
        <f t="shared" si="572"/>
        <v>0</v>
      </c>
      <c r="N107" s="18">
        <f t="shared" si="572"/>
        <v>0</v>
      </c>
      <c r="O107" s="18">
        <f t="shared" si="572"/>
        <v>0</v>
      </c>
      <c r="P107" s="18">
        <f t="shared" si="572"/>
        <v>0</v>
      </c>
      <c r="Q107" s="18">
        <f t="shared" si="572"/>
        <v>0</v>
      </c>
      <c r="R107" s="18">
        <f t="shared" si="572"/>
        <v>0</v>
      </c>
      <c r="S107" s="18">
        <f t="shared" si="572"/>
        <v>0</v>
      </c>
      <c r="T107" s="18">
        <f t="shared" si="572"/>
        <v>0</v>
      </c>
      <c r="U107" s="18">
        <f t="shared" si="572"/>
        <v>0</v>
      </c>
      <c r="V107" s="18">
        <f t="shared" si="572"/>
        <v>0</v>
      </c>
      <c r="W107" s="18">
        <f t="shared" si="572"/>
        <v>0</v>
      </c>
      <c r="X107" s="18">
        <f t="shared" si="572"/>
        <v>0</v>
      </c>
      <c r="Y107" s="18">
        <f t="shared" si="572"/>
        <v>0</v>
      </c>
      <c r="Z107" s="18">
        <f t="shared" si="572"/>
        <v>0</v>
      </c>
      <c r="AA107" s="18">
        <f t="shared" si="572"/>
        <v>0</v>
      </c>
      <c r="AB107" s="18">
        <f t="shared" si="572"/>
        <v>0</v>
      </c>
      <c r="AC107" s="18">
        <f t="shared" si="572"/>
        <v>0</v>
      </c>
      <c r="AD107" s="18">
        <f t="shared" si="572"/>
        <v>0</v>
      </c>
      <c r="AE107" s="18">
        <f t="shared" si="572"/>
        <v>0</v>
      </c>
      <c r="AF107" s="18">
        <f t="shared" si="572"/>
        <v>0</v>
      </c>
      <c r="AG107" s="18">
        <f t="shared" si="572"/>
        <v>0</v>
      </c>
      <c r="AH107" s="18">
        <f t="shared" si="572"/>
        <v>0</v>
      </c>
      <c r="AI107" s="18">
        <f t="shared" si="572"/>
        <v>0</v>
      </c>
      <c r="AJ107" s="18">
        <f t="shared" ref="AJ107:BO107" si="573">SUM(AJ102:AJ106)</f>
        <v>0</v>
      </c>
      <c r="AK107" s="18">
        <f t="shared" si="573"/>
        <v>0</v>
      </c>
      <c r="AL107" s="18">
        <f t="shared" si="573"/>
        <v>0</v>
      </c>
      <c r="AM107" s="18">
        <f t="shared" si="573"/>
        <v>0</v>
      </c>
      <c r="AN107" s="18">
        <f t="shared" si="573"/>
        <v>0</v>
      </c>
      <c r="AO107" s="18">
        <f t="shared" si="573"/>
        <v>0</v>
      </c>
      <c r="AP107" s="18">
        <f t="shared" si="573"/>
        <v>0</v>
      </c>
      <c r="AQ107" s="18">
        <f t="shared" si="573"/>
        <v>0</v>
      </c>
      <c r="AR107" s="18">
        <f t="shared" si="573"/>
        <v>0</v>
      </c>
      <c r="AS107" s="18">
        <f t="shared" si="573"/>
        <v>0</v>
      </c>
      <c r="AT107" s="18">
        <f t="shared" si="573"/>
        <v>0</v>
      </c>
      <c r="AU107" s="18">
        <f t="shared" si="573"/>
        <v>0</v>
      </c>
      <c r="AV107" s="18">
        <f t="shared" si="573"/>
        <v>0</v>
      </c>
      <c r="AW107" s="18">
        <f t="shared" si="573"/>
        <v>0</v>
      </c>
      <c r="AX107" s="18">
        <f t="shared" si="573"/>
        <v>0</v>
      </c>
      <c r="AY107" s="18">
        <f t="shared" si="573"/>
        <v>0</v>
      </c>
      <c r="AZ107" s="18">
        <f t="shared" si="573"/>
        <v>0</v>
      </c>
      <c r="BA107" s="18">
        <f t="shared" si="573"/>
        <v>0</v>
      </c>
      <c r="BB107" s="18">
        <f t="shared" si="573"/>
        <v>0</v>
      </c>
      <c r="BC107" s="18">
        <f t="shared" si="573"/>
        <v>0</v>
      </c>
      <c r="BD107" s="18">
        <f t="shared" si="573"/>
        <v>0</v>
      </c>
      <c r="BE107" s="18">
        <f t="shared" si="573"/>
        <v>0</v>
      </c>
      <c r="BF107" s="18">
        <f t="shared" si="573"/>
        <v>0</v>
      </c>
      <c r="BG107" s="18">
        <f t="shared" si="573"/>
        <v>0</v>
      </c>
      <c r="BH107" s="18">
        <f t="shared" si="573"/>
        <v>0</v>
      </c>
      <c r="BI107" s="18">
        <f t="shared" si="573"/>
        <v>0</v>
      </c>
      <c r="BJ107" s="18">
        <f t="shared" si="573"/>
        <v>0</v>
      </c>
      <c r="BK107" s="18">
        <f t="shared" si="573"/>
        <v>0</v>
      </c>
      <c r="BL107" s="18">
        <f t="shared" si="573"/>
        <v>0</v>
      </c>
      <c r="BM107" s="18">
        <f t="shared" si="573"/>
        <v>0</v>
      </c>
      <c r="BN107" s="18">
        <f t="shared" si="573"/>
        <v>0</v>
      </c>
      <c r="BO107" s="18">
        <f t="shared" si="573"/>
        <v>0</v>
      </c>
      <c r="BP107" s="18">
        <f t="shared" ref="BP107:DS107" si="574">SUM(BP102:BP106)</f>
        <v>0</v>
      </c>
      <c r="BQ107" s="18">
        <f t="shared" si="574"/>
        <v>0</v>
      </c>
      <c r="BR107" s="18">
        <f t="shared" si="574"/>
        <v>0</v>
      </c>
      <c r="BS107" s="18">
        <f t="shared" si="574"/>
        <v>0</v>
      </c>
      <c r="BT107" s="18">
        <f t="shared" si="574"/>
        <v>0</v>
      </c>
      <c r="BU107" s="18">
        <f t="shared" si="574"/>
        <v>0</v>
      </c>
      <c r="BV107" s="18">
        <f t="shared" si="574"/>
        <v>0</v>
      </c>
      <c r="BW107" s="18">
        <f t="shared" si="574"/>
        <v>0</v>
      </c>
      <c r="BX107" s="18">
        <f t="shared" si="574"/>
        <v>0</v>
      </c>
      <c r="BY107" s="18">
        <f t="shared" si="574"/>
        <v>0</v>
      </c>
      <c r="BZ107" s="18">
        <f t="shared" si="574"/>
        <v>0</v>
      </c>
      <c r="CA107" s="18">
        <f t="shared" si="574"/>
        <v>0</v>
      </c>
      <c r="CB107" s="18">
        <f t="shared" si="574"/>
        <v>0</v>
      </c>
      <c r="CC107" s="18">
        <f t="shared" si="574"/>
        <v>0</v>
      </c>
      <c r="CD107" s="18">
        <f t="shared" si="574"/>
        <v>0</v>
      </c>
      <c r="CE107" s="18">
        <f t="shared" si="574"/>
        <v>0</v>
      </c>
      <c r="CF107" s="18">
        <f t="shared" si="574"/>
        <v>0</v>
      </c>
      <c r="CG107" s="18">
        <f t="shared" si="574"/>
        <v>0</v>
      </c>
      <c r="CH107" s="18">
        <f t="shared" si="574"/>
        <v>0</v>
      </c>
      <c r="CI107" s="18">
        <f t="shared" si="574"/>
        <v>0</v>
      </c>
      <c r="CJ107" s="18">
        <f t="shared" ref="CJ107:CU107" si="575">SUM(CJ102:CJ106)</f>
        <v>0</v>
      </c>
      <c r="CK107" s="18">
        <f t="shared" si="575"/>
        <v>0</v>
      </c>
      <c r="CL107" s="18">
        <f t="shared" si="575"/>
        <v>0</v>
      </c>
      <c r="CM107" s="18">
        <f t="shared" si="575"/>
        <v>0</v>
      </c>
      <c r="CN107" s="18">
        <f t="shared" si="575"/>
        <v>0</v>
      </c>
      <c r="CO107" s="18">
        <f t="shared" si="575"/>
        <v>0</v>
      </c>
      <c r="CP107" s="18">
        <f t="shared" si="575"/>
        <v>0</v>
      </c>
      <c r="CQ107" s="18">
        <f t="shared" si="575"/>
        <v>0</v>
      </c>
      <c r="CR107" s="18">
        <f t="shared" si="575"/>
        <v>0</v>
      </c>
      <c r="CS107" s="18">
        <f t="shared" si="575"/>
        <v>3137855.3166775308</v>
      </c>
      <c r="CT107" s="18">
        <f t="shared" si="575"/>
        <v>-130365.95</v>
      </c>
      <c r="CU107" s="18">
        <f t="shared" si="575"/>
        <v>-166276.65</v>
      </c>
      <c r="CV107" s="18">
        <f t="shared" ref="CV107:DH107" si="576">SUM(CV102:CV106)</f>
        <v>-167926.16</v>
      </c>
      <c r="CW107" s="18">
        <f t="shared" si="576"/>
        <v>-171881.3</v>
      </c>
      <c r="CX107" s="18">
        <f t="shared" si="576"/>
        <v>-157094.43</v>
      </c>
      <c r="CY107" s="18">
        <f t="shared" si="576"/>
        <v>-154155.29999999999</v>
      </c>
      <c r="CZ107" s="18">
        <f t="shared" si="576"/>
        <v>-127061.1</v>
      </c>
      <c r="DA107" s="18">
        <f t="shared" si="576"/>
        <v>-154481.24</v>
      </c>
      <c r="DB107" s="18">
        <f t="shared" si="576"/>
        <v>-145453</v>
      </c>
      <c r="DC107" s="18">
        <f t="shared" si="576"/>
        <v>-148862.96</v>
      </c>
      <c r="DD107" s="18">
        <f t="shared" si="576"/>
        <v>-138271.17000000001</v>
      </c>
      <c r="DE107" s="18">
        <f t="shared" si="576"/>
        <v>-164067.38</v>
      </c>
      <c r="DF107" s="18">
        <f t="shared" si="576"/>
        <v>-143331.09</v>
      </c>
      <c r="DG107" s="18">
        <f t="shared" si="576"/>
        <v>-176132.09</v>
      </c>
      <c r="DH107" s="18">
        <f t="shared" si="576"/>
        <v>-195967.8</v>
      </c>
      <c r="DI107" s="18">
        <f t="shared" si="574"/>
        <v>-157866.1</v>
      </c>
      <c r="DJ107" s="18">
        <f t="shared" si="574"/>
        <v>-159671.94</v>
      </c>
      <c r="DK107" s="18">
        <f t="shared" si="574"/>
        <v>-161174.93</v>
      </c>
      <c r="DL107" s="18">
        <f t="shared" si="574"/>
        <v>-317814.73000000021</v>
      </c>
      <c r="DM107" s="18">
        <f t="shared" si="574"/>
        <v>0</v>
      </c>
      <c r="DN107" s="18">
        <f t="shared" si="574"/>
        <v>0</v>
      </c>
      <c r="DO107" s="18">
        <f t="shared" si="574"/>
        <v>0</v>
      </c>
      <c r="DP107" s="18">
        <f t="shared" si="574"/>
        <v>0</v>
      </c>
      <c r="DQ107" s="18">
        <f t="shared" si="574"/>
        <v>0</v>
      </c>
      <c r="DR107" s="18">
        <f t="shared" si="574"/>
        <v>0</v>
      </c>
      <c r="DS107" s="18">
        <f t="shared" si="574"/>
        <v>0</v>
      </c>
      <c r="DT107" s="18">
        <f t="shared" ref="DT107:DW107" si="577">SUM(DT102:DT106)</f>
        <v>0</v>
      </c>
      <c r="DU107" s="18">
        <f t="shared" si="577"/>
        <v>0</v>
      </c>
      <c r="DV107" s="18">
        <f t="shared" si="577"/>
        <v>0</v>
      </c>
      <c r="DW107" s="18">
        <f t="shared" si="577"/>
        <v>0</v>
      </c>
      <c r="DX107" s="18">
        <f t="shared" ref="DX107:EG107" si="578">SUM(DX102:DX106)</f>
        <v>0</v>
      </c>
      <c r="DY107" s="18">
        <f t="shared" si="578"/>
        <v>0</v>
      </c>
      <c r="DZ107" s="18">
        <f t="shared" si="578"/>
        <v>0</v>
      </c>
      <c r="EA107" s="18">
        <f t="shared" si="578"/>
        <v>0</v>
      </c>
      <c r="EB107" s="18">
        <f t="shared" si="578"/>
        <v>0</v>
      </c>
      <c r="EC107" s="18">
        <f t="shared" si="578"/>
        <v>0</v>
      </c>
      <c r="ED107" s="18">
        <f t="shared" si="578"/>
        <v>0</v>
      </c>
      <c r="EE107" s="18">
        <f t="shared" si="578"/>
        <v>0</v>
      </c>
      <c r="EF107" s="18">
        <f t="shared" si="578"/>
        <v>0</v>
      </c>
      <c r="EG107" s="18">
        <f t="shared" si="578"/>
        <v>0</v>
      </c>
      <c r="EH107" s="18">
        <f t="shared" ref="EH107:EI107" si="579">SUM(EH102:EH106)</f>
        <v>0</v>
      </c>
      <c r="EI107" s="18">
        <f t="shared" si="579"/>
        <v>0</v>
      </c>
    </row>
    <row r="108" spans="1:139" x14ac:dyDescent="0.2">
      <c r="A108" s="76"/>
      <c r="B108" s="76" t="s">
        <v>153</v>
      </c>
      <c r="C108" s="76"/>
      <c r="D108" s="94">
        <f t="shared" ref="D108:AI108" si="580">D101+D107</f>
        <v>0</v>
      </c>
      <c r="E108" s="94">
        <f t="shared" si="580"/>
        <v>0</v>
      </c>
      <c r="F108" s="94">
        <f t="shared" si="580"/>
        <v>0</v>
      </c>
      <c r="G108" s="94">
        <f t="shared" si="580"/>
        <v>0</v>
      </c>
      <c r="H108" s="94">
        <f t="shared" si="580"/>
        <v>0</v>
      </c>
      <c r="I108" s="94">
        <f t="shared" si="580"/>
        <v>0</v>
      </c>
      <c r="J108" s="94">
        <f t="shared" si="580"/>
        <v>0</v>
      </c>
      <c r="K108" s="94">
        <f t="shared" si="580"/>
        <v>0</v>
      </c>
      <c r="L108" s="94">
        <f t="shared" si="580"/>
        <v>0</v>
      </c>
      <c r="M108" s="94">
        <f t="shared" si="580"/>
        <v>0</v>
      </c>
      <c r="N108" s="94">
        <f t="shared" si="580"/>
        <v>0</v>
      </c>
      <c r="O108" s="94">
        <f t="shared" si="580"/>
        <v>0</v>
      </c>
      <c r="P108" s="94">
        <f t="shared" si="580"/>
        <v>0</v>
      </c>
      <c r="Q108" s="94">
        <f t="shared" si="580"/>
        <v>0</v>
      </c>
      <c r="R108" s="94">
        <f t="shared" si="580"/>
        <v>0</v>
      </c>
      <c r="S108" s="94">
        <f t="shared" si="580"/>
        <v>0</v>
      </c>
      <c r="T108" s="94">
        <f t="shared" si="580"/>
        <v>0</v>
      </c>
      <c r="U108" s="94">
        <f t="shared" si="580"/>
        <v>0</v>
      </c>
      <c r="V108" s="94">
        <f t="shared" si="580"/>
        <v>0</v>
      </c>
      <c r="W108" s="94">
        <f t="shared" si="580"/>
        <v>0</v>
      </c>
      <c r="X108" s="94">
        <f t="shared" si="580"/>
        <v>0</v>
      </c>
      <c r="Y108" s="94">
        <f t="shared" si="580"/>
        <v>0</v>
      </c>
      <c r="Z108" s="94">
        <f t="shared" si="580"/>
        <v>0</v>
      </c>
      <c r="AA108" s="94">
        <f t="shared" si="580"/>
        <v>0</v>
      </c>
      <c r="AB108" s="94">
        <f t="shared" si="580"/>
        <v>0</v>
      </c>
      <c r="AC108" s="94">
        <f t="shared" si="580"/>
        <v>0</v>
      </c>
      <c r="AD108" s="94">
        <f t="shared" si="580"/>
        <v>0</v>
      </c>
      <c r="AE108" s="94">
        <f t="shared" si="580"/>
        <v>0</v>
      </c>
      <c r="AF108" s="94">
        <f t="shared" si="580"/>
        <v>0</v>
      </c>
      <c r="AG108" s="94">
        <f t="shared" si="580"/>
        <v>0</v>
      </c>
      <c r="AH108" s="94">
        <f t="shared" si="580"/>
        <v>0</v>
      </c>
      <c r="AI108" s="94">
        <f t="shared" si="580"/>
        <v>0</v>
      </c>
      <c r="AJ108" s="94">
        <f t="shared" ref="AJ108:BO108" si="581">AJ101+AJ107</f>
        <v>0</v>
      </c>
      <c r="AK108" s="94">
        <f t="shared" si="581"/>
        <v>0</v>
      </c>
      <c r="AL108" s="94">
        <f t="shared" si="581"/>
        <v>0</v>
      </c>
      <c r="AM108" s="94">
        <f t="shared" si="581"/>
        <v>0</v>
      </c>
      <c r="AN108" s="94">
        <f t="shared" si="581"/>
        <v>0</v>
      </c>
      <c r="AO108" s="94">
        <f t="shared" si="581"/>
        <v>0</v>
      </c>
      <c r="AP108" s="94">
        <f t="shared" si="581"/>
        <v>0</v>
      </c>
      <c r="AQ108" s="94">
        <f t="shared" si="581"/>
        <v>0</v>
      </c>
      <c r="AR108" s="94">
        <f t="shared" si="581"/>
        <v>0</v>
      </c>
      <c r="AS108" s="94">
        <f t="shared" si="581"/>
        <v>0</v>
      </c>
      <c r="AT108" s="94">
        <f t="shared" si="581"/>
        <v>0</v>
      </c>
      <c r="AU108" s="94">
        <f t="shared" si="581"/>
        <v>0</v>
      </c>
      <c r="AV108" s="94">
        <f t="shared" si="581"/>
        <v>0</v>
      </c>
      <c r="AW108" s="94">
        <f t="shared" si="581"/>
        <v>0</v>
      </c>
      <c r="AX108" s="94">
        <f t="shared" si="581"/>
        <v>0</v>
      </c>
      <c r="AY108" s="94">
        <f t="shared" si="581"/>
        <v>0</v>
      </c>
      <c r="AZ108" s="94">
        <f t="shared" si="581"/>
        <v>0</v>
      </c>
      <c r="BA108" s="94">
        <f t="shared" si="581"/>
        <v>0</v>
      </c>
      <c r="BB108" s="94">
        <f t="shared" si="581"/>
        <v>0</v>
      </c>
      <c r="BC108" s="94">
        <f t="shared" si="581"/>
        <v>0</v>
      </c>
      <c r="BD108" s="94">
        <f t="shared" si="581"/>
        <v>0</v>
      </c>
      <c r="BE108" s="94">
        <f t="shared" si="581"/>
        <v>0</v>
      </c>
      <c r="BF108" s="94">
        <f t="shared" si="581"/>
        <v>0</v>
      </c>
      <c r="BG108" s="94">
        <f t="shared" si="581"/>
        <v>0</v>
      </c>
      <c r="BH108" s="94">
        <f t="shared" si="581"/>
        <v>0</v>
      </c>
      <c r="BI108" s="94">
        <f t="shared" si="581"/>
        <v>0</v>
      </c>
      <c r="BJ108" s="94">
        <f t="shared" si="581"/>
        <v>0</v>
      </c>
      <c r="BK108" s="94">
        <f t="shared" si="581"/>
        <v>0</v>
      </c>
      <c r="BL108" s="94">
        <f t="shared" si="581"/>
        <v>0</v>
      </c>
      <c r="BM108" s="94">
        <f t="shared" si="581"/>
        <v>0</v>
      </c>
      <c r="BN108" s="94">
        <f t="shared" si="581"/>
        <v>0</v>
      </c>
      <c r="BO108" s="94">
        <f t="shared" si="581"/>
        <v>0</v>
      </c>
      <c r="BP108" s="94">
        <f t="shared" ref="BP108:DS108" si="582">BP101+BP107</f>
        <v>0</v>
      </c>
      <c r="BQ108" s="94">
        <f t="shared" si="582"/>
        <v>0</v>
      </c>
      <c r="BR108" s="94">
        <f t="shared" si="582"/>
        <v>0</v>
      </c>
      <c r="BS108" s="94">
        <f t="shared" si="582"/>
        <v>0</v>
      </c>
      <c r="BT108" s="94">
        <f t="shared" si="582"/>
        <v>0</v>
      </c>
      <c r="BU108" s="94">
        <f t="shared" si="582"/>
        <v>0</v>
      </c>
      <c r="BV108" s="94">
        <f t="shared" si="582"/>
        <v>0</v>
      </c>
      <c r="BW108" s="94">
        <f t="shared" si="582"/>
        <v>0</v>
      </c>
      <c r="BX108" s="94">
        <f t="shared" si="582"/>
        <v>0</v>
      </c>
      <c r="BY108" s="94">
        <f t="shared" si="582"/>
        <v>0</v>
      </c>
      <c r="BZ108" s="94">
        <f t="shared" si="582"/>
        <v>0</v>
      </c>
      <c r="CA108" s="94">
        <f t="shared" si="582"/>
        <v>0</v>
      </c>
      <c r="CB108" s="94">
        <f t="shared" si="582"/>
        <v>0</v>
      </c>
      <c r="CC108" s="94">
        <f t="shared" si="582"/>
        <v>0</v>
      </c>
      <c r="CD108" s="94">
        <f t="shared" si="582"/>
        <v>0</v>
      </c>
      <c r="CE108" s="94">
        <f t="shared" si="582"/>
        <v>0</v>
      </c>
      <c r="CF108" s="94">
        <f t="shared" si="582"/>
        <v>0</v>
      </c>
      <c r="CG108" s="94">
        <f t="shared" si="582"/>
        <v>0</v>
      </c>
      <c r="CH108" s="94">
        <f t="shared" si="582"/>
        <v>0</v>
      </c>
      <c r="CI108" s="94">
        <f t="shared" si="582"/>
        <v>0</v>
      </c>
      <c r="CJ108" s="94">
        <f t="shared" ref="CJ108:CU108" si="583">CJ101+CJ107</f>
        <v>0</v>
      </c>
      <c r="CK108" s="94">
        <f t="shared" si="583"/>
        <v>0</v>
      </c>
      <c r="CL108" s="94">
        <f t="shared" si="583"/>
        <v>0</v>
      </c>
      <c r="CM108" s="94">
        <f t="shared" si="583"/>
        <v>0</v>
      </c>
      <c r="CN108" s="94">
        <f t="shared" si="583"/>
        <v>0</v>
      </c>
      <c r="CO108" s="94">
        <f t="shared" si="583"/>
        <v>0</v>
      </c>
      <c r="CP108" s="94">
        <f t="shared" si="583"/>
        <v>0</v>
      </c>
      <c r="CQ108" s="94">
        <f t="shared" si="583"/>
        <v>0</v>
      </c>
      <c r="CR108" s="94">
        <f t="shared" si="583"/>
        <v>0</v>
      </c>
      <c r="CS108" s="94">
        <f t="shared" si="583"/>
        <v>3137855.3166775308</v>
      </c>
      <c r="CT108" s="94">
        <f t="shared" si="583"/>
        <v>3007489.3666775306</v>
      </c>
      <c r="CU108" s="94">
        <f t="shared" si="583"/>
        <v>2841212.7166775307</v>
      </c>
      <c r="CV108" s="94">
        <f t="shared" ref="CV108:DH108" si="584">CV101+CV107</f>
        <v>2673286.5566775305</v>
      </c>
      <c r="CW108" s="94">
        <f t="shared" si="584"/>
        <v>2501405.2566775307</v>
      </c>
      <c r="CX108" s="94">
        <f t="shared" si="584"/>
        <v>2344310.8266775305</v>
      </c>
      <c r="CY108" s="94">
        <f t="shared" si="584"/>
        <v>2190155.5266775307</v>
      </c>
      <c r="CZ108" s="94">
        <f t="shared" si="584"/>
        <v>2063094.4266775306</v>
      </c>
      <c r="DA108" s="94">
        <f t="shared" si="584"/>
        <v>1908613.1866775306</v>
      </c>
      <c r="DB108" s="94">
        <f t="shared" si="584"/>
        <v>1763160.1866775306</v>
      </c>
      <c r="DC108" s="94">
        <f t="shared" si="584"/>
        <v>1614297.2266775307</v>
      </c>
      <c r="DD108" s="94">
        <f t="shared" si="584"/>
        <v>1476026.0566775308</v>
      </c>
      <c r="DE108" s="94">
        <f t="shared" si="584"/>
        <v>1311958.6766775306</v>
      </c>
      <c r="DF108" s="94">
        <f t="shared" si="584"/>
        <v>1168627.5866775305</v>
      </c>
      <c r="DG108" s="94">
        <f t="shared" si="584"/>
        <v>992495.49667753058</v>
      </c>
      <c r="DH108" s="94">
        <f t="shared" si="584"/>
        <v>796527.69667753065</v>
      </c>
      <c r="DI108" s="94">
        <f t="shared" si="582"/>
        <v>638661.59667753067</v>
      </c>
      <c r="DJ108" s="94">
        <f t="shared" si="582"/>
        <v>478989.65667753067</v>
      </c>
      <c r="DK108" s="94">
        <f t="shared" si="582"/>
        <v>317814.72667753068</v>
      </c>
      <c r="DL108" s="94">
        <f t="shared" si="582"/>
        <v>-3.3224695362150669E-3</v>
      </c>
      <c r="DM108" s="94">
        <f t="shared" si="582"/>
        <v>-3.3224695362150669E-3</v>
      </c>
      <c r="DN108" s="94">
        <f t="shared" si="582"/>
        <v>-3.3224695362150669E-3</v>
      </c>
      <c r="DO108" s="94">
        <f t="shared" si="582"/>
        <v>-3.3224695362150669E-3</v>
      </c>
      <c r="DP108" s="94">
        <f t="shared" si="582"/>
        <v>-3.3224695362150669E-3</v>
      </c>
      <c r="DQ108" s="94">
        <f t="shared" si="582"/>
        <v>-3.3224695362150669E-3</v>
      </c>
      <c r="DR108" s="94">
        <f t="shared" si="582"/>
        <v>-3.3224695362150669E-3</v>
      </c>
      <c r="DS108" s="94">
        <f t="shared" si="582"/>
        <v>-3.3224695362150669E-3</v>
      </c>
      <c r="DT108" s="94">
        <f t="shared" ref="DT108:DW108" si="585">DT101+DT107</f>
        <v>-3.3224695362150669E-3</v>
      </c>
      <c r="DU108" s="94">
        <f t="shared" si="585"/>
        <v>-3.3224695362150669E-3</v>
      </c>
      <c r="DV108" s="94">
        <f t="shared" si="585"/>
        <v>-3.3224695362150669E-3</v>
      </c>
      <c r="DW108" s="94">
        <f t="shared" si="585"/>
        <v>-3.3224695362150669E-3</v>
      </c>
      <c r="DX108" s="94">
        <f t="shared" ref="DX108:EG108" si="586">DX101+DX107</f>
        <v>-3.3224695362150669E-3</v>
      </c>
      <c r="DY108" s="94">
        <f t="shared" si="586"/>
        <v>-3.3224695362150669E-3</v>
      </c>
      <c r="DZ108" s="94">
        <f t="shared" si="586"/>
        <v>-3.3224695362150669E-3</v>
      </c>
      <c r="EA108" s="94">
        <f t="shared" si="586"/>
        <v>-3.3224695362150669E-3</v>
      </c>
      <c r="EB108" s="94">
        <f t="shared" si="586"/>
        <v>-3.3224695362150669E-3</v>
      </c>
      <c r="EC108" s="94">
        <f t="shared" si="586"/>
        <v>-3.3224695362150669E-3</v>
      </c>
      <c r="ED108" s="94">
        <f t="shared" si="586"/>
        <v>-3.3224695362150669E-3</v>
      </c>
      <c r="EE108" s="94">
        <f t="shared" si="586"/>
        <v>-3.3224695362150669E-3</v>
      </c>
      <c r="EF108" s="94">
        <f t="shared" si="586"/>
        <v>-3.3224695362150669E-3</v>
      </c>
      <c r="EG108" s="94">
        <f t="shared" si="586"/>
        <v>-3.3224695362150669E-3</v>
      </c>
      <c r="EH108" s="94">
        <f t="shared" ref="EH108:EI108" si="587">EH101+EH107</f>
        <v>-3.3224695362150669E-3</v>
      </c>
      <c r="EI108" s="94">
        <f t="shared" si="587"/>
        <v>-3.3224695362150669E-3</v>
      </c>
    </row>
    <row r="109" spans="1:139" x14ac:dyDescent="0.2">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1"/>
      <c r="BI109" s="91"/>
      <c r="BJ109" s="91"/>
      <c r="BK109" s="91"/>
      <c r="BL109" s="91"/>
      <c r="BM109" s="91"/>
      <c r="BN109" s="91"/>
      <c r="BO109" s="91"/>
      <c r="BP109" s="91"/>
      <c r="BQ109" s="91"/>
      <c r="BR109" s="91"/>
      <c r="BS109" s="91"/>
      <c r="BT109" s="91"/>
      <c r="BU109" s="91"/>
      <c r="BV109" s="91"/>
      <c r="BW109" s="91"/>
      <c r="BX109" s="91"/>
      <c r="BY109" s="91"/>
      <c r="BZ109" s="91"/>
      <c r="CA109" s="91"/>
      <c r="CB109" s="91"/>
      <c r="CC109" s="91"/>
      <c r="CD109" s="91"/>
      <c r="CE109" s="91"/>
      <c r="CF109" s="94"/>
      <c r="CG109" s="94"/>
      <c r="CH109" s="94"/>
      <c r="CI109" s="94"/>
      <c r="CJ109" s="94"/>
      <c r="CK109" s="94"/>
      <c r="CL109" s="94"/>
      <c r="CM109" s="94"/>
      <c r="CN109" s="94"/>
      <c r="CO109" s="94"/>
      <c r="CP109" s="94"/>
      <c r="CQ109" s="94"/>
      <c r="CR109" s="94"/>
      <c r="CS109" s="94"/>
      <c r="CT109" s="94"/>
      <c r="CU109" s="94"/>
      <c r="CV109" s="94"/>
      <c r="CW109" s="94"/>
      <c r="CX109" s="94"/>
      <c r="CY109" s="94"/>
      <c r="CZ109" s="94"/>
      <c r="DA109" s="94"/>
      <c r="DB109" s="94"/>
      <c r="DC109" s="94"/>
      <c r="DD109" s="94"/>
      <c r="DE109" s="94"/>
      <c r="DF109" s="94"/>
      <c r="DG109" s="94"/>
      <c r="DH109" s="94"/>
      <c r="DI109" s="94"/>
      <c r="DJ109" s="94"/>
      <c r="DK109" s="94"/>
      <c r="DL109" s="94"/>
      <c r="DM109" s="94"/>
      <c r="DN109" s="94"/>
      <c r="DO109" s="94"/>
      <c r="DP109" s="94"/>
      <c r="DQ109" s="94"/>
      <c r="DR109" s="94"/>
      <c r="DS109" s="94"/>
      <c r="DT109" s="94"/>
      <c r="DU109" s="94"/>
      <c r="DV109" s="94"/>
      <c r="DW109" s="94"/>
      <c r="DX109" s="94"/>
      <c r="DY109" s="94"/>
      <c r="DZ109" s="94"/>
      <c r="EA109" s="94"/>
      <c r="EB109" s="94"/>
      <c r="EC109" s="94"/>
      <c r="ED109" s="94"/>
      <c r="EE109" s="94"/>
      <c r="EF109" s="94"/>
      <c r="EG109" s="94"/>
      <c r="EH109" s="94"/>
      <c r="EI109" s="94"/>
    </row>
    <row r="110" spans="1:139" ht="10.5" x14ac:dyDescent="0.25">
      <c r="A110" s="79" t="s">
        <v>247</v>
      </c>
      <c r="B110" s="76"/>
      <c r="C110" s="78">
        <v>18239381</v>
      </c>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c r="BC110" s="91"/>
      <c r="BD110" s="91"/>
      <c r="BE110" s="91"/>
      <c r="BF110" s="91"/>
      <c r="BG110" s="91"/>
      <c r="BH110" s="91"/>
      <c r="BI110" s="91"/>
      <c r="BJ110" s="91"/>
      <c r="BK110" s="91"/>
      <c r="BL110" s="91"/>
      <c r="BM110" s="91"/>
      <c r="BN110" s="91"/>
      <c r="BO110" s="91"/>
      <c r="BP110" s="91"/>
      <c r="BQ110" s="91"/>
      <c r="BR110" s="91"/>
      <c r="BS110" s="91"/>
      <c r="BT110" s="91"/>
      <c r="BU110" s="91"/>
      <c r="BV110" s="91"/>
      <c r="BW110" s="91"/>
      <c r="BX110" s="91"/>
      <c r="BY110" s="91"/>
      <c r="BZ110" s="91"/>
      <c r="CA110" s="91"/>
      <c r="CB110" s="91"/>
      <c r="CC110" s="91"/>
      <c r="CD110" s="91"/>
      <c r="CE110" s="91"/>
      <c r="DV110" s="92"/>
    </row>
    <row r="111" spans="1:139" x14ac:dyDescent="0.2">
      <c r="A111" s="76"/>
      <c r="B111" s="76" t="s">
        <v>149</v>
      </c>
      <c r="C111" s="78">
        <v>25401001</v>
      </c>
      <c r="D111" s="94">
        <v>0</v>
      </c>
      <c r="E111" s="94">
        <f t="shared" ref="E111:AJ111" si="588">D118</f>
        <v>0</v>
      </c>
      <c r="F111" s="94">
        <f t="shared" si="588"/>
        <v>0</v>
      </c>
      <c r="G111" s="94">
        <f t="shared" si="588"/>
        <v>0</v>
      </c>
      <c r="H111" s="94">
        <f t="shared" si="588"/>
        <v>0</v>
      </c>
      <c r="I111" s="94">
        <f t="shared" si="588"/>
        <v>0</v>
      </c>
      <c r="J111" s="94">
        <f t="shared" si="588"/>
        <v>0</v>
      </c>
      <c r="K111" s="94">
        <f t="shared" si="588"/>
        <v>0</v>
      </c>
      <c r="L111" s="94">
        <f t="shared" si="588"/>
        <v>0</v>
      </c>
      <c r="M111" s="94">
        <f t="shared" si="588"/>
        <v>0</v>
      </c>
      <c r="N111" s="94">
        <f t="shared" si="588"/>
        <v>0</v>
      </c>
      <c r="O111" s="94">
        <f t="shared" si="588"/>
        <v>0</v>
      </c>
      <c r="P111" s="94">
        <f t="shared" si="588"/>
        <v>0</v>
      </c>
      <c r="Q111" s="94">
        <f t="shared" si="588"/>
        <v>0</v>
      </c>
      <c r="R111" s="94">
        <f t="shared" si="588"/>
        <v>0</v>
      </c>
      <c r="S111" s="94">
        <f t="shared" si="588"/>
        <v>0</v>
      </c>
      <c r="T111" s="94">
        <f t="shared" si="588"/>
        <v>0</v>
      </c>
      <c r="U111" s="94">
        <f t="shared" si="588"/>
        <v>0</v>
      </c>
      <c r="V111" s="94">
        <f t="shared" si="588"/>
        <v>0</v>
      </c>
      <c r="W111" s="94">
        <f t="shared" si="588"/>
        <v>0</v>
      </c>
      <c r="X111" s="94">
        <f t="shared" si="588"/>
        <v>0</v>
      </c>
      <c r="Y111" s="94">
        <f t="shared" si="588"/>
        <v>0</v>
      </c>
      <c r="Z111" s="94">
        <f t="shared" si="588"/>
        <v>0</v>
      </c>
      <c r="AA111" s="94">
        <f t="shared" si="588"/>
        <v>0</v>
      </c>
      <c r="AB111" s="94">
        <f t="shared" si="588"/>
        <v>0</v>
      </c>
      <c r="AC111" s="94">
        <f t="shared" si="588"/>
        <v>0</v>
      </c>
      <c r="AD111" s="94">
        <f t="shared" si="588"/>
        <v>0</v>
      </c>
      <c r="AE111" s="94">
        <f t="shared" si="588"/>
        <v>0</v>
      </c>
      <c r="AF111" s="94">
        <f t="shared" si="588"/>
        <v>0</v>
      </c>
      <c r="AG111" s="94">
        <f t="shared" si="588"/>
        <v>0</v>
      </c>
      <c r="AH111" s="94">
        <f t="shared" si="588"/>
        <v>0</v>
      </c>
      <c r="AI111" s="94">
        <f t="shared" si="588"/>
        <v>0</v>
      </c>
      <c r="AJ111" s="94">
        <f t="shared" si="588"/>
        <v>0</v>
      </c>
      <c r="AK111" s="94">
        <f t="shared" ref="AK111:BP111" si="589">AJ118</f>
        <v>0</v>
      </c>
      <c r="AL111" s="94">
        <f t="shared" si="589"/>
        <v>0</v>
      </c>
      <c r="AM111" s="94">
        <f t="shared" si="589"/>
        <v>0</v>
      </c>
      <c r="AN111" s="94">
        <f t="shared" si="589"/>
        <v>0</v>
      </c>
      <c r="AO111" s="94">
        <f t="shared" si="589"/>
        <v>0</v>
      </c>
      <c r="AP111" s="94">
        <f t="shared" si="589"/>
        <v>0</v>
      </c>
      <c r="AQ111" s="94">
        <f t="shared" si="589"/>
        <v>0</v>
      </c>
      <c r="AR111" s="94">
        <f t="shared" si="589"/>
        <v>0</v>
      </c>
      <c r="AS111" s="94">
        <f t="shared" si="589"/>
        <v>0</v>
      </c>
      <c r="AT111" s="94">
        <f t="shared" si="589"/>
        <v>0</v>
      </c>
      <c r="AU111" s="94">
        <f t="shared" si="589"/>
        <v>0</v>
      </c>
      <c r="AV111" s="94">
        <f t="shared" si="589"/>
        <v>0</v>
      </c>
      <c r="AW111" s="94">
        <f t="shared" si="589"/>
        <v>0</v>
      </c>
      <c r="AX111" s="94">
        <f t="shared" si="589"/>
        <v>0</v>
      </c>
      <c r="AY111" s="94">
        <f t="shared" si="589"/>
        <v>0</v>
      </c>
      <c r="AZ111" s="94">
        <f t="shared" si="589"/>
        <v>0</v>
      </c>
      <c r="BA111" s="94">
        <f t="shared" si="589"/>
        <v>0</v>
      </c>
      <c r="BB111" s="94">
        <f t="shared" si="589"/>
        <v>0</v>
      </c>
      <c r="BC111" s="94">
        <f t="shared" si="589"/>
        <v>0</v>
      </c>
      <c r="BD111" s="94">
        <f t="shared" si="589"/>
        <v>0</v>
      </c>
      <c r="BE111" s="94">
        <f t="shared" si="589"/>
        <v>0</v>
      </c>
      <c r="BF111" s="94">
        <f t="shared" si="589"/>
        <v>0</v>
      </c>
      <c r="BG111" s="94">
        <f t="shared" si="589"/>
        <v>0</v>
      </c>
      <c r="BH111" s="94">
        <f t="shared" si="589"/>
        <v>0</v>
      </c>
      <c r="BI111" s="94">
        <f t="shared" si="589"/>
        <v>0</v>
      </c>
      <c r="BJ111" s="94">
        <f t="shared" si="589"/>
        <v>0</v>
      </c>
      <c r="BK111" s="94">
        <f t="shared" si="589"/>
        <v>0</v>
      </c>
      <c r="BL111" s="94">
        <f t="shared" si="589"/>
        <v>0</v>
      </c>
      <c r="BM111" s="94">
        <f t="shared" si="589"/>
        <v>0</v>
      </c>
      <c r="BN111" s="94">
        <f t="shared" si="589"/>
        <v>0</v>
      </c>
      <c r="BO111" s="94">
        <f t="shared" si="589"/>
        <v>0</v>
      </c>
      <c r="BP111" s="94">
        <f t="shared" si="589"/>
        <v>0</v>
      </c>
      <c r="BQ111" s="94">
        <f t="shared" ref="BQ111:DW111" si="590">BP118</f>
        <v>0</v>
      </c>
      <c r="BR111" s="94">
        <f t="shared" si="590"/>
        <v>0</v>
      </c>
      <c r="BS111" s="94">
        <f t="shared" si="590"/>
        <v>0</v>
      </c>
      <c r="BT111" s="94">
        <f t="shared" si="590"/>
        <v>0</v>
      </c>
      <c r="BU111" s="94">
        <f t="shared" si="590"/>
        <v>0</v>
      </c>
      <c r="BV111" s="94">
        <f t="shared" si="590"/>
        <v>0</v>
      </c>
      <c r="BW111" s="94">
        <f t="shared" si="590"/>
        <v>0</v>
      </c>
      <c r="BX111" s="94">
        <f t="shared" si="590"/>
        <v>0</v>
      </c>
      <c r="BY111" s="94">
        <f t="shared" si="590"/>
        <v>0</v>
      </c>
      <c r="BZ111" s="94">
        <f t="shared" si="590"/>
        <v>0</v>
      </c>
      <c r="CA111" s="94">
        <f t="shared" si="590"/>
        <v>0</v>
      </c>
      <c r="CB111" s="94">
        <f t="shared" si="590"/>
        <v>0</v>
      </c>
      <c r="CC111" s="94">
        <f t="shared" si="590"/>
        <v>0</v>
      </c>
      <c r="CD111" s="94">
        <f t="shared" si="590"/>
        <v>0</v>
      </c>
      <c r="CE111" s="94">
        <f t="shared" si="590"/>
        <v>0</v>
      </c>
      <c r="CF111" s="94">
        <f t="shared" si="590"/>
        <v>0</v>
      </c>
      <c r="CG111" s="94">
        <f t="shared" si="590"/>
        <v>0</v>
      </c>
      <c r="CH111" s="94">
        <f t="shared" si="590"/>
        <v>0</v>
      </c>
      <c r="CI111" s="94">
        <f t="shared" si="590"/>
        <v>0</v>
      </c>
      <c r="CJ111" s="94">
        <f t="shared" ref="CJ111" si="591">CI118</f>
        <v>0</v>
      </c>
      <c r="CK111" s="94">
        <f t="shared" ref="CK111" si="592">CJ118</f>
        <v>0</v>
      </c>
      <c r="CL111" s="94">
        <f t="shared" ref="CL111" si="593">CK118</f>
        <v>0</v>
      </c>
      <c r="CM111" s="94">
        <f t="shared" ref="CM111" si="594">CL118</f>
        <v>0</v>
      </c>
      <c r="CN111" s="94">
        <f t="shared" ref="CN111" si="595">CM118</f>
        <v>0</v>
      </c>
      <c r="CO111" s="94">
        <f t="shared" ref="CO111" si="596">CN118</f>
        <v>0</v>
      </c>
      <c r="CP111" s="94">
        <f t="shared" ref="CP111" si="597">CO118</f>
        <v>0</v>
      </c>
      <c r="CQ111" s="94">
        <f t="shared" ref="CQ111" si="598">CP118</f>
        <v>0</v>
      </c>
      <c r="CR111" s="94">
        <f t="shared" ref="CR111" si="599">CQ118</f>
        <v>0</v>
      </c>
      <c r="CS111" s="94">
        <f t="shared" ref="CS111" si="600">CR118</f>
        <v>0</v>
      </c>
      <c r="CT111" s="94">
        <f t="shared" ref="CT111" si="601">CS118</f>
        <v>1372317.5623344253</v>
      </c>
      <c r="CU111" s="94">
        <f t="shared" ref="CU111" si="602">CT118</f>
        <v>1316001.3523344253</v>
      </c>
      <c r="CV111" s="94">
        <f t="shared" ref="CV111" si="603">CU118</f>
        <v>1244404.1123344253</v>
      </c>
      <c r="CW111" s="94">
        <f t="shared" ref="CW111" si="604">CV118</f>
        <v>1174659.4023344254</v>
      </c>
      <c r="CX111" s="94">
        <f t="shared" ref="CX111" si="605">CW118</f>
        <v>1105975.5423344253</v>
      </c>
      <c r="CY111" s="94">
        <f t="shared" ref="CY111" si="606">CX118</f>
        <v>1031636.3423344253</v>
      </c>
      <c r="CZ111" s="94">
        <f t="shared" ref="CZ111" si="607">CY118</f>
        <v>969511.94233442529</v>
      </c>
      <c r="DA111" s="94">
        <f t="shared" ref="DA111" si="608">CZ118</f>
        <v>907893.76233442524</v>
      </c>
      <c r="DB111" s="94">
        <f t="shared" ref="DB111" si="609">DA118</f>
        <v>831968.69233442517</v>
      </c>
      <c r="DC111" s="94">
        <f t="shared" ref="DC111" si="610">DB118</f>
        <v>766463.06233442517</v>
      </c>
      <c r="DD111" s="94">
        <f t="shared" ref="DD111" si="611">DC118</f>
        <v>698467.48233442521</v>
      </c>
      <c r="DE111" s="94">
        <f t="shared" ref="DE111" si="612">DD118</f>
        <v>632575.3523344252</v>
      </c>
      <c r="DF111" s="94">
        <f t="shared" ref="DF111" si="613">DE118</f>
        <v>563686.2223344252</v>
      </c>
      <c r="DG111" s="94">
        <f t="shared" ref="DG111" si="614">DF118</f>
        <v>500351.95233442518</v>
      </c>
      <c r="DH111" s="94">
        <f t="shared" ref="DH111" si="615">DG118</f>
        <v>422790.99233442516</v>
      </c>
      <c r="DI111" s="94">
        <f t="shared" ref="DI111" si="616">DH118</f>
        <v>335594.58233442518</v>
      </c>
      <c r="DJ111" s="94">
        <f t="shared" si="590"/>
        <v>267022.13233442517</v>
      </c>
      <c r="DK111" s="94">
        <f t="shared" si="590"/>
        <v>202623.43233442516</v>
      </c>
      <c r="DL111" s="94">
        <f t="shared" si="590"/>
        <v>134937.30233442516</v>
      </c>
      <c r="DM111" s="94">
        <f t="shared" si="590"/>
        <v>2.33442522585392E-3</v>
      </c>
      <c r="DN111" s="94">
        <f t="shared" si="590"/>
        <v>2.33442522585392E-3</v>
      </c>
      <c r="DO111" s="94">
        <f t="shared" si="590"/>
        <v>2.33442522585392E-3</v>
      </c>
      <c r="DP111" s="94">
        <f t="shared" si="590"/>
        <v>2.33442522585392E-3</v>
      </c>
      <c r="DQ111" s="94">
        <f t="shared" si="590"/>
        <v>2.33442522585392E-3</v>
      </c>
      <c r="DR111" s="94">
        <f t="shared" si="590"/>
        <v>2.33442522585392E-3</v>
      </c>
      <c r="DS111" s="94">
        <f t="shared" si="590"/>
        <v>2.33442522585392E-3</v>
      </c>
      <c r="DT111" s="94">
        <f t="shared" si="590"/>
        <v>2.33442522585392E-3</v>
      </c>
      <c r="DU111" s="94">
        <f t="shared" si="590"/>
        <v>2.33442522585392E-3</v>
      </c>
      <c r="DV111" s="94">
        <f t="shared" si="590"/>
        <v>2.33442522585392E-3</v>
      </c>
      <c r="DW111" s="94">
        <f t="shared" si="590"/>
        <v>2.33442522585392E-3</v>
      </c>
      <c r="DX111" s="94">
        <f t="shared" ref="DX111" si="617">DW118</f>
        <v>2.33442522585392E-3</v>
      </c>
      <c r="DY111" s="94">
        <f t="shared" ref="DY111" si="618">DX118</f>
        <v>2.33442522585392E-3</v>
      </c>
      <c r="DZ111" s="94">
        <f t="shared" ref="DZ111" si="619">DY118</f>
        <v>2.33442522585392E-3</v>
      </c>
      <c r="EA111" s="94">
        <f t="shared" ref="EA111" si="620">DZ118</f>
        <v>2.33442522585392E-3</v>
      </c>
      <c r="EB111" s="94">
        <f t="shared" ref="EB111" si="621">EA118</f>
        <v>2.33442522585392E-3</v>
      </c>
      <c r="EC111" s="94">
        <f t="shared" ref="EC111" si="622">EB118</f>
        <v>2.33442522585392E-3</v>
      </c>
      <c r="ED111" s="94">
        <f t="shared" ref="ED111" si="623">EC118</f>
        <v>2.33442522585392E-3</v>
      </c>
      <c r="EE111" s="94">
        <f t="shared" ref="EE111" si="624">ED118</f>
        <v>2.33442522585392E-3</v>
      </c>
      <c r="EF111" s="94">
        <f t="shared" ref="EF111" si="625">EE118</f>
        <v>2.33442522585392E-3</v>
      </c>
      <c r="EG111" s="94">
        <f t="shared" ref="EG111" si="626">EF118</f>
        <v>2.33442522585392E-3</v>
      </c>
      <c r="EH111" s="94">
        <f t="shared" ref="EH111" si="627">EG118</f>
        <v>2.33442522585392E-3</v>
      </c>
      <c r="EI111" s="94">
        <f t="shared" ref="EI111" si="628">EH118</f>
        <v>2.33442522585392E-3</v>
      </c>
    </row>
    <row r="112" spans="1:139" x14ac:dyDescent="0.2">
      <c r="A112" s="76"/>
      <c r="B112" s="76" t="s">
        <v>150</v>
      </c>
      <c r="C112" s="78"/>
      <c r="D112" s="22">
        <v>0</v>
      </c>
      <c r="E112" s="22">
        <v>0</v>
      </c>
      <c r="F112" s="22">
        <v>0</v>
      </c>
      <c r="G112" s="22">
        <v>0</v>
      </c>
      <c r="H112" s="22">
        <v>0</v>
      </c>
      <c r="I112" s="22">
        <v>0</v>
      </c>
      <c r="J112" s="22">
        <v>0</v>
      </c>
      <c r="K112" s="22">
        <v>0</v>
      </c>
      <c r="L112" s="22">
        <v>0</v>
      </c>
      <c r="M112" s="22">
        <v>0</v>
      </c>
      <c r="N112" s="22">
        <v>0</v>
      </c>
      <c r="O112" s="22">
        <v>0</v>
      </c>
      <c r="P112" s="22">
        <v>0</v>
      </c>
      <c r="Q112" s="22">
        <v>0</v>
      </c>
      <c r="R112" s="22">
        <v>0</v>
      </c>
      <c r="S112" s="22">
        <v>0</v>
      </c>
      <c r="T112" s="22">
        <v>0</v>
      </c>
      <c r="U112" s="22">
        <v>0</v>
      </c>
      <c r="V112" s="22">
        <v>0</v>
      </c>
      <c r="W112" s="22">
        <v>0</v>
      </c>
      <c r="X112" s="22">
        <v>0</v>
      </c>
      <c r="Y112" s="22">
        <v>0</v>
      </c>
      <c r="Z112" s="22">
        <v>0</v>
      </c>
      <c r="AA112" s="22">
        <v>0</v>
      </c>
      <c r="AB112" s="22">
        <v>0</v>
      </c>
      <c r="AC112" s="22">
        <v>0</v>
      </c>
      <c r="AD112" s="22">
        <v>0</v>
      </c>
      <c r="AE112" s="22">
        <v>0</v>
      </c>
      <c r="AF112" s="22">
        <v>0</v>
      </c>
      <c r="AG112" s="22">
        <v>0</v>
      </c>
      <c r="AH112" s="22">
        <v>0</v>
      </c>
      <c r="AI112" s="22">
        <v>0</v>
      </c>
      <c r="AJ112" s="22">
        <v>0</v>
      </c>
      <c r="AK112" s="22">
        <v>0</v>
      </c>
      <c r="AL112" s="22">
        <v>0</v>
      </c>
      <c r="AM112" s="22">
        <v>0</v>
      </c>
      <c r="AN112" s="22">
        <v>0</v>
      </c>
      <c r="AO112" s="22">
        <v>0</v>
      </c>
      <c r="AP112" s="22">
        <v>0</v>
      </c>
      <c r="AQ112" s="22">
        <v>0</v>
      </c>
      <c r="AR112" s="22">
        <v>0</v>
      </c>
      <c r="AS112" s="22">
        <v>0</v>
      </c>
      <c r="AT112" s="22">
        <v>0</v>
      </c>
      <c r="AU112" s="22">
        <v>0</v>
      </c>
      <c r="AV112" s="22">
        <v>0</v>
      </c>
      <c r="AW112" s="22">
        <v>0</v>
      </c>
      <c r="AX112" s="22">
        <v>0</v>
      </c>
      <c r="AY112" s="22">
        <v>0</v>
      </c>
      <c r="AZ112" s="22">
        <v>0</v>
      </c>
      <c r="BA112" s="22">
        <v>0</v>
      </c>
      <c r="BB112" s="22">
        <v>0</v>
      </c>
      <c r="BC112" s="22">
        <v>0</v>
      </c>
      <c r="BD112" s="22">
        <v>0</v>
      </c>
      <c r="BE112" s="22">
        <v>0</v>
      </c>
      <c r="BF112" s="22">
        <v>0</v>
      </c>
      <c r="BG112" s="22">
        <v>0</v>
      </c>
      <c r="BH112" s="22">
        <v>0</v>
      </c>
      <c r="BI112" s="22">
        <v>0</v>
      </c>
      <c r="BJ112" s="22">
        <v>0</v>
      </c>
      <c r="BK112" s="22">
        <v>0</v>
      </c>
      <c r="BL112" s="22">
        <v>0</v>
      </c>
      <c r="BM112" s="22">
        <v>0</v>
      </c>
      <c r="BN112" s="22">
        <v>0</v>
      </c>
      <c r="BO112" s="22">
        <v>0</v>
      </c>
      <c r="BP112" s="22">
        <v>0</v>
      </c>
      <c r="BQ112" s="22">
        <v>0</v>
      </c>
      <c r="BR112" s="22">
        <v>0</v>
      </c>
      <c r="BS112" s="22">
        <v>0</v>
      </c>
      <c r="BT112" s="22">
        <v>0</v>
      </c>
      <c r="BU112" s="22">
        <v>0</v>
      </c>
      <c r="BV112" s="22">
        <v>0</v>
      </c>
      <c r="BW112" s="22">
        <v>0</v>
      </c>
      <c r="BX112" s="22">
        <v>0</v>
      </c>
      <c r="BY112" s="22">
        <v>0</v>
      </c>
      <c r="BZ112" s="22">
        <v>0</v>
      </c>
      <c r="CA112" s="22">
        <v>0</v>
      </c>
      <c r="CB112" s="22">
        <v>0</v>
      </c>
      <c r="CC112" s="22">
        <v>0</v>
      </c>
      <c r="CD112" s="22">
        <v>0</v>
      </c>
      <c r="CE112" s="22">
        <v>0</v>
      </c>
      <c r="CF112" s="22">
        <v>0</v>
      </c>
      <c r="CG112" s="22">
        <v>0</v>
      </c>
      <c r="CH112" s="22">
        <v>0</v>
      </c>
      <c r="CI112" s="22">
        <v>0</v>
      </c>
      <c r="CJ112" s="22">
        <v>0</v>
      </c>
      <c r="CK112" s="22">
        <v>0</v>
      </c>
      <c r="CL112" s="22">
        <v>0</v>
      </c>
      <c r="CM112" s="22">
        <v>0</v>
      </c>
      <c r="CN112" s="22">
        <v>0</v>
      </c>
      <c r="CO112" s="22">
        <v>0</v>
      </c>
      <c r="CP112" s="22">
        <v>0</v>
      </c>
      <c r="CQ112" s="22">
        <v>0</v>
      </c>
      <c r="CR112" s="22">
        <v>0</v>
      </c>
      <c r="CS112" s="22">
        <v>0</v>
      </c>
      <c r="CT112" s="22">
        <v>0</v>
      </c>
      <c r="CU112" s="22">
        <v>0</v>
      </c>
      <c r="CV112" s="22">
        <v>0</v>
      </c>
      <c r="CW112" s="22">
        <v>0</v>
      </c>
      <c r="CX112" s="22">
        <v>0</v>
      </c>
      <c r="CY112" s="22">
        <v>0</v>
      </c>
      <c r="CZ112" s="22">
        <v>0</v>
      </c>
      <c r="DA112" s="22">
        <v>0</v>
      </c>
      <c r="DB112" s="22">
        <v>0</v>
      </c>
      <c r="DC112" s="22">
        <v>0</v>
      </c>
      <c r="DD112" s="22">
        <v>0</v>
      </c>
      <c r="DE112" s="22">
        <v>0</v>
      </c>
      <c r="DF112" s="22">
        <v>0</v>
      </c>
      <c r="DG112" s="22">
        <v>0</v>
      </c>
      <c r="DH112" s="22">
        <v>0</v>
      </c>
      <c r="DI112" s="22">
        <v>0</v>
      </c>
      <c r="DJ112" s="22">
        <v>0</v>
      </c>
      <c r="DK112" s="22">
        <v>0</v>
      </c>
      <c r="DL112" s="22">
        <v>-134224.38982418147</v>
      </c>
      <c r="DM112" s="22">
        <v>0</v>
      </c>
      <c r="DN112" s="22">
        <v>0</v>
      </c>
      <c r="DO112" s="22">
        <v>0</v>
      </c>
      <c r="DP112" s="22">
        <v>0</v>
      </c>
      <c r="DQ112" s="22">
        <v>0</v>
      </c>
      <c r="DR112" s="22">
        <v>0</v>
      </c>
      <c r="DS112" s="22">
        <v>0</v>
      </c>
      <c r="DT112" s="22">
        <v>0</v>
      </c>
      <c r="DU112" s="22">
        <v>0</v>
      </c>
      <c r="DV112" s="22">
        <v>0</v>
      </c>
      <c r="DW112" s="22">
        <v>0</v>
      </c>
      <c r="DX112" s="315">
        <v>-2.33442522585392E-3</v>
      </c>
      <c r="DY112" s="22">
        <v>0</v>
      </c>
      <c r="DZ112" s="22">
        <v>0</v>
      </c>
      <c r="EA112" s="22">
        <v>0</v>
      </c>
      <c r="EB112" s="22">
        <v>0</v>
      </c>
      <c r="EC112" s="22">
        <v>0</v>
      </c>
      <c r="ED112" s="22">
        <v>0</v>
      </c>
      <c r="EE112" s="22">
        <v>0</v>
      </c>
      <c r="EF112" s="22">
        <v>0</v>
      </c>
      <c r="EG112" s="22">
        <v>0</v>
      </c>
      <c r="EH112" s="22">
        <v>0</v>
      </c>
      <c r="EI112" s="22">
        <v>0</v>
      </c>
    </row>
    <row r="113" spans="1:139" x14ac:dyDescent="0.2">
      <c r="A113" s="76"/>
      <c r="B113" s="76" t="s">
        <v>231</v>
      </c>
      <c r="C113" s="77"/>
      <c r="D113" s="22">
        <v>0</v>
      </c>
      <c r="E113" s="22">
        <v>0</v>
      </c>
      <c r="F113" s="22">
        <v>0</v>
      </c>
      <c r="G113" s="22">
        <v>0</v>
      </c>
      <c r="H113" s="22">
        <v>0</v>
      </c>
      <c r="I113" s="22">
        <v>0</v>
      </c>
      <c r="J113" s="22">
        <v>0</v>
      </c>
      <c r="K113" s="22">
        <v>0</v>
      </c>
      <c r="L113" s="22">
        <v>0</v>
      </c>
      <c r="M113" s="22">
        <v>0</v>
      </c>
      <c r="N113" s="22">
        <v>0</v>
      </c>
      <c r="O113" s="22">
        <v>0</v>
      </c>
      <c r="P113" s="22">
        <v>0</v>
      </c>
      <c r="Q113" s="22">
        <v>0</v>
      </c>
      <c r="R113" s="22">
        <v>0</v>
      </c>
      <c r="S113" s="22">
        <v>0</v>
      </c>
      <c r="T113" s="22">
        <v>0</v>
      </c>
      <c r="U113" s="22">
        <v>0</v>
      </c>
      <c r="V113" s="22">
        <v>0</v>
      </c>
      <c r="W113" s="22">
        <v>0</v>
      </c>
      <c r="X113" s="22">
        <v>0</v>
      </c>
      <c r="Y113" s="22">
        <v>0</v>
      </c>
      <c r="Z113" s="22">
        <v>0</v>
      </c>
      <c r="AA113" s="22">
        <v>0</v>
      </c>
      <c r="AB113" s="22">
        <v>0</v>
      </c>
      <c r="AC113" s="22">
        <v>0</v>
      </c>
      <c r="AD113" s="22">
        <v>0</v>
      </c>
      <c r="AE113" s="22">
        <v>0</v>
      </c>
      <c r="AF113" s="22">
        <v>0</v>
      </c>
      <c r="AG113" s="22">
        <v>0</v>
      </c>
      <c r="AH113" s="22">
        <v>0</v>
      </c>
      <c r="AI113" s="22">
        <v>0</v>
      </c>
      <c r="AJ113" s="22">
        <v>0</v>
      </c>
      <c r="AK113" s="22">
        <v>0</v>
      </c>
      <c r="AL113" s="22">
        <v>0</v>
      </c>
      <c r="AM113" s="22">
        <v>0</v>
      </c>
      <c r="AN113" s="22">
        <v>0</v>
      </c>
      <c r="AO113" s="22">
        <v>0</v>
      </c>
      <c r="AP113" s="22">
        <v>0</v>
      </c>
      <c r="AQ113" s="22">
        <v>0</v>
      </c>
      <c r="AR113" s="22">
        <v>0</v>
      </c>
      <c r="AS113" s="22">
        <v>0</v>
      </c>
      <c r="AT113" s="22">
        <v>0</v>
      </c>
      <c r="AU113" s="22">
        <v>0</v>
      </c>
      <c r="AV113" s="22">
        <v>0</v>
      </c>
      <c r="AW113" s="22">
        <v>0</v>
      </c>
      <c r="AX113" s="22">
        <v>0</v>
      </c>
      <c r="AY113" s="22">
        <v>0</v>
      </c>
      <c r="AZ113" s="22">
        <v>0</v>
      </c>
      <c r="BA113" s="22">
        <v>0</v>
      </c>
      <c r="BB113" s="22">
        <v>0</v>
      </c>
      <c r="BC113" s="22">
        <v>0</v>
      </c>
      <c r="BD113" s="22">
        <v>0</v>
      </c>
      <c r="BE113" s="22">
        <v>0</v>
      </c>
      <c r="BF113" s="22">
        <v>0</v>
      </c>
      <c r="BG113" s="22">
        <v>0</v>
      </c>
      <c r="BH113" s="22">
        <v>0</v>
      </c>
      <c r="BI113" s="22">
        <v>0</v>
      </c>
      <c r="BJ113" s="22">
        <v>0</v>
      </c>
      <c r="BK113" s="22">
        <v>0</v>
      </c>
      <c r="BL113" s="22">
        <v>0</v>
      </c>
      <c r="BM113" s="22">
        <v>0</v>
      </c>
      <c r="BN113" s="22">
        <v>0</v>
      </c>
      <c r="BO113" s="22">
        <v>0</v>
      </c>
      <c r="BP113" s="22">
        <v>0</v>
      </c>
      <c r="BQ113" s="22">
        <v>0</v>
      </c>
      <c r="BR113" s="22">
        <v>0</v>
      </c>
      <c r="BS113" s="22">
        <v>0</v>
      </c>
      <c r="BT113" s="22">
        <v>0</v>
      </c>
      <c r="BU113" s="22">
        <v>0</v>
      </c>
      <c r="BV113" s="22">
        <v>0</v>
      </c>
      <c r="BW113" s="22">
        <v>0</v>
      </c>
      <c r="BX113" s="22">
        <v>0</v>
      </c>
      <c r="BY113" s="22">
        <v>0</v>
      </c>
      <c r="BZ113" s="22">
        <v>0</v>
      </c>
      <c r="CA113" s="22">
        <v>0</v>
      </c>
      <c r="CB113" s="22">
        <v>0</v>
      </c>
      <c r="CC113" s="22">
        <v>0</v>
      </c>
      <c r="CD113" s="22">
        <v>0</v>
      </c>
      <c r="CE113" s="22">
        <v>0</v>
      </c>
      <c r="CF113" s="22">
        <v>0</v>
      </c>
      <c r="CG113" s="22">
        <v>0</v>
      </c>
      <c r="CH113" s="22">
        <v>0</v>
      </c>
      <c r="CI113" s="22">
        <v>0</v>
      </c>
      <c r="CJ113" s="22">
        <v>0</v>
      </c>
      <c r="CK113" s="22">
        <v>0</v>
      </c>
      <c r="CL113" s="22">
        <v>0</v>
      </c>
      <c r="CM113" s="22">
        <v>0</v>
      </c>
      <c r="CN113" s="22">
        <v>0</v>
      </c>
      <c r="CO113" s="22">
        <v>0</v>
      </c>
      <c r="CP113" s="22">
        <v>0</v>
      </c>
      <c r="CQ113" s="22">
        <v>0</v>
      </c>
      <c r="CR113" s="22">
        <v>0</v>
      </c>
      <c r="CS113" s="22">
        <v>1393622.0794311645</v>
      </c>
      <c r="CT113" s="22">
        <v>0</v>
      </c>
      <c r="CU113" s="22">
        <v>0</v>
      </c>
      <c r="CV113" s="22">
        <v>0</v>
      </c>
      <c r="CW113" s="22">
        <v>0</v>
      </c>
      <c r="CX113" s="22">
        <v>0</v>
      </c>
      <c r="CY113" s="22">
        <v>0</v>
      </c>
      <c r="CZ113" s="22">
        <v>0</v>
      </c>
      <c r="DA113" s="22">
        <v>0</v>
      </c>
      <c r="DB113" s="22">
        <v>0</v>
      </c>
      <c r="DC113" s="22">
        <v>0</v>
      </c>
      <c r="DD113" s="22">
        <v>0</v>
      </c>
      <c r="DE113" s="22">
        <v>0</v>
      </c>
      <c r="DF113" s="22">
        <v>0</v>
      </c>
      <c r="DG113" s="22">
        <v>0</v>
      </c>
      <c r="DH113" s="22">
        <v>0</v>
      </c>
      <c r="DI113" s="22">
        <v>0</v>
      </c>
      <c r="DJ113" s="22">
        <v>0</v>
      </c>
      <c r="DK113" s="22">
        <v>0</v>
      </c>
      <c r="DL113" s="22">
        <v>-712.91017581845517</v>
      </c>
      <c r="DM113" s="22">
        <v>0</v>
      </c>
      <c r="DN113" s="22">
        <v>0</v>
      </c>
      <c r="DO113" s="22">
        <v>0</v>
      </c>
      <c r="DP113" s="22">
        <v>0</v>
      </c>
      <c r="DQ113" s="22">
        <v>0</v>
      </c>
      <c r="DR113" s="22">
        <v>0</v>
      </c>
      <c r="DS113" s="22">
        <v>0</v>
      </c>
      <c r="DT113" s="22">
        <v>0</v>
      </c>
      <c r="DU113" s="22">
        <v>0</v>
      </c>
      <c r="DV113" s="22">
        <v>0</v>
      </c>
      <c r="DW113" s="22">
        <v>0</v>
      </c>
      <c r="DX113" s="315">
        <v>2.33442522585392E-3</v>
      </c>
      <c r="DY113" s="22">
        <v>0</v>
      </c>
      <c r="DZ113" s="22">
        <v>0</v>
      </c>
      <c r="EA113" s="22">
        <v>0</v>
      </c>
      <c r="EB113" s="22">
        <v>0</v>
      </c>
      <c r="EC113" s="22">
        <v>0</v>
      </c>
      <c r="ED113" s="22">
        <v>0</v>
      </c>
      <c r="EE113" s="22">
        <v>0</v>
      </c>
      <c r="EF113" s="22">
        <v>0</v>
      </c>
      <c r="EG113" s="22">
        <v>0</v>
      </c>
      <c r="EH113" s="22">
        <v>0</v>
      </c>
      <c r="EI113" s="22">
        <v>0</v>
      </c>
    </row>
    <row r="114" spans="1:139" x14ac:dyDescent="0.2">
      <c r="A114" s="76"/>
      <c r="B114" s="76" t="s">
        <v>234</v>
      </c>
      <c r="C114" s="77"/>
      <c r="D114" s="22">
        <v>0</v>
      </c>
      <c r="E114" s="22">
        <v>0</v>
      </c>
      <c r="F114" s="22">
        <v>0</v>
      </c>
      <c r="G114" s="22">
        <v>0</v>
      </c>
      <c r="H114" s="22">
        <v>0</v>
      </c>
      <c r="I114" s="22">
        <v>0</v>
      </c>
      <c r="J114" s="22">
        <v>0</v>
      </c>
      <c r="K114" s="22">
        <v>0</v>
      </c>
      <c r="L114" s="22">
        <v>0</v>
      </c>
      <c r="M114" s="22">
        <v>0</v>
      </c>
      <c r="N114" s="22">
        <v>0</v>
      </c>
      <c r="O114" s="22">
        <v>0</v>
      </c>
      <c r="P114" s="22">
        <v>0</v>
      </c>
      <c r="Q114" s="22">
        <v>0</v>
      </c>
      <c r="R114" s="22">
        <v>0</v>
      </c>
      <c r="S114" s="22">
        <v>0</v>
      </c>
      <c r="T114" s="22">
        <v>0</v>
      </c>
      <c r="U114" s="22">
        <v>0</v>
      </c>
      <c r="V114" s="22">
        <v>0</v>
      </c>
      <c r="W114" s="22">
        <v>0</v>
      </c>
      <c r="X114" s="22">
        <v>0</v>
      </c>
      <c r="Y114" s="22">
        <v>0</v>
      </c>
      <c r="Z114" s="22">
        <v>0</v>
      </c>
      <c r="AA114" s="22">
        <v>0</v>
      </c>
      <c r="AB114" s="22">
        <v>0</v>
      </c>
      <c r="AC114" s="22">
        <v>0</v>
      </c>
      <c r="AD114" s="22">
        <v>0</v>
      </c>
      <c r="AE114" s="22">
        <v>0</v>
      </c>
      <c r="AF114" s="22">
        <v>0</v>
      </c>
      <c r="AG114" s="22">
        <v>0</v>
      </c>
      <c r="AH114" s="22">
        <v>0</v>
      </c>
      <c r="AI114" s="22">
        <v>0</v>
      </c>
      <c r="AJ114" s="22">
        <v>0</v>
      </c>
      <c r="AK114" s="22">
        <v>0</v>
      </c>
      <c r="AL114" s="22">
        <v>0</v>
      </c>
      <c r="AM114" s="22">
        <v>0</v>
      </c>
      <c r="AN114" s="22">
        <v>0</v>
      </c>
      <c r="AO114" s="22">
        <v>0</v>
      </c>
      <c r="AP114" s="22">
        <v>0</v>
      </c>
      <c r="AQ114" s="22">
        <v>0</v>
      </c>
      <c r="AR114" s="22">
        <v>0</v>
      </c>
      <c r="AS114" s="22">
        <v>0</v>
      </c>
      <c r="AT114" s="22">
        <v>0</v>
      </c>
      <c r="AU114" s="22">
        <v>0</v>
      </c>
      <c r="AV114" s="22">
        <v>0</v>
      </c>
      <c r="AW114" s="22">
        <v>0</v>
      </c>
      <c r="AX114" s="22">
        <v>0</v>
      </c>
      <c r="AY114" s="22">
        <v>0</v>
      </c>
      <c r="AZ114" s="22">
        <v>0</v>
      </c>
      <c r="BA114" s="22">
        <v>0</v>
      </c>
      <c r="BB114" s="22">
        <v>0</v>
      </c>
      <c r="BC114" s="22">
        <v>0</v>
      </c>
      <c r="BD114" s="22">
        <v>0</v>
      </c>
      <c r="BE114" s="22">
        <v>0</v>
      </c>
      <c r="BF114" s="22">
        <v>0</v>
      </c>
      <c r="BG114" s="22">
        <v>0</v>
      </c>
      <c r="BH114" s="22">
        <v>0</v>
      </c>
      <c r="BI114" s="22">
        <v>0</v>
      </c>
      <c r="BJ114" s="22">
        <v>0</v>
      </c>
      <c r="BK114" s="22">
        <v>0</v>
      </c>
      <c r="BL114" s="22">
        <v>0</v>
      </c>
      <c r="BM114" s="22">
        <v>0</v>
      </c>
      <c r="BN114" s="22">
        <v>0</v>
      </c>
      <c r="BO114" s="22">
        <v>0</v>
      </c>
      <c r="BP114" s="22">
        <v>0</v>
      </c>
      <c r="BQ114" s="22">
        <v>0</v>
      </c>
      <c r="BR114" s="22">
        <v>0</v>
      </c>
      <c r="BS114" s="22">
        <v>0</v>
      </c>
      <c r="BT114" s="22">
        <v>0</v>
      </c>
      <c r="BU114" s="22">
        <v>0</v>
      </c>
      <c r="BV114" s="22">
        <v>0</v>
      </c>
      <c r="BW114" s="22">
        <v>0</v>
      </c>
      <c r="BX114" s="22">
        <v>0</v>
      </c>
      <c r="BY114" s="22">
        <v>0</v>
      </c>
      <c r="BZ114" s="22">
        <v>0</v>
      </c>
      <c r="CA114" s="22">
        <v>0</v>
      </c>
      <c r="CB114" s="22">
        <v>0</v>
      </c>
      <c r="CC114" s="22">
        <v>0</v>
      </c>
      <c r="CD114" s="22">
        <v>0</v>
      </c>
      <c r="CE114" s="22">
        <v>0</v>
      </c>
      <c r="CF114" s="22">
        <v>0</v>
      </c>
      <c r="CG114" s="22">
        <v>0</v>
      </c>
      <c r="CH114" s="22">
        <v>0</v>
      </c>
      <c r="CI114" s="22">
        <v>0</v>
      </c>
      <c r="CJ114" s="22">
        <v>0</v>
      </c>
      <c r="CK114" s="22">
        <v>0</v>
      </c>
      <c r="CL114" s="22">
        <v>0</v>
      </c>
      <c r="CM114" s="22">
        <v>0</v>
      </c>
      <c r="CN114" s="22">
        <v>0</v>
      </c>
      <c r="CO114" s="22">
        <v>0</v>
      </c>
      <c r="CP114" s="22">
        <v>0</v>
      </c>
      <c r="CQ114" s="22">
        <v>0</v>
      </c>
      <c r="CR114" s="22">
        <v>0</v>
      </c>
      <c r="CS114" s="22">
        <v>14679.512903260662</v>
      </c>
      <c r="CT114" s="22">
        <v>0</v>
      </c>
      <c r="CU114" s="22">
        <v>0</v>
      </c>
      <c r="CV114" s="22">
        <v>0</v>
      </c>
      <c r="CW114" s="22">
        <v>0</v>
      </c>
      <c r="CX114" s="22">
        <v>0</v>
      </c>
      <c r="CY114" s="22">
        <v>0</v>
      </c>
      <c r="CZ114" s="22">
        <v>0</v>
      </c>
      <c r="DA114" s="22">
        <v>0</v>
      </c>
      <c r="DB114" s="22">
        <v>0</v>
      </c>
      <c r="DC114" s="22">
        <v>0</v>
      </c>
      <c r="DD114" s="22">
        <v>0</v>
      </c>
      <c r="DE114" s="22">
        <v>0</v>
      </c>
      <c r="DF114" s="22">
        <v>0</v>
      </c>
      <c r="DG114" s="22">
        <v>0</v>
      </c>
      <c r="DH114" s="22">
        <v>0</v>
      </c>
      <c r="DI114" s="22">
        <v>0</v>
      </c>
      <c r="DJ114" s="22">
        <v>0</v>
      </c>
      <c r="DK114" s="22">
        <v>0</v>
      </c>
      <c r="DL114" s="22">
        <v>0</v>
      </c>
      <c r="DM114" s="22">
        <v>0</v>
      </c>
      <c r="DN114" s="22">
        <v>0</v>
      </c>
      <c r="DO114" s="22">
        <v>0</v>
      </c>
      <c r="DP114" s="22">
        <v>0</v>
      </c>
      <c r="DQ114" s="22">
        <v>0</v>
      </c>
      <c r="DR114" s="22">
        <v>0</v>
      </c>
      <c r="DS114" s="22">
        <v>0</v>
      </c>
      <c r="DT114" s="22">
        <v>0</v>
      </c>
      <c r="DU114" s="22">
        <v>0</v>
      </c>
      <c r="DV114" s="22">
        <v>0</v>
      </c>
      <c r="DW114" s="22">
        <v>0</v>
      </c>
      <c r="DX114" s="22">
        <v>0</v>
      </c>
      <c r="DY114" s="22">
        <v>0</v>
      </c>
      <c r="DZ114" s="22">
        <v>0</v>
      </c>
      <c r="EA114" s="22">
        <v>0</v>
      </c>
      <c r="EB114" s="22">
        <v>0</v>
      </c>
      <c r="EC114" s="22">
        <v>0</v>
      </c>
      <c r="ED114" s="22">
        <v>0</v>
      </c>
      <c r="EE114" s="22">
        <v>0</v>
      </c>
      <c r="EF114" s="22">
        <v>0</v>
      </c>
      <c r="EG114" s="22">
        <v>0</v>
      </c>
      <c r="EH114" s="22">
        <v>0</v>
      </c>
      <c r="EI114" s="22">
        <v>0</v>
      </c>
    </row>
    <row r="115" spans="1:139" x14ac:dyDescent="0.2">
      <c r="A115" s="76"/>
      <c r="B115" s="76" t="s">
        <v>290</v>
      </c>
      <c r="C115" s="77"/>
      <c r="D115" s="22">
        <v>0</v>
      </c>
      <c r="E115" s="22">
        <v>0</v>
      </c>
      <c r="F115" s="22">
        <v>0</v>
      </c>
      <c r="G115" s="22">
        <v>0</v>
      </c>
      <c r="H115" s="22">
        <v>0</v>
      </c>
      <c r="I115" s="22">
        <v>0</v>
      </c>
      <c r="J115" s="22">
        <v>0</v>
      </c>
      <c r="K115" s="22">
        <v>0</v>
      </c>
      <c r="L115" s="22">
        <v>0</v>
      </c>
      <c r="M115" s="22">
        <v>0</v>
      </c>
      <c r="N115" s="22">
        <v>0</v>
      </c>
      <c r="O115" s="22">
        <v>0</v>
      </c>
      <c r="P115" s="22">
        <v>0</v>
      </c>
      <c r="Q115" s="22">
        <v>0</v>
      </c>
      <c r="R115" s="22">
        <v>0</v>
      </c>
      <c r="S115" s="22">
        <v>0</v>
      </c>
      <c r="T115" s="22">
        <v>0</v>
      </c>
      <c r="U115" s="22">
        <v>0</v>
      </c>
      <c r="V115" s="22">
        <v>0</v>
      </c>
      <c r="W115" s="22">
        <v>0</v>
      </c>
      <c r="X115" s="22">
        <v>0</v>
      </c>
      <c r="Y115" s="22">
        <v>0</v>
      </c>
      <c r="Z115" s="22">
        <v>0</v>
      </c>
      <c r="AA115" s="22">
        <v>0</v>
      </c>
      <c r="AB115" s="22">
        <v>0</v>
      </c>
      <c r="AC115" s="22">
        <v>0</v>
      </c>
      <c r="AD115" s="22">
        <v>0</v>
      </c>
      <c r="AE115" s="22">
        <v>0</v>
      </c>
      <c r="AF115" s="22">
        <v>0</v>
      </c>
      <c r="AG115" s="22">
        <v>0</v>
      </c>
      <c r="AH115" s="22">
        <v>0</v>
      </c>
      <c r="AI115" s="22">
        <v>0</v>
      </c>
      <c r="AJ115" s="22">
        <v>0</v>
      </c>
      <c r="AK115" s="22">
        <v>0</v>
      </c>
      <c r="AL115" s="22">
        <v>0</v>
      </c>
      <c r="AM115" s="22">
        <v>0</v>
      </c>
      <c r="AN115" s="22">
        <v>0</v>
      </c>
      <c r="AO115" s="22">
        <v>0</v>
      </c>
      <c r="AP115" s="22">
        <v>0</v>
      </c>
      <c r="AQ115" s="22">
        <v>0</v>
      </c>
      <c r="AR115" s="22">
        <v>0</v>
      </c>
      <c r="AS115" s="22">
        <v>0</v>
      </c>
      <c r="AT115" s="22">
        <v>0</v>
      </c>
      <c r="AU115" s="22">
        <v>0</v>
      </c>
      <c r="AV115" s="22">
        <v>0</v>
      </c>
      <c r="AW115" s="22">
        <v>0</v>
      </c>
      <c r="AX115" s="22">
        <v>0</v>
      </c>
      <c r="AY115" s="22">
        <v>0</v>
      </c>
      <c r="AZ115" s="22">
        <v>0</v>
      </c>
      <c r="BA115" s="22">
        <v>0</v>
      </c>
      <c r="BB115" s="22">
        <v>0</v>
      </c>
      <c r="BC115" s="22">
        <v>0</v>
      </c>
      <c r="BD115" s="22">
        <v>0</v>
      </c>
      <c r="BE115" s="22">
        <v>0</v>
      </c>
      <c r="BF115" s="22">
        <v>0</v>
      </c>
      <c r="BG115" s="22">
        <v>0</v>
      </c>
      <c r="BH115" s="22">
        <v>0</v>
      </c>
      <c r="BI115" s="22">
        <v>0</v>
      </c>
      <c r="BJ115" s="22">
        <v>0</v>
      </c>
      <c r="BK115" s="22">
        <v>0</v>
      </c>
      <c r="BL115" s="22">
        <v>0</v>
      </c>
      <c r="BM115" s="22">
        <v>0</v>
      </c>
      <c r="BN115" s="22">
        <v>0</v>
      </c>
      <c r="BO115" s="22">
        <v>0</v>
      </c>
      <c r="BP115" s="22">
        <v>0</v>
      </c>
      <c r="BQ115" s="22">
        <v>0</v>
      </c>
      <c r="BR115" s="22">
        <v>0</v>
      </c>
      <c r="BS115" s="22">
        <v>0</v>
      </c>
      <c r="BT115" s="22">
        <v>0</v>
      </c>
      <c r="BU115" s="22">
        <v>0</v>
      </c>
      <c r="BV115" s="22">
        <v>0</v>
      </c>
      <c r="BW115" s="22">
        <v>0</v>
      </c>
      <c r="BX115" s="22">
        <v>0</v>
      </c>
      <c r="BY115" s="22">
        <v>0</v>
      </c>
      <c r="BZ115" s="22">
        <v>0</v>
      </c>
      <c r="CA115" s="22">
        <v>0</v>
      </c>
      <c r="CB115" s="22">
        <v>0</v>
      </c>
      <c r="CC115" s="22">
        <v>0</v>
      </c>
      <c r="CD115" s="22">
        <v>0</v>
      </c>
      <c r="CE115" s="22">
        <v>0</v>
      </c>
      <c r="CF115" s="22">
        <v>0</v>
      </c>
      <c r="CG115" s="22">
        <v>0</v>
      </c>
      <c r="CH115" s="22">
        <v>0</v>
      </c>
      <c r="CI115" s="22">
        <v>0</v>
      </c>
      <c r="CJ115" s="22">
        <v>0</v>
      </c>
      <c r="CK115" s="22">
        <v>0</v>
      </c>
      <c r="CL115" s="22">
        <v>0</v>
      </c>
      <c r="CM115" s="22">
        <v>0</v>
      </c>
      <c r="CN115" s="22">
        <v>0</v>
      </c>
      <c r="CO115" s="22">
        <v>0</v>
      </c>
      <c r="CP115" s="22">
        <v>0</v>
      </c>
      <c r="CQ115" s="22">
        <v>0</v>
      </c>
      <c r="CR115" s="22">
        <v>0</v>
      </c>
      <c r="CS115" s="22">
        <v>0</v>
      </c>
      <c r="CT115" s="22">
        <v>0</v>
      </c>
      <c r="CU115" s="22">
        <v>0</v>
      </c>
      <c r="CV115" s="22">
        <v>0</v>
      </c>
      <c r="CW115" s="22">
        <v>0</v>
      </c>
      <c r="CX115" s="22">
        <v>0</v>
      </c>
      <c r="CY115" s="22">
        <v>0</v>
      </c>
      <c r="CZ115" s="22">
        <v>0</v>
      </c>
      <c r="DA115" s="22">
        <v>0</v>
      </c>
      <c r="DB115" s="22">
        <v>0</v>
      </c>
      <c r="DC115" s="22">
        <v>0</v>
      </c>
      <c r="DD115" s="22">
        <v>0</v>
      </c>
      <c r="DE115" s="22">
        <v>0</v>
      </c>
      <c r="DF115" s="22">
        <v>0</v>
      </c>
      <c r="DG115" s="22">
        <v>0</v>
      </c>
      <c r="DH115" s="22">
        <v>0</v>
      </c>
      <c r="DI115" s="22">
        <v>0</v>
      </c>
      <c r="DJ115" s="22">
        <v>0</v>
      </c>
      <c r="DK115" s="22">
        <v>0</v>
      </c>
      <c r="DL115" s="22">
        <v>0</v>
      </c>
      <c r="DM115" s="22">
        <v>0</v>
      </c>
      <c r="DN115" s="22">
        <v>0</v>
      </c>
      <c r="DO115" s="22">
        <v>0</v>
      </c>
      <c r="DP115" s="22">
        <v>0</v>
      </c>
      <c r="DQ115" s="22">
        <v>0</v>
      </c>
      <c r="DR115" s="22">
        <v>0</v>
      </c>
      <c r="DS115" s="22">
        <v>0</v>
      </c>
      <c r="DT115" s="22">
        <v>0</v>
      </c>
      <c r="DU115" s="22">
        <v>0</v>
      </c>
      <c r="DV115" s="22">
        <v>0</v>
      </c>
      <c r="DW115" s="22">
        <v>0</v>
      </c>
      <c r="DX115" s="22">
        <v>0</v>
      </c>
      <c r="DY115" s="22">
        <v>0</v>
      </c>
      <c r="DZ115" s="22">
        <v>0</v>
      </c>
      <c r="EA115" s="22">
        <v>0</v>
      </c>
      <c r="EB115" s="22">
        <v>0</v>
      </c>
      <c r="EC115" s="22">
        <v>0</v>
      </c>
      <c r="ED115" s="22">
        <v>0</v>
      </c>
      <c r="EE115" s="22">
        <v>0</v>
      </c>
      <c r="EF115" s="22">
        <v>0</v>
      </c>
      <c r="EG115" s="22">
        <v>0</v>
      </c>
      <c r="EH115" s="22">
        <v>0</v>
      </c>
      <c r="EI115" s="22">
        <v>0</v>
      </c>
    </row>
    <row r="116" spans="1:139" x14ac:dyDescent="0.2">
      <c r="A116" s="76"/>
      <c r="B116" s="76" t="s">
        <v>151</v>
      </c>
      <c r="C116" s="76"/>
      <c r="D116" s="22">
        <v>0</v>
      </c>
      <c r="E116" s="22">
        <v>0</v>
      </c>
      <c r="F116" s="22">
        <v>0</v>
      </c>
      <c r="G116" s="22">
        <v>0</v>
      </c>
      <c r="H116" s="22">
        <v>0</v>
      </c>
      <c r="I116" s="22">
        <v>0</v>
      </c>
      <c r="J116" s="22">
        <v>0</v>
      </c>
      <c r="K116" s="22">
        <v>0</v>
      </c>
      <c r="L116" s="22">
        <v>0</v>
      </c>
      <c r="M116" s="22">
        <v>0</v>
      </c>
      <c r="N116" s="22">
        <v>0</v>
      </c>
      <c r="O116" s="22">
        <v>0</v>
      </c>
      <c r="P116" s="22">
        <v>0</v>
      </c>
      <c r="Q116" s="22">
        <v>0</v>
      </c>
      <c r="R116" s="22">
        <v>0</v>
      </c>
      <c r="S116" s="22">
        <v>0</v>
      </c>
      <c r="T116" s="22">
        <v>0</v>
      </c>
      <c r="U116" s="22">
        <v>0</v>
      </c>
      <c r="V116" s="22">
        <v>0</v>
      </c>
      <c r="W116" s="22">
        <v>0</v>
      </c>
      <c r="X116" s="22">
        <v>0</v>
      </c>
      <c r="Y116" s="22">
        <v>0</v>
      </c>
      <c r="Z116" s="22">
        <v>0</v>
      </c>
      <c r="AA116" s="22">
        <v>0</v>
      </c>
      <c r="AB116" s="22">
        <v>0</v>
      </c>
      <c r="AC116" s="22">
        <v>0</v>
      </c>
      <c r="AD116" s="22">
        <v>0</v>
      </c>
      <c r="AE116" s="22">
        <v>0</v>
      </c>
      <c r="AF116" s="22">
        <v>0</v>
      </c>
      <c r="AG116" s="22">
        <v>0</v>
      </c>
      <c r="AH116" s="22">
        <v>0</v>
      </c>
      <c r="AI116" s="22">
        <v>0</v>
      </c>
      <c r="AJ116" s="22">
        <v>0</v>
      </c>
      <c r="AK116" s="22">
        <v>0</v>
      </c>
      <c r="AL116" s="22">
        <v>0</v>
      </c>
      <c r="AM116" s="22">
        <v>0</v>
      </c>
      <c r="AN116" s="22">
        <v>0</v>
      </c>
      <c r="AO116" s="22">
        <v>0</v>
      </c>
      <c r="AP116" s="22">
        <v>0</v>
      </c>
      <c r="AQ116" s="22">
        <v>0</v>
      </c>
      <c r="AR116" s="22">
        <v>0</v>
      </c>
      <c r="AS116" s="22">
        <v>0</v>
      </c>
      <c r="AT116" s="22">
        <v>0</v>
      </c>
      <c r="AU116" s="22">
        <v>0</v>
      </c>
      <c r="AV116" s="22">
        <v>0</v>
      </c>
      <c r="AW116" s="22">
        <v>0</v>
      </c>
      <c r="AX116" s="22">
        <v>0</v>
      </c>
      <c r="AY116" s="22">
        <v>0</v>
      </c>
      <c r="AZ116" s="22">
        <v>0</v>
      </c>
      <c r="BA116" s="22">
        <v>0</v>
      </c>
      <c r="BB116" s="22">
        <v>0</v>
      </c>
      <c r="BC116" s="22">
        <v>0</v>
      </c>
      <c r="BD116" s="22">
        <v>0</v>
      </c>
      <c r="BE116" s="22">
        <v>0</v>
      </c>
      <c r="BF116" s="22">
        <v>0</v>
      </c>
      <c r="BG116" s="22">
        <v>0</v>
      </c>
      <c r="BH116" s="22">
        <v>0</v>
      </c>
      <c r="BI116" s="22">
        <v>0</v>
      </c>
      <c r="BJ116" s="22">
        <v>0</v>
      </c>
      <c r="BK116" s="22">
        <v>0</v>
      </c>
      <c r="BL116" s="22">
        <v>0</v>
      </c>
      <c r="BM116" s="22">
        <v>0</v>
      </c>
      <c r="BN116" s="22">
        <v>0</v>
      </c>
      <c r="BO116" s="22">
        <v>0</v>
      </c>
      <c r="BP116" s="22">
        <v>0</v>
      </c>
      <c r="BQ116" s="22">
        <v>0</v>
      </c>
      <c r="BR116" s="22">
        <v>0</v>
      </c>
      <c r="BS116" s="22">
        <v>0</v>
      </c>
      <c r="BT116" s="22">
        <v>0</v>
      </c>
      <c r="BU116" s="22">
        <v>0</v>
      </c>
      <c r="BV116" s="22">
        <v>0</v>
      </c>
      <c r="BW116" s="22">
        <v>0</v>
      </c>
      <c r="BX116" s="22">
        <v>0</v>
      </c>
      <c r="BY116" s="22">
        <v>0</v>
      </c>
      <c r="BZ116" s="22">
        <v>0</v>
      </c>
      <c r="CA116" s="22">
        <v>0</v>
      </c>
      <c r="CB116" s="22">
        <v>0</v>
      </c>
      <c r="CC116" s="22">
        <v>0</v>
      </c>
      <c r="CD116" s="22">
        <v>0</v>
      </c>
      <c r="CE116" s="22">
        <v>0</v>
      </c>
      <c r="CF116" s="22">
        <v>0</v>
      </c>
      <c r="CG116" s="22">
        <v>0</v>
      </c>
      <c r="CH116" s="22">
        <v>0</v>
      </c>
      <c r="CI116" s="22">
        <v>0</v>
      </c>
      <c r="CJ116" s="22">
        <v>0</v>
      </c>
      <c r="CK116" s="22">
        <v>0</v>
      </c>
      <c r="CL116" s="22">
        <v>0</v>
      </c>
      <c r="CM116" s="22">
        <v>0</v>
      </c>
      <c r="CN116" s="22">
        <v>0</v>
      </c>
      <c r="CO116" s="22">
        <v>0</v>
      </c>
      <c r="CP116" s="22">
        <v>0</v>
      </c>
      <c r="CQ116" s="22">
        <v>0</v>
      </c>
      <c r="CR116" s="22">
        <v>0</v>
      </c>
      <c r="CS116" s="22">
        <v>-35984.03</v>
      </c>
      <c r="CT116" s="22">
        <v>-56316.21</v>
      </c>
      <c r="CU116" s="22">
        <v>-71597.239999999991</v>
      </c>
      <c r="CV116" s="22">
        <v>-69744.710000000006</v>
      </c>
      <c r="CW116" s="22">
        <v>-68683.86</v>
      </c>
      <c r="CX116" s="22">
        <v>-74339.199999999997</v>
      </c>
      <c r="CY116" s="22">
        <v>-62124.4</v>
      </c>
      <c r="CZ116" s="22">
        <v>-61618.18</v>
      </c>
      <c r="DA116" s="22">
        <v>-75925.070000000007</v>
      </c>
      <c r="DB116" s="22">
        <v>-65505.63</v>
      </c>
      <c r="DC116" s="22">
        <v>-67995.58</v>
      </c>
      <c r="DD116" s="22">
        <v>-65892.13</v>
      </c>
      <c r="DE116" s="22">
        <v>-68889.13</v>
      </c>
      <c r="DF116" s="22">
        <v>-63334.27</v>
      </c>
      <c r="DG116" s="22">
        <v>-77560.960000000006</v>
      </c>
      <c r="DH116" s="22">
        <v>-87196.41</v>
      </c>
      <c r="DI116" s="22">
        <v>-68572.45</v>
      </c>
      <c r="DJ116" s="22">
        <v>-64398.7</v>
      </c>
      <c r="DK116" s="22">
        <v>-67686.13</v>
      </c>
      <c r="DL116" s="22">
        <v>0</v>
      </c>
      <c r="DM116" s="22">
        <v>0</v>
      </c>
      <c r="DN116" s="22">
        <v>0</v>
      </c>
      <c r="DO116" s="22">
        <v>0</v>
      </c>
      <c r="DP116" s="22">
        <v>0</v>
      </c>
      <c r="DQ116" s="22">
        <v>0</v>
      </c>
      <c r="DR116" s="22">
        <v>0</v>
      </c>
      <c r="DS116" s="22">
        <v>0</v>
      </c>
      <c r="DT116" s="22">
        <v>0</v>
      </c>
      <c r="DU116" s="22">
        <v>0</v>
      </c>
      <c r="DV116" s="22">
        <v>0</v>
      </c>
      <c r="DW116" s="22">
        <v>0</v>
      </c>
      <c r="DX116" s="22">
        <v>0</v>
      </c>
      <c r="DY116" s="22">
        <v>0</v>
      </c>
      <c r="DZ116" s="22">
        <v>0</v>
      </c>
      <c r="EA116" s="22">
        <v>0</v>
      </c>
      <c r="EB116" s="22">
        <v>0</v>
      </c>
      <c r="EC116" s="22">
        <v>0</v>
      </c>
      <c r="ED116" s="22">
        <v>0</v>
      </c>
      <c r="EE116" s="22">
        <v>0</v>
      </c>
      <c r="EF116" s="22">
        <v>0</v>
      </c>
      <c r="EG116" s="22">
        <v>0</v>
      </c>
      <c r="EH116" s="315">
        <f>'Amort Estimate'!D70</f>
        <v>0</v>
      </c>
      <c r="EI116" s="315">
        <f>'Amort Estimate'!E70</f>
        <v>0</v>
      </c>
    </row>
    <row r="117" spans="1:139" x14ac:dyDescent="0.2">
      <c r="A117" s="76"/>
      <c r="B117" s="76" t="s">
        <v>152</v>
      </c>
      <c r="C117" s="76"/>
      <c r="D117" s="18">
        <f t="shared" ref="D117:AI117" si="629">SUM(D112:D116)</f>
        <v>0</v>
      </c>
      <c r="E117" s="18">
        <f t="shared" si="629"/>
        <v>0</v>
      </c>
      <c r="F117" s="18">
        <f t="shared" si="629"/>
        <v>0</v>
      </c>
      <c r="G117" s="18">
        <f t="shared" si="629"/>
        <v>0</v>
      </c>
      <c r="H117" s="18">
        <f t="shared" si="629"/>
        <v>0</v>
      </c>
      <c r="I117" s="18">
        <f t="shared" si="629"/>
        <v>0</v>
      </c>
      <c r="J117" s="18">
        <f t="shared" si="629"/>
        <v>0</v>
      </c>
      <c r="K117" s="18">
        <f t="shared" si="629"/>
        <v>0</v>
      </c>
      <c r="L117" s="18">
        <f t="shared" si="629"/>
        <v>0</v>
      </c>
      <c r="M117" s="18">
        <f t="shared" si="629"/>
        <v>0</v>
      </c>
      <c r="N117" s="18">
        <f t="shared" si="629"/>
        <v>0</v>
      </c>
      <c r="O117" s="18">
        <f t="shared" si="629"/>
        <v>0</v>
      </c>
      <c r="P117" s="18">
        <f t="shared" si="629"/>
        <v>0</v>
      </c>
      <c r="Q117" s="18">
        <f t="shared" si="629"/>
        <v>0</v>
      </c>
      <c r="R117" s="18">
        <f t="shared" si="629"/>
        <v>0</v>
      </c>
      <c r="S117" s="18">
        <f t="shared" si="629"/>
        <v>0</v>
      </c>
      <c r="T117" s="18">
        <f t="shared" si="629"/>
        <v>0</v>
      </c>
      <c r="U117" s="18">
        <f t="shared" si="629"/>
        <v>0</v>
      </c>
      <c r="V117" s="18">
        <f t="shared" si="629"/>
        <v>0</v>
      </c>
      <c r="W117" s="18">
        <f t="shared" si="629"/>
        <v>0</v>
      </c>
      <c r="X117" s="18">
        <f t="shared" si="629"/>
        <v>0</v>
      </c>
      <c r="Y117" s="18">
        <f t="shared" si="629"/>
        <v>0</v>
      </c>
      <c r="Z117" s="18">
        <f t="shared" si="629"/>
        <v>0</v>
      </c>
      <c r="AA117" s="18">
        <f t="shared" si="629"/>
        <v>0</v>
      </c>
      <c r="AB117" s="18">
        <f t="shared" si="629"/>
        <v>0</v>
      </c>
      <c r="AC117" s="18">
        <f t="shared" si="629"/>
        <v>0</v>
      </c>
      <c r="AD117" s="18">
        <f t="shared" si="629"/>
        <v>0</v>
      </c>
      <c r="AE117" s="18">
        <f t="shared" si="629"/>
        <v>0</v>
      </c>
      <c r="AF117" s="18">
        <f t="shared" si="629"/>
        <v>0</v>
      </c>
      <c r="AG117" s="18">
        <f t="shared" si="629"/>
        <v>0</v>
      </c>
      <c r="AH117" s="18">
        <f t="shared" si="629"/>
        <v>0</v>
      </c>
      <c r="AI117" s="18">
        <f t="shared" si="629"/>
        <v>0</v>
      </c>
      <c r="AJ117" s="18">
        <f t="shared" ref="AJ117:BO117" si="630">SUM(AJ112:AJ116)</f>
        <v>0</v>
      </c>
      <c r="AK117" s="18">
        <f t="shared" si="630"/>
        <v>0</v>
      </c>
      <c r="AL117" s="18">
        <f t="shared" si="630"/>
        <v>0</v>
      </c>
      <c r="AM117" s="18">
        <f t="shared" si="630"/>
        <v>0</v>
      </c>
      <c r="AN117" s="18">
        <f t="shared" si="630"/>
        <v>0</v>
      </c>
      <c r="AO117" s="18">
        <f t="shared" si="630"/>
        <v>0</v>
      </c>
      <c r="AP117" s="18">
        <f t="shared" si="630"/>
        <v>0</v>
      </c>
      <c r="AQ117" s="18">
        <f t="shared" si="630"/>
        <v>0</v>
      </c>
      <c r="AR117" s="18">
        <f t="shared" si="630"/>
        <v>0</v>
      </c>
      <c r="AS117" s="18">
        <f t="shared" si="630"/>
        <v>0</v>
      </c>
      <c r="AT117" s="18">
        <f t="shared" si="630"/>
        <v>0</v>
      </c>
      <c r="AU117" s="18">
        <f t="shared" si="630"/>
        <v>0</v>
      </c>
      <c r="AV117" s="18">
        <f t="shared" si="630"/>
        <v>0</v>
      </c>
      <c r="AW117" s="18">
        <f t="shared" si="630"/>
        <v>0</v>
      </c>
      <c r="AX117" s="18">
        <f t="shared" si="630"/>
        <v>0</v>
      </c>
      <c r="AY117" s="18">
        <f t="shared" si="630"/>
        <v>0</v>
      </c>
      <c r="AZ117" s="18">
        <f t="shared" si="630"/>
        <v>0</v>
      </c>
      <c r="BA117" s="18">
        <f t="shared" si="630"/>
        <v>0</v>
      </c>
      <c r="BB117" s="18">
        <f t="shared" si="630"/>
        <v>0</v>
      </c>
      <c r="BC117" s="18">
        <f t="shared" si="630"/>
        <v>0</v>
      </c>
      <c r="BD117" s="18">
        <f t="shared" si="630"/>
        <v>0</v>
      </c>
      <c r="BE117" s="18">
        <f t="shared" si="630"/>
        <v>0</v>
      </c>
      <c r="BF117" s="18">
        <f t="shared" si="630"/>
        <v>0</v>
      </c>
      <c r="BG117" s="18">
        <f t="shared" si="630"/>
        <v>0</v>
      </c>
      <c r="BH117" s="18">
        <f t="shared" si="630"/>
        <v>0</v>
      </c>
      <c r="BI117" s="18">
        <f t="shared" si="630"/>
        <v>0</v>
      </c>
      <c r="BJ117" s="18">
        <f t="shared" si="630"/>
        <v>0</v>
      </c>
      <c r="BK117" s="18">
        <f t="shared" si="630"/>
        <v>0</v>
      </c>
      <c r="BL117" s="18">
        <f t="shared" si="630"/>
        <v>0</v>
      </c>
      <c r="BM117" s="18">
        <f t="shared" si="630"/>
        <v>0</v>
      </c>
      <c r="BN117" s="18">
        <f t="shared" si="630"/>
        <v>0</v>
      </c>
      <c r="BO117" s="18">
        <f t="shared" si="630"/>
        <v>0</v>
      </c>
      <c r="BP117" s="18">
        <f t="shared" ref="BP117:DS117" si="631">SUM(BP112:BP116)</f>
        <v>0</v>
      </c>
      <c r="BQ117" s="18">
        <f t="shared" si="631"/>
        <v>0</v>
      </c>
      <c r="BR117" s="18">
        <f t="shared" si="631"/>
        <v>0</v>
      </c>
      <c r="BS117" s="18">
        <f t="shared" si="631"/>
        <v>0</v>
      </c>
      <c r="BT117" s="18">
        <f t="shared" si="631"/>
        <v>0</v>
      </c>
      <c r="BU117" s="18">
        <f t="shared" si="631"/>
        <v>0</v>
      </c>
      <c r="BV117" s="18">
        <f t="shared" si="631"/>
        <v>0</v>
      </c>
      <c r="BW117" s="18">
        <f t="shared" si="631"/>
        <v>0</v>
      </c>
      <c r="BX117" s="18">
        <f t="shared" si="631"/>
        <v>0</v>
      </c>
      <c r="BY117" s="18">
        <f t="shared" si="631"/>
        <v>0</v>
      </c>
      <c r="BZ117" s="18">
        <f t="shared" si="631"/>
        <v>0</v>
      </c>
      <c r="CA117" s="18">
        <f t="shared" si="631"/>
        <v>0</v>
      </c>
      <c r="CB117" s="18">
        <f t="shared" si="631"/>
        <v>0</v>
      </c>
      <c r="CC117" s="18">
        <f t="shared" si="631"/>
        <v>0</v>
      </c>
      <c r="CD117" s="18">
        <f t="shared" si="631"/>
        <v>0</v>
      </c>
      <c r="CE117" s="18">
        <f t="shared" si="631"/>
        <v>0</v>
      </c>
      <c r="CF117" s="18">
        <f t="shared" si="631"/>
        <v>0</v>
      </c>
      <c r="CG117" s="18">
        <f t="shared" si="631"/>
        <v>0</v>
      </c>
      <c r="CH117" s="18">
        <f t="shared" si="631"/>
        <v>0</v>
      </c>
      <c r="CI117" s="18">
        <f t="shared" si="631"/>
        <v>0</v>
      </c>
      <c r="CJ117" s="18">
        <f t="shared" ref="CJ117:CU117" si="632">SUM(CJ112:CJ116)</f>
        <v>0</v>
      </c>
      <c r="CK117" s="18">
        <f t="shared" si="632"/>
        <v>0</v>
      </c>
      <c r="CL117" s="18">
        <f t="shared" si="632"/>
        <v>0</v>
      </c>
      <c r="CM117" s="18">
        <f t="shared" si="632"/>
        <v>0</v>
      </c>
      <c r="CN117" s="18">
        <f t="shared" si="632"/>
        <v>0</v>
      </c>
      <c r="CO117" s="18">
        <f t="shared" si="632"/>
        <v>0</v>
      </c>
      <c r="CP117" s="18">
        <f t="shared" si="632"/>
        <v>0</v>
      </c>
      <c r="CQ117" s="18">
        <f t="shared" si="632"/>
        <v>0</v>
      </c>
      <c r="CR117" s="18">
        <f t="shared" si="632"/>
        <v>0</v>
      </c>
      <c r="CS117" s="18">
        <f t="shared" si="632"/>
        <v>1372317.5623344253</v>
      </c>
      <c r="CT117" s="18">
        <f t="shared" si="632"/>
        <v>-56316.21</v>
      </c>
      <c r="CU117" s="18">
        <f t="shared" si="632"/>
        <v>-71597.239999999991</v>
      </c>
      <c r="CV117" s="18">
        <f t="shared" ref="CV117:DH117" si="633">SUM(CV112:CV116)</f>
        <v>-69744.710000000006</v>
      </c>
      <c r="CW117" s="18">
        <f t="shared" si="633"/>
        <v>-68683.86</v>
      </c>
      <c r="CX117" s="18">
        <f t="shared" si="633"/>
        <v>-74339.199999999997</v>
      </c>
      <c r="CY117" s="18">
        <f t="shared" si="633"/>
        <v>-62124.4</v>
      </c>
      <c r="CZ117" s="18">
        <f t="shared" si="633"/>
        <v>-61618.18</v>
      </c>
      <c r="DA117" s="18">
        <f t="shared" si="633"/>
        <v>-75925.070000000007</v>
      </c>
      <c r="DB117" s="18">
        <f t="shared" si="633"/>
        <v>-65505.63</v>
      </c>
      <c r="DC117" s="18">
        <f t="shared" si="633"/>
        <v>-67995.58</v>
      </c>
      <c r="DD117" s="18">
        <f t="shared" si="633"/>
        <v>-65892.13</v>
      </c>
      <c r="DE117" s="18">
        <f t="shared" si="633"/>
        <v>-68889.13</v>
      </c>
      <c r="DF117" s="18">
        <f t="shared" si="633"/>
        <v>-63334.27</v>
      </c>
      <c r="DG117" s="18">
        <f t="shared" si="633"/>
        <v>-77560.960000000006</v>
      </c>
      <c r="DH117" s="18">
        <f t="shared" si="633"/>
        <v>-87196.41</v>
      </c>
      <c r="DI117" s="18">
        <f t="shared" si="631"/>
        <v>-68572.45</v>
      </c>
      <c r="DJ117" s="18">
        <f t="shared" si="631"/>
        <v>-64398.7</v>
      </c>
      <c r="DK117" s="18">
        <f t="shared" si="631"/>
        <v>-67686.13</v>
      </c>
      <c r="DL117" s="18">
        <f t="shared" si="631"/>
        <v>-134937.29999999993</v>
      </c>
      <c r="DM117" s="18">
        <f t="shared" si="631"/>
        <v>0</v>
      </c>
      <c r="DN117" s="18">
        <f t="shared" si="631"/>
        <v>0</v>
      </c>
      <c r="DO117" s="18">
        <f t="shared" si="631"/>
        <v>0</v>
      </c>
      <c r="DP117" s="18">
        <f t="shared" si="631"/>
        <v>0</v>
      </c>
      <c r="DQ117" s="18">
        <f t="shared" si="631"/>
        <v>0</v>
      </c>
      <c r="DR117" s="18">
        <f t="shared" si="631"/>
        <v>0</v>
      </c>
      <c r="DS117" s="18">
        <f t="shared" si="631"/>
        <v>0</v>
      </c>
      <c r="DT117" s="18">
        <f t="shared" ref="DT117:DW117" si="634">SUM(DT112:DT116)</f>
        <v>0</v>
      </c>
      <c r="DU117" s="18">
        <f t="shared" si="634"/>
        <v>0</v>
      </c>
      <c r="DV117" s="18">
        <f t="shared" si="634"/>
        <v>0</v>
      </c>
      <c r="DW117" s="18">
        <f t="shared" si="634"/>
        <v>0</v>
      </c>
      <c r="DX117" s="18">
        <f t="shared" ref="DX117:EG117" si="635">SUM(DX112:DX116)</f>
        <v>0</v>
      </c>
      <c r="DY117" s="18">
        <f t="shared" si="635"/>
        <v>0</v>
      </c>
      <c r="DZ117" s="18">
        <f t="shared" si="635"/>
        <v>0</v>
      </c>
      <c r="EA117" s="18">
        <f t="shared" si="635"/>
        <v>0</v>
      </c>
      <c r="EB117" s="18">
        <f t="shared" si="635"/>
        <v>0</v>
      </c>
      <c r="EC117" s="18">
        <f t="shared" si="635"/>
        <v>0</v>
      </c>
      <c r="ED117" s="18">
        <f t="shared" si="635"/>
        <v>0</v>
      </c>
      <c r="EE117" s="18">
        <f t="shared" si="635"/>
        <v>0</v>
      </c>
      <c r="EF117" s="18">
        <f t="shared" si="635"/>
        <v>0</v>
      </c>
      <c r="EG117" s="18">
        <f t="shared" si="635"/>
        <v>0</v>
      </c>
      <c r="EH117" s="18">
        <f t="shared" ref="EH117:EI117" si="636">SUM(EH112:EH116)</f>
        <v>0</v>
      </c>
      <c r="EI117" s="18">
        <f t="shared" si="636"/>
        <v>0</v>
      </c>
    </row>
    <row r="118" spans="1:139" x14ac:dyDescent="0.2">
      <c r="A118" s="76"/>
      <c r="B118" s="76" t="s">
        <v>153</v>
      </c>
      <c r="C118" s="76"/>
      <c r="D118" s="94">
        <f t="shared" ref="D118:AI118" si="637">D111+D117</f>
        <v>0</v>
      </c>
      <c r="E118" s="94">
        <f t="shared" si="637"/>
        <v>0</v>
      </c>
      <c r="F118" s="94">
        <f t="shared" si="637"/>
        <v>0</v>
      </c>
      <c r="G118" s="94">
        <f t="shared" si="637"/>
        <v>0</v>
      </c>
      <c r="H118" s="94">
        <f t="shared" si="637"/>
        <v>0</v>
      </c>
      <c r="I118" s="94">
        <f t="shared" si="637"/>
        <v>0</v>
      </c>
      <c r="J118" s="94">
        <f t="shared" si="637"/>
        <v>0</v>
      </c>
      <c r="K118" s="94">
        <f t="shared" si="637"/>
        <v>0</v>
      </c>
      <c r="L118" s="94">
        <f t="shared" si="637"/>
        <v>0</v>
      </c>
      <c r="M118" s="94">
        <f t="shared" si="637"/>
        <v>0</v>
      </c>
      <c r="N118" s="94">
        <f t="shared" si="637"/>
        <v>0</v>
      </c>
      <c r="O118" s="94">
        <f t="shared" si="637"/>
        <v>0</v>
      </c>
      <c r="P118" s="94">
        <f t="shared" si="637"/>
        <v>0</v>
      </c>
      <c r="Q118" s="94">
        <f t="shared" si="637"/>
        <v>0</v>
      </c>
      <c r="R118" s="94">
        <f t="shared" si="637"/>
        <v>0</v>
      </c>
      <c r="S118" s="94">
        <f t="shared" si="637"/>
        <v>0</v>
      </c>
      <c r="T118" s="94">
        <f t="shared" si="637"/>
        <v>0</v>
      </c>
      <c r="U118" s="94">
        <f t="shared" si="637"/>
        <v>0</v>
      </c>
      <c r="V118" s="94">
        <f t="shared" si="637"/>
        <v>0</v>
      </c>
      <c r="W118" s="94">
        <f t="shared" si="637"/>
        <v>0</v>
      </c>
      <c r="X118" s="94">
        <f t="shared" si="637"/>
        <v>0</v>
      </c>
      <c r="Y118" s="94">
        <f t="shared" si="637"/>
        <v>0</v>
      </c>
      <c r="Z118" s="94">
        <f t="shared" si="637"/>
        <v>0</v>
      </c>
      <c r="AA118" s="94">
        <f t="shared" si="637"/>
        <v>0</v>
      </c>
      <c r="AB118" s="94">
        <f t="shared" si="637"/>
        <v>0</v>
      </c>
      <c r="AC118" s="94">
        <f t="shared" si="637"/>
        <v>0</v>
      </c>
      <c r="AD118" s="94">
        <f t="shared" si="637"/>
        <v>0</v>
      </c>
      <c r="AE118" s="94">
        <f t="shared" si="637"/>
        <v>0</v>
      </c>
      <c r="AF118" s="94">
        <f t="shared" si="637"/>
        <v>0</v>
      </c>
      <c r="AG118" s="94">
        <f t="shared" si="637"/>
        <v>0</v>
      </c>
      <c r="AH118" s="94">
        <f t="shared" si="637"/>
        <v>0</v>
      </c>
      <c r="AI118" s="94">
        <f t="shared" si="637"/>
        <v>0</v>
      </c>
      <c r="AJ118" s="94">
        <f t="shared" ref="AJ118:BO118" si="638">AJ111+AJ117</f>
        <v>0</v>
      </c>
      <c r="AK118" s="94">
        <f t="shared" si="638"/>
        <v>0</v>
      </c>
      <c r="AL118" s="94">
        <f t="shared" si="638"/>
        <v>0</v>
      </c>
      <c r="AM118" s="94">
        <f t="shared" si="638"/>
        <v>0</v>
      </c>
      <c r="AN118" s="94">
        <f t="shared" si="638"/>
        <v>0</v>
      </c>
      <c r="AO118" s="94">
        <f t="shared" si="638"/>
        <v>0</v>
      </c>
      <c r="AP118" s="94">
        <f t="shared" si="638"/>
        <v>0</v>
      </c>
      <c r="AQ118" s="94">
        <f t="shared" si="638"/>
        <v>0</v>
      </c>
      <c r="AR118" s="94">
        <f t="shared" si="638"/>
        <v>0</v>
      </c>
      <c r="AS118" s="94">
        <f t="shared" si="638"/>
        <v>0</v>
      </c>
      <c r="AT118" s="94">
        <f t="shared" si="638"/>
        <v>0</v>
      </c>
      <c r="AU118" s="94">
        <f t="shared" si="638"/>
        <v>0</v>
      </c>
      <c r="AV118" s="94">
        <f t="shared" si="638"/>
        <v>0</v>
      </c>
      <c r="AW118" s="94">
        <f t="shared" si="638"/>
        <v>0</v>
      </c>
      <c r="AX118" s="94">
        <f t="shared" si="638"/>
        <v>0</v>
      </c>
      <c r="AY118" s="94">
        <f t="shared" si="638"/>
        <v>0</v>
      </c>
      <c r="AZ118" s="94">
        <f t="shared" si="638"/>
        <v>0</v>
      </c>
      <c r="BA118" s="94">
        <f t="shared" si="638"/>
        <v>0</v>
      </c>
      <c r="BB118" s="94">
        <f t="shared" si="638"/>
        <v>0</v>
      </c>
      <c r="BC118" s="94">
        <f t="shared" si="638"/>
        <v>0</v>
      </c>
      <c r="BD118" s="94">
        <f t="shared" si="638"/>
        <v>0</v>
      </c>
      <c r="BE118" s="94">
        <f t="shared" si="638"/>
        <v>0</v>
      </c>
      <c r="BF118" s="94">
        <f t="shared" si="638"/>
        <v>0</v>
      </c>
      <c r="BG118" s="94">
        <f t="shared" si="638"/>
        <v>0</v>
      </c>
      <c r="BH118" s="94">
        <f t="shared" si="638"/>
        <v>0</v>
      </c>
      <c r="BI118" s="94">
        <f t="shared" si="638"/>
        <v>0</v>
      </c>
      <c r="BJ118" s="94">
        <f t="shared" si="638"/>
        <v>0</v>
      </c>
      <c r="BK118" s="94">
        <f t="shared" si="638"/>
        <v>0</v>
      </c>
      <c r="BL118" s="94">
        <f t="shared" si="638"/>
        <v>0</v>
      </c>
      <c r="BM118" s="94">
        <f t="shared" si="638"/>
        <v>0</v>
      </c>
      <c r="BN118" s="94">
        <f t="shared" si="638"/>
        <v>0</v>
      </c>
      <c r="BO118" s="94">
        <f t="shared" si="638"/>
        <v>0</v>
      </c>
      <c r="BP118" s="94">
        <f t="shared" ref="BP118:DS118" si="639">BP111+BP117</f>
        <v>0</v>
      </c>
      <c r="BQ118" s="94">
        <f t="shared" si="639"/>
        <v>0</v>
      </c>
      <c r="BR118" s="94">
        <f t="shared" si="639"/>
        <v>0</v>
      </c>
      <c r="BS118" s="94">
        <f t="shared" si="639"/>
        <v>0</v>
      </c>
      <c r="BT118" s="94">
        <f t="shared" si="639"/>
        <v>0</v>
      </c>
      <c r="BU118" s="94">
        <f t="shared" si="639"/>
        <v>0</v>
      </c>
      <c r="BV118" s="94">
        <f t="shared" si="639"/>
        <v>0</v>
      </c>
      <c r="BW118" s="94">
        <f t="shared" si="639"/>
        <v>0</v>
      </c>
      <c r="BX118" s="94">
        <f t="shared" si="639"/>
        <v>0</v>
      </c>
      <c r="BY118" s="94">
        <f t="shared" si="639"/>
        <v>0</v>
      </c>
      <c r="BZ118" s="94">
        <f t="shared" si="639"/>
        <v>0</v>
      </c>
      <c r="CA118" s="94">
        <f t="shared" si="639"/>
        <v>0</v>
      </c>
      <c r="CB118" s="94">
        <f t="shared" si="639"/>
        <v>0</v>
      </c>
      <c r="CC118" s="94">
        <f t="shared" si="639"/>
        <v>0</v>
      </c>
      <c r="CD118" s="94">
        <f t="shared" si="639"/>
        <v>0</v>
      </c>
      <c r="CE118" s="94">
        <f t="shared" si="639"/>
        <v>0</v>
      </c>
      <c r="CF118" s="94">
        <f t="shared" si="639"/>
        <v>0</v>
      </c>
      <c r="CG118" s="94">
        <f t="shared" si="639"/>
        <v>0</v>
      </c>
      <c r="CH118" s="94">
        <f t="shared" si="639"/>
        <v>0</v>
      </c>
      <c r="CI118" s="94">
        <f t="shared" si="639"/>
        <v>0</v>
      </c>
      <c r="CJ118" s="94">
        <f t="shared" ref="CJ118:CU118" si="640">CJ111+CJ117</f>
        <v>0</v>
      </c>
      <c r="CK118" s="94">
        <f t="shared" si="640"/>
        <v>0</v>
      </c>
      <c r="CL118" s="94">
        <f t="shared" si="640"/>
        <v>0</v>
      </c>
      <c r="CM118" s="94">
        <f t="shared" si="640"/>
        <v>0</v>
      </c>
      <c r="CN118" s="94">
        <f t="shared" si="640"/>
        <v>0</v>
      </c>
      <c r="CO118" s="94">
        <f t="shared" si="640"/>
        <v>0</v>
      </c>
      <c r="CP118" s="94">
        <f t="shared" si="640"/>
        <v>0</v>
      </c>
      <c r="CQ118" s="94">
        <f t="shared" si="640"/>
        <v>0</v>
      </c>
      <c r="CR118" s="94">
        <f t="shared" si="640"/>
        <v>0</v>
      </c>
      <c r="CS118" s="94">
        <f t="shared" si="640"/>
        <v>1372317.5623344253</v>
      </c>
      <c r="CT118" s="94">
        <f t="shared" si="640"/>
        <v>1316001.3523344253</v>
      </c>
      <c r="CU118" s="94">
        <f t="shared" si="640"/>
        <v>1244404.1123344253</v>
      </c>
      <c r="CV118" s="94">
        <f t="shared" ref="CV118:DH118" si="641">CV111+CV117</f>
        <v>1174659.4023344254</v>
      </c>
      <c r="CW118" s="94">
        <f t="shared" si="641"/>
        <v>1105975.5423344253</v>
      </c>
      <c r="CX118" s="94">
        <f t="shared" si="641"/>
        <v>1031636.3423344253</v>
      </c>
      <c r="CY118" s="94">
        <f t="shared" si="641"/>
        <v>969511.94233442529</v>
      </c>
      <c r="CZ118" s="94">
        <f t="shared" si="641"/>
        <v>907893.76233442524</v>
      </c>
      <c r="DA118" s="94">
        <f t="shared" si="641"/>
        <v>831968.69233442517</v>
      </c>
      <c r="DB118" s="94">
        <f t="shared" si="641"/>
        <v>766463.06233442517</v>
      </c>
      <c r="DC118" s="94">
        <f t="shared" si="641"/>
        <v>698467.48233442521</v>
      </c>
      <c r="DD118" s="94">
        <f t="shared" si="641"/>
        <v>632575.3523344252</v>
      </c>
      <c r="DE118" s="94">
        <f t="shared" si="641"/>
        <v>563686.2223344252</v>
      </c>
      <c r="DF118" s="94">
        <f t="shared" si="641"/>
        <v>500351.95233442518</v>
      </c>
      <c r="DG118" s="94">
        <f t="shared" si="641"/>
        <v>422790.99233442516</v>
      </c>
      <c r="DH118" s="94">
        <f t="shared" si="641"/>
        <v>335594.58233442518</v>
      </c>
      <c r="DI118" s="94">
        <f t="shared" si="639"/>
        <v>267022.13233442517</v>
      </c>
      <c r="DJ118" s="94">
        <f t="shared" si="639"/>
        <v>202623.43233442516</v>
      </c>
      <c r="DK118" s="94">
        <f t="shared" si="639"/>
        <v>134937.30233442516</v>
      </c>
      <c r="DL118" s="94">
        <f t="shared" si="639"/>
        <v>2.33442522585392E-3</v>
      </c>
      <c r="DM118" s="94">
        <f t="shared" si="639"/>
        <v>2.33442522585392E-3</v>
      </c>
      <c r="DN118" s="94">
        <f t="shared" si="639"/>
        <v>2.33442522585392E-3</v>
      </c>
      <c r="DO118" s="94">
        <f t="shared" si="639"/>
        <v>2.33442522585392E-3</v>
      </c>
      <c r="DP118" s="94">
        <f t="shared" si="639"/>
        <v>2.33442522585392E-3</v>
      </c>
      <c r="DQ118" s="94">
        <f t="shared" si="639"/>
        <v>2.33442522585392E-3</v>
      </c>
      <c r="DR118" s="94">
        <f t="shared" si="639"/>
        <v>2.33442522585392E-3</v>
      </c>
      <c r="DS118" s="94">
        <f t="shared" si="639"/>
        <v>2.33442522585392E-3</v>
      </c>
      <c r="DT118" s="94">
        <f t="shared" ref="DT118:DW118" si="642">DT111+DT117</f>
        <v>2.33442522585392E-3</v>
      </c>
      <c r="DU118" s="94">
        <f t="shared" si="642"/>
        <v>2.33442522585392E-3</v>
      </c>
      <c r="DV118" s="94">
        <f t="shared" si="642"/>
        <v>2.33442522585392E-3</v>
      </c>
      <c r="DW118" s="94">
        <f t="shared" si="642"/>
        <v>2.33442522585392E-3</v>
      </c>
      <c r="DX118" s="94">
        <f t="shared" ref="DX118:EG118" si="643">DX111+DX117</f>
        <v>2.33442522585392E-3</v>
      </c>
      <c r="DY118" s="94">
        <f t="shared" si="643"/>
        <v>2.33442522585392E-3</v>
      </c>
      <c r="DZ118" s="94">
        <f t="shared" si="643"/>
        <v>2.33442522585392E-3</v>
      </c>
      <c r="EA118" s="94">
        <f t="shared" si="643"/>
        <v>2.33442522585392E-3</v>
      </c>
      <c r="EB118" s="94">
        <f t="shared" si="643"/>
        <v>2.33442522585392E-3</v>
      </c>
      <c r="EC118" s="94">
        <f t="shared" si="643"/>
        <v>2.33442522585392E-3</v>
      </c>
      <c r="ED118" s="94">
        <f t="shared" si="643"/>
        <v>2.33442522585392E-3</v>
      </c>
      <c r="EE118" s="94">
        <f t="shared" si="643"/>
        <v>2.33442522585392E-3</v>
      </c>
      <c r="EF118" s="94">
        <f t="shared" si="643"/>
        <v>2.33442522585392E-3</v>
      </c>
      <c r="EG118" s="94">
        <f t="shared" si="643"/>
        <v>2.33442522585392E-3</v>
      </c>
      <c r="EH118" s="94">
        <f t="shared" ref="EH118:EI118" si="644">EH111+EH117</f>
        <v>2.33442522585392E-3</v>
      </c>
      <c r="EI118" s="94">
        <f t="shared" si="644"/>
        <v>2.33442522585392E-3</v>
      </c>
    </row>
    <row r="119" spans="1:139" x14ac:dyDescent="0.2">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91"/>
      <c r="BV119" s="91"/>
      <c r="BW119" s="91"/>
      <c r="BX119" s="91"/>
      <c r="BY119" s="91"/>
      <c r="BZ119" s="91"/>
      <c r="CA119" s="91"/>
      <c r="CB119" s="91"/>
      <c r="CC119" s="91"/>
      <c r="CD119" s="91"/>
      <c r="CE119" s="91"/>
      <c r="CF119" s="94"/>
      <c r="CG119" s="94"/>
      <c r="CH119" s="94"/>
      <c r="CI119" s="94"/>
      <c r="CJ119" s="94"/>
      <c r="CK119" s="94"/>
      <c r="CL119" s="94"/>
      <c r="CM119" s="94"/>
      <c r="CN119" s="94"/>
      <c r="CO119" s="94"/>
      <c r="CP119" s="94"/>
      <c r="CQ119" s="94"/>
      <c r="CR119" s="94"/>
      <c r="CS119" s="94"/>
      <c r="CT119" s="94"/>
      <c r="CU119" s="94"/>
      <c r="CV119" s="94"/>
      <c r="CW119" s="94"/>
      <c r="CX119" s="94"/>
      <c r="CY119" s="94"/>
      <c r="CZ119" s="94"/>
      <c r="DA119" s="94"/>
      <c r="DB119" s="94"/>
      <c r="DC119" s="94"/>
      <c r="DD119" s="94"/>
      <c r="DE119" s="94"/>
      <c r="DF119" s="94"/>
      <c r="DG119" s="94"/>
      <c r="DH119" s="94"/>
      <c r="DI119" s="94"/>
      <c r="DJ119" s="94"/>
      <c r="DK119" s="94"/>
      <c r="DL119" s="94"/>
      <c r="DM119" s="94"/>
      <c r="DN119" s="94"/>
      <c r="DO119" s="94"/>
      <c r="DP119" s="94"/>
      <c r="DQ119" s="94"/>
      <c r="DR119" s="94"/>
      <c r="DS119" s="94"/>
      <c r="DT119" s="94"/>
      <c r="DU119" s="94"/>
      <c r="DV119" s="94"/>
      <c r="DW119" s="94"/>
      <c r="DX119" s="94"/>
      <c r="DY119" s="94"/>
      <c r="DZ119" s="94"/>
      <c r="EA119" s="94"/>
      <c r="EB119" s="94"/>
      <c r="EC119" s="94"/>
      <c r="ED119" s="94"/>
      <c r="EE119" s="94"/>
      <c r="EF119" s="94"/>
      <c r="EG119" s="94"/>
      <c r="EH119" s="94"/>
      <c r="EI119" s="94"/>
    </row>
    <row r="120" spans="1:139" ht="10.5" x14ac:dyDescent="0.25">
      <c r="A120" s="79" t="s">
        <v>248</v>
      </c>
      <c r="B120" s="76"/>
      <c r="C120" s="78">
        <v>18239461</v>
      </c>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1"/>
      <c r="BV120" s="91"/>
      <c r="BW120" s="91"/>
      <c r="BX120" s="91"/>
      <c r="BY120" s="91"/>
      <c r="BZ120" s="91"/>
      <c r="CA120" s="91"/>
      <c r="CB120" s="91"/>
      <c r="CC120" s="91"/>
      <c r="CD120" s="91"/>
      <c r="CE120" s="91"/>
      <c r="DV120" s="92"/>
    </row>
    <row r="121" spans="1:139" x14ac:dyDescent="0.2">
      <c r="A121" s="76"/>
      <c r="B121" s="76" t="s">
        <v>149</v>
      </c>
      <c r="C121" s="78">
        <v>25401081</v>
      </c>
      <c r="D121" s="94">
        <v>0</v>
      </c>
      <c r="E121" s="94">
        <f t="shared" ref="E121:AJ121" si="645">D128</f>
        <v>0</v>
      </c>
      <c r="F121" s="94">
        <f t="shared" si="645"/>
        <v>0</v>
      </c>
      <c r="G121" s="94">
        <f t="shared" si="645"/>
        <v>0</v>
      </c>
      <c r="H121" s="94">
        <f t="shared" si="645"/>
        <v>0</v>
      </c>
      <c r="I121" s="94">
        <f t="shared" si="645"/>
        <v>0</v>
      </c>
      <c r="J121" s="94">
        <f t="shared" si="645"/>
        <v>0</v>
      </c>
      <c r="K121" s="94">
        <f t="shared" si="645"/>
        <v>0</v>
      </c>
      <c r="L121" s="94">
        <f t="shared" si="645"/>
        <v>0</v>
      </c>
      <c r="M121" s="94">
        <f t="shared" si="645"/>
        <v>0</v>
      </c>
      <c r="N121" s="94">
        <f t="shared" si="645"/>
        <v>0</v>
      </c>
      <c r="O121" s="94">
        <f t="shared" si="645"/>
        <v>0</v>
      </c>
      <c r="P121" s="94">
        <f t="shared" si="645"/>
        <v>0</v>
      </c>
      <c r="Q121" s="94">
        <f t="shared" si="645"/>
        <v>0</v>
      </c>
      <c r="R121" s="94">
        <f t="shared" si="645"/>
        <v>0</v>
      </c>
      <c r="S121" s="94">
        <f t="shared" si="645"/>
        <v>0</v>
      </c>
      <c r="T121" s="94">
        <f t="shared" si="645"/>
        <v>0</v>
      </c>
      <c r="U121" s="94">
        <f t="shared" si="645"/>
        <v>0</v>
      </c>
      <c r="V121" s="94">
        <f t="shared" si="645"/>
        <v>0</v>
      </c>
      <c r="W121" s="94">
        <f t="shared" si="645"/>
        <v>0</v>
      </c>
      <c r="X121" s="94">
        <f t="shared" si="645"/>
        <v>0</v>
      </c>
      <c r="Y121" s="94">
        <f t="shared" si="645"/>
        <v>0</v>
      </c>
      <c r="Z121" s="94">
        <f t="shared" si="645"/>
        <v>0</v>
      </c>
      <c r="AA121" s="94">
        <f t="shared" si="645"/>
        <v>0</v>
      </c>
      <c r="AB121" s="94">
        <f t="shared" si="645"/>
        <v>0</v>
      </c>
      <c r="AC121" s="94">
        <f t="shared" si="645"/>
        <v>0</v>
      </c>
      <c r="AD121" s="94">
        <f t="shared" si="645"/>
        <v>0</v>
      </c>
      <c r="AE121" s="94">
        <f t="shared" si="645"/>
        <v>0</v>
      </c>
      <c r="AF121" s="94">
        <f t="shared" si="645"/>
        <v>0</v>
      </c>
      <c r="AG121" s="94">
        <f t="shared" si="645"/>
        <v>0</v>
      </c>
      <c r="AH121" s="94">
        <f t="shared" si="645"/>
        <v>0</v>
      </c>
      <c r="AI121" s="94">
        <f t="shared" si="645"/>
        <v>0</v>
      </c>
      <c r="AJ121" s="94">
        <f t="shared" si="645"/>
        <v>0</v>
      </c>
      <c r="AK121" s="94">
        <f t="shared" ref="AK121:BP121" si="646">AJ128</f>
        <v>0</v>
      </c>
      <c r="AL121" s="94">
        <f t="shared" si="646"/>
        <v>0</v>
      </c>
      <c r="AM121" s="94">
        <f t="shared" si="646"/>
        <v>0</v>
      </c>
      <c r="AN121" s="94">
        <f t="shared" si="646"/>
        <v>0</v>
      </c>
      <c r="AO121" s="94">
        <f t="shared" si="646"/>
        <v>0</v>
      </c>
      <c r="AP121" s="94">
        <f t="shared" si="646"/>
        <v>0</v>
      </c>
      <c r="AQ121" s="94">
        <f t="shared" si="646"/>
        <v>0</v>
      </c>
      <c r="AR121" s="94">
        <f t="shared" si="646"/>
        <v>0</v>
      </c>
      <c r="AS121" s="94">
        <f t="shared" si="646"/>
        <v>0</v>
      </c>
      <c r="AT121" s="94">
        <f t="shared" si="646"/>
        <v>0</v>
      </c>
      <c r="AU121" s="94">
        <f t="shared" si="646"/>
        <v>0</v>
      </c>
      <c r="AV121" s="94">
        <f t="shared" si="646"/>
        <v>0</v>
      </c>
      <c r="AW121" s="94">
        <f t="shared" si="646"/>
        <v>0</v>
      </c>
      <c r="AX121" s="94">
        <f t="shared" si="646"/>
        <v>0</v>
      </c>
      <c r="AY121" s="94">
        <f t="shared" si="646"/>
        <v>0</v>
      </c>
      <c r="AZ121" s="94">
        <f t="shared" si="646"/>
        <v>0</v>
      </c>
      <c r="BA121" s="94">
        <f t="shared" si="646"/>
        <v>0</v>
      </c>
      <c r="BB121" s="94">
        <f t="shared" si="646"/>
        <v>0</v>
      </c>
      <c r="BC121" s="94">
        <f t="shared" si="646"/>
        <v>0</v>
      </c>
      <c r="BD121" s="94">
        <f t="shared" si="646"/>
        <v>0</v>
      </c>
      <c r="BE121" s="94">
        <f t="shared" si="646"/>
        <v>0</v>
      </c>
      <c r="BF121" s="94">
        <f t="shared" si="646"/>
        <v>0</v>
      </c>
      <c r="BG121" s="94">
        <f t="shared" si="646"/>
        <v>0</v>
      </c>
      <c r="BH121" s="94">
        <f t="shared" si="646"/>
        <v>0</v>
      </c>
      <c r="BI121" s="94">
        <f t="shared" si="646"/>
        <v>0</v>
      </c>
      <c r="BJ121" s="94">
        <f t="shared" si="646"/>
        <v>0</v>
      </c>
      <c r="BK121" s="94">
        <f t="shared" si="646"/>
        <v>0</v>
      </c>
      <c r="BL121" s="94">
        <f t="shared" si="646"/>
        <v>0</v>
      </c>
      <c r="BM121" s="94">
        <f t="shared" si="646"/>
        <v>0</v>
      </c>
      <c r="BN121" s="94">
        <f t="shared" si="646"/>
        <v>0</v>
      </c>
      <c r="BO121" s="94">
        <f t="shared" si="646"/>
        <v>0</v>
      </c>
      <c r="BP121" s="94">
        <f t="shared" si="646"/>
        <v>0</v>
      </c>
      <c r="BQ121" s="94">
        <f t="shared" ref="BQ121:DW121" si="647">BP128</f>
        <v>0</v>
      </c>
      <c r="BR121" s="94">
        <f t="shared" si="647"/>
        <v>0</v>
      </c>
      <c r="BS121" s="94">
        <f t="shared" si="647"/>
        <v>0</v>
      </c>
      <c r="BT121" s="94">
        <f t="shared" si="647"/>
        <v>0</v>
      </c>
      <c r="BU121" s="94">
        <f t="shared" si="647"/>
        <v>0</v>
      </c>
      <c r="BV121" s="94">
        <f t="shared" si="647"/>
        <v>0</v>
      </c>
      <c r="BW121" s="94">
        <f t="shared" si="647"/>
        <v>0</v>
      </c>
      <c r="BX121" s="94">
        <f t="shared" si="647"/>
        <v>0</v>
      </c>
      <c r="BY121" s="94">
        <f t="shared" si="647"/>
        <v>0</v>
      </c>
      <c r="BZ121" s="94">
        <f t="shared" si="647"/>
        <v>0</v>
      </c>
      <c r="CA121" s="94">
        <f t="shared" si="647"/>
        <v>0</v>
      </c>
      <c r="CB121" s="94">
        <f t="shared" si="647"/>
        <v>0</v>
      </c>
      <c r="CC121" s="94">
        <f t="shared" si="647"/>
        <v>0</v>
      </c>
      <c r="CD121" s="94">
        <f t="shared" si="647"/>
        <v>0</v>
      </c>
      <c r="CE121" s="94">
        <f t="shared" si="647"/>
        <v>0</v>
      </c>
      <c r="CF121" s="94">
        <f t="shared" si="647"/>
        <v>0</v>
      </c>
      <c r="CG121" s="94">
        <f t="shared" si="647"/>
        <v>0</v>
      </c>
      <c r="CH121" s="94">
        <f t="shared" si="647"/>
        <v>0</v>
      </c>
      <c r="CI121" s="94">
        <f t="shared" si="647"/>
        <v>0</v>
      </c>
      <c r="CJ121" s="94">
        <f t="shared" ref="CJ121" si="648">CI128</f>
        <v>0</v>
      </c>
      <c r="CK121" s="94">
        <f t="shared" ref="CK121" si="649">CJ128</f>
        <v>0</v>
      </c>
      <c r="CL121" s="94">
        <f t="shared" ref="CL121" si="650">CK128</f>
        <v>0</v>
      </c>
      <c r="CM121" s="94">
        <f t="shared" ref="CM121" si="651">CL128</f>
        <v>0</v>
      </c>
      <c r="CN121" s="94">
        <f t="shared" ref="CN121" si="652">CM128</f>
        <v>0</v>
      </c>
      <c r="CO121" s="94">
        <f t="shared" ref="CO121" si="653">CN128</f>
        <v>0</v>
      </c>
      <c r="CP121" s="94">
        <f t="shared" ref="CP121" si="654">CO128</f>
        <v>0</v>
      </c>
      <c r="CQ121" s="94">
        <f t="shared" ref="CQ121" si="655">CP128</f>
        <v>0</v>
      </c>
      <c r="CR121" s="94">
        <f t="shared" ref="CR121" si="656">CQ128</f>
        <v>0</v>
      </c>
      <c r="CS121" s="94">
        <f t="shared" ref="CS121" si="657">CR128</f>
        <v>0</v>
      </c>
      <c r="CT121" s="94">
        <f t="shared" ref="CT121" si="658">CS128</f>
        <v>714891.72778832109</v>
      </c>
      <c r="CU121" s="94">
        <f t="shared" ref="CU121" si="659">CT128</f>
        <v>703015.96778832108</v>
      </c>
      <c r="CV121" s="94">
        <f t="shared" ref="CV121" si="660">CU128</f>
        <v>680503.26778832113</v>
      </c>
      <c r="CW121" s="94">
        <f t="shared" ref="CW121" si="661">CV128</f>
        <v>658756.9877883211</v>
      </c>
      <c r="CX121" s="94">
        <f t="shared" ref="CX121" si="662">CW128</f>
        <v>636953.45778832107</v>
      </c>
      <c r="CY121" s="94">
        <f t="shared" ref="CY121" si="663">CX128</f>
        <v>618343.76778832113</v>
      </c>
      <c r="CZ121" s="94">
        <f t="shared" ref="CZ121" si="664">CY128</f>
        <v>598012.20778832107</v>
      </c>
      <c r="DA121" s="94">
        <f t="shared" ref="DA121" si="665">CZ128</f>
        <v>578056.34778832109</v>
      </c>
      <c r="DB121" s="94">
        <f t="shared" ref="DB121" si="666">DA128</f>
        <v>557131.99778832111</v>
      </c>
      <c r="DC121" s="94">
        <f t="shared" ref="DC121" si="667">DB128</f>
        <v>536610.82778832107</v>
      </c>
      <c r="DD121" s="94">
        <f t="shared" ref="DD121" si="668">DC128</f>
        <v>514630.04778832104</v>
      </c>
      <c r="DE121" s="94">
        <f t="shared" ref="DE121" si="669">DD128</f>
        <v>494438.08778832102</v>
      </c>
      <c r="DF121" s="94">
        <f t="shared" ref="DF121" si="670">DE128</f>
        <v>469911.10778832104</v>
      </c>
      <c r="DG121" s="94">
        <f t="shared" ref="DG121" si="671">DF128</f>
        <v>452322.67778832105</v>
      </c>
      <c r="DH121" s="94">
        <f t="shared" ref="DH121" si="672">DG128</f>
        <v>428101.08778832102</v>
      </c>
      <c r="DI121" s="94">
        <f t="shared" ref="DI121" si="673">DH128</f>
        <v>403442.96778832102</v>
      </c>
      <c r="DJ121" s="94">
        <f t="shared" si="647"/>
        <v>382107.567788321</v>
      </c>
      <c r="DK121" s="94">
        <f t="shared" si="647"/>
        <v>360121.817788321</v>
      </c>
      <c r="DL121" s="94">
        <f t="shared" si="647"/>
        <v>337862.02778832102</v>
      </c>
      <c r="DM121" s="94">
        <f t="shared" si="647"/>
        <v>-2.2116789477877319E-3</v>
      </c>
      <c r="DN121" s="94">
        <f t="shared" si="647"/>
        <v>-2.2116789477877319E-3</v>
      </c>
      <c r="DO121" s="94">
        <f t="shared" si="647"/>
        <v>-2.2116789477877319E-3</v>
      </c>
      <c r="DP121" s="94">
        <f t="shared" si="647"/>
        <v>-2.2116789477877319E-3</v>
      </c>
      <c r="DQ121" s="94">
        <f t="shared" si="647"/>
        <v>-2.2116789477877319E-3</v>
      </c>
      <c r="DR121" s="94">
        <f t="shared" si="647"/>
        <v>-2.2116789477877319E-3</v>
      </c>
      <c r="DS121" s="94">
        <f t="shared" si="647"/>
        <v>-2.2116789477877319E-3</v>
      </c>
      <c r="DT121" s="94">
        <f t="shared" si="647"/>
        <v>-2.2116789477877319E-3</v>
      </c>
      <c r="DU121" s="94">
        <f t="shared" si="647"/>
        <v>-2.2116789477877319E-3</v>
      </c>
      <c r="DV121" s="94">
        <f t="shared" si="647"/>
        <v>-2.2116789477877319E-3</v>
      </c>
      <c r="DW121" s="94">
        <f t="shared" si="647"/>
        <v>-2.2116789477877319E-3</v>
      </c>
      <c r="DX121" s="94">
        <f t="shared" ref="DX121" si="674">DW128</f>
        <v>-2.2116789477877319E-3</v>
      </c>
      <c r="DY121" s="94">
        <f t="shared" ref="DY121" si="675">DX128</f>
        <v>-2.2116789477877319E-3</v>
      </c>
      <c r="DZ121" s="94">
        <f t="shared" ref="DZ121" si="676">DY128</f>
        <v>-2.2116789477877319E-3</v>
      </c>
      <c r="EA121" s="94">
        <f t="shared" ref="EA121" si="677">DZ128</f>
        <v>-2.2116789477877319E-3</v>
      </c>
      <c r="EB121" s="94">
        <f t="shared" ref="EB121" si="678">EA128</f>
        <v>-2.2116789477877319E-3</v>
      </c>
      <c r="EC121" s="94">
        <f t="shared" ref="EC121" si="679">EB128</f>
        <v>-2.2116789477877319E-3</v>
      </c>
      <c r="ED121" s="94">
        <f t="shared" ref="ED121" si="680">EC128</f>
        <v>-2.2116789477877319E-3</v>
      </c>
      <c r="EE121" s="94">
        <f t="shared" ref="EE121" si="681">ED128</f>
        <v>-2.2116789477877319E-3</v>
      </c>
      <c r="EF121" s="94">
        <f t="shared" ref="EF121" si="682">EE128</f>
        <v>-2.2116789477877319E-3</v>
      </c>
      <c r="EG121" s="94">
        <f t="shared" ref="EG121" si="683">EF128</f>
        <v>-2.2116789477877319E-3</v>
      </c>
      <c r="EH121" s="94">
        <f t="shared" ref="EH121" si="684">EG128</f>
        <v>-2.2116789477877319E-3</v>
      </c>
      <c r="EI121" s="94">
        <f t="shared" ref="EI121" si="685">EH128</f>
        <v>-2.2116789477877319E-3</v>
      </c>
    </row>
    <row r="122" spans="1:139" x14ac:dyDescent="0.2">
      <c r="A122" s="76"/>
      <c r="B122" s="76" t="s">
        <v>150</v>
      </c>
      <c r="C122" s="78"/>
      <c r="D122" s="22">
        <v>0</v>
      </c>
      <c r="E122" s="22">
        <v>0</v>
      </c>
      <c r="F122" s="22">
        <v>0</v>
      </c>
      <c r="G122" s="22">
        <v>0</v>
      </c>
      <c r="H122" s="22">
        <v>0</v>
      </c>
      <c r="I122" s="22">
        <v>0</v>
      </c>
      <c r="J122" s="22">
        <v>0</v>
      </c>
      <c r="K122" s="22">
        <v>0</v>
      </c>
      <c r="L122" s="22">
        <v>0</v>
      </c>
      <c r="M122" s="22">
        <v>0</v>
      </c>
      <c r="N122" s="22">
        <v>0</v>
      </c>
      <c r="O122" s="22">
        <v>0</v>
      </c>
      <c r="P122" s="22">
        <v>0</v>
      </c>
      <c r="Q122" s="22">
        <v>0</v>
      </c>
      <c r="R122" s="22">
        <v>0</v>
      </c>
      <c r="S122" s="22">
        <v>0</v>
      </c>
      <c r="T122" s="22">
        <v>0</v>
      </c>
      <c r="U122" s="22">
        <v>0</v>
      </c>
      <c r="V122" s="22">
        <v>0</v>
      </c>
      <c r="W122" s="22">
        <v>0</v>
      </c>
      <c r="X122" s="22">
        <v>0</v>
      </c>
      <c r="Y122" s="22">
        <v>0</v>
      </c>
      <c r="Z122" s="22">
        <v>0</v>
      </c>
      <c r="AA122" s="22">
        <v>0</v>
      </c>
      <c r="AB122" s="22">
        <v>0</v>
      </c>
      <c r="AC122" s="22">
        <v>0</v>
      </c>
      <c r="AD122" s="22">
        <v>0</v>
      </c>
      <c r="AE122" s="22">
        <v>0</v>
      </c>
      <c r="AF122" s="22">
        <v>0</v>
      </c>
      <c r="AG122" s="22">
        <v>0</v>
      </c>
      <c r="AH122" s="22">
        <v>0</v>
      </c>
      <c r="AI122" s="22">
        <v>0</v>
      </c>
      <c r="AJ122" s="22">
        <v>0</v>
      </c>
      <c r="AK122" s="22">
        <v>0</v>
      </c>
      <c r="AL122" s="22">
        <v>0</v>
      </c>
      <c r="AM122" s="22">
        <v>0</v>
      </c>
      <c r="AN122" s="22">
        <v>0</v>
      </c>
      <c r="AO122" s="22">
        <v>0</v>
      </c>
      <c r="AP122" s="22">
        <v>0</v>
      </c>
      <c r="AQ122" s="22">
        <v>0</v>
      </c>
      <c r="AR122" s="22">
        <v>0</v>
      </c>
      <c r="AS122" s="22">
        <v>0</v>
      </c>
      <c r="AT122" s="22">
        <v>0</v>
      </c>
      <c r="AU122" s="22">
        <v>0</v>
      </c>
      <c r="AV122" s="22">
        <v>0</v>
      </c>
      <c r="AW122" s="22">
        <v>0</v>
      </c>
      <c r="AX122" s="22">
        <v>0</v>
      </c>
      <c r="AY122" s="22">
        <v>0</v>
      </c>
      <c r="AZ122" s="22">
        <v>0</v>
      </c>
      <c r="BA122" s="22">
        <v>0</v>
      </c>
      <c r="BB122" s="22">
        <v>0</v>
      </c>
      <c r="BC122" s="22">
        <v>0</v>
      </c>
      <c r="BD122" s="22">
        <v>0</v>
      </c>
      <c r="BE122" s="22">
        <v>0</v>
      </c>
      <c r="BF122" s="22">
        <v>0</v>
      </c>
      <c r="BG122" s="22">
        <v>0</v>
      </c>
      <c r="BH122" s="22">
        <v>0</v>
      </c>
      <c r="BI122" s="22">
        <v>0</v>
      </c>
      <c r="BJ122" s="22">
        <v>0</v>
      </c>
      <c r="BK122" s="22">
        <v>0</v>
      </c>
      <c r="BL122" s="22">
        <v>0</v>
      </c>
      <c r="BM122" s="22">
        <v>0</v>
      </c>
      <c r="BN122" s="22">
        <v>0</v>
      </c>
      <c r="BO122" s="22">
        <v>0</v>
      </c>
      <c r="BP122" s="22">
        <v>0</v>
      </c>
      <c r="BQ122" s="22">
        <v>0</v>
      </c>
      <c r="BR122" s="22">
        <v>0</v>
      </c>
      <c r="BS122" s="22">
        <v>0</v>
      </c>
      <c r="BT122" s="22">
        <v>0</v>
      </c>
      <c r="BU122" s="22">
        <v>0</v>
      </c>
      <c r="BV122" s="22">
        <v>0</v>
      </c>
      <c r="BW122" s="22">
        <v>0</v>
      </c>
      <c r="BX122" s="22">
        <v>0</v>
      </c>
      <c r="BY122" s="22">
        <v>0</v>
      </c>
      <c r="BZ122" s="22">
        <v>0</v>
      </c>
      <c r="CA122" s="22">
        <v>0</v>
      </c>
      <c r="CB122" s="22">
        <v>0</v>
      </c>
      <c r="CC122" s="22">
        <v>0</v>
      </c>
      <c r="CD122" s="22">
        <v>0</v>
      </c>
      <c r="CE122" s="22">
        <v>0</v>
      </c>
      <c r="CF122" s="22">
        <v>0</v>
      </c>
      <c r="CG122" s="22">
        <v>0</v>
      </c>
      <c r="CH122" s="22">
        <v>0</v>
      </c>
      <c r="CI122" s="22">
        <v>0</v>
      </c>
      <c r="CJ122" s="22">
        <v>0</v>
      </c>
      <c r="CK122" s="22">
        <v>0</v>
      </c>
      <c r="CL122" s="22">
        <v>0</v>
      </c>
      <c r="CM122" s="22">
        <v>0</v>
      </c>
      <c r="CN122" s="22">
        <v>0</v>
      </c>
      <c r="CO122" s="22">
        <v>0</v>
      </c>
      <c r="CP122" s="22">
        <v>0</v>
      </c>
      <c r="CQ122" s="22">
        <v>0</v>
      </c>
      <c r="CR122" s="22">
        <v>0</v>
      </c>
      <c r="CS122" s="22">
        <v>0</v>
      </c>
      <c r="CT122" s="22">
        <v>0</v>
      </c>
      <c r="CU122" s="22">
        <v>0</v>
      </c>
      <c r="CV122" s="22">
        <v>0</v>
      </c>
      <c r="CW122" s="22">
        <v>0</v>
      </c>
      <c r="CX122" s="22">
        <v>0</v>
      </c>
      <c r="CY122" s="22">
        <v>0</v>
      </c>
      <c r="CZ122" s="22">
        <v>0</v>
      </c>
      <c r="DA122" s="22">
        <v>0</v>
      </c>
      <c r="DB122" s="22">
        <v>0</v>
      </c>
      <c r="DC122" s="22">
        <v>0</v>
      </c>
      <c r="DD122" s="22">
        <v>0</v>
      </c>
      <c r="DE122" s="22">
        <v>0</v>
      </c>
      <c r="DF122" s="22">
        <v>0</v>
      </c>
      <c r="DG122" s="22">
        <v>0</v>
      </c>
      <c r="DH122" s="22">
        <v>0</v>
      </c>
      <c r="DI122" s="22">
        <v>0</v>
      </c>
      <c r="DJ122" s="22">
        <v>0</v>
      </c>
      <c r="DK122" s="22">
        <v>0</v>
      </c>
      <c r="DL122" s="22">
        <v>-337977.80466999655</v>
      </c>
      <c r="DM122" s="22">
        <v>0</v>
      </c>
      <c r="DN122" s="22">
        <v>0</v>
      </c>
      <c r="DO122" s="22">
        <v>0</v>
      </c>
      <c r="DP122" s="22">
        <v>0</v>
      </c>
      <c r="DQ122" s="22">
        <v>0</v>
      </c>
      <c r="DR122" s="22">
        <v>0</v>
      </c>
      <c r="DS122" s="22">
        <v>0</v>
      </c>
      <c r="DT122" s="22">
        <v>0</v>
      </c>
      <c r="DU122" s="22">
        <v>0</v>
      </c>
      <c r="DV122" s="22">
        <v>0</v>
      </c>
      <c r="DW122" s="22">
        <v>0</v>
      </c>
      <c r="DX122" s="315">
        <v>2.2116789477877319E-3</v>
      </c>
      <c r="DY122" s="22">
        <v>0</v>
      </c>
      <c r="DZ122" s="22">
        <v>0</v>
      </c>
      <c r="EA122" s="22">
        <v>0</v>
      </c>
      <c r="EB122" s="22">
        <v>0</v>
      </c>
      <c r="EC122" s="22">
        <v>0</v>
      </c>
      <c r="ED122" s="22">
        <v>0</v>
      </c>
      <c r="EE122" s="22">
        <v>0</v>
      </c>
      <c r="EF122" s="22">
        <v>0</v>
      </c>
      <c r="EG122" s="22">
        <v>0</v>
      </c>
      <c r="EH122" s="22">
        <v>0</v>
      </c>
      <c r="EI122" s="22">
        <v>0</v>
      </c>
    </row>
    <row r="123" spans="1:139" x14ac:dyDescent="0.2">
      <c r="A123" s="76"/>
      <c r="B123" s="76" t="s">
        <v>289</v>
      </c>
      <c r="C123" s="77"/>
      <c r="D123" s="22">
        <v>0</v>
      </c>
      <c r="E123" s="22">
        <v>0</v>
      </c>
      <c r="F123" s="22">
        <v>0</v>
      </c>
      <c r="G123" s="22">
        <v>0</v>
      </c>
      <c r="H123" s="22">
        <v>0</v>
      </c>
      <c r="I123" s="22">
        <v>0</v>
      </c>
      <c r="J123" s="22">
        <v>0</v>
      </c>
      <c r="K123" s="22">
        <v>0</v>
      </c>
      <c r="L123" s="22">
        <v>0</v>
      </c>
      <c r="M123" s="22">
        <v>0</v>
      </c>
      <c r="N123" s="22">
        <v>0</v>
      </c>
      <c r="O123" s="22">
        <v>0</v>
      </c>
      <c r="P123" s="22">
        <v>0</v>
      </c>
      <c r="Q123" s="22">
        <v>0</v>
      </c>
      <c r="R123" s="22">
        <v>0</v>
      </c>
      <c r="S123" s="22">
        <v>0</v>
      </c>
      <c r="T123" s="22">
        <v>0</v>
      </c>
      <c r="U123" s="22">
        <v>0</v>
      </c>
      <c r="V123" s="22">
        <v>0</v>
      </c>
      <c r="W123" s="22">
        <v>0</v>
      </c>
      <c r="X123" s="22">
        <v>0</v>
      </c>
      <c r="Y123" s="22">
        <v>0</v>
      </c>
      <c r="Z123" s="22">
        <v>0</v>
      </c>
      <c r="AA123" s="22">
        <v>0</v>
      </c>
      <c r="AB123" s="22">
        <v>0</v>
      </c>
      <c r="AC123" s="22">
        <v>0</v>
      </c>
      <c r="AD123" s="22">
        <v>0</v>
      </c>
      <c r="AE123" s="22">
        <v>0</v>
      </c>
      <c r="AF123" s="22">
        <v>0</v>
      </c>
      <c r="AG123" s="22">
        <v>0</v>
      </c>
      <c r="AH123" s="22">
        <v>0</v>
      </c>
      <c r="AI123" s="22">
        <v>0</v>
      </c>
      <c r="AJ123" s="22">
        <v>0</v>
      </c>
      <c r="AK123" s="22">
        <v>0</v>
      </c>
      <c r="AL123" s="22">
        <v>0</v>
      </c>
      <c r="AM123" s="22">
        <v>0</v>
      </c>
      <c r="AN123" s="22">
        <v>0</v>
      </c>
      <c r="AO123" s="22">
        <v>0</v>
      </c>
      <c r="AP123" s="22">
        <v>0</v>
      </c>
      <c r="AQ123" s="22">
        <v>0</v>
      </c>
      <c r="AR123" s="22">
        <v>0</v>
      </c>
      <c r="AS123" s="22">
        <v>0</v>
      </c>
      <c r="AT123" s="22">
        <v>0</v>
      </c>
      <c r="AU123" s="22">
        <v>0</v>
      </c>
      <c r="AV123" s="22">
        <v>0</v>
      </c>
      <c r="AW123" s="22">
        <v>0</v>
      </c>
      <c r="AX123" s="22">
        <v>0</v>
      </c>
      <c r="AY123" s="22">
        <v>0</v>
      </c>
      <c r="AZ123" s="22">
        <v>0</v>
      </c>
      <c r="BA123" s="22">
        <v>0</v>
      </c>
      <c r="BB123" s="22">
        <v>0</v>
      </c>
      <c r="BC123" s="22">
        <v>0</v>
      </c>
      <c r="BD123" s="22">
        <v>0</v>
      </c>
      <c r="BE123" s="22">
        <v>0</v>
      </c>
      <c r="BF123" s="22">
        <v>0</v>
      </c>
      <c r="BG123" s="22">
        <v>0</v>
      </c>
      <c r="BH123" s="22">
        <v>0</v>
      </c>
      <c r="BI123" s="22">
        <v>0</v>
      </c>
      <c r="BJ123" s="22">
        <v>0</v>
      </c>
      <c r="BK123" s="22">
        <v>0</v>
      </c>
      <c r="BL123" s="22">
        <v>0</v>
      </c>
      <c r="BM123" s="22">
        <v>0</v>
      </c>
      <c r="BN123" s="22">
        <v>0</v>
      </c>
      <c r="BO123" s="22">
        <v>0</v>
      </c>
      <c r="BP123" s="22">
        <v>0</v>
      </c>
      <c r="BQ123" s="22">
        <v>0</v>
      </c>
      <c r="BR123" s="22">
        <v>0</v>
      </c>
      <c r="BS123" s="22">
        <v>0</v>
      </c>
      <c r="BT123" s="22">
        <v>0</v>
      </c>
      <c r="BU123" s="22">
        <v>0</v>
      </c>
      <c r="BV123" s="22">
        <v>0</v>
      </c>
      <c r="BW123" s="22">
        <v>0</v>
      </c>
      <c r="BX123" s="22">
        <v>0</v>
      </c>
      <c r="BY123" s="22">
        <v>0</v>
      </c>
      <c r="BZ123" s="22">
        <v>0</v>
      </c>
      <c r="CA123" s="22">
        <v>0</v>
      </c>
      <c r="CB123" s="22">
        <v>0</v>
      </c>
      <c r="CC123" s="22">
        <v>0</v>
      </c>
      <c r="CD123" s="22">
        <v>0</v>
      </c>
      <c r="CE123" s="22">
        <v>0</v>
      </c>
      <c r="CF123" s="22">
        <v>0</v>
      </c>
      <c r="CG123" s="22">
        <v>0</v>
      </c>
      <c r="CH123" s="22">
        <v>0</v>
      </c>
      <c r="CI123" s="22">
        <v>0</v>
      </c>
      <c r="CJ123" s="22">
        <v>0</v>
      </c>
      <c r="CK123" s="22">
        <v>0</v>
      </c>
      <c r="CL123" s="22">
        <v>0</v>
      </c>
      <c r="CM123" s="22">
        <v>0</v>
      </c>
      <c r="CN123" s="22">
        <v>0</v>
      </c>
      <c r="CO123" s="22">
        <v>0</v>
      </c>
      <c r="CP123" s="22">
        <v>0</v>
      </c>
      <c r="CQ123" s="22">
        <v>0</v>
      </c>
      <c r="CR123" s="22">
        <v>0</v>
      </c>
      <c r="CS123" s="22">
        <v>0</v>
      </c>
      <c r="CT123" s="22">
        <v>0</v>
      </c>
      <c r="CU123" s="22">
        <v>0</v>
      </c>
      <c r="CV123" s="22">
        <v>0</v>
      </c>
      <c r="CW123" s="22">
        <v>0</v>
      </c>
      <c r="CX123" s="22">
        <v>0</v>
      </c>
      <c r="CY123" s="22">
        <v>0</v>
      </c>
      <c r="CZ123" s="22">
        <v>0</v>
      </c>
      <c r="DA123" s="22">
        <v>0</v>
      </c>
      <c r="DB123" s="22">
        <v>0</v>
      </c>
      <c r="DC123" s="22">
        <v>0</v>
      </c>
      <c r="DD123" s="22">
        <v>0</v>
      </c>
      <c r="DE123" s="22">
        <v>0</v>
      </c>
      <c r="DF123" s="22">
        <v>0</v>
      </c>
      <c r="DG123" s="22">
        <v>0</v>
      </c>
      <c r="DH123" s="22">
        <v>0</v>
      </c>
      <c r="DI123" s="22">
        <v>0</v>
      </c>
      <c r="DJ123" s="22">
        <v>0</v>
      </c>
      <c r="DK123" s="22">
        <v>0</v>
      </c>
      <c r="DL123" s="22">
        <v>115.77466999657918</v>
      </c>
      <c r="DM123" s="22">
        <v>0</v>
      </c>
      <c r="DN123" s="22">
        <v>0</v>
      </c>
      <c r="DO123" s="22">
        <v>0</v>
      </c>
      <c r="DP123" s="22">
        <v>0</v>
      </c>
      <c r="DQ123" s="22">
        <v>0</v>
      </c>
      <c r="DR123" s="22">
        <v>0</v>
      </c>
      <c r="DS123" s="22">
        <v>0</v>
      </c>
      <c r="DT123" s="22">
        <v>0</v>
      </c>
      <c r="DU123" s="22">
        <v>0</v>
      </c>
      <c r="DV123" s="22">
        <v>0</v>
      </c>
      <c r="DW123" s="22">
        <v>0</v>
      </c>
      <c r="DX123" s="315">
        <v>-2.2116789477877319E-3</v>
      </c>
      <c r="DY123" s="22">
        <v>0</v>
      </c>
      <c r="DZ123" s="22">
        <v>0</v>
      </c>
      <c r="EA123" s="22">
        <v>0</v>
      </c>
      <c r="EB123" s="22">
        <v>0</v>
      </c>
      <c r="EC123" s="22">
        <v>0</v>
      </c>
      <c r="ED123" s="22">
        <v>0</v>
      </c>
      <c r="EE123" s="22">
        <v>0</v>
      </c>
      <c r="EF123" s="22">
        <v>0</v>
      </c>
      <c r="EG123" s="22">
        <v>0</v>
      </c>
      <c r="EH123" s="22">
        <v>0</v>
      </c>
      <c r="EI123" s="22">
        <v>0</v>
      </c>
    </row>
    <row r="124" spans="1:139" x14ac:dyDescent="0.2">
      <c r="A124" s="76"/>
      <c r="B124" s="76" t="s">
        <v>234</v>
      </c>
      <c r="C124" s="77"/>
      <c r="D124" s="22">
        <v>0</v>
      </c>
      <c r="E124" s="22">
        <v>0</v>
      </c>
      <c r="F124" s="22">
        <v>0</v>
      </c>
      <c r="G124" s="22">
        <v>0</v>
      </c>
      <c r="H124" s="22">
        <v>0</v>
      </c>
      <c r="I124" s="22">
        <v>0</v>
      </c>
      <c r="J124" s="22">
        <v>0</v>
      </c>
      <c r="K124" s="22">
        <v>0</v>
      </c>
      <c r="L124" s="22">
        <v>0</v>
      </c>
      <c r="M124" s="22">
        <v>0</v>
      </c>
      <c r="N124" s="22">
        <v>0</v>
      </c>
      <c r="O124" s="22">
        <v>0</v>
      </c>
      <c r="P124" s="22">
        <v>0</v>
      </c>
      <c r="Q124" s="22">
        <v>0</v>
      </c>
      <c r="R124" s="22">
        <v>0</v>
      </c>
      <c r="S124" s="22">
        <v>0</v>
      </c>
      <c r="T124" s="22">
        <v>0</v>
      </c>
      <c r="U124" s="22">
        <v>0</v>
      </c>
      <c r="V124" s="22">
        <v>0</v>
      </c>
      <c r="W124" s="22">
        <v>0</v>
      </c>
      <c r="X124" s="22">
        <v>0</v>
      </c>
      <c r="Y124" s="22">
        <v>0</v>
      </c>
      <c r="Z124" s="22">
        <v>0</v>
      </c>
      <c r="AA124" s="22">
        <v>0</v>
      </c>
      <c r="AB124" s="22">
        <v>0</v>
      </c>
      <c r="AC124" s="22">
        <v>0</v>
      </c>
      <c r="AD124" s="22">
        <v>0</v>
      </c>
      <c r="AE124" s="22">
        <v>0</v>
      </c>
      <c r="AF124" s="22">
        <v>0</v>
      </c>
      <c r="AG124" s="22">
        <v>0</v>
      </c>
      <c r="AH124" s="22">
        <v>0</v>
      </c>
      <c r="AI124" s="22">
        <v>0</v>
      </c>
      <c r="AJ124" s="22">
        <v>0</v>
      </c>
      <c r="AK124" s="22">
        <v>0</v>
      </c>
      <c r="AL124" s="22">
        <v>0</v>
      </c>
      <c r="AM124" s="22">
        <v>0</v>
      </c>
      <c r="AN124" s="22">
        <v>0</v>
      </c>
      <c r="AO124" s="22">
        <v>0</v>
      </c>
      <c r="AP124" s="22">
        <v>0</v>
      </c>
      <c r="AQ124" s="22">
        <v>0</v>
      </c>
      <c r="AR124" s="22">
        <v>0</v>
      </c>
      <c r="AS124" s="22">
        <v>0</v>
      </c>
      <c r="AT124" s="22">
        <v>0</v>
      </c>
      <c r="AU124" s="22">
        <v>0</v>
      </c>
      <c r="AV124" s="22">
        <v>0</v>
      </c>
      <c r="AW124" s="22">
        <v>0</v>
      </c>
      <c r="AX124" s="22">
        <v>0</v>
      </c>
      <c r="AY124" s="22">
        <v>0</v>
      </c>
      <c r="AZ124" s="22">
        <v>0</v>
      </c>
      <c r="BA124" s="22">
        <v>0</v>
      </c>
      <c r="BB124" s="22">
        <v>0</v>
      </c>
      <c r="BC124" s="22">
        <v>0</v>
      </c>
      <c r="BD124" s="22">
        <v>0</v>
      </c>
      <c r="BE124" s="22">
        <v>0</v>
      </c>
      <c r="BF124" s="22">
        <v>0</v>
      </c>
      <c r="BG124" s="22">
        <v>0</v>
      </c>
      <c r="BH124" s="22">
        <v>0</v>
      </c>
      <c r="BI124" s="22">
        <v>0</v>
      </c>
      <c r="BJ124" s="22">
        <v>0</v>
      </c>
      <c r="BK124" s="22">
        <v>0</v>
      </c>
      <c r="BL124" s="22">
        <v>0</v>
      </c>
      <c r="BM124" s="22">
        <v>0</v>
      </c>
      <c r="BN124" s="22">
        <v>0</v>
      </c>
      <c r="BO124" s="22">
        <v>0</v>
      </c>
      <c r="BP124" s="22">
        <v>0</v>
      </c>
      <c r="BQ124" s="22">
        <v>0</v>
      </c>
      <c r="BR124" s="22">
        <v>0</v>
      </c>
      <c r="BS124" s="22">
        <v>0</v>
      </c>
      <c r="BT124" s="22">
        <v>0</v>
      </c>
      <c r="BU124" s="22">
        <v>0</v>
      </c>
      <c r="BV124" s="22">
        <v>0</v>
      </c>
      <c r="BW124" s="22">
        <v>0</v>
      </c>
      <c r="BX124" s="22">
        <v>0</v>
      </c>
      <c r="BY124" s="22">
        <v>0</v>
      </c>
      <c r="BZ124" s="22">
        <v>0</v>
      </c>
      <c r="CA124" s="22">
        <v>0</v>
      </c>
      <c r="CB124" s="22">
        <v>0</v>
      </c>
      <c r="CC124" s="22">
        <v>0</v>
      </c>
      <c r="CD124" s="22">
        <v>0</v>
      </c>
      <c r="CE124" s="22">
        <v>0</v>
      </c>
      <c r="CF124" s="22">
        <v>0</v>
      </c>
      <c r="CG124" s="22">
        <v>0</v>
      </c>
      <c r="CH124" s="22">
        <v>0</v>
      </c>
      <c r="CI124" s="22">
        <v>0</v>
      </c>
      <c r="CJ124" s="22">
        <v>0</v>
      </c>
      <c r="CK124" s="22">
        <v>0</v>
      </c>
      <c r="CL124" s="22">
        <v>0</v>
      </c>
      <c r="CM124" s="22">
        <v>0</v>
      </c>
      <c r="CN124" s="22">
        <v>0</v>
      </c>
      <c r="CO124" s="22">
        <v>0</v>
      </c>
      <c r="CP124" s="22">
        <v>0</v>
      </c>
      <c r="CQ124" s="22">
        <v>0</v>
      </c>
      <c r="CR124" s="22">
        <v>0</v>
      </c>
      <c r="CS124" s="22">
        <v>726354.21778832108</v>
      </c>
      <c r="CT124" s="22">
        <v>0</v>
      </c>
      <c r="CU124" s="22">
        <v>0</v>
      </c>
      <c r="CV124" s="22">
        <v>0</v>
      </c>
      <c r="CW124" s="22">
        <v>0</v>
      </c>
      <c r="CX124" s="22">
        <v>0</v>
      </c>
      <c r="CY124" s="22">
        <v>0</v>
      </c>
      <c r="CZ124" s="22">
        <v>0</v>
      </c>
      <c r="DA124" s="22">
        <v>0</v>
      </c>
      <c r="DB124" s="22">
        <v>0</v>
      </c>
      <c r="DC124" s="22">
        <v>0</v>
      </c>
      <c r="DD124" s="22">
        <v>0</v>
      </c>
      <c r="DE124" s="22">
        <v>0</v>
      </c>
      <c r="DF124" s="22">
        <v>0</v>
      </c>
      <c r="DG124" s="22">
        <v>0</v>
      </c>
      <c r="DH124" s="22">
        <v>0</v>
      </c>
      <c r="DI124" s="22">
        <v>0</v>
      </c>
      <c r="DJ124" s="22">
        <v>0</v>
      </c>
      <c r="DK124" s="22">
        <v>0</v>
      </c>
      <c r="DL124" s="22">
        <v>0</v>
      </c>
      <c r="DM124" s="22">
        <v>0</v>
      </c>
      <c r="DN124" s="22">
        <v>0</v>
      </c>
      <c r="DO124" s="22">
        <v>0</v>
      </c>
      <c r="DP124" s="22">
        <v>0</v>
      </c>
      <c r="DQ124" s="22">
        <v>0</v>
      </c>
      <c r="DR124" s="22">
        <v>0</v>
      </c>
      <c r="DS124" s="22">
        <v>0</v>
      </c>
      <c r="DT124" s="22">
        <v>0</v>
      </c>
      <c r="DU124" s="22">
        <v>0</v>
      </c>
      <c r="DV124" s="22">
        <v>0</v>
      </c>
      <c r="DW124" s="22">
        <v>0</v>
      </c>
      <c r="DX124" s="22">
        <v>0</v>
      </c>
      <c r="DY124" s="22">
        <v>0</v>
      </c>
      <c r="DZ124" s="22">
        <v>0</v>
      </c>
      <c r="EA124" s="22">
        <v>0</v>
      </c>
      <c r="EB124" s="22">
        <v>0</v>
      </c>
      <c r="EC124" s="22">
        <v>0</v>
      </c>
      <c r="ED124" s="22">
        <v>0</v>
      </c>
      <c r="EE124" s="22">
        <v>0</v>
      </c>
      <c r="EF124" s="22">
        <v>0</v>
      </c>
      <c r="EG124" s="22">
        <v>0</v>
      </c>
      <c r="EH124" s="22">
        <v>0</v>
      </c>
      <c r="EI124" s="22">
        <v>0</v>
      </c>
    </row>
    <row r="125" spans="1:139" x14ac:dyDescent="0.2">
      <c r="A125" s="76"/>
      <c r="B125" s="76" t="s">
        <v>290</v>
      </c>
      <c r="C125" s="77"/>
      <c r="D125" s="22">
        <v>0</v>
      </c>
      <c r="E125" s="22">
        <v>0</v>
      </c>
      <c r="F125" s="22">
        <v>0</v>
      </c>
      <c r="G125" s="22">
        <v>0</v>
      </c>
      <c r="H125" s="22">
        <v>0</v>
      </c>
      <c r="I125" s="22">
        <v>0</v>
      </c>
      <c r="J125" s="22">
        <v>0</v>
      </c>
      <c r="K125" s="22">
        <v>0</v>
      </c>
      <c r="L125" s="22">
        <v>0</v>
      </c>
      <c r="M125" s="22">
        <v>0</v>
      </c>
      <c r="N125" s="22">
        <v>0</v>
      </c>
      <c r="O125" s="22">
        <v>0</v>
      </c>
      <c r="P125" s="22">
        <v>0</v>
      </c>
      <c r="Q125" s="22">
        <v>0</v>
      </c>
      <c r="R125" s="22">
        <v>0</v>
      </c>
      <c r="S125" s="22">
        <v>0</v>
      </c>
      <c r="T125" s="22">
        <v>0</v>
      </c>
      <c r="U125" s="22">
        <v>0</v>
      </c>
      <c r="V125" s="22">
        <v>0</v>
      </c>
      <c r="W125" s="22">
        <v>0</v>
      </c>
      <c r="X125" s="22">
        <v>0</v>
      </c>
      <c r="Y125" s="22">
        <v>0</v>
      </c>
      <c r="Z125" s="22">
        <v>0</v>
      </c>
      <c r="AA125" s="22">
        <v>0</v>
      </c>
      <c r="AB125" s="22">
        <v>0</v>
      </c>
      <c r="AC125" s="22">
        <v>0</v>
      </c>
      <c r="AD125" s="22">
        <v>0</v>
      </c>
      <c r="AE125" s="22">
        <v>0</v>
      </c>
      <c r="AF125" s="22">
        <v>0</v>
      </c>
      <c r="AG125" s="22">
        <v>0</v>
      </c>
      <c r="AH125" s="22">
        <v>0</v>
      </c>
      <c r="AI125" s="22">
        <v>0</v>
      </c>
      <c r="AJ125" s="22">
        <v>0</v>
      </c>
      <c r="AK125" s="22">
        <v>0</v>
      </c>
      <c r="AL125" s="22">
        <v>0</v>
      </c>
      <c r="AM125" s="22">
        <v>0</v>
      </c>
      <c r="AN125" s="22">
        <v>0</v>
      </c>
      <c r="AO125" s="22">
        <v>0</v>
      </c>
      <c r="AP125" s="22">
        <v>0</v>
      </c>
      <c r="AQ125" s="22">
        <v>0</v>
      </c>
      <c r="AR125" s="22">
        <v>0</v>
      </c>
      <c r="AS125" s="22">
        <v>0</v>
      </c>
      <c r="AT125" s="22">
        <v>0</v>
      </c>
      <c r="AU125" s="22">
        <v>0</v>
      </c>
      <c r="AV125" s="22">
        <v>0</v>
      </c>
      <c r="AW125" s="22">
        <v>0</v>
      </c>
      <c r="AX125" s="22">
        <v>0</v>
      </c>
      <c r="AY125" s="22">
        <v>0</v>
      </c>
      <c r="AZ125" s="22">
        <v>0</v>
      </c>
      <c r="BA125" s="22">
        <v>0</v>
      </c>
      <c r="BB125" s="22">
        <v>0</v>
      </c>
      <c r="BC125" s="22">
        <v>0</v>
      </c>
      <c r="BD125" s="22">
        <v>0</v>
      </c>
      <c r="BE125" s="22">
        <v>0</v>
      </c>
      <c r="BF125" s="22">
        <v>0</v>
      </c>
      <c r="BG125" s="22">
        <v>0</v>
      </c>
      <c r="BH125" s="22">
        <v>0</v>
      </c>
      <c r="BI125" s="22">
        <v>0</v>
      </c>
      <c r="BJ125" s="22">
        <v>0</v>
      </c>
      <c r="BK125" s="22">
        <v>0</v>
      </c>
      <c r="BL125" s="22">
        <v>0</v>
      </c>
      <c r="BM125" s="22">
        <v>0</v>
      </c>
      <c r="BN125" s="22">
        <v>0</v>
      </c>
      <c r="BO125" s="22">
        <v>0</v>
      </c>
      <c r="BP125" s="22">
        <v>0</v>
      </c>
      <c r="BQ125" s="22">
        <v>0</v>
      </c>
      <c r="BR125" s="22">
        <v>0</v>
      </c>
      <c r="BS125" s="22">
        <v>0</v>
      </c>
      <c r="BT125" s="22">
        <v>0</v>
      </c>
      <c r="BU125" s="22">
        <v>0</v>
      </c>
      <c r="BV125" s="22">
        <v>0</v>
      </c>
      <c r="BW125" s="22">
        <v>0</v>
      </c>
      <c r="BX125" s="22">
        <v>0</v>
      </c>
      <c r="BY125" s="22">
        <v>0</v>
      </c>
      <c r="BZ125" s="22">
        <v>0</v>
      </c>
      <c r="CA125" s="22">
        <v>0</v>
      </c>
      <c r="CB125" s="22">
        <v>0</v>
      </c>
      <c r="CC125" s="22">
        <v>0</v>
      </c>
      <c r="CD125" s="22">
        <v>0</v>
      </c>
      <c r="CE125" s="22">
        <v>0</v>
      </c>
      <c r="CF125" s="22">
        <v>0</v>
      </c>
      <c r="CG125" s="22">
        <v>0</v>
      </c>
      <c r="CH125" s="22">
        <v>0</v>
      </c>
      <c r="CI125" s="22">
        <v>0</v>
      </c>
      <c r="CJ125" s="22">
        <v>0</v>
      </c>
      <c r="CK125" s="22">
        <v>0</v>
      </c>
      <c r="CL125" s="22">
        <v>0</v>
      </c>
      <c r="CM125" s="22">
        <v>0</v>
      </c>
      <c r="CN125" s="22">
        <v>0</v>
      </c>
      <c r="CO125" s="22">
        <v>0</v>
      </c>
      <c r="CP125" s="22">
        <v>0</v>
      </c>
      <c r="CQ125" s="22">
        <v>0</v>
      </c>
      <c r="CR125" s="22">
        <v>0</v>
      </c>
      <c r="CS125" s="22">
        <v>0</v>
      </c>
      <c r="CT125" s="22">
        <v>0</v>
      </c>
      <c r="CU125" s="22">
        <v>0</v>
      </c>
      <c r="CV125" s="22">
        <v>0</v>
      </c>
      <c r="CW125" s="22">
        <v>0</v>
      </c>
      <c r="CX125" s="22">
        <v>0</v>
      </c>
      <c r="CY125" s="22">
        <v>0</v>
      </c>
      <c r="CZ125" s="22">
        <v>0</v>
      </c>
      <c r="DA125" s="22">
        <v>0</v>
      </c>
      <c r="DB125" s="22">
        <v>0</v>
      </c>
      <c r="DC125" s="22">
        <v>0</v>
      </c>
      <c r="DD125" s="22">
        <v>0</v>
      </c>
      <c r="DE125" s="22">
        <v>0</v>
      </c>
      <c r="DF125" s="22">
        <v>0</v>
      </c>
      <c r="DG125" s="22">
        <v>0</v>
      </c>
      <c r="DH125" s="22">
        <v>0</v>
      </c>
      <c r="DI125" s="22">
        <v>0</v>
      </c>
      <c r="DJ125" s="22">
        <v>0</v>
      </c>
      <c r="DK125" s="22">
        <v>0</v>
      </c>
      <c r="DL125" s="22">
        <v>0</v>
      </c>
      <c r="DM125" s="22">
        <v>0</v>
      </c>
      <c r="DN125" s="22">
        <v>0</v>
      </c>
      <c r="DO125" s="22">
        <v>0</v>
      </c>
      <c r="DP125" s="22">
        <v>0</v>
      </c>
      <c r="DQ125" s="22">
        <v>0</v>
      </c>
      <c r="DR125" s="22">
        <v>0</v>
      </c>
      <c r="DS125" s="22">
        <v>0</v>
      </c>
      <c r="DT125" s="22">
        <v>0</v>
      </c>
      <c r="DU125" s="22">
        <v>0</v>
      </c>
      <c r="DV125" s="22">
        <v>0</v>
      </c>
      <c r="DW125" s="22">
        <v>0</v>
      </c>
      <c r="DX125" s="22">
        <v>0</v>
      </c>
      <c r="DY125" s="22">
        <v>0</v>
      </c>
      <c r="DZ125" s="22">
        <v>0</v>
      </c>
      <c r="EA125" s="22">
        <v>0</v>
      </c>
      <c r="EB125" s="22">
        <v>0</v>
      </c>
      <c r="EC125" s="22">
        <v>0</v>
      </c>
      <c r="ED125" s="22">
        <v>0</v>
      </c>
      <c r="EE125" s="22">
        <v>0</v>
      </c>
      <c r="EF125" s="22">
        <v>0</v>
      </c>
      <c r="EG125" s="22">
        <v>0</v>
      </c>
      <c r="EH125" s="22">
        <v>0</v>
      </c>
      <c r="EI125" s="22">
        <v>0</v>
      </c>
    </row>
    <row r="126" spans="1:139" x14ac:dyDescent="0.2">
      <c r="A126" s="76"/>
      <c r="B126" s="76" t="s">
        <v>151</v>
      </c>
      <c r="C126" s="76"/>
      <c r="D126" s="22">
        <v>0</v>
      </c>
      <c r="E126" s="22">
        <v>0</v>
      </c>
      <c r="F126" s="22">
        <v>0</v>
      </c>
      <c r="G126" s="22">
        <v>0</v>
      </c>
      <c r="H126" s="22">
        <v>0</v>
      </c>
      <c r="I126" s="22">
        <v>0</v>
      </c>
      <c r="J126" s="22">
        <v>0</v>
      </c>
      <c r="K126" s="22">
        <v>0</v>
      </c>
      <c r="L126" s="22">
        <v>0</v>
      </c>
      <c r="M126" s="22">
        <v>0</v>
      </c>
      <c r="N126" s="22">
        <v>0</v>
      </c>
      <c r="O126" s="22">
        <v>0</v>
      </c>
      <c r="P126" s="22">
        <v>0</v>
      </c>
      <c r="Q126" s="22">
        <v>0</v>
      </c>
      <c r="R126" s="22">
        <v>0</v>
      </c>
      <c r="S126" s="22">
        <v>0</v>
      </c>
      <c r="T126" s="22">
        <v>0</v>
      </c>
      <c r="U126" s="22">
        <v>0</v>
      </c>
      <c r="V126" s="22">
        <v>0</v>
      </c>
      <c r="W126" s="22">
        <v>0</v>
      </c>
      <c r="X126" s="22">
        <v>0</v>
      </c>
      <c r="Y126" s="22">
        <v>0</v>
      </c>
      <c r="Z126" s="22">
        <v>0</v>
      </c>
      <c r="AA126" s="22">
        <v>0</v>
      </c>
      <c r="AB126" s="22">
        <v>0</v>
      </c>
      <c r="AC126" s="22">
        <v>0</v>
      </c>
      <c r="AD126" s="22">
        <v>0</v>
      </c>
      <c r="AE126" s="22">
        <v>0</v>
      </c>
      <c r="AF126" s="22">
        <v>0</v>
      </c>
      <c r="AG126" s="22">
        <v>0</v>
      </c>
      <c r="AH126" s="22">
        <v>0</v>
      </c>
      <c r="AI126" s="22">
        <v>0</v>
      </c>
      <c r="AJ126" s="22">
        <v>0</v>
      </c>
      <c r="AK126" s="22">
        <v>0</v>
      </c>
      <c r="AL126" s="22">
        <v>0</v>
      </c>
      <c r="AM126" s="22">
        <v>0</v>
      </c>
      <c r="AN126" s="22">
        <v>0</v>
      </c>
      <c r="AO126" s="22">
        <v>0</v>
      </c>
      <c r="AP126" s="22">
        <v>0</v>
      </c>
      <c r="AQ126" s="22">
        <v>0</v>
      </c>
      <c r="AR126" s="22">
        <v>0</v>
      </c>
      <c r="AS126" s="22">
        <v>0</v>
      </c>
      <c r="AT126" s="22">
        <v>0</v>
      </c>
      <c r="AU126" s="22">
        <v>0</v>
      </c>
      <c r="AV126" s="22">
        <v>0</v>
      </c>
      <c r="AW126" s="22">
        <v>0</v>
      </c>
      <c r="AX126" s="22">
        <v>0</v>
      </c>
      <c r="AY126" s="22">
        <v>0</v>
      </c>
      <c r="AZ126" s="22">
        <v>0</v>
      </c>
      <c r="BA126" s="22">
        <v>0</v>
      </c>
      <c r="BB126" s="22">
        <v>0</v>
      </c>
      <c r="BC126" s="22">
        <v>0</v>
      </c>
      <c r="BD126" s="22">
        <v>0</v>
      </c>
      <c r="BE126" s="22">
        <v>0</v>
      </c>
      <c r="BF126" s="22">
        <v>0</v>
      </c>
      <c r="BG126" s="22">
        <v>0</v>
      </c>
      <c r="BH126" s="22">
        <v>0</v>
      </c>
      <c r="BI126" s="22">
        <v>0</v>
      </c>
      <c r="BJ126" s="22">
        <v>0</v>
      </c>
      <c r="BK126" s="22">
        <v>0</v>
      </c>
      <c r="BL126" s="22">
        <v>0</v>
      </c>
      <c r="BM126" s="22">
        <v>0</v>
      </c>
      <c r="BN126" s="22">
        <v>0</v>
      </c>
      <c r="BO126" s="22">
        <v>0</v>
      </c>
      <c r="BP126" s="22">
        <v>0</v>
      </c>
      <c r="BQ126" s="22">
        <v>0</v>
      </c>
      <c r="BR126" s="22">
        <v>0</v>
      </c>
      <c r="BS126" s="22">
        <v>0</v>
      </c>
      <c r="BT126" s="22">
        <v>0</v>
      </c>
      <c r="BU126" s="22">
        <v>0</v>
      </c>
      <c r="BV126" s="22">
        <v>0</v>
      </c>
      <c r="BW126" s="22">
        <v>0</v>
      </c>
      <c r="BX126" s="22">
        <v>0</v>
      </c>
      <c r="BY126" s="22">
        <v>0</v>
      </c>
      <c r="BZ126" s="22">
        <v>0</v>
      </c>
      <c r="CA126" s="22">
        <v>0</v>
      </c>
      <c r="CB126" s="22">
        <v>0</v>
      </c>
      <c r="CC126" s="22">
        <v>0</v>
      </c>
      <c r="CD126" s="22">
        <v>0</v>
      </c>
      <c r="CE126" s="22">
        <v>0</v>
      </c>
      <c r="CF126" s="22">
        <v>0</v>
      </c>
      <c r="CG126" s="22">
        <v>0</v>
      </c>
      <c r="CH126" s="22">
        <v>0</v>
      </c>
      <c r="CI126" s="22">
        <v>0</v>
      </c>
      <c r="CJ126" s="22">
        <v>0</v>
      </c>
      <c r="CK126" s="22">
        <v>0</v>
      </c>
      <c r="CL126" s="22">
        <v>0</v>
      </c>
      <c r="CM126" s="22">
        <v>0</v>
      </c>
      <c r="CN126" s="22">
        <v>0</v>
      </c>
      <c r="CO126" s="22">
        <v>0</v>
      </c>
      <c r="CP126" s="22">
        <v>0</v>
      </c>
      <c r="CQ126" s="22">
        <v>0</v>
      </c>
      <c r="CR126" s="22">
        <v>0</v>
      </c>
      <c r="CS126" s="22">
        <v>-11462.49</v>
      </c>
      <c r="CT126" s="22">
        <v>-11875.76</v>
      </c>
      <c r="CU126" s="22">
        <v>-22512.7</v>
      </c>
      <c r="CV126" s="22">
        <v>-21746.28</v>
      </c>
      <c r="CW126" s="22">
        <v>-21803.53</v>
      </c>
      <c r="CX126" s="22">
        <v>-18609.689999999999</v>
      </c>
      <c r="CY126" s="22">
        <v>-20331.560000000001</v>
      </c>
      <c r="CZ126" s="22">
        <v>-19955.86</v>
      </c>
      <c r="DA126" s="22">
        <v>-20924.349999999999</v>
      </c>
      <c r="DB126" s="22">
        <v>-20521.169999999998</v>
      </c>
      <c r="DC126" s="22">
        <v>-21980.78</v>
      </c>
      <c r="DD126" s="22">
        <v>-20191.96</v>
      </c>
      <c r="DE126" s="22">
        <v>-24526.98</v>
      </c>
      <c r="DF126" s="22">
        <v>-17588.43</v>
      </c>
      <c r="DG126" s="22">
        <v>-24221.59</v>
      </c>
      <c r="DH126" s="22">
        <v>-24658.12</v>
      </c>
      <c r="DI126" s="22">
        <v>-21335.4</v>
      </c>
      <c r="DJ126" s="22">
        <v>-21985.75</v>
      </c>
      <c r="DK126" s="22">
        <v>-22259.79</v>
      </c>
      <c r="DL126" s="22">
        <v>0</v>
      </c>
      <c r="DM126" s="22">
        <v>0</v>
      </c>
      <c r="DN126" s="22">
        <v>0</v>
      </c>
      <c r="DO126" s="22">
        <v>0</v>
      </c>
      <c r="DP126" s="22">
        <v>0</v>
      </c>
      <c r="DQ126" s="22">
        <v>0</v>
      </c>
      <c r="DR126" s="22">
        <v>0</v>
      </c>
      <c r="DS126" s="22">
        <v>0</v>
      </c>
      <c r="DT126" s="22">
        <v>0</v>
      </c>
      <c r="DU126" s="22">
        <v>0</v>
      </c>
      <c r="DV126" s="22">
        <v>0</v>
      </c>
      <c r="DW126" s="22">
        <v>0</v>
      </c>
      <c r="DX126" s="22">
        <v>0</v>
      </c>
      <c r="DY126" s="22">
        <v>0</v>
      </c>
      <c r="DZ126" s="22">
        <v>0</v>
      </c>
      <c r="EA126" s="22">
        <v>0</v>
      </c>
      <c r="EB126" s="22">
        <v>0</v>
      </c>
      <c r="EC126" s="22">
        <v>0</v>
      </c>
      <c r="ED126" s="22">
        <v>0</v>
      </c>
      <c r="EE126" s="22">
        <v>0</v>
      </c>
      <c r="EF126" s="22">
        <v>0</v>
      </c>
      <c r="EG126" s="22">
        <v>0</v>
      </c>
      <c r="EH126" s="315">
        <f>'Amort Estimate'!D77</f>
        <v>0</v>
      </c>
      <c r="EI126" s="315">
        <f>'Amort Estimate'!E77</f>
        <v>0</v>
      </c>
    </row>
    <row r="127" spans="1:139" x14ac:dyDescent="0.2">
      <c r="A127" s="76"/>
      <c r="B127" s="76" t="s">
        <v>152</v>
      </c>
      <c r="C127" s="76"/>
      <c r="D127" s="18">
        <f t="shared" ref="D127:AI127" si="686">SUM(D122:D126)</f>
        <v>0</v>
      </c>
      <c r="E127" s="18">
        <f t="shared" si="686"/>
        <v>0</v>
      </c>
      <c r="F127" s="18">
        <f t="shared" si="686"/>
        <v>0</v>
      </c>
      <c r="G127" s="18">
        <f t="shared" si="686"/>
        <v>0</v>
      </c>
      <c r="H127" s="18">
        <f t="shared" si="686"/>
        <v>0</v>
      </c>
      <c r="I127" s="18">
        <f t="shared" si="686"/>
        <v>0</v>
      </c>
      <c r="J127" s="18">
        <f t="shared" si="686"/>
        <v>0</v>
      </c>
      <c r="K127" s="18">
        <f t="shared" si="686"/>
        <v>0</v>
      </c>
      <c r="L127" s="18">
        <f t="shared" si="686"/>
        <v>0</v>
      </c>
      <c r="M127" s="18">
        <f t="shared" si="686"/>
        <v>0</v>
      </c>
      <c r="N127" s="18">
        <f t="shared" si="686"/>
        <v>0</v>
      </c>
      <c r="O127" s="18">
        <f t="shared" si="686"/>
        <v>0</v>
      </c>
      <c r="P127" s="18">
        <f t="shared" si="686"/>
        <v>0</v>
      </c>
      <c r="Q127" s="18">
        <f t="shared" si="686"/>
        <v>0</v>
      </c>
      <c r="R127" s="18">
        <f t="shared" si="686"/>
        <v>0</v>
      </c>
      <c r="S127" s="18">
        <f t="shared" si="686"/>
        <v>0</v>
      </c>
      <c r="T127" s="18">
        <f t="shared" si="686"/>
        <v>0</v>
      </c>
      <c r="U127" s="18">
        <f t="shared" si="686"/>
        <v>0</v>
      </c>
      <c r="V127" s="18">
        <f t="shared" si="686"/>
        <v>0</v>
      </c>
      <c r="W127" s="18">
        <f t="shared" si="686"/>
        <v>0</v>
      </c>
      <c r="X127" s="18">
        <f t="shared" si="686"/>
        <v>0</v>
      </c>
      <c r="Y127" s="18">
        <f t="shared" si="686"/>
        <v>0</v>
      </c>
      <c r="Z127" s="18">
        <f t="shared" si="686"/>
        <v>0</v>
      </c>
      <c r="AA127" s="18">
        <f t="shared" si="686"/>
        <v>0</v>
      </c>
      <c r="AB127" s="18">
        <f t="shared" si="686"/>
        <v>0</v>
      </c>
      <c r="AC127" s="18">
        <f t="shared" si="686"/>
        <v>0</v>
      </c>
      <c r="AD127" s="18">
        <f t="shared" si="686"/>
        <v>0</v>
      </c>
      <c r="AE127" s="18">
        <f t="shared" si="686"/>
        <v>0</v>
      </c>
      <c r="AF127" s="18">
        <f t="shared" si="686"/>
        <v>0</v>
      </c>
      <c r="AG127" s="18">
        <f t="shared" si="686"/>
        <v>0</v>
      </c>
      <c r="AH127" s="18">
        <f t="shared" si="686"/>
        <v>0</v>
      </c>
      <c r="AI127" s="18">
        <f t="shared" si="686"/>
        <v>0</v>
      </c>
      <c r="AJ127" s="18">
        <f t="shared" ref="AJ127:BO127" si="687">SUM(AJ122:AJ126)</f>
        <v>0</v>
      </c>
      <c r="AK127" s="18">
        <f t="shared" si="687"/>
        <v>0</v>
      </c>
      <c r="AL127" s="18">
        <f t="shared" si="687"/>
        <v>0</v>
      </c>
      <c r="AM127" s="18">
        <f t="shared" si="687"/>
        <v>0</v>
      </c>
      <c r="AN127" s="18">
        <f t="shared" si="687"/>
        <v>0</v>
      </c>
      <c r="AO127" s="18">
        <f t="shared" si="687"/>
        <v>0</v>
      </c>
      <c r="AP127" s="18">
        <f t="shared" si="687"/>
        <v>0</v>
      </c>
      <c r="AQ127" s="18">
        <f t="shared" si="687"/>
        <v>0</v>
      </c>
      <c r="AR127" s="18">
        <f t="shared" si="687"/>
        <v>0</v>
      </c>
      <c r="AS127" s="18">
        <f t="shared" si="687"/>
        <v>0</v>
      </c>
      <c r="AT127" s="18">
        <f t="shared" si="687"/>
        <v>0</v>
      </c>
      <c r="AU127" s="18">
        <f t="shared" si="687"/>
        <v>0</v>
      </c>
      <c r="AV127" s="18">
        <f t="shared" si="687"/>
        <v>0</v>
      </c>
      <c r="AW127" s="18">
        <f t="shared" si="687"/>
        <v>0</v>
      </c>
      <c r="AX127" s="18">
        <f t="shared" si="687"/>
        <v>0</v>
      </c>
      <c r="AY127" s="18">
        <f t="shared" si="687"/>
        <v>0</v>
      </c>
      <c r="AZ127" s="18">
        <f t="shared" si="687"/>
        <v>0</v>
      </c>
      <c r="BA127" s="18">
        <f t="shared" si="687"/>
        <v>0</v>
      </c>
      <c r="BB127" s="18">
        <f t="shared" si="687"/>
        <v>0</v>
      </c>
      <c r="BC127" s="18">
        <f t="shared" si="687"/>
        <v>0</v>
      </c>
      <c r="BD127" s="18">
        <f t="shared" si="687"/>
        <v>0</v>
      </c>
      <c r="BE127" s="18">
        <f t="shared" si="687"/>
        <v>0</v>
      </c>
      <c r="BF127" s="18">
        <f t="shared" si="687"/>
        <v>0</v>
      </c>
      <c r="BG127" s="18">
        <f t="shared" si="687"/>
        <v>0</v>
      </c>
      <c r="BH127" s="18">
        <f t="shared" si="687"/>
        <v>0</v>
      </c>
      <c r="BI127" s="18">
        <f t="shared" si="687"/>
        <v>0</v>
      </c>
      <c r="BJ127" s="18">
        <f t="shared" si="687"/>
        <v>0</v>
      </c>
      <c r="BK127" s="18">
        <f t="shared" si="687"/>
        <v>0</v>
      </c>
      <c r="BL127" s="18">
        <f t="shared" si="687"/>
        <v>0</v>
      </c>
      <c r="BM127" s="18">
        <f t="shared" si="687"/>
        <v>0</v>
      </c>
      <c r="BN127" s="18">
        <f t="shared" si="687"/>
        <v>0</v>
      </c>
      <c r="BO127" s="18">
        <f t="shared" si="687"/>
        <v>0</v>
      </c>
      <c r="BP127" s="18">
        <f t="shared" ref="BP127:DS127" si="688">SUM(BP122:BP126)</f>
        <v>0</v>
      </c>
      <c r="BQ127" s="18">
        <f t="shared" si="688"/>
        <v>0</v>
      </c>
      <c r="BR127" s="18">
        <f t="shared" si="688"/>
        <v>0</v>
      </c>
      <c r="BS127" s="18">
        <f t="shared" si="688"/>
        <v>0</v>
      </c>
      <c r="BT127" s="18">
        <f t="shared" si="688"/>
        <v>0</v>
      </c>
      <c r="BU127" s="18">
        <f t="shared" si="688"/>
        <v>0</v>
      </c>
      <c r="BV127" s="18">
        <f t="shared" si="688"/>
        <v>0</v>
      </c>
      <c r="BW127" s="18">
        <f t="shared" si="688"/>
        <v>0</v>
      </c>
      <c r="BX127" s="18">
        <f t="shared" si="688"/>
        <v>0</v>
      </c>
      <c r="BY127" s="18">
        <f t="shared" si="688"/>
        <v>0</v>
      </c>
      <c r="BZ127" s="18">
        <f t="shared" si="688"/>
        <v>0</v>
      </c>
      <c r="CA127" s="18">
        <f t="shared" si="688"/>
        <v>0</v>
      </c>
      <c r="CB127" s="18">
        <f t="shared" si="688"/>
        <v>0</v>
      </c>
      <c r="CC127" s="18">
        <f t="shared" si="688"/>
        <v>0</v>
      </c>
      <c r="CD127" s="18">
        <f t="shared" si="688"/>
        <v>0</v>
      </c>
      <c r="CE127" s="18">
        <f t="shared" si="688"/>
        <v>0</v>
      </c>
      <c r="CF127" s="18">
        <f t="shared" si="688"/>
        <v>0</v>
      </c>
      <c r="CG127" s="18">
        <f t="shared" si="688"/>
        <v>0</v>
      </c>
      <c r="CH127" s="18">
        <f t="shared" si="688"/>
        <v>0</v>
      </c>
      <c r="CI127" s="18">
        <f t="shared" si="688"/>
        <v>0</v>
      </c>
      <c r="CJ127" s="18">
        <f t="shared" ref="CJ127:CU127" si="689">SUM(CJ122:CJ126)</f>
        <v>0</v>
      </c>
      <c r="CK127" s="18">
        <f t="shared" si="689"/>
        <v>0</v>
      </c>
      <c r="CL127" s="18">
        <f t="shared" si="689"/>
        <v>0</v>
      </c>
      <c r="CM127" s="18">
        <f t="shared" si="689"/>
        <v>0</v>
      </c>
      <c r="CN127" s="18">
        <f t="shared" si="689"/>
        <v>0</v>
      </c>
      <c r="CO127" s="18">
        <f t="shared" si="689"/>
        <v>0</v>
      </c>
      <c r="CP127" s="18">
        <f t="shared" si="689"/>
        <v>0</v>
      </c>
      <c r="CQ127" s="18">
        <f t="shared" si="689"/>
        <v>0</v>
      </c>
      <c r="CR127" s="18">
        <f t="shared" si="689"/>
        <v>0</v>
      </c>
      <c r="CS127" s="18">
        <f t="shared" si="689"/>
        <v>714891.72778832109</v>
      </c>
      <c r="CT127" s="18">
        <f t="shared" si="689"/>
        <v>-11875.76</v>
      </c>
      <c r="CU127" s="18">
        <f t="shared" si="689"/>
        <v>-22512.7</v>
      </c>
      <c r="CV127" s="18">
        <f t="shared" ref="CV127:DH127" si="690">SUM(CV122:CV126)</f>
        <v>-21746.28</v>
      </c>
      <c r="CW127" s="18">
        <f t="shared" si="690"/>
        <v>-21803.53</v>
      </c>
      <c r="CX127" s="18">
        <f t="shared" si="690"/>
        <v>-18609.689999999999</v>
      </c>
      <c r="CY127" s="18">
        <f t="shared" si="690"/>
        <v>-20331.560000000001</v>
      </c>
      <c r="CZ127" s="18">
        <f t="shared" si="690"/>
        <v>-19955.86</v>
      </c>
      <c r="DA127" s="18">
        <f t="shared" si="690"/>
        <v>-20924.349999999999</v>
      </c>
      <c r="DB127" s="18">
        <f t="shared" si="690"/>
        <v>-20521.169999999998</v>
      </c>
      <c r="DC127" s="18">
        <f t="shared" si="690"/>
        <v>-21980.78</v>
      </c>
      <c r="DD127" s="18">
        <f t="shared" si="690"/>
        <v>-20191.96</v>
      </c>
      <c r="DE127" s="18">
        <f t="shared" si="690"/>
        <v>-24526.98</v>
      </c>
      <c r="DF127" s="18">
        <f t="shared" si="690"/>
        <v>-17588.43</v>
      </c>
      <c r="DG127" s="18">
        <f t="shared" si="690"/>
        <v>-24221.59</v>
      </c>
      <c r="DH127" s="18">
        <f t="shared" si="690"/>
        <v>-24658.12</v>
      </c>
      <c r="DI127" s="18">
        <f t="shared" si="688"/>
        <v>-21335.4</v>
      </c>
      <c r="DJ127" s="18">
        <f t="shared" si="688"/>
        <v>-21985.75</v>
      </c>
      <c r="DK127" s="18">
        <f t="shared" si="688"/>
        <v>-22259.79</v>
      </c>
      <c r="DL127" s="18">
        <f t="shared" si="688"/>
        <v>-337862.02999999997</v>
      </c>
      <c r="DM127" s="18">
        <f t="shared" si="688"/>
        <v>0</v>
      </c>
      <c r="DN127" s="18">
        <f t="shared" si="688"/>
        <v>0</v>
      </c>
      <c r="DO127" s="18">
        <f t="shared" si="688"/>
        <v>0</v>
      </c>
      <c r="DP127" s="18">
        <f t="shared" si="688"/>
        <v>0</v>
      </c>
      <c r="DQ127" s="18">
        <f t="shared" si="688"/>
        <v>0</v>
      </c>
      <c r="DR127" s="18">
        <f t="shared" si="688"/>
        <v>0</v>
      </c>
      <c r="DS127" s="18">
        <f t="shared" si="688"/>
        <v>0</v>
      </c>
      <c r="DT127" s="18">
        <f t="shared" ref="DT127:DW127" si="691">SUM(DT122:DT126)</f>
        <v>0</v>
      </c>
      <c r="DU127" s="18">
        <f t="shared" si="691"/>
        <v>0</v>
      </c>
      <c r="DV127" s="18">
        <f t="shared" si="691"/>
        <v>0</v>
      </c>
      <c r="DW127" s="18">
        <f t="shared" si="691"/>
        <v>0</v>
      </c>
      <c r="DX127" s="18">
        <f t="shared" ref="DX127:EG127" si="692">SUM(DX122:DX126)</f>
        <v>0</v>
      </c>
      <c r="DY127" s="18">
        <f t="shared" si="692"/>
        <v>0</v>
      </c>
      <c r="DZ127" s="18">
        <f t="shared" si="692"/>
        <v>0</v>
      </c>
      <c r="EA127" s="18">
        <f t="shared" si="692"/>
        <v>0</v>
      </c>
      <c r="EB127" s="18">
        <f t="shared" si="692"/>
        <v>0</v>
      </c>
      <c r="EC127" s="18">
        <f t="shared" si="692"/>
        <v>0</v>
      </c>
      <c r="ED127" s="18">
        <f t="shared" si="692"/>
        <v>0</v>
      </c>
      <c r="EE127" s="18">
        <f t="shared" si="692"/>
        <v>0</v>
      </c>
      <c r="EF127" s="18">
        <f t="shared" si="692"/>
        <v>0</v>
      </c>
      <c r="EG127" s="18">
        <f t="shared" si="692"/>
        <v>0</v>
      </c>
      <c r="EH127" s="18">
        <f t="shared" ref="EH127:EI127" si="693">SUM(EH122:EH126)</f>
        <v>0</v>
      </c>
      <c r="EI127" s="18">
        <f t="shared" si="693"/>
        <v>0</v>
      </c>
    </row>
    <row r="128" spans="1:139" x14ac:dyDescent="0.2">
      <c r="A128" s="76"/>
      <c r="B128" s="76" t="s">
        <v>153</v>
      </c>
      <c r="C128" s="76"/>
      <c r="D128" s="94">
        <f t="shared" ref="D128:AI128" si="694">D121+D127</f>
        <v>0</v>
      </c>
      <c r="E128" s="94">
        <f t="shared" si="694"/>
        <v>0</v>
      </c>
      <c r="F128" s="94">
        <f t="shared" si="694"/>
        <v>0</v>
      </c>
      <c r="G128" s="94">
        <f t="shared" si="694"/>
        <v>0</v>
      </c>
      <c r="H128" s="94">
        <f t="shared" si="694"/>
        <v>0</v>
      </c>
      <c r="I128" s="94">
        <f t="shared" si="694"/>
        <v>0</v>
      </c>
      <c r="J128" s="94">
        <f t="shared" si="694"/>
        <v>0</v>
      </c>
      <c r="K128" s="94">
        <f t="shared" si="694"/>
        <v>0</v>
      </c>
      <c r="L128" s="94">
        <f t="shared" si="694"/>
        <v>0</v>
      </c>
      <c r="M128" s="94">
        <f t="shared" si="694"/>
        <v>0</v>
      </c>
      <c r="N128" s="94">
        <f t="shared" si="694"/>
        <v>0</v>
      </c>
      <c r="O128" s="94">
        <f t="shared" si="694"/>
        <v>0</v>
      </c>
      <c r="P128" s="94">
        <f t="shared" si="694"/>
        <v>0</v>
      </c>
      <c r="Q128" s="94">
        <f t="shared" si="694"/>
        <v>0</v>
      </c>
      <c r="R128" s="94">
        <f t="shared" si="694"/>
        <v>0</v>
      </c>
      <c r="S128" s="94">
        <f t="shared" si="694"/>
        <v>0</v>
      </c>
      <c r="T128" s="94">
        <f t="shared" si="694"/>
        <v>0</v>
      </c>
      <c r="U128" s="94">
        <f t="shared" si="694"/>
        <v>0</v>
      </c>
      <c r="V128" s="94">
        <f t="shared" si="694"/>
        <v>0</v>
      </c>
      <c r="W128" s="94">
        <f t="shared" si="694"/>
        <v>0</v>
      </c>
      <c r="X128" s="94">
        <f t="shared" si="694"/>
        <v>0</v>
      </c>
      <c r="Y128" s="94">
        <f t="shared" si="694"/>
        <v>0</v>
      </c>
      <c r="Z128" s="94">
        <f t="shared" si="694"/>
        <v>0</v>
      </c>
      <c r="AA128" s="94">
        <f t="shared" si="694"/>
        <v>0</v>
      </c>
      <c r="AB128" s="94">
        <f t="shared" si="694"/>
        <v>0</v>
      </c>
      <c r="AC128" s="94">
        <f t="shared" si="694"/>
        <v>0</v>
      </c>
      <c r="AD128" s="94">
        <f t="shared" si="694"/>
        <v>0</v>
      </c>
      <c r="AE128" s="94">
        <f t="shared" si="694"/>
        <v>0</v>
      </c>
      <c r="AF128" s="94">
        <f t="shared" si="694"/>
        <v>0</v>
      </c>
      <c r="AG128" s="94">
        <f t="shared" si="694"/>
        <v>0</v>
      </c>
      <c r="AH128" s="94">
        <f t="shared" si="694"/>
        <v>0</v>
      </c>
      <c r="AI128" s="94">
        <f t="shared" si="694"/>
        <v>0</v>
      </c>
      <c r="AJ128" s="94">
        <f t="shared" ref="AJ128:BO128" si="695">AJ121+AJ127</f>
        <v>0</v>
      </c>
      <c r="AK128" s="94">
        <f t="shared" si="695"/>
        <v>0</v>
      </c>
      <c r="AL128" s="94">
        <f t="shared" si="695"/>
        <v>0</v>
      </c>
      <c r="AM128" s="94">
        <f t="shared" si="695"/>
        <v>0</v>
      </c>
      <c r="AN128" s="94">
        <f t="shared" si="695"/>
        <v>0</v>
      </c>
      <c r="AO128" s="94">
        <f t="shared" si="695"/>
        <v>0</v>
      </c>
      <c r="AP128" s="94">
        <f t="shared" si="695"/>
        <v>0</v>
      </c>
      <c r="AQ128" s="94">
        <f t="shared" si="695"/>
        <v>0</v>
      </c>
      <c r="AR128" s="94">
        <f t="shared" si="695"/>
        <v>0</v>
      </c>
      <c r="AS128" s="94">
        <f t="shared" si="695"/>
        <v>0</v>
      </c>
      <c r="AT128" s="94">
        <f t="shared" si="695"/>
        <v>0</v>
      </c>
      <c r="AU128" s="94">
        <f t="shared" si="695"/>
        <v>0</v>
      </c>
      <c r="AV128" s="94">
        <f t="shared" si="695"/>
        <v>0</v>
      </c>
      <c r="AW128" s="94">
        <f t="shared" si="695"/>
        <v>0</v>
      </c>
      <c r="AX128" s="94">
        <f t="shared" si="695"/>
        <v>0</v>
      </c>
      <c r="AY128" s="94">
        <f t="shared" si="695"/>
        <v>0</v>
      </c>
      <c r="AZ128" s="94">
        <f t="shared" si="695"/>
        <v>0</v>
      </c>
      <c r="BA128" s="94">
        <f t="shared" si="695"/>
        <v>0</v>
      </c>
      <c r="BB128" s="94">
        <f t="shared" si="695"/>
        <v>0</v>
      </c>
      <c r="BC128" s="94">
        <f t="shared" si="695"/>
        <v>0</v>
      </c>
      <c r="BD128" s="94">
        <f t="shared" si="695"/>
        <v>0</v>
      </c>
      <c r="BE128" s="94">
        <f t="shared" si="695"/>
        <v>0</v>
      </c>
      <c r="BF128" s="94">
        <f t="shared" si="695"/>
        <v>0</v>
      </c>
      <c r="BG128" s="94">
        <f t="shared" si="695"/>
        <v>0</v>
      </c>
      <c r="BH128" s="94">
        <f t="shared" si="695"/>
        <v>0</v>
      </c>
      <c r="BI128" s="94">
        <f t="shared" si="695"/>
        <v>0</v>
      </c>
      <c r="BJ128" s="94">
        <f t="shared" si="695"/>
        <v>0</v>
      </c>
      <c r="BK128" s="94">
        <f t="shared" si="695"/>
        <v>0</v>
      </c>
      <c r="BL128" s="94">
        <f t="shared" si="695"/>
        <v>0</v>
      </c>
      <c r="BM128" s="94">
        <f t="shared" si="695"/>
        <v>0</v>
      </c>
      <c r="BN128" s="94">
        <f t="shared" si="695"/>
        <v>0</v>
      </c>
      <c r="BO128" s="94">
        <f t="shared" si="695"/>
        <v>0</v>
      </c>
      <c r="BP128" s="94">
        <f t="shared" ref="BP128:DS128" si="696">BP121+BP127</f>
        <v>0</v>
      </c>
      <c r="BQ128" s="94">
        <f t="shared" si="696"/>
        <v>0</v>
      </c>
      <c r="BR128" s="94">
        <f t="shared" si="696"/>
        <v>0</v>
      </c>
      <c r="BS128" s="94">
        <f t="shared" si="696"/>
        <v>0</v>
      </c>
      <c r="BT128" s="94">
        <f t="shared" si="696"/>
        <v>0</v>
      </c>
      <c r="BU128" s="94">
        <f t="shared" si="696"/>
        <v>0</v>
      </c>
      <c r="BV128" s="94">
        <f t="shared" si="696"/>
        <v>0</v>
      </c>
      <c r="BW128" s="94">
        <f t="shared" si="696"/>
        <v>0</v>
      </c>
      <c r="BX128" s="94">
        <f t="shared" si="696"/>
        <v>0</v>
      </c>
      <c r="BY128" s="94">
        <f t="shared" si="696"/>
        <v>0</v>
      </c>
      <c r="BZ128" s="94">
        <f t="shared" si="696"/>
        <v>0</v>
      </c>
      <c r="CA128" s="94">
        <f t="shared" si="696"/>
        <v>0</v>
      </c>
      <c r="CB128" s="94">
        <f t="shared" si="696"/>
        <v>0</v>
      </c>
      <c r="CC128" s="94">
        <f t="shared" si="696"/>
        <v>0</v>
      </c>
      <c r="CD128" s="94">
        <f t="shared" si="696"/>
        <v>0</v>
      </c>
      <c r="CE128" s="94">
        <f t="shared" si="696"/>
        <v>0</v>
      </c>
      <c r="CF128" s="94">
        <f t="shared" si="696"/>
        <v>0</v>
      </c>
      <c r="CG128" s="94">
        <f t="shared" si="696"/>
        <v>0</v>
      </c>
      <c r="CH128" s="94">
        <f t="shared" si="696"/>
        <v>0</v>
      </c>
      <c r="CI128" s="94">
        <f t="shared" si="696"/>
        <v>0</v>
      </c>
      <c r="CJ128" s="94">
        <f t="shared" ref="CJ128:CU128" si="697">CJ121+CJ127</f>
        <v>0</v>
      </c>
      <c r="CK128" s="94">
        <f t="shared" si="697"/>
        <v>0</v>
      </c>
      <c r="CL128" s="94">
        <f t="shared" si="697"/>
        <v>0</v>
      </c>
      <c r="CM128" s="94">
        <f t="shared" si="697"/>
        <v>0</v>
      </c>
      <c r="CN128" s="94">
        <f t="shared" si="697"/>
        <v>0</v>
      </c>
      <c r="CO128" s="94">
        <f t="shared" si="697"/>
        <v>0</v>
      </c>
      <c r="CP128" s="94">
        <f t="shared" si="697"/>
        <v>0</v>
      </c>
      <c r="CQ128" s="94">
        <f t="shared" si="697"/>
        <v>0</v>
      </c>
      <c r="CR128" s="94">
        <f t="shared" si="697"/>
        <v>0</v>
      </c>
      <c r="CS128" s="94">
        <f t="shared" si="697"/>
        <v>714891.72778832109</v>
      </c>
      <c r="CT128" s="94">
        <f t="shared" si="697"/>
        <v>703015.96778832108</v>
      </c>
      <c r="CU128" s="94">
        <f t="shared" si="697"/>
        <v>680503.26778832113</v>
      </c>
      <c r="CV128" s="94">
        <f t="shared" ref="CV128:DH128" si="698">CV121+CV127</f>
        <v>658756.9877883211</v>
      </c>
      <c r="CW128" s="94">
        <f t="shared" si="698"/>
        <v>636953.45778832107</v>
      </c>
      <c r="CX128" s="94">
        <f t="shared" si="698"/>
        <v>618343.76778832113</v>
      </c>
      <c r="CY128" s="94">
        <f t="shared" si="698"/>
        <v>598012.20778832107</v>
      </c>
      <c r="CZ128" s="94">
        <f t="shared" si="698"/>
        <v>578056.34778832109</v>
      </c>
      <c r="DA128" s="94">
        <f t="shared" si="698"/>
        <v>557131.99778832111</v>
      </c>
      <c r="DB128" s="94">
        <f t="shared" si="698"/>
        <v>536610.82778832107</v>
      </c>
      <c r="DC128" s="94">
        <f t="shared" si="698"/>
        <v>514630.04778832104</v>
      </c>
      <c r="DD128" s="94">
        <f t="shared" si="698"/>
        <v>494438.08778832102</v>
      </c>
      <c r="DE128" s="94">
        <f t="shared" si="698"/>
        <v>469911.10778832104</v>
      </c>
      <c r="DF128" s="94">
        <f t="shared" si="698"/>
        <v>452322.67778832105</v>
      </c>
      <c r="DG128" s="94">
        <f t="shared" si="698"/>
        <v>428101.08778832102</v>
      </c>
      <c r="DH128" s="94">
        <f t="shared" si="698"/>
        <v>403442.96778832102</v>
      </c>
      <c r="DI128" s="94">
        <f t="shared" si="696"/>
        <v>382107.567788321</v>
      </c>
      <c r="DJ128" s="94">
        <f t="shared" si="696"/>
        <v>360121.817788321</v>
      </c>
      <c r="DK128" s="94">
        <f t="shared" si="696"/>
        <v>337862.02778832102</v>
      </c>
      <c r="DL128" s="94">
        <f t="shared" si="696"/>
        <v>-2.2116789477877319E-3</v>
      </c>
      <c r="DM128" s="94">
        <f t="shared" si="696"/>
        <v>-2.2116789477877319E-3</v>
      </c>
      <c r="DN128" s="94">
        <f t="shared" si="696"/>
        <v>-2.2116789477877319E-3</v>
      </c>
      <c r="DO128" s="94">
        <f t="shared" si="696"/>
        <v>-2.2116789477877319E-3</v>
      </c>
      <c r="DP128" s="94">
        <f t="shared" si="696"/>
        <v>-2.2116789477877319E-3</v>
      </c>
      <c r="DQ128" s="94">
        <f t="shared" si="696"/>
        <v>-2.2116789477877319E-3</v>
      </c>
      <c r="DR128" s="94">
        <f t="shared" si="696"/>
        <v>-2.2116789477877319E-3</v>
      </c>
      <c r="DS128" s="94">
        <f t="shared" si="696"/>
        <v>-2.2116789477877319E-3</v>
      </c>
      <c r="DT128" s="94">
        <f t="shared" ref="DT128:DW128" si="699">DT121+DT127</f>
        <v>-2.2116789477877319E-3</v>
      </c>
      <c r="DU128" s="94">
        <f t="shared" si="699"/>
        <v>-2.2116789477877319E-3</v>
      </c>
      <c r="DV128" s="94">
        <f t="shared" si="699"/>
        <v>-2.2116789477877319E-3</v>
      </c>
      <c r="DW128" s="94">
        <f t="shared" si="699"/>
        <v>-2.2116789477877319E-3</v>
      </c>
      <c r="DX128" s="94">
        <f t="shared" ref="DX128:EG128" si="700">DX121+DX127</f>
        <v>-2.2116789477877319E-3</v>
      </c>
      <c r="DY128" s="94">
        <f t="shared" si="700"/>
        <v>-2.2116789477877319E-3</v>
      </c>
      <c r="DZ128" s="94">
        <f t="shared" si="700"/>
        <v>-2.2116789477877319E-3</v>
      </c>
      <c r="EA128" s="94">
        <f t="shared" si="700"/>
        <v>-2.2116789477877319E-3</v>
      </c>
      <c r="EB128" s="94">
        <f t="shared" si="700"/>
        <v>-2.2116789477877319E-3</v>
      </c>
      <c r="EC128" s="94">
        <f t="shared" si="700"/>
        <v>-2.2116789477877319E-3</v>
      </c>
      <c r="ED128" s="94">
        <f t="shared" si="700"/>
        <v>-2.2116789477877319E-3</v>
      </c>
      <c r="EE128" s="94">
        <f t="shared" si="700"/>
        <v>-2.2116789477877319E-3</v>
      </c>
      <c r="EF128" s="94">
        <f t="shared" si="700"/>
        <v>-2.2116789477877319E-3</v>
      </c>
      <c r="EG128" s="94">
        <f t="shared" si="700"/>
        <v>-2.2116789477877319E-3</v>
      </c>
      <c r="EH128" s="94">
        <f t="shared" ref="EH128:EI128" si="701">EH121+EH127</f>
        <v>-2.2116789477877319E-3</v>
      </c>
      <c r="EI128" s="94">
        <f t="shared" si="701"/>
        <v>-2.2116789477877319E-3</v>
      </c>
    </row>
    <row r="129" spans="1:139" x14ac:dyDescent="0.2">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1"/>
      <c r="BM129" s="91"/>
      <c r="BN129" s="91"/>
      <c r="BO129" s="91"/>
      <c r="BP129" s="91"/>
      <c r="BQ129" s="91"/>
      <c r="BR129" s="91"/>
      <c r="BS129" s="91"/>
      <c r="BT129" s="91"/>
      <c r="BU129" s="91"/>
      <c r="BV129" s="91"/>
      <c r="BW129" s="91"/>
      <c r="BX129" s="91"/>
      <c r="BY129" s="91"/>
      <c r="BZ129" s="91"/>
      <c r="CA129" s="91"/>
      <c r="CB129" s="91"/>
      <c r="CC129" s="91"/>
      <c r="CD129" s="91"/>
      <c r="CE129" s="91"/>
      <c r="CF129" s="94"/>
      <c r="CG129" s="94"/>
      <c r="CH129" s="94"/>
      <c r="CI129" s="94"/>
      <c r="CJ129" s="94"/>
      <c r="CK129" s="94"/>
      <c r="CL129" s="94"/>
      <c r="CM129" s="94"/>
      <c r="CN129" s="94"/>
      <c r="CO129" s="94"/>
      <c r="CP129" s="94"/>
      <c r="CQ129" s="94"/>
      <c r="CR129" s="94"/>
      <c r="CS129" s="94"/>
      <c r="CT129" s="94"/>
      <c r="CU129" s="94"/>
      <c r="CV129" s="94"/>
      <c r="CW129" s="94"/>
      <c r="CX129" s="94"/>
      <c r="CY129" s="94"/>
      <c r="CZ129" s="94"/>
      <c r="DA129" s="94"/>
      <c r="DB129" s="94"/>
      <c r="DC129" s="94"/>
      <c r="DD129" s="94"/>
      <c r="DE129" s="94"/>
      <c r="DF129" s="94"/>
      <c r="DG129" s="94"/>
      <c r="DH129" s="94"/>
      <c r="DI129" s="94"/>
      <c r="DJ129" s="94"/>
      <c r="DK129" s="94"/>
      <c r="DL129" s="94"/>
      <c r="DM129" s="94"/>
      <c r="DN129" s="94"/>
      <c r="DO129" s="94"/>
      <c r="DP129" s="94"/>
      <c r="DQ129" s="94"/>
      <c r="DR129" s="94"/>
      <c r="DS129" s="94"/>
      <c r="DT129" s="94"/>
      <c r="DU129" s="94"/>
      <c r="DV129" s="94"/>
      <c r="DW129" s="94"/>
      <c r="DX129" s="94"/>
      <c r="DY129" s="94"/>
      <c r="DZ129" s="94"/>
      <c r="EA129" s="94"/>
      <c r="EB129" s="94"/>
      <c r="EC129" s="94"/>
      <c r="ED129" s="94"/>
      <c r="EE129" s="94"/>
      <c r="EF129" s="94"/>
      <c r="EG129" s="94"/>
      <c r="EH129" s="94"/>
      <c r="EI129" s="94"/>
    </row>
    <row r="130" spans="1:139" ht="10.5" x14ac:dyDescent="0.25">
      <c r="A130" s="79" t="s">
        <v>249</v>
      </c>
      <c r="B130" s="76"/>
      <c r="C130" s="78">
        <v>18239441</v>
      </c>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c r="BE130" s="91"/>
      <c r="BF130" s="91"/>
      <c r="BG130" s="91"/>
      <c r="BH130" s="91"/>
      <c r="BI130" s="91"/>
      <c r="BJ130" s="91"/>
      <c r="BK130" s="91"/>
      <c r="BL130" s="91"/>
      <c r="BM130" s="91"/>
      <c r="BN130" s="91"/>
      <c r="BO130" s="91"/>
      <c r="BP130" s="91"/>
      <c r="BQ130" s="91"/>
      <c r="BR130" s="91"/>
      <c r="BS130" s="91"/>
      <c r="BT130" s="91"/>
      <c r="BU130" s="91"/>
      <c r="BV130" s="91"/>
      <c r="BW130" s="91"/>
      <c r="BX130" s="91"/>
      <c r="BY130" s="91"/>
      <c r="BZ130" s="91"/>
      <c r="CA130" s="91"/>
      <c r="CB130" s="91"/>
      <c r="CC130" s="91"/>
      <c r="CD130" s="91"/>
      <c r="CE130" s="91"/>
      <c r="DV130" s="92"/>
    </row>
    <row r="131" spans="1:139" x14ac:dyDescent="0.2">
      <c r="A131" s="76"/>
      <c r="B131" s="76" t="s">
        <v>149</v>
      </c>
      <c r="C131" s="78">
        <v>25401061</v>
      </c>
      <c r="D131" s="94">
        <v>0</v>
      </c>
      <c r="E131" s="94">
        <f t="shared" ref="E131:AJ131" si="702">D138</f>
        <v>0</v>
      </c>
      <c r="F131" s="94">
        <f t="shared" si="702"/>
        <v>0</v>
      </c>
      <c r="G131" s="94">
        <f t="shared" si="702"/>
        <v>0</v>
      </c>
      <c r="H131" s="94">
        <f t="shared" si="702"/>
        <v>0</v>
      </c>
      <c r="I131" s="94">
        <f t="shared" si="702"/>
        <v>0</v>
      </c>
      <c r="J131" s="94">
        <f t="shared" si="702"/>
        <v>0</v>
      </c>
      <c r="K131" s="94">
        <f t="shared" si="702"/>
        <v>0</v>
      </c>
      <c r="L131" s="94">
        <f t="shared" si="702"/>
        <v>0</v>
      </c>
      <c r="M131" s="94">
        <f t="shared" si="702"/>
        <v>0</v>
      </c>
      <c r="N131" s="94">
        <f t="shared" si="702"/>
        <v>0</v>
      </c>
      <c r="O131" s="94">
        <f t="shared" si="702"/>
        <v>0</v>
      </c>
      <c r="P131" s="94">
        <f t="shared" si="702"/>
        <v>0</v>
      </c>
      <c r="Q131" s="94">
        <f t="shared" si="702"/>
        <v>0</v>
      </c>
      <c r="R131" s="94">
        <f t="shared" si="702"/>
        <v>0</v>
      </c>
      <c r="S131" s="94">
        <f t="shared" si="702"/>
        <v>0</v>
      </c>
      <c r="T131" s="94">
        <f t="shared" si="702"/>
        <v>0</v>
      </c>
      <c r="U131" s="94">
        <f t="shared" si="702"/>
        <v>0</v>
      </c>
      <c r="V131" s="94">
        <f t="shared" si="702"/>
        <v>0</v>
      </c>
      <c r="W131" s="94">
        <f t="shared" si="702"/>
        <v>0</v>
      </c>
      <c r="X131" s="94">
        <f t="shared" si="702"/>
        <v>0</v>
      </c>
      <c r="Y131" s="94">
        <f t="shared" si="702"/>
        <v>0</v>
      </c>
      <c r="Z131" s="94">
        <f t="shared" si="702"/>
        <v>0</v>
      </c>
      <c r="AA131" s="94">
        <f t="shared" si="702"/>
        <v>0</v>
      </c>
      <c r="AB131" s="94">
        <f t="shared" si="702"/>
        <v>0</v>
      </c>
      <c r="AC131" s="94">
        <f t="shared" si="702"/>
        <v>0</v>
      </c>
      <c r="AD131" s="94">
        <f t="shared" si="702"/>
        <v>0</v>
      </c>
      <c r="AE131" s="94">
        <f t="shared" si="702"/>
        <v>0</v>
      </c>
      <c r="AF131" s="94">
        <f t="shared" si="702"/>
        <v>0</v>
      </c>
      <c r="AG131" s="94">
        <f t="shared" si="702"/>
        <v>0</v>
      </c>
      <c r="AH131" s="94">
        <f t="shared" si="702"/>
        <v>0</v>
      </c>
      <c r="AI131" s="94">
        <f t="shared" si="702"/>
        <v>0</v>
      </c>
      <c r="AJ131" s="94">
        <f t="shared" si="702"/>
        <v>0</v>
      </c>
      <c r="AK131" s="94">
        <f t="shared" ref="AK131:BP131" si="703">AJ138</f>
        <v>0</v>
      </c>
      <c r="AL131" s="94">
        <f t="shared" si="703"/>
        <v>0</v>
      </c>
      <c r="AM131" s="94">
        <f t="shared" si="703"/>
        <v>0</v>
      </c>
      <c r="AN131" s="94">
        <f t="shared" si="703"/>
        <v>0</v>
      </c>
      <c r="AO131" s="94">
        <f t="shared" si="703"/>
        <v>0</v>
      </c>
      <c r="AP131" s="94">
        <f t="shared" si="703"/>
        <v>0</v>
      </c>
      <c r="AQ131" s="94">
        <f t="shared" si="703"/>
        <v>0</v>
      </c>
      <c r="AR131" s="94">
        <f t="shared" si="703"/>
        <v>0</v>
      </c>
      <c r="AS131" s="94">
        <f t="shared" si="703"/>
        <v>0</v>
      </c>
      <c r="AT131" s="94">
        <f t="shared" si="703"/>
        <v>0</v>
      </c>
      <c r="AU131" s="94">
        <f t="shared" si="703"/>
        <v>0</v>
      </c>
      <c r="AV131" s="94">
        <f t="shared" si="703"/>
        <v>0</v>
      </c>
      <c r="AW131" s="94">
        <f t="shared" si="703"/>
        <v>0</v>
      </c>
      <c r="AX131" s="94">
        <f t="shared" si="703"/>
        <v>0</v>
      </c>
      <c r="AY131" s="94">
        <f t="shared" si="703"/>
        <v>0</v>
      </c>
      <c r="AZ131" s="94">
        <f t="shared" si="703"/>
        <v>0</v>
      </c>
      <c r="BA131" s="94">
        <f t="shared" si="703"/>
        <v>0</v>
      </c>
      <c r="BB131" s="94">
        <f t="shared" si="703"/>
        <v>0</v>
      </c>
      <c r="BC131" s="94">
        <f t="shared" si="703"/>
        <v>0</v>
      </c>
      <c r="BD131" s="94">
        <f t="shared" si="703"/>
        <v>0</v>
      </c>
      <c r="BE131" s="94">
        <f t="shared" si="703"/>
        <v>0</v>
      </c>
      <c r="BF131" s="94">
        <f t="shared" si="703"/>
        <v>0</v>
      </c>
      <c r="BG131" s="94">
        <f t="shared" si="703"/>
        <v>0</v>
      </c>
      <c r="BH131" s="94">
        <f t="shared" si="703"/>
        <v>0</v>
      </c>
      <c r="BI131" s="94">
        <f t="shared" si="703"/>
        <v>0</v>
      </c>
      <c r="BJ131" s="94">
        <f t="shared" si="703"/>
        <v>0</v>
      </c>
      <c r="BK131" s="94">
        <f t="shared" si="703"/>
        <v>0</v>
      </c>
      <c r="BL131" s="94">
        <f t="shared" si="703"/>
        <v>0</v>
      </c>
      <c r="BM131" s="94">
        <f t="shared" si="703"/>
        <v>0</v>
      </c>
      <c r="BN131" s="94">
        <f t="shared" si="703"/>
        <v>0</v>
      </c>
      <c r="BO131" s="94">
        <f t="shared" si="703"/>
        <v>0</v>
      </c>
      <c r="BP131" s="94">
        <f t="shared" si="703"/>
        <v>0</v>
      </c>
      <c r="BQ131" s="94">
        <f t="shared" ref="BQ131:DW131" si="704">BP138</f>
        <v>0</v>
      </c>
      <c r="BR131" s="94">
        <f t="shared" si="704"/>
        <v>0</v>
      </c>
      <c r="BS131" s="94">
        <f t="shared" si="704"/>
        <v>0</v>
      </c>
      <c r="BT131" s="94">
        <f t="shared" si="704"/>
        <v>0</v>
      </c>
      <c r="BU131" s="94">
        <f t="shared" si="704"/>
        <v>0</v>
      </c>
      <c r="BV131" s="94">
        <f t="shared" si="704"/>
        <v>0</v>
      </c>
      <c r="BW131" s="94">
        <f t="shared" si="704"/>
        <v>0</v>
      </c>
      <c r="BX131" s="94">
        <f t="shared" si="704"/>
        <v>0</v>
      </c>
      <c r="BY131" s="94">
        <f t="shared" si="704"/>
        <v>0</v>
      </c>
      <c r="BZ131" s="94">
        <f t="shared" si="704"/>
        <v>0</v>
      </c>
      <c r="CA131" s="94">
        <f t="shared" si="704"/>
        <v>0</v>
      </c>
      <c r="CB131" s="94">
        <f t="shared" si="704"/>
        <v>0</v>
      </c>
      <c r="CC131" s="94">
        <f t="shared" si="704"/>
        <v>0</v>
      </c>
      <c r="CD131" s="94">
        <f t="shared" si="704"/>
        <v>0</v>
      </c>
      <c r="CE131" s="94">
        <f t="shared" si="704"/>
        <v>0</v>
      </c>
      <c r="CF131" s="94">
        <f t="shared" si="704"/>
        <v>0</v>
      </c>
      <c r="CG131" s="94">
        <f t="shared" si="704"/>
        <v>0</v>
      </c>
      <c r="CH131" s="94">
        <f t="shared" si="704"/>
        <v>0</v>
      </c>
      <c r="CI131" s="94">
        <f t="shared" si="704"/>
        <v>0</v>
      </c>
      <c r="CJ131" s="94">
        <f t="shared" ref="CJ131" si="705">CI138</f>
        <v>0</v>
      </c>
      <c r="CK131" s="94">
        <f t="shared" ref="CK131" si="706">CJ138</f>
        <v>0</v>
      </c>
      <c r="CL131" s="94">
        <f t="shared" ref="CL131" si="707">CK138</f>
        <v>0</v>
      </c>
      <c r="CM131" s="94">
        <f t="shared" ref="CM131" si="708">CL138</f>
        <v>0</v>
      </c>
      <c r="CN131" s="94">
        <f t="shared" ref="CN131" si="709">CM138</f>
        <v>0</v>
      </c>
      <c r="CO131" s="94">
        <f t="shared" ref="CO131" si="710">CN138</f>
        <v>0</v>
      </c>
      <c r="CP131" s="94">
        <f t="shared" ref="CP131" si="711">CO138</f>
        <v>0</v>
      </c>
      <c r="CQ131" s="94">
        <f t="shared" ref="CQ131" si="712">CP138</f>
        <v>0</v>
      </c>
      <c r="CR131" s="94">
        <f t="shared" ref="CR131" si="713">CQ138</f>
        <v>0</v>
      </c>
      <c r="CS131" s="94">
        <f t="shared" ref="CS131" si="714">CR138</f>
        <v>0</v>
      </c>
      <c r="CT131" s="94">
        <f t="shared" ref="CT131" si="715">CS138</f>
        <v>669468.24728694186</v>
      </c>
      <c r="CU131" s="94">
        <f t="shared" ref="CU131" si="716">CT138</f>
        <v>640874.51728694187</v>
      </c>
      <c r="CV131" s="94">
        <f t="shared" ref="CV131" si="717">CU138</f>
        <v>609295.58728694182</v>
      </c>
      <c r="CW131" s="94">
        <f t="shared" ref="CW131" si="718">CV138</f>
        <v>578086.90728694177</v>
      </c>
      <c r="CX131" s="94">
        <f t="shared" ref="CX131" si="719">CW138</f>
        <v>543488.47728694172</v>
      </c>
      <c r="CY131" s="94">
        <f t="shared" ref="CY131" si="720">CX138</f>
        <v>508258.99728694174</v>
      </c>
      <c r="CZ131" s="94">
        <f t="shared" ref="CZ131" si="721">CY138</f>
        <v>474625.98728694173</v>
      </c>
      <c r="DA131" s="94">
        <f t="shared" ref="DA131" si="722">CZ138</f>
        <v>442767.86728694174</v>
      </c>
      <c r="DB131" s="94">
        <f t="shared" ref="DB131" si="723">DA138</f>
        <v>406033.00728694175</v>
      </c>
      <c r="DC131" s="94">
        <f t="shared" ref="DC131" si="724">DB138</f>
        <v>366578.98728694173</v>
      </c>
      <c r="DD131" s="94">
        <f t="shared" ref="DD131" si="725">DC138</f>
        <v>328495.27728694171</v>
      </c>
      <c r="DE131" s="94">
        <f t="shared" ref="DE131" si="726">DD138</f>
        <v>292502.16728694172</v>
      </c>
      <c r="DF131" s="94">
        <f t="shared" ref="DF131" si="727">DE138</f>
        <v>258808.62728694172</v>
      </c>
      <c r="DG131" s="94">
        <f t="shared" ref="DG131" si="728">DF138</f>
        <v>222725.30728694171</v>
      </c>
      <c r="DH131" s="94">
        <f t="shared" ref="DH131" si="729">DG138</f>
        <v>187824.1472869417</v>
      </c>
      <c r="DI131" s="94">
        <f t="shared" ref="DI131" si="730">DH138</f>
        <v>154013.74728694171</v>
      </c>
      <c r="DJ131" s="94">
        <f t="shared" si="704"/>
        <v>119372.11728694171</v>
      </c>
      <c r="DK131" s="94">
        <f t="shared" si="704"/>
        <v>84475.587286941707</v>
      </c>
      <c r="DL131" s="94">
        <f t="shared" si="704"/>
        <v>48412.037286941704</v>
      </c>
      <c r="DM131" s="94">
        <f t="shared" si="704"/>
        <v>-2.7130582893732935E-3</v>
      </c>
      <c r="DN131" s="94">
        <f t="shared" si="704"/>
        <v>-2.7130582893732935E-3</v>
      </c>
      <c r="DO131" s="94">
        <f t="shared" si="704"/>
        <v>-2.7130582893732935E-3</v>
      </c>
      <c r="DP131" s="94">
        <f t="shared" si="704"/>
        <v>-2.7130582893732935E-3</v>
      </c>
      <c r="DQ131" s="94">
        <f t="shared" si="704"/>
        <v>-2.7130582893732935E-3</v>
      </c>
      <c r="DR131" s="94">
        <f t="shared" si="704"/>
        <v>-2.7130582893732935E-3</v>
      </c>
      <c r="DS131" s="94">
        <f t="shared" si="704"/>
        <v>-2.7130582893732935E-3</v>
      </c>
      <c r="DT131" s="94">
        <f t="shared" si="704"/>
        <v>-2.7130582893732935E-3</v>
      </c>
      <c r="DU131" s="94">
        <f t="shared" si="704"/>
        <v>-2.7130582893732935E-3</v>
      </c>
      <c r="DV131" s="94">
        <f t="shared" si="704"/>
        <v>-2.7130582893732935E-3</v>
      </c>
      <c r="DW131" s="94">
        <f t="shared" si="704"/>
        <v>-2.7130582893732935E-3</v>
      </c>
      <c r="DX131" s="94">
        <f t="shared" ref="DX131" si="731">DW138</f>
        <v>-2.7130582893732935E-3</v>
      </c>
      <c r="DY131" s="94">
        <f t="shared" ref="DY131" si="732">DX138</f>
        <v>-2.7130582893732935E-3</v>
      </c>
      <c r="DZ131" s="94">
        <f t="shared" ref="DZ131" si="733">DY138</f>
        <v>-2.7130582893732935E-3</v>
      </c>
      <c r="EA131" s="94">
        <f t="shared" ref="EA131" si="734">DZ138</f>
        <v>-2.7130582893732935E-3</v>
      </c>
      <c r="EB131" s="94">
        <f t="shared" ref="EB131" si="735">EA138</f>
        <v>-2.7130582893732935E-3</v>
      </c>
      <c r="EC131" s="94">
        <f t="shared" ref="EC131" si="736">EB138</f>
        <v>-2.7130582893732935E-3</v>
      </c>
      <c r="ED131" s="94">
        <f t="shared" ref="ED131" si="737">EC138</f>
        <v>-2.7130582893732935E-3</v>
      </c>
      <c r="EE131" s="94">
        <f t="shared" ref="EE131" si="738">ED138</f>
        <v>-2.7130582893732935E-3</v>
      </c>
      <c r="EF131" s="94">
        <f t="shared" ref="EF131" si="739">EE138</f>
        <v>-2.7130582893732935E-3</v>
      </c>
      <c r="EG131" s="94">
        <f t="shared" ref="EG131" si="740">EF138</f>
        <v>-2.7130582893732935E-3</v>
      </c>
      <c r="EH131" s="94">
        <f t="shared" ref="EH131" si="741">EG138</f>
        <v>-2.7130582893732935E-3</v>
      </c>
      <c r="EI131" s="94">
        <f t="shared" ref="EI131" si="742">EH138</f>
        <v>-2.7130582893732935E-3</v>
      </c>
    </row>
    <row r="132" spans="1:139" x14ac:dyDescent="0.2">
      <c r="A132" s="76"/>
      <c r="B132" s="76" t="s">
        <v>150</v>
      </c>
      <c r="C132" s="78"/>
      <c r="D132" s="22">
        <v>0</v>
      </c>
      <c r="E132" s="22">
        <v>0</v>
      </c>
      <c r="F132" s="22">
        <v>0</v>
      </c>
      <c r="G132" s="22">
        <v>0</v>
      </c>
      <c r="H132" s="22">
        <v>0</v>
      </c>
      <c r="I132" s="22">
        <v>0</v>
      </c>
      <c r="J132" s="22">
        <v>0</v>
      </c>
      <c r="K132" s="22">
        <v>0</v>
      </c>
      <c r="L132" s="22">
        <v>0</v>
      </c>
      <c r="M132" s="22">
        <v>0</v>
      </c>
      <c r="N132" s="22">
        <v>0</v>
      </c>
      <c r="O132" s="22">
        <v>0</v>
      </c>
      <c r="P132" s="22">
        <v>0</v>
      </c>
      <c r="Q132" s="22">
        <v>0</v>
      </c>
      <c r="R132" s="22">
        <v>0</v>
      </c>
      <c r="S132" s="22">
        <v>0</v>
      </c>
      <c r="T132" s="22">
        <v>0</v>
      </c>
      <c r="U132" s="22">
        <v>0</v>
      </c>
      <c r="V132" s="22">
        <v>0</v>
      </c>
      <c r="W132" s="22">
        <v>0</v>
      </c>
      <c r="X132" s="22">
        <v>0</v>
      </c>
      <c r="Y132" s="22">
        <v>0</v>
      </c>
      <c r="Z132" s="22">
        <v>0</v>
      </c>
      <c r="AA132" s="22">
        <v>0</v>
      </c>
      <c r="AB132" s="22">
        <v>0</v>
      </c>
      <c r="AC132" s="22">
        <v>0</v>
      </c>
      <c r="AD132" s="22">
        <v>0</v>
      </c>
      <c r="AE132" s="22">
        <v>0</v>
      </c>
      <c r="AF132" s="22">
        <v>0</v>
      </c>
      <c r="AG132" s="22">
        <v>0</v>
      </c>
      <c r="AH132" s="22">
        <v>0</v>
      </c>
      <c r="AI132" s="22">
        <v>0</v>
      </c>
      <c r="AJ132" s="22">
        <v>0</v>
      </c>
      <c r="AK132" s="22">
        <v>0</v>
      </c>
      <c r="AL132" s="22">
        <v>0</v>
      </c>
      <c r="AM132" s="22">
        <v>0</v>
      </c>
      <c r="AN132" s="22">
        <v>0</v>
      </c>
      <c r="AO132" s="22">
        <v>0</v>
      </c>
      <c r="AP132" s="22">
        <v>0</v>
      </c>
      <c r="AQ132" s="22">
        <v>0</v>
      </c>
      <c r="AR132" s="22">
        <v>0</v>
      </c>
      <c r="AS132" s="22">
        <v>0</v>
      </c>
      <c r="AT132" s="22">
        <v>0</v>
      </c>
      <c r="AU132" s="22">
        <v>0</v>
      </c>
      <c r="AV132" s="22">
        <v>0</v>
      </c>
      <c r="AW132" s="22">
        <v>0</v>
      </c>
      <c r="AX132" s="22">
        <v>0</v>
      </c>
      <c r="AY132" s="22">
        <v>0</v>
      </c>
      <c r="AZ132" s="22">
        <v>0</v>
      </c>
      <c r="BA132" s="22">
        <v>0</v>
      </c>
      <c r="BB132" s="22">
        <v>0</v>
      </c>
      <c r="BC132" s="22">
        <v>0</v>
      </c>
      <c r="BD132" s="22">
        <v>0</v>
      </c>
      <c r="BE132" s="22">
        <v>0</v>
      </c>
      <c r="BF132" s="22">
        <v>0</v>
      </c>
      <c r="BG132" s="22">
        <v>0</v>
      </c>
      <c r="BH132" s="22">
        <v>0</v>
      </c>
      <c r="BI132" s="22">
        <v>0</v>
      </c>
      <c r="BJ132" s="22">
        <v>0</v>
      </c>
      <c r="BK132" s="22">
        <v>0</v>
      </c>
      <c r="BL132" s="22">
        <v>0</v>
      </c>
      <c r="BM132" s="22">
        <v>0</v>
      </c>
      <c r="BN132" s="22">
        <v>0</v>
      </c>
      <c r="BO132" s="22">
        <v>0</v>
      </c>
      <c r="BP132" s="22">
        <v>0</v>
      </c>
      <c r="BQ132" s="22">
        <v>0</v>
      </c>
      <c r="BR132" s="22">
        <v>0</v>
      </c>
      <c r="BS132" s="22">
        <v>0</v>
      </c>
      <c r="BT132" s="22">
        <v>0</v>
      </c>
      <c r="BU132" s="22">
        <v>0</v>
      </c>
      <c r="BV132" s="22">
        <v>0</v>
      </c>
      <c r="BW132" s="22">
        <v>0</v>
      </c>
      <c r="BX132" s="22">
        <v>0</v>
      </c>
      <c r="BY132" s="22">
        <v>0</v>
      </c>
      <c r="BZ132" s="22">
        <v>0</v>
      </c>
      <c r="CA132" s="22">
        <v>0</v>
      </c>
      <c r="CB132" s="22">
        <v>0</v>
      </c>
      <c r="CC132" s="22">
        <v>0</v>
      </c>
      <c r="CD132" s="22">
        <v>0</v>
      </c>
      <c r="CE132" s="22">
        <v>0</v>
      </c>
      <c r="CF132" s="22">
        <v>0</v>
      </c>
      <c r="CG132" s="22">
        <v>0</v>
      </c>
      <c r="CH132" s="22">
        <v>0</v>
      </c>
      <c r="CI132" s="22">
        <v>0</v>
      </c>
      <c r="CJ132" s="22">
        <v>0</v>
      </c>
      <c r="CK132" s="22">
        <v>0</v>
      </c>
      <c r="CL132" s="22">
        <v>0</v>
      </c>
      <c r="CM132" s="22">
        <v>0</v>
      </c>
      <c r="CN132" s="22">
        <v>0</v>
      </c>
      <c r="CO132" s="22">
        <v>0</v>
      </c>
      <c r="CP132" s="22">
        <v>0</v>
      </c>
      <c r="CQ132" s="22">
        <v>0</v>
      </c>
      <c r="CR132" s="22">
        <v>0</v>
      </c>
      <c r="CS132" s="22">
        <v>0</v>
      </c>
      <c r="CT132" s="22">
        <v>0</v>
      </c>
      <c r="CU132" s="22">
        <v>0</v>
      </c>
      <c r="CV132" s="22">
        <v>0</v>
      </c>
      <c r="CW132" s="22">
        <v>0</v>
      </c>
      <c r="CX132" s="22">
        <v>0</v>
      </c>
      <c r="CY132" s="22">
        <v>0</v>
      </c>
      <c r="CZ132" s="22">
        <v>0</v>
      </c>
      <c r="DA132" s="22">
        <v>0</v>
      </c>
      <c r="DB132" s="22">
        <v>0</v>
      </c>
      <c r="DC132" s="22">
        <v>0</v>
      </c>
      <c r="DD132" s="22">
        <v>0</v>
      </c>
      <c r="DE132" s="22">
        <v>0</v>
      </c>
      <c r="DF132" s="22">
        <v>0</v>
      </c>
      <c r="DG132" s="22">
        <v>0</v>
      </c>
      <c r="DH132" s="22">
        <v>0</v>
      </c>
      <c r="DI132" s="22">
        <v>0</v>
      </c>
      <c r="DJ132" s="22">
        <v>0</v>
      </c>
      <c r="DK132" s="22">
        <v>0</v>
      </c>
      <c r="DL132" s="22">
        <v>-49163.851554941706</v>
      </c>
      <c r="DM132" s="22">
        <v>0</v>
      </c>
      <c r="DN132" s="22">
        <v>0</v>
      </c>
      <c r="DO132" s="22">
        <v>0</v>
      </c>
      <c r="DP132" s="22">
        <v>0</v>
      </c>
      <c r="DQ132" s="22">
        <v>0</v>
      </c>
      <c r="DR132" s="22">
        <v>0</v>
      </c>
      <c r="DS132" s="22">
        <v>0</v>
      </c>
      <c r="DT132" s="22">
        <v>0</v>
      </c>
      <c r="DU132" s="22">
        <v>0</v>
      </c>
      <c r="DV132" s="22">
        <v>0</v>
      </c>
      <c r="DW132" s="22">
        <v>0</v>
      </c>
      <c r="DX132" s="315">
        <v>2.7130582893732935E-3</v>
      </c>
      <c r="DY132" s="22">
        <v>0</v>
      </c>
      <c r="DZ132" s="22">
        <v>0</v>
      </c>
      <c r="EA132" s="22">
        <v>0</v>
      </c>
      <c r="EB132" s="22">
        <v>0</v>
      </c>
      <c r="EC132" s="22">
        <v>0</v>
      </c>
      <c r="ED132" s="22">
        <v>0</v>
      </c>
      <c r="EE132" s="22">
        <v>0</v>
      </c>
      <c r="EF132" s="22">
        <v>0</v>
      </c>
      <c r="EG132" s="22">
        <v>0</v>
      </c>
      <c r="EH132" s="22">
        <v>0</v>
      </c>
      <c r="EI132" s="22">
        <v>0</v>
      </c>
    </row>
    <row r="133" spans="1:139" x14ac:dyDescent="0.2">
      <c r="A133" s="76"/>
      <c r="B133" s="76" t="s">
        <v>289</v>
      </c>
      <c r="C133" s="77"/>
      <c r="D133" s="22">
        <v>0</v>
      </c>
      <c r="E133" s="22">
        <v>0</v>
      </c>
      <c r="F133" s="22">
        <v>0</v>
      </c>
      <c r="G133" s="22">
        <v>0</v>
      </c>
      <c r="H133" s="22">
        <v>0</v>
      </c>
      <c r="I133" s="22">
        <v>0</v>
      </c>
      <c r="J133" s="22">
        <v>0</v>
      </c>
      <c r="K133" s="22">
        <v>0</v>
      </c>
      <c r="L133" s="22">
        <v>0</v>
      </c>
      <c r="M133" s="22">
        <v>0</v>
      </c>
      <c r="N133" s="22">
        <v>0</v>
      </c>
      <c r="O133" s="22">
        <v>0</v>
      </c>
      <c r="P133" s="22">
        <v>0</v>
      </c>
      <c r="Q133" s="22">
        <v>0</v>
      </c>
      <c r="R133" s="22">
        <v>0</v>
      </c>
      <c r="S133" s="22">
        <v>0</v>
      </c>
      <c r="T133" s="22">
        <v>0</v>
      </c>
      <c r="U133" s="22">
        <v>0</v>
      </c>
      <c r="V133" s="22">
        <v>0</v>
      </c>
      <c r="W133" s="22">
        <v>0</v>
      </c>
      <c r="X133" s="22">
        <v>0</v>
      </c>
      <c r="Y133" s="22">
        <v>0</v>
      </c>
      <c r="Z133" s="22">
        <v>0</v>
      </c>
      <c r="AA133" s="22">
        <v>0</v>
      </c>
      <c r="AB133" s="22">
        <v>0</v>
      </c>
      <c r="AC133" s="22">
        <v>0</v>
      </c>
      <c r="AD133" s="22">
        <v>0</v>
      </c>
      <c r="AE133" s="22">
        <v>0</v>
      </c>
      <c r="AF133" s="22">
        <v>0</v>
      </c>
      <c r="AG133" s="22">
        <v>0</v>
      </c>
      <c r="AH133" s="22">
        <v>0</v>
      </c>
      <c r="AI133" s="22">
        <v>0</v>
      </c>
      <c r="AJ133" s="22">
        <v>0</v>
      </c>
      <c r="AK133" s="22">
        <v>0</v>
      </c>
      <c r="AL133" s="22">
        <v>0</v>
      </c>
      <c r="AM133" s="22">
        <v>0</v>
      </c>
      <c r="AN133" s="22">
        <v>0</v>
      </c>
      <c r="AO133" s="22">
        <v>0</v>
      </c>
      <c r="AP133" s="22">
        <v>0</v>
      </c>
      <c r="AQ133" s="22">
        <v>0</v>
      </c>
      <c r="AR133" s="22">
        <v>0</v>
      </c>
      <c r="AS133" s="22">
        <v>0</v>
      </c>
      <c r="AT133" s="22">
        <v>0</v>
      </c>
      <c r="AU133" s="22">
        <v>0</v>
      </c>
      <c r="AV133" s="22">
        <v>0</v>
      </c>
      <c r="AW133" s="22">
        <v>0</v>
      </c>
      <c r="AX133" s="22">
        <v>0</v>
      </c>
      <c r="AY133" s="22">
        <v>0</v>
      </c>
      <c r="AZ133" s="22">
        <v>0</v>
      </c>
      <c r="BA133" s="22">
        <v>0</v>
      </c>
      <c r="BB133" s="22">
        <v>0</v>
      </c>
      <c r="BC133" s="22">
        <v>0</v>
      </c>
      <c r="BD133" s="22">
        <v>0</v>
      </c>
      <c r="BE133" s="22">
        <v>0</v>
      </c>
      <c r="BF133" s="22">
        <v>0</v>
      </c>
      <c r="BG133" s="22">
        <v>0</v>
      </c>
      <c r="BH133" s="22">
        <v>0</v>
      </c>
      <c r="BI133" s="22">
        <v>0</v>
      </c>
      <c r="BJ133" s="22">
        <v>0</v>
      </c>
      <c r="BK133" s="22">
        <v>0</v>
      </c>
      <c r="BL133" s="22">
        <v>0</v>
      </c>
      <c r="BM133" s="22">
        <v>0</v>
      </c>
      <c r="BN133" s="22">
        <v>0</v>
      </c>
      <c r="BO133" s="22">
        <v>0</v>
      </c>
      <c r="BP133" s="22">
        <v>0</v>
      </c>
      <c r="BQ133" s="22">
        <v>0</v>
      </c>
      <c r="BR133" s="22">
        <v>0</v>
      </c>
      <c r="BS133" s="22">
        <v>0</v>
      </c>
      <c r="BT133" s="22">
        <v>0</v>
      </c>
      <c r="BU133" s="22">
        <v>0</v>
      </c>
      <c r="BV133" s="22">
        <v>0</v>
      </c>
      <c r="BW133" s="22">
        <v>0</v>
      </c>
      <c r="BX133" s="22">
        <v>0</v>
      </c>
      <c r="BY133" s="22">
        <v>0</v>
      </c>
      <c r="BZ133" s="22">
        <v>0</v>
      </c>
      <c r="CA133" s="22">
        <v>0</v>
      </c>
      <c r="CB133" s="22">
        <v>0</v>
      </c>
      <c r="CC133" s="22">
        <v>0</v>
      </c>
      <c r="CD133" s="22">
        <v>0</v>
      </c>
      <c r="CE133" s="22">
        <v>0</v>
      </c>
      <c r="CF133" s="22">
        <v>0</v>
      </c>
      <c r="CG133" s="22">
        <v>0</v>
      </c>
      <c r="CH133" s="22">
        <v>0</v>
      </c>
      <c r="CI133" s="22">
        <v>0</v>
      </c>
      <c r="CJ133" s="22">
        <v>0</v>
      </c>
      <c r="CK133" s="22">
        <v>0</v>
      </c>
      <c r="CL133" s="22">
        <v>0</v>
      </c>
      <c r="CM133" s="22">
        <v>0</v>
      </c>
      <c r="CN133" s="22">
        <v>0</v>
      </c>
      <c r="CO133" s="22">
        <v>0</v>
      </c>
      <c r="CP133" s="22">
        <v>0</v>
      </c>
      <c r="CQ133" s="22">
        <v>0</v>
      </c>
      <c r="CR133" s="22">
        <v>0</v>
      </c>
      <c r="CS133" s="22">
        <v>578949.07160571008</v>
      </c>
      <c r="CT133" s="22">
        <v>0</v>
      </c>
      <c r="CU133" s="22">
        <v>0</v>
      </c>
      <c r="CV133" s="22">
        <v>0</v>
      </c>
      <c r="CW133" s="22">
        <v>0</v>
      </c>
      <c r="CX133" s="22">
        <v>0</v>
      </c>
      <c r="CY133" s="22">
        <v>0</v>
      </c>
      <c r="CZ133" s="22">
        <v>0</v>
      </c>
      <c r="DA133" s="22">
        <v>0</v>
      </c>
      <c r="DB133" s="22">
        <v>0</v>
      </c>
      <c r="DC133" s="22">
        <v>0</v>
      </c>
      <c r="DD133" s="22">
        <v>0</v>
      </c>
      <c r="DE133" s="22">
        <v>0</v>
      </c>
      <c r="DF133" s="22">
        <v>0</v>
      </c>
      <c r="DG133" s="22">
        <v>0</v>
      </c>
      <c r="DH133" s="22">
        <v>0</v>
      </c>
      <c r="DI133" s="22">
        <v>0</v>
      </c>
      <c r="DJ133" s="22">
        <v>0</v>
      </c>
      <c r="DK133" s="22">
        <v>0</v>
      </c>
      <c r="DL133" s="22">
        <v>751.81155494171253</v>
      </c>
      <c r="DM133" s="22">
        <v>0</v>
      </c>
      <c r="DN133" s="22">
        <v>0</v>
      </c>
      <c r="DO133" s="22">
        <v>0</v>
      </c>
      <c r="DP133" s="22">
        <v>0</v>
      </c>
      <c r="DQ133" s="22">
        <v>0</v>
      </c>
      <c r="DR133" s="22">
        <v>0</v>
      </c>
      <c r="DS133" s="22">
        <v>0</v>
      </c>
      <c r="DT133" s="22">
        <v>0</v>
      </c>
      <c r="DU133" s="22">
        <v>0</v>
      </c>
      <c r="DV133" s="22">
        <v>0</v>
      </c>
      <c r="DW133" s="22">
        <v>0</v>
      </c>
      <c r="DX133" s="315">
        <v>-2.7130582893732935E-3</v>
      </c>
      <c r="DY133" s="22">
        <v>0</v>
      </c>
      <c r="DZ133" s="22">
        <v>0</v>
      </c>
      <c r="EA133" s="22">
        <v>0</v>
      </c>
      <c r="EB133" s="22">
        <v>0</v>
      </c>
      <c r="EC133" s="22">
        <v>0</v>
      </c>
      <c r="ED133" s="22">
        <v>0</v>
      </c>
      <c r="EE133" s="22">
        <v>0</v>
      </c>
      <c r="EF133" s="22">
        <v>0</v>
      </c>
      <c r="EG133" s="22">
        <v>0</v>
      </c>
      <c r="EH133" s="22">
        <v>0</v>
      </c>
      <c r="EI133" s="22">
        <v>0</v>
      </c>
    </row>
    <row r="134" spans="1:139" x14ac:dyDescent="0.2">
      <c r="A134" s="76"/>
      <c r="B134" s="76" t="s">
        <v>234</v>
      </c>
      <c r="C134" s="77"/>
      <c r="D134" s="22">
        <v>0</v>
      </c>
      <c r="E134" s="22">
        <v>0</v>
      </c>
      <c r="F134" s="22">
        <v>0</v>
      </c>
      <c r="G134" s="22">
        <v>0</v>
      </c>
      <c r="H134" s="22">
        <v>0</v>
      </c>
      <c r="I134" s="22">
        <v>0</v>
      </c>
      <c r="J134" s="22">
        <v>0</v>
      </c>
      <c r="K134" s="22">
        <v>0</v>
      </c>
      <c r="L134" s="22">
        <v>0</v>
      </c>
      <c r="M134" s="22">
        <v>0</v>
      </c>
      <c r="N134" s="22">
        <v>0</v>
      </c>
      <c r="O134" s="22">
        <v>0</v>
      </c>
      <c r="P134" s="22">
        <v>0</v>
      </c>
      <c r="Q134" s="22">
        <v>0</v>
      </c>
      <c r="R134" s="22">
        <v>0</v>
      </c>
      <c r="S134" s="22">
        <v>0</v>
      </c>
      <c r="T134" s="22">
        <v>0</v>
      </c>
      <c r="U134" s="22">
        <v>0</v>
      </c>
      <c r="V134" s="22">
        <v>0</v>
      </c>
      <c r="W134" s="22">
        <v>0</v>
      </c>
      <c r="X134" s="22">
        <v>0</v>
      </c>
      <c r="Y134" s="22">
        <v>0</v>
      </c>
      <c r="Z134" s="22">
        <v>0</v>
      </c>
      <c r="AA134" s="22">
        <v>0</v>
      </c>
      <c r="AB134" s="22">
        <v>0</v>
      </c>
      <c r="AC134" s="22">
        <v>0</v>
      </c>
      <c r="AD134" s="22">
        <v>0</v>
      </c>
      <c r="AE134" s="22">
        <v>0</v>
      </c>
      <c r="AF134" s="22">
        <v>0</v>
      </c>
      <c r="AG134" s="22">
        <v>0</v>
      </c>
      <c r="AH134" s="22">
        <v>0</v>
      </c>
      <c r="AI134" s="22">
        <v>0</v>
      </c>
      <c r="AJ134" s="22">
        <v>0</v>
      </c>
      <c r="AK134" s="22">
        <v>0</v>
      </c>
      <c r="AL134" s="22">
        <v>0</v>
      </c>
      <c r="AM134" s="22">
        <v>0</v>
      </c>
      <c r="AN134" s="22">
        <v>0</v>
      </c>
      <c r="AO134" s="22">
        <v>0</v>
      </c>
      <c r="AP134" s="22">
        <v>0</v>
      </c>
      <c r="AQ134" s="22">
        <v>0</v>
      </c>
      <c r="AR134" s="22">
        <v>0</v>
      </c>
      <c r="AS134" s="22">
        <v>0</v>
      </c>
      <c r="AT134" s="22">
        <v>0</v>
      </c>
      <c r="AU134" s="22">
        <v>0</v>
      </c>
      <c r="AV134" s="22">
        <v>0</v>
      </c>
      <c r="AW134" s="22">
        <v>0</v>
      </c>
      <c r="AX134" s="22">
        <v>0</v>
      </c>
      <c r="AY134" s="22">
        <v>0</v>
      </c>
      <c r="AZ134" s="22">
        <v>0</v>
      </c>
      <c r="BA134" s="22">
        <v>0</v>
      </c>
      <c r="BB134" s="22">
        <v>0</v>
      </c>
      <c r="BC134" s="22">
        <v>0</v>
      </c>
      <c r="BD134" s="22">
        <v>0</v>
      </c>
      <c r="BE134" s="22">
        <v>0</v>
      </c>
      <c r="BF134" s="22">
        <v>0</v>
      </c>
      <c r="BG134" s="22">
        <v>0</v>
      </c>
      <c r="BH134" s="22">
        <v>0</v>
      </c>
      <c r="BI134" s="22">
        <v>0</v>
      </c>
      <c r="BJ134" s="22">
        <v>0</v>
      </c>
      <c r="BK134" s="22">
        <v>0</v>
      </c>
      <c r="BL134" s="22">
        <v>0</v>
      </c>
      <c r="BM134" s="22">
        <v>0</v>
      </c>
      <c r="BN134" s="22">
        <v>0</v>
      </c>
      <c r="BO134" s="22">
        <v>0</v>
      </c>
      <c r="BP134" s="22">
        <v>0</v>
      </c>
      <c r="BQ134" s="22">
        <v>0</v>
      </c>
      <c r="BR134" s="22">
        <v>0</v>
      </c>
      <c r="BS134" s="22">
        <v>0</v>
      </c>
      <c r="BT134" s="22">
        <v>0</v>
      </c>
      <c r="BU134" s="22">
        <v>0</v>
      </c>
      <c r="BV134" s="22">
        <v>0</v>
      </c>
      <c r="BW134" s="22">
        <v>0</v>
      </c>
      <c r="BX134" s="22">
        <v>0</v>
      </c>
      <c r="BY134" s="22">
        <v>0</v>
      </c>
      <c r="BZ134" s="22">
        <v>0</v>
      </c>
      <c r="CA134" s="22">
        <v>0</v>
      </c>
      <c r="CB134" s="22">
        <v>0</v>
      </c>
      <c r="CC134" s="22">
        <v>0</v>
      </c>
      <c r="CD134" s="22">
        <v>0</v>
      </c>
      <c r="CE134" s="22">
        <v>0</v>
      </c>
      <c r="CF134" s="22">
        <v>0</v>
      </c>
      <c r="CG134" s="22">
        <v>0</v>
      </c>
      <c r="CH134" s="22">
        <v>0</v>
      </c>
      <c r="CI134" s="22">
        <v>0</v>
      </c>
      <c r="CJ134" s="22">
        <v>0</v>
      </c>
      <c r="CK134" s="22">
        <v>0</v>
      </c>
      <c r="CL134" s="22">
        <v>0</v>
      </c>
      <c r="CM134" s="22">
        <v>0</v>
      </c>
      <c r="CN134" s="22">
        <v>0</v>
      </c>
      <c r="CO134" s="22">
        <v>0</v>
      </c>
      <c r="CP134" s="22">
        <v>0</v>
      </c>
      <c r="CQ134" s="22">
        <v>0</v>
      </c>
      <c r="CR134" s="22">
        <v>0</v>
      </c>
      <c r="CS134" s="22">
        <v>95289.945681231809</v>
      </c>
      <c r="CT134" s="22">
        <v>0</v>
      </c>
      <c r="CU134" s="22">
        <v>0</v>
      </c>
      <c r="CV134" s="22">
        <v>0</v>
      </c>
      <c r="CW134" s="22">
        <v>0</v>
      </c>
      <c r="CX134" s="22">
        <v>0</v>
      </c>
      <c r="CY134" s="22">
        <v>0</v>
      </c>
      <c r="CZ134" s="22">
        <v>0</v>
      </c>
      <c r="DA134" s="22">
        <v>0</v>
      </c>
      <c r="DB134" s="22">
        <v>0</v>
      </c>
      <c r="DC134" s="22">
        <v>0</v>
      </c>
      <c r="DD134" s="22">
        <v>0</v>
      </c>
      <c r="DE134" s="22">
        <v>0</v>
      </c>
      <c r="DF134" s="22">
        <v>0</v>
      </c>
      <c r="DG134" s="22">
        <v>0</v>
      </c>
      <c r="DH134" s="22">
        <v>0</v>
      </c>
      <c r="DI134" s="22">
        <v>0</v>
      </c>
      <c r="DJ134" s="22">
        <v>0</v>
      </c>
      <c r="DK134" s="22">
        <v>0</v>
      </c>
      <c r="DL134" s="22">
        <v>0</v>
      </c>
      <c r="DM134" s="22">
        <v>0</v>
      </c>
      <c r="DN134" s="22">
        <v>0</v>
      </c>
      <c r="DO134" s="22">
        <v>0</v>
      </c>
      <c r="DP134" s="22">
        <v>0</v>
      </c>
      <c r="DQ134" s="22">
        <v>0</v>
      </c>
      <c r="DR134" s="22">
        <v>0</v>
      </c>
      <c r="DS134" s="22">
        <v>0</v>
      </c>
      <c r="DT134" s="22">
        <v>0</v>
      </c>
      <c r="DU134" s="22">
        <v>0</v>
      </c>
      <c r="DV134" s="22">
        <v>0</v>
      </c>
      <c r="DW134" s="22">
        <v>0</v>
      </c>
      <c r="DX134" s="22">
        <v>0</v>
      </c>
      <c r="DY134" s="22">
        <v>0</v>
      </c>
      <c r="DZ134" s="22">
        <v>0</v>
      </c>
      <c r="EA134" s="22">
        <v>0</v>
      </c>
      <c r="EB134" s="22">
        <v>0</v>
      </c>
      <c r="EC134" s="22">
        <v>0</v>
      </c>
      <c r="ED134" s="22">
        <v>0</v>
      </c>
      <c r="EE134" s="22">
        <v>0</v>
      </c>
      <c r="EF134" s="22">
        <v>0</v>
      </c>
      <c r="EG134" s="22">
        <v>0</v>
      </c>
      <c r="EH134" s="22">
        <v>0</v>
      </c>
      <c r="EI134" s="22">
        <v>0</v>
      </c>
    </row>
    <row r="135" spans="1:139" x14ac:dyDescent="0.2">
      <c r="A135" s="76"/>
      <c r="B135" s="76" t="s">
        <v>290</v>
      </c>
      <c r="C135" s="77"/>
      <c r="D135" s="22">
        <v>0</v>
      </c>
      <c r="E135" s="22">
        <v>0</v>
      </c>
      <c r="F135" s="22">
        <v>0</v>
      </c>
      <c r="G135" s="22">
        <v>0</v>
      </c>
      <c r="H135" s="22">
        <v>0</v>
      </c>
      <c r="I135" s="22">
        <v>0</v>
      </c>
      <c r="J135" s="22">
        <v>0</v>
      </c>
      <c r="K135" s="22">
        <v>0</v>
      </c>
      <c r="L135" s="22">
        <v>0</v>
      </c>
      <c r="M135" s="22">
        <v>0</v>
      </c>
      <c r="N135" s="22">
        <v>0</v>
      </c>
      <c r="O135" s="22">
        <v>0</v>
      </c>
      <c r="P135" s="22">
        <v>0</v>
      </c>
      <c r="Q135" s="22">
        <v>0</v>
      </c>
      <c r="R135" s="22">
        <v>0</v>
      </c>
      <c r="S135" s="22">
        <v>0</v>
      </c>
      <c r="T135" s="22">
        <v>0</v>
      </c>
      <c r="U135" s="22">
        <v>0</v>
      </c>
      <c r="V135" s="22">
        <v>0</v>
      </c>
      <c r="W135" s="22">
        <v>0</v>
      </c>
      <c r="X135" s="22">
        <v>0</v>
      </c>
      <c r="Y135" s="22">
        <v>0</v>
      </c>
      <c r="Z135" s="22">
        <v>0</v>
      </c>
      <c r="AA135" s="22">
        <v>0</v>
      </c>
      <c r="AB135" s="22">
        <v>0</v>
      </c>
      <c r="AC135" s="22">
        <v>0</v>
      </c>
      <c r="AD135" s="22">
        <v>0</v>
      </c>
      <c r="AE135" s="22">
        <v>0</v>
      </c>
      <c r="AF135" s="22">
        <v>0</v>
      </c>
      <c r="AG135" s="22">
        <v>0</v>
      </c>
      <c r="AH135" s="22">
        <v>0</v>
      </c>
      <c r="AI135" s="22">
        <v>0</v>
      </c>
      <c r="AJ135" s="22">
        <v>0</v>
      </c>
      <c r="AK135" s="22">
        <v>0</v>
      </c>
      <c r="AL135" s="22">
        <v>0</v>
      </c>
      <c r="AM135" s="22">
        <v>0</v>
      </c>
      <c r="AN135" s="22">
        <v>0</v>
      </c>
      <c r="AO135" s="22">
        <v>0</v>
      </c>
      <c r="AP135" s="22">
        <v>0</v>
      </c>
      <c r="AQ135" s="22">
        <v>0</v>
      </c>
      <c r="AR135" s="22">
        <v>0</v>
      </c>
      <c r="AS135" s="22">
        <v>0</v>
      </c>
      <c r="AT135" s="22">
        <v>0</v>
      </c>
      <c r="AU135" s="22">
        <v>0</v>
      </c>
      <c r="AV135" s="22">
        <v>0</v>
      </c>
      <c r="AW135" s="22">
        <v>0</v>
      </c>
      <c r="AX135" s="22">
        <v>0</v>
      </c>
      <c r="AY135" s="22">
        <v>0</v>
      </c>
      <c r="AZ135" s="22">
        <v>0</v>
      </c>
      <c r="BA135" s="22">
        <v>0</v>
      </c>
      <c r="BB135" s="22">
        <v>0</v>
      </c>
      <c r="BC135" s="22">
        <v>0</v>
      </c>
      <c r="BD135" s="22">
        <v>0</v>
      </c>
      <c r="BE135" s="22">
        <v>0</v>
      </c>
      <c r="BF135" s="22">
        <v>0</v>
      </c>
      <c r="BG135" s="22">
        <v>0</v>
      </c>
      <c r="BH135" s="22">
        <v>0</v>
      </c>
      <c r="BI135" s="22">
        <v>0</v>
      </c>
      <c r="BJ135" s="22">
        <v>0</v>
      </c>
      <c r="BK135" s="22">
        <v>0</v>
      </c>
      <c r="BL135" s="22">
        <v>0</v>
      </c>
      <c r="BM135" s="22">
        <v>0</v>
      </c>
      <c r="BN135" s="22">
        <v>0</v>
      </c>
      <c r="BO135" s="22">
        <v>0</v>
      </c>
      <c r="BP135" s="22">
        <v>0</v>
      </c>
      <c r="BQ135" s="22">
        <v>0</v>
      </c>
      <c r="BR135" s="22">
        <v>0</v>
      </c>
      <c r="BS135" s="22">
        <v>0</v>
      </c>
      <c r="BT135" s="22">
        <v>0</v>
      </c>
      <c r="BU135" s="22">
        <v>0</v>
      </c>
      <c r="BV135" s="22">
        <v>0</v>
      </c>
      <c r="BW135" s="22">
        <v>0</v>
      </c>
      <c r="BX135" s="22">
        <v>0</v>
      </c>
      <c r="BY135" s="22">
        <v>0</v>
      </c>
      <c r="BZ135" s="22">
        <v>0</v>
      </c>
      <c r="CA135" s="22">
        <v>0</v>
      </c>
      <c r="CB135" s="22">
        <v>0</v>
      </c>
      <c r="CC135" s="22">
        <v>0</v>
      </c>
      <c r="CD135" s="22">
        <v>0</v>
      </c>
      <c r="CE135" s="22">
        <v>0</v>
      </c>
      <c r="CF135" s="22">
        <v>0</v>
      </c>
      <c r="CG135" s="22">
        <v>0</v>
      </c>
      <c r="CH135" s="22">
        <v>0</v>
      </c>
      <c r="CI135" s="22">
        <v>0</v>
      </c>
      <c r="CJ135" s="22">
        <v>0</v>
      </c>
      <c r="CK135" s="22">
        <v>0</v>
      </c>
      <c r="CL135" s="22">
        <v>0</v>
      </c>
      <c r="CM135" s="22">
        <v>0</v>
      </c>
      <c r="CN135" s="22">
        <v>0</v>
      </c>
      <c r="CO135" s="22">
        <v>0</v>
      </c>
      <c r="CP135" s="22">
        <v>0</v>
      </c>
      <c r="CQ135" s="22">
        <v>0</v>
      </c>
      <c r="CR135" s="22">
        <v>0</v>
      </c>
      <c r="CS135" s="22">
        <v>0</v>
      </c>
      <c r="CT135" s="22">
        <v>0</v>
      </c>
      <c r="CU135" s="22">
        <v>0</v>
      </c>
      <c r="CV135" s="22">
        <v>0</v>
      </c>
      <c r="CW135" s="22">
        <v>0</v>
      </c>
      <c r="CX135" s="22">
        <v>0</v>
      </c>
      <c r="CY135" s="22">
        <v>0</v>
      </c>
      <c r="CZ135" s="22">
        <v>0</v>
      </c>
      <c r="DA135" s="22">
        <v>0</v>
      </c>
      <c r="DB135" s="22">
        <v>0</v>
      </c>
      <c r="DC135" s="22">
        <v>0</v>
      </c>
      <c r="DD135" s="22">
        <v>0</v>
      </c>
      <c r="DE135" s="22">
        <v>0</v>
      </c>
      <c r="DF135" s="22">
        <v>0</v>
      </c>
      <c r="DG135" s="22">
        <v>0</v>
      </c>
      <c r="DH135" s="22">
        <v>0</v>
      </c>
      <c r="DI135" s="22">
        <v>0</v>
      </c>
      <c r="DJ135" s="22">
        <v>0</v>
      </c>
      <c r="DK135" s="22">
        <v>0</v>
      </c>
      <c r="DL135" s="22">
        <v>0</v>
      </c>
      <c r="DM135" s="22">
        <v>0</v>
      </c>
      <c r="DN135" s="22">
        <v>0</v>
      </c>
      <c r="DO135" s="22">
        <v>0</v>
      </c>
      <c r="DP135" s="22">
        <v>0</v>
      </c>
      <c r="DQ135" s="22">
        <v>0</v>
      </c>
      <c r="DR135" s="22">
        <v>0</v>
      </c>
      <c r="DS135" s="22">
        <v>0</v>
      </c>
      <c r="DT135" s="22">
        <v>0</v>
      </c>
      <c r="DU135" s="22">
        <v>0</v>
      </c>
      <c r="DV135" s="22">
        <v>0</v>
      </c>
      <c r="DW135" s="22">
        <v>0</v>
      </c>
      <c r="DX135" s="22">
        <v>0</v>
      </c>
      <c r="DY135" s="22">
        <v>0</v>
      </c>
      <c r="DZ135" s="22">
        <v>0</v>
      </c>
      <c r="EA135" s="22">
        <v>0</v>
      </c>
      <c r="EB135" s="22">
        <v>0</v>
      </c>
      <c r="EC135" s="22">
        <v>0</v>
      </c>
      <c r="ED135" s="22">
        <v>0</v>
      </c>
      <c r="EE135" s="22">
        <v>0</v>
      </c>
      <c r="EF135" s="22">
        <v>0</v>
      </c>
      <c r="EG135" s="22">
        <v>0</v>
      </c>
      <c r="EH135" s="22">
        <v>0</v>
      </c>
      <c r="EI135" s="22">
        <v>0</v>
      </c>
    </row>
    <row r="136" spans="1:139" x14ac:dyDescent="0.2">
      <c r="A136" s="76"/>
      <c r="B136" s="76" t="s">
        <v>151</v>
      </c>
      <c r="C136" s="76"/>
      <c r="D136" s="22">
        <v>0</v>
      </c>
      <c r="E136" s="22">
        <v>0</v>
      </c>
      <c r="F136" s="22">
        <v>0</v>
      </c>
      <c r="G136" s="22">
        <v>0</v>
      </c>
      <c r="H136" s="22">
        <v>0</v>
      </c>
      <c r="I136" s="22">
        <v>0</v>
      </c>
      <c r="J136" s="22">
        <v>0</v>
      </c>
      <c r="K136" s="22">
        <v>0</v>
      </c>
      <c r="L136" s="22">
        <v>0</v>
      </c>
      <c r="M136" s="22">
        <v>0</v>
      </c>
      <c r="N136" s="22">
        <v>0</v>
      </c>
      <c r="O136" s="22">
        <v>0</v>
      </c>
      <c r="P136" s="22">
        <v>0</v>
      </c>
      <c r="Q136" s="22">
        <v>0</v>
      </c>
      <c r="R136" s="22">
        <v>0</v>
      </c>
      <c r="S136" s="22">
        <v>0</v>
      </c>
      <c r="T136" s="22">
        <v>0</v>
      </c>
      <c r="U136" s="22">
        <v>0</v>
      </c>
      <c r="V136" s="22">
        <v>0</v>
      </c>
      <c r="W136" s="22">
        <v>0</v>
      </c>
      <c r="X136" s="22">
        <v>0</v>
      </c>
      <c r="Y136" s="22">
        <v>0</v>
      </c>
      <c r="Z136" s="22">
        <v>0</v>
      </c>
      <c r="AA136" s="22">
        <v>0</v>
      </c>
      <c r="AB136" s="22">
        <v>0</v>
      </c>
      <c r="AC136" s="22">
        <v>0</v>
      </c>
      <c r="AD136" s="22">
        <v>0</v>
      </c>
      <c r="AE136" s="22">
        <v>0</v>
      </c>
      <c r="AF136" s="22">
        <v>0</v>
      </c>
      <c r="AG136" s="22">
        <v>0</v>
      </c>
      <c r="AH136" s="22">
        <v>0</v>
      </c>
      <c r="AI136" s="22">
        <v>0</v>
      </c>
      <c r="AJ136" s="22">
        <v>0</v>
      </c>
      <c r="AK136" s="22">
        <v>0</v>
      </c>
      <c r="AL136" s="22">
        <v>0</v>
      </c>
      <c r="AM136" s="22">
        <v>0</v>
      </c>
      <c r="AN136" s="22">
        <v>0</v>
      </c>
      <c r="AO136" s="22">
        <v>0</v>
      </c>
      <c r="AP136" s="22">
        <v>0</v>
      </c>
      <c r="AQ136" s="22">
        <v>0</v>
      </c>
      <c r="AR136" s="22">
        <v>0</v>
      </c>
      <c r="AS136" s="22">
        <v>0</v>
      </c>
      <c r="AT136" s="22">
        <v>0</v>
      </c>
      <c r="AU136" s="22">
        <v>0</v>
      </c>
      <c r="AV136" s="22">
        <v>0</v>
      </c>
      <c r="AW136" s="22">
        <v>0</v>
      </c>
      <c r="AX136" s="22">
        <v>0</v>
      </c>
      <c r="AY136" s="22">
        <v>0</v>
      </c>
      <c r="AZ136" s="22">
        <v>0</v>
      </c>
      <c r="BA136" s="22">
        <v>0</v>
      </c>
      <c r="BB136" s="22">
        <v>0</v>
      </c>
      <c r="BC136" s="22">
        <v>0</v>
      </c>
      <c r="BD136" s="22">
        <v>0</v>
      </c>
      <c r="BE136" s="22">
        <v>0</v>
      </c>
      <c r="BF136" s="22">
        <v>0</v>
      </c>
      <c r="BG136" s="22">
        <v>0</v>
      </c>
      <c r="BH136" s="22">
        <v>0</v>
      </c>
      <c r="BI136" s="22">
        <v>0</v>
      </c>
      <c r="BJ136" s="22">
        <v>0</v>
      </c>
      <c r="BK136" s="22">
        <v>0</v>
      </c>
      <c r="BL136" s="22">
        <v>0</v>
      </c>
      <c r="BM136" s="22">
        <v>0</v>
      </c>
      <c r="BN136" s="22">
        <v>0</v>
      </c>
      <c r="BO136" s="22">
        <v>0</v>
      </c>
      <c r="BP136" s="22">
        <v>0</v>
      </c>
      <c r="BQ136" s="22">
        <v>0</v>
      </c>
      <c r="BR136" s="22">
        <v>0</v>
      </c>
      <c r="BS136" s="22">
        <v>0</v>
      </c>
      <c r="BT136" s="22">
        <v>0</v>
      </c>
      <c r="BU136" s="22">
        <v>0</v>
      </c>
      <c r="BV136" s="22">
        <v>0</v>
      </c>
      <c r="BW136" s="22">
        <v>0</v>
      </c>
      <c r="BX136" s="22">
        <v>0</v>
      </c>
      <c r="BY136" s="22">
        <v>0</v>
      </c>
      <c r="BZ136" s="22">
        <v>0</v>
      </c>
      <c r="CA136" s="22">
        <v>0</v>
      </c>
      <c r="CB136" s="22">
        <v>0</v>
      </c>
      <c r="CC136" s="22">
        <v>0</v>
      </c>
      <c r="CD136" s="22">
        <v>0</v>
      </c>
      <c r="CE136" s="22">
        <v>0</v>
      </c>
      <c r="CF136" s="22">
        <v>0</v>
      </c>
      <c r="CG136" s="22">
        <v>0</v>
      </c>
      <c r="CH136" s="22">
        <v>0</v>
      </c>
      <c r="CI136" s="22">
        <v>0</v>
      </c>
      <c r="CJ136" s="22">
        <v>0</v>
      </c>
      <c r="CK136" s="22">
        <v>0</v>
      </c>
      <c r="CL136" s="22">
        <v>0</v>
      </c>
      <c r="CM136" s="22">
        <v>0</v>
      </c>
      <c r="CN136" s="22">
        <v>0</v>
      </c>
      <c r="CO136" s="22">
        <v>0</v>
      </c>
      <c r="CP136" s="22">
        <v>0</v>
      </c>
      <c r="CQ136" s="22">
        <v>0</v>
      </c>
      <c r="CR136" s="22">
        <v>0</v>
      </c>
      <c r="CS136" s="22">
        <v>-4770.7700000000004</v>
      </c>
      <c r="CT136" s="22">
        <v>-28593.73</v>
      </c>
      <c r="CU136" s="22">
        <v>-31578.93</v>
      </c>
      <c r="CV136" s="22">
        <v>-31208.68</v>
      </c>
      <c r="CW136" s="22">
        <v>-34598.43</v>
      </c>
      <c r="CX136" s="22">
        <v>-35229.480000000003</v>
      </c>
      <c r="CY136" s="22">
        <v>-33633.01</v>
      </c>
      <c r="CZ136" s="22">
        <v>-31858.12</v>
      </c>
      <c r="DA136" s="22">
        <v>-36734.86</v>
      </c>
      <c r="DB136" s="22">
        <v>-39454.019999999997</v>
      </c>
      <c r="DC136" s="22">
        <v>-38083.71</v>
      </c>
      <c r="DD136" s="22">
        <v>-35993.11</v>
      </c>
      <c r="DE136" s="22">
        <v>-33693.54</v>
      </c>
      <c r="DF136" s="22">
        <v>-36083.32</v>
      </c>
      <c r="DG136" s="22">
        <v>-34901.160000000003</v>
      </c>
      <c r="DH136" s="22">
        <v>-33810.400000000001</v>
      </c>
      <c r="DI136" s="22">
        <v>-34641.629999999997</v>
      </c>
      <c r="DJ136" s="22">
        <v>-34896.53</v>
      </c>
      <c r="DK136" s="22">
        <v>-36063.550000000003</v>
      </c>
      <c r="DL136" s="22">
        <v>0</v>
      </c>
      <c r="DM136" s="22">
        <v>0</v>
      </c>
      <c r="DN136" s="22">
        <v>0</v>
      </c>
      <c r="DO136" s="22">
        <v>0</v>
      </c>
      <c r="DP136" s="22">
        <v>0</v>
      </c>
      <c r="DQ136" s="22">
        <v>0</v>
      </c>
      <c r="DR136" s="22">
        <v>0</v>
      </c>
      <c r="DS136" s="22">
        <v>0</v>
      </c>
      <c r="DT136" s="22">
        <v>0</v>
      </c>
      <c r="DU136" s="22">
        <v>0</v>
      </c>
      <c r="DV136" s="22">
        <v>0</v>
      </c>
      <c r="DW136" s="22">
        <v>0</v>
      </c>
      <c r="DX136" s="22">
        <v>0</v>
      </c>
      <c r="DY136" s="22">
        <v>0</v>
      </c>
      <c r="DZ136" s="22">
        <v>0</v>
      </c>
      <c r="EA136" s="22">
        <v>0</v>
      </c>
      <c r="EB136" s="22">
        <v>0</v>
      </c>
      <c r="EC136" s="22">
        <v>0</v>
      </c>
      <c r="ED136" s="22">
        <v>0</v>
      </c>
      <c r="EE136" s="22">
        <v>0</v>
      </c>
      <c r="EF136" s="22">
        <v>0</v>
      </c>
      <c r="EG136" s="22">
        <v>0</v>
      </c>
      <c r="EH136" s="315">
        <f>'Amort Estimate'!D84</f>
        <v>0</v>
      </c>
      <c r="EI136" s="315">
        <f>'Amort Estimate'!E84</f>
        <v>0</v>
      </c>
    </row>
    <row r="137" spans="1:139" x14ac:dyDescent="0.2">
      <c r="A137" s="76"/>
      <c r="B137" s="76" t="s">
        <v>152</v>
      </c>
      <c r="C137" s="76"/>
      <c r="D137" s="18">
        <f t="shared" ref="D137:AI137" si="743">SUM(D132:D136)</f>
        <v>0</v>
      </c>
      <c r="E137" s="18">
        <f t="shared" si="743"/>
        <v>0</v>
      </c>
      <c r="F137" s="18">
        <f t="shared" si="743"/>
        <v>0</v>
      </c>
      <c r="G137" s="18">
        <f t="shared" si="743"/>
        <v>0</v>
      </c>
      <c r="H137" s="18">
        <f t="shared" si="743"/>
        <v>0</v>
      </c>
      <c r="I137" s="18">
        <f t="shared" si="743"/>
        <v>0</v>
      </c>
      <c r="J137" s="18">
        <f t="shared" si="743"/>
        <v>0</v>
      </c>
      <c r="K137" s="18">
        <f t="shared" si="743"/>
        <v>0</v>
      </c>
      <c r="L137" s="18">
        <f t="shared" si="743"/>
        <v>0</v>
      </c>
      <c r="M137" s="18">
        <f t="shared" si="743"/>
        <v>0</v>
      </c>
      <c r="N137" s="18">
        <f t="shared" si="743"/>
        <v>0</v>
      </c>
      <c r="O137" s="18">
        <f t="shared" si="743"/>
        <v>0</v>
      </c>
      <c r="P137" s="18">
        <f t="shared" si="743"/>
        <v>0</v>
      </c>
      <c r="Q137" s="18">
        <f t="shared" si="743"/>
        <v>0</v>
      </c>
      <c r="R137" s="18">
        <f t="shared" si="743"/>
        <v>0</v>
      </c>
      <c r="S137" s="18">
        <f t="shared" si="743"/>
        <v>0</v>
      </c>
      <c r="T137" s="18">
        <f t="shared" si="743"/>
        <v>0</v>
      </c>
      <c r="U137" s="18">
        <f t="shared" si="743"/>
        <v>0</v>
      </c>
      <c r="V137" s="18">
        <f t="shared" si="743"/>
        <v>0</v>
      </c>
      <c r="W137" s="18">
        <f t="shared" si="743"/>
        <v>0</v>
      </c>
      <c r="X137" s="18">
        <f t="shared" si="743"/>
        <v>0</v>
      </c>
      <c r="Y137" s="18">
        <f t="shared" si="743"/>
        <v>0</v>
      </c>
      <c r="Z137" s="18">
        <f t="shared" si="743"/>
        <v>0</v>
      </c>
      <c r="AA137" s="18">
        <f t="shared" si="743"/>
        <v>0</v>
      </c>
      <c r="AB137" s="18">
        <f t="shared" si="743"/>
        <v>0</v>
      </c>
      <c r="AC137" s="18">
        <f t="shared" si="743"/>
        <v>0</v>
      </c>
      <c r="AD137" s="18">
        <f t="shared" si="743"/>
        <v>0</v>
      </c>
      <c r="AE137" s="18">
        <f t="shared" si="743"/>
        <v>0</v>
      </c>
      <c r="AF137" s="18">
        <f t="shared" si="743"/>
        <v>0</v>
      </c>
      <c r="AG137" s="18">
        <f t="shared" si="743"/>
        <v>0</v>
      </c>
      <c r="AH137" s="18">
        <f t="shared" si="743"/>
        <v>0</v>
      </c>
      <c r="AI137" s="18">
        <f t="shared" si="743"/>
        <v>0</v>
      </c>
      <c r="AJ137" s="18">
        <f t="shared" ref="AJ137:BO137" si="744">SUM(AJ132:AJ136)</f>
        <v>0</v>
      </c>
      <c r="AK137" s="18">
        <f t="shared" si="744"/>
        <v>0</v>
      </c>
      <c r="AL137" s="18">
        <f t="shared" si="744"/>
        <v>0</v>
      </c>
      <c r="AM137" s="18">
        <f t="shared" si="744"/>
        <v>0</v>
      </c>
      <c r="AN137" s="18">
        <f t="shared" si="744"/>
        <v>0</v>
      </c>
      <c r="AO137" s="18">
        <f t="shared" si="744"/>
        <v>0</v>
      </c>
      <c r="AP137" s="18">
        <f t="shared" si="744"/>
        <v>0</v>
      </c>
      <c r="AQ137" s="18">
        <f t="shared" si="744"/>
        <v>0</v>
      </c>
      <c r="AR137" s="18">
        <f t="shared" si="744"/>
        <v>0</v>
      </c>
      <c r="AS137" s="18">
        <f t="shared" si="744"/>
        <v>0</v>
      </c>
      <c r="AT137" s="18">
        <f t="shared" si="744"/>
        <v>0</v>
      </c>
      <c r="AU137" s="18">
        <f t="shared" si="744"/>
        <v>0</v>
      </c>
      <c r="AV137" s="18">
        <f t="shared" si="744"/>
        <v>0</v>
      </c>
      <c r="AW137" s="18">
        <f t="shared" si="744"/>
        <v>0</v>
      </c>
      <c r="AX137" s="18">
        <f t="shared" si="744"/>
        <v>0</v>
      </c>
      <c r="AY137" s="18">
        <f t="shared" si="744"/>
        <v>0</v>
      </c>
      <c r="AZ137" s="18">
        <f t="shared" si="744"/>
        <v>0</v>
      </c>
      <c r="BA137" s="18">
        <f t="shared" si="744"/>
        <v>0</v>
      </c>
      <c r="BB137" s="18">
        <f t="shared" si="744"/>
        <v>0</v>
      </c>
      <c r="BC137" s="18">
        <f t="shared" si="744"/>
        <v>0</v>
      </c>
      <c r="BD137" s="18">
        <f t="shared" si="744"/>
        <v>0</v>
      </c>
      <c r="BE137" s="18">
        <f t="shared" si="744"/>
        <v>0</v>
      </c>
      <c r="BF137" s="18">
        <f t="shared" si="744"/>
        <v>0</v>
      </c>
      <c r="BG137" s="18">
        <f t="shared" si="744"/>
        <v>0</v>
      </c>
      <c r="BH137" s="18">
        <f t="shared" si="744"/>
        <v>0</v>
      </c>
      <c r="BI137" s="18">
        <f t="shared" si="744"/>
        <v>0</v>
      </c>
      <c r="BJ137" s="18">
        <f t="shared" si="744"/>
        <v>0</v>
      </c>
      <c r="BK137" s="18">
        <f t="shared" si="744"/>
        <v>0</v>
      </c>
      <c r="BL137" s="18">
        <f t="shared" si="744"/>
        <v>0</v>
      </c>
      <c r="BM137" s="18">
        <f t="shared" si="744"/>
        <v>0</v>
      </c>
      <c r="BN137" s="18">
        <f t="shared" si="744"/>
        <v>0</v>
      </c>
      <c r="BO137" s="18">
        <f t="shared" si="744"/>
        <v>0</v>
      </c>
      <c r="BP137" s="18">
        <f t="shared" ref="BP137:DS137" si="745">SUM(BP132:BP136)</f>
        <v>0</v>
      </c>
      <c r="BQ137" s="18">
        <f t="shared" si="745"/>
        <v>0</v>
      </c>
      <c r="BR137" s="18">
        <f t="shared" si="745"/>
        <v>0</v>
      </c>
      <c r="BS137" s="18">
        <f t="shared" si="745"/>
        <v>0</v>
      </c>
      <c r="BT137" s="18">
        <f t="shared" si="745"/>
        <v>0</v>
      </c>
      <c r="BU137" s="18">
        <f t="shared" si="745"/>
        <v>0</v>
      </c>
      <c r="BV137" s="18">
        <f t="shared" si="745"/>
        <v>0</v>
      </c>
      <c r="BW137" s="18">
        <f t="shared" si="745"/>
        <v>0</v>
      </c>
      <c r="BX137" s="18">
        <f t="shared" si="745"/>
        <v>0</v>
      </c>
      <c r="BY137" s="18">
        <f t="shared" si="745"/>
        <v>0</v>
      </c>
      <c r="BZ137" s="18">
        <f t="shared" si="745"/>
        <v>0</v>
      </c>
      <c r="CA137" s="18">
        <f t="shared" si="745"/>
        <v>0</v>
      </c>
      <c r="CB137" s="18">
        <f t="shared" si="745"/>
        <v>0</v>
      </c>
      <c r="CC137" s="18">
        <f t="shared" si="745"/>
        <v>0</v>
      </c>
      <c r="CD137" s="18">
        <f t="shared" si="745"/>
        <v>0</v>
      </c>
      <c r="CE137" s="18">
        <f t="shared" si="745"/>
        <v>0</v>
      </c>
      <c r="CF137" s="18">
        <f t="shared" si="745"/>
        <v>0</v>
      </c>
      <c r="CG137" s="18">
        <f t="shared" si="745"/>
        <v>0</v>
      </c>
      <c r="CH137" s="18">
        <f t="shared" si="745"/>
        <v>0</v>
      </c>
      <c r="CI137" s="18">
        <f t="shared" si="745"/>
        <v>0</v>
      </c>
      <c r="CJ137" s="18">
        <f t="shared" ref="CJ137:CU137" si="746">SUM(CJ132:CJ136)</f>
        <v>0</v>
      </c>
      <c r="CK137" s="18">
        <f t="shared" si="746"/>
        <v>0</v>
      </c>
      <c r="CL137" s="18">
        <f t="shared" si="746"/>
        <v>0</v>
      </c>
      <c r="CM137" s="18">
        <f t="shared" si="746"/>
        <v>0</v>
      </c>
      <c r="CN137" s="18">
        <f t="shared" si="746"/>
        <v>0</v>
      </c>
      <c r="CO137" s="18">
        <f t="shared" si="746"/>
        <v>0</v>
      </c>
      <c r="CP137" s="18">
        <f t="shared" si="746"/>
        <v>0</v>
      </c>
      <c r="CQ137" s="18">
        <f t="shared" si="746"/>
        <v>0</v>
      </c>
      <c r="CR137" s="18">
        <f t="shared" si="746"/>
        <v>0</v>
      </c>
      <c r="CS137" s="18">
        <f t="shared" si="746"/>
        <v>669468.24728694186</v>
      </c>
      <c r="CT137" s="18">
        <f t="shared" si="746"/>
        <v>-28593.73</v>
      </c>
      <c r="CU137" s="18">
        <f t="shared" si="746"/>
        <v>-31578.93</v>
      </c>
      <c r="CV137" s="18">
        <f t="shared" ref="CV137:DH137" si="747">SUM(CV132:CV136)</f>
        <v>-31208.68</v>
      </c>
      <c r="CW137" s="18">
        <f t="shared" si="747"/>
        <v>-34598.43</v>
      </c>
      <c r="CX137" s="18">
        <f t="shared" si="747"/>
        <v>-35229.480000000003</v>
      </c>
      <c r="CY137" s="18">
        <f t="shared" si="747"/>
        <v>-33633.01</v>
      </c>
      <c r="CZ137" s="18">
        <f t="shared" si="747"/>
        <v>-31858.12</v>
      </c>
      <c r="DA137" s="18">
        <f t="shared" si="747"/>
        <v>-36734.86</v>
      </c>
      <c r="DB137" s="18">
        <f t="shared" si="747"/>
        <v>-39454.019999999997</v>
      </c>
      <c r="DC137" s="18">
        <f t="shared" si="747"/>
        <v>-38083.71</v>
      </c>
      <c r="DD137" s="18">
        <f t="shared" si="747"/>
        <v>-35993.11</v>
      </c>
      <c r="DE137" s="18">
        <f t="shared" si="747"/>
        <v>-33693.54</v>
      </c>
      <c r="DF137" s="18">
        <f t="shared" si="747"/>
        <v>-36083.32</v>
      </c>
      <c r="DG137" s="18">
        <f t="shared" si="747"/>
        <v>-34901.160000000003</v>
      </c>
      <c r="DH137" s="18">
        <f t="shared" si="747"/>
        <v>-33810.400000000001</v>
      </c>
      <c r="DI137" s="18">
        <f t="shared" si="745"/>
        <v>-34641.629999999997</v>
      </c>
      <c r="DJ137" s="18">
        <f t="shared" si="745"/>
        <v>-34896.53</v>
      </c>
      <c r="DK137" s="18">
        <f t="shared" si="745"/>
        <v>-36063.550000000003</v>
      </c>
      <c r="DL137" s="18">
        <f t="shared" si="745"/>
        <v>-48412.039999999994</v>
      </c>
      <c r="DM137" s="18">
        <f t="shared" si="745"/>
        <v>0</v>
      </c>
      <c r="DN137" s="18">
        <f t="shared" si="745"/>
        <v>0</v>
      </c>
      <c r="DO137" s="18">
        <f t="shared" si="745"/>
        <v>0</v>
      </c>
      <c r="DP137" s="18">
        <f t="shared" si="745"/>
        <v>0</v>
      </c>
      <c r="DQ137" s="18">
        <f t="shared" si="745"/>
        <v>0</v>
      </c>
      <c r="DR137" s="18">
        <f t="shared" si="745"/>
        <v>0</v>
      </c>
      <c r="DS137" s="18">
        <f t="shared" si="745"/>
        <v>0</v>
      </c>
      <c r="DT137" s="18">
        <f t="shared" ref="DT137:DW137" si="748">SUM(DT132:DT136)</f>
        <v>0</v>
      </c>
      <c r="DU137" s="18">
        <f t="shared" si="748"/>
        <v>0</v>
      </c>
      <c r="DV137" s="18">
        <f t="shared" si="748"/>
        <v>0</v>
      </c>
      <c r="DW137" s="18">
        <f t="shared" si="748"/>
        <v>0</v>
      </c>
      <c r="DX137" s="18">
        <f t="shared" ref="DX137:EG137" si="749">SUM(DX132:DX136)</f>
        <v>0</v>
      </c>
      <c r="DY137" s="18">
        <f t="shared" si="749"/>
        <v>0</v>
      </c>
      <c r="DZ137" s="18">
        <f t="shared" si="749"/>
        <v>0</v>
      </c>
      <c r="EA137" s="18">
        <f t="shared" si="749"/>
        <v>0</v>
      </c>
      <c r="EB137" s="18">
        <f t="shared" si="749"/>
        <v>0</v>
      </c>
      <c r="EC137" s="18">
        <f t="shared" si="749"/>
        <v>0</v>
      </c>
      <c r="ED137" s="18">
        <f t="shared" si="749"/>
        <v>0</v>
      </c>
      <c r="EE137" s="18">
        <f t="shared" si="749"/>
        <v>0</v>
      </c>
      <c r="EF137" s="18">
        <f t="shared" si="749"/>
        <v>0</v>
      </c>
      <c r="EG137" s="18">
        <f t="shared" si="749"/>
        <v>0</v>
      </c>
      <c r="EH137" s="18">
        <f t="shared" ref="EH137:EI137" si="750">SUM(EH132:EH136)</f>
        <v>0</v>
      </c>
      <c r="EI137" s="18">
        <f t="shared" si="750"/>
        <v>0</v>
      </c>
    </row>
    <row r="138" spans="1:139" x14ac:dyDescent="0.2">
      <c r="A138" s="76"/>
      <c r="B138" s="76" t="s">
        <v>153</v>
      </c>
      <c r="C138" s="76"/>
      <c r="D138" s="94">
        <f t="shared" ref="D138:AI138" si="751">D131+D137</f>
        <v>0</v>
      </c>
      <c r="E138" s="94">
        <f t="shared" si="751"/>
        <v>0</v>
      </c>
      <c r="F138" s="94">
        <f t="shared" si="751"/>
        <v>0</v>
      </c>
      <c r="G138" s="94">
        <f t="shared" si="751"/>
        <v>0</v>
      </c>
      <c r="H138" s="94">
        <f t="shared" si="751"/>
        <v>0</v>
      </c>
      <c r="I138" s="94">
        <f t="shared" si="751"/>
        <v>0</v>
      </c>
      <c r="J138" s="94">
        <f t="shared" si="751"/>
        <v>0</v>
      </c>
      <c r="K138" s="94">
        <f t="shared" si="751"/>
        <v>0</v>
      </c>
      <c r="L138" s="94">
        <f t="shared" si="751"/>
        <v>0</v>
      </c>
      <c r="M138" s="94">
        <f t="shared" si="751"/>
        <v>0</v>
      </c>
      <c r="N138" s="94">
        <f t="shared" si="751"/>
        <v>0</v>
      </c>
      <c r="O138" s="94">
        <f t="shared" si="751"/>
        <v>0</v>
      </c>
      <c r="P138" s="94">
        <f t="shared" si="751"/>
        <v>0</v>
      </c>
      <c r="Q138" s="94">
        <f t="shared" si="751"/>
        <v>0</v>
      </c>
      <c r="R138" s="94">
        <f t="shared" si="751"/>
        <v>0</v>
      </c>
      <c r="S138" s="94">
        <f t="shared" si="751"/>
        <v>0</v>
      </c>
      <c r="T138" s="94">
        <f t="shared" si="751"/>
        <v>0</v>
      </c>
      <c r="U138" s="94">
        <f t="shared" si="751"/>
        <v>0</v>
      </c>
      <c r="V138" s="94">
        <f t="shared" si="751"/>
        <v>0</v>
      </c>
      <c r="W138" s="94">
        <f t="shared" si="751"/>
        <v>0</v>
      </c>
      <c r="X138" s="94">
        <f t="shared" si="751"/>
        <v>0</v>
      </c>
      <c r="Y138" s="94">
        <f t="shared" si="751"/>
        <v>0</v>
      </c>
      <c r="Z138" s="94">
        <f t="shared" si="751"/>
        <v>0</v>
      </c>
      <c r="AA138" s="94">
        <f t="shared" si="751"/>
        <v>0</v>
      </c>
      <c r="AB138" s="94">
        <f t="shared" si="751"/>
        <v>0</v>
      </c>
      <c r="AC138" s="94">
        <f t="shared" si="751"/>
        <v>0</v>
      </c>
      <c r="AD138" s="94">
        <f t="shared" si="751"/>
        <v>0</v>
      </c>
      <c r="AE138" s="94">
        <f t="shared" si="751"/>
        <v>0</v>
      </c>
      <c r="AF138" s="94">
        <f t="shared" si="751"/>
        <v>0</v>
      </c>
      <c r="AG138" s="94">
        <f t="shared" si="751"/>
        <v>0</v>
      </c>
      <c r="AH138" s="94">
        <f t="shared" si="751"/>
        <v>0</v>
      </c>
      <c r="AI138" s="94">
        <f t="shared" si="751"/>
        <v>0</v>
      </c>
      <c r="AJ138" s="94">
        <f t="shared" ref="AJ138:BO138" si="752">AJ131+AJ137</f>
        <v>0</v>
      </c>
      <c r="AK138" s="94">
        <f t="shared" si="752"/>
        <v>0</v>
      </c>
      <c r="AL138" s="94">
        <f t="shared" si="752"/>
        <v>0</v>
      </c>
      <c r="AM138" s="94">
        <f t="shared" si="752"/>
        <v>0</v>
      </c>
      <c r="AN138" s="94">
        <f t="shared" si="752"/>
        <v>0</v>
      </c>
      <c r="AO138" s="94">
        <f t="shared" si="752"/>
        <v>0</v>
      </c>
      <c r="AP138" s="94">
        <f t="shared" si="752"/>
        <v>0</v>
      </c>
      <c r="AQ138" s="94">
        <f t="shared" si="752"/>
        <v>0</v>
      </c>
      <c r="AR138" s="94">
        <f t="shared" si="752"/>
        <v>0</v>
      </c>
      <c r="AS138" s="94">
        <f t="shared" si="752"/>
        <v>0</v>
      </c>
      <c r="AT138" s="94">
        <f t="shared" si="752"/>
        <v>0</v>
      </c>
      <c r="AU138" s="94">
        <f t="shared" si="752"/>
        <v>0</v>
      </c>
      <c r="AV138" s="94">
        <f t="shared" si="752"/>
        <v>0</v>
      </c>
      <c r="AW138" s="94">
        <f t="shared" si="752"/>
        <v>0</v>
      </c>
      <c r="AX138" s="94">
        <f t="shared" si="752"/>
        <v>0</v>
      </c>
      <c r="AY138" s="94">
        <f t="shared" si="752"/>
        <v>0</v>
      </c>
      <c r="AZ138" s="94">
        <f t="shared" si="752"/>
        <v>0</v>
      </c>
      <c r="BA138" s="94">
        <f t="shared" si="752"/>
        <v>0</v>
      </c>
      <c r="BB138" s="94">
        <f t="shared" si="752"/>
        <v>0</v>
      </c>
      <c r="BC138" s="94">
        <f t="shared" si="752"/>
        <v>0</v>
      </c>
      <c r="BD138" s="94">
        <f t="shared" si="752"/>
        <v>0</v>
      </c>
      <c r="BE138" s="94">
        <f t="shared" si="752"/>
        <v>0</v>
      </c>
      <c r="BF138" s="94">
        <f t="shared" si="752"/>
        <v>0</v>
      </c>
      <c r="BG138" s="94">
        <f t="shared" si="752"/>
        <v>0</v>
      </c>
      <c r="BH138" s="94">
        <f t="shared" si="752"/>
        <v>0</v>
      </c>
      <c r="BI138" s="94">
        <f t="shared" si="752"/>
        <v>0</v>
      </c>
      <c r="BJ138" s="94">
        <f t="shared" si="752"/>
        <v>0</v>
      </c>
      <c r="BK138" s="94">
        <f t="shared" si="752"/>
        <v>0</v>
      </c>
      <c r="BL138" s="94">
        <f t="shared" si="752"/>
        <v>0</v>
      </c>
      <c r="BM138" s="94">
        <f t="shared" si="752"/>
        <v>0</v>
      </c>
      <c r="BN138" s="94">
        <f t="shared" si="752"/>
        <v>0</v>
      </c>
      <c r="BO138" s="94">
        <f t="shared" si="752"/>
        <v>0</v>
      </c>
      <c r="BP138" s="94">
        <f t="shared" ref="BP138:DS138" si="753">BP131+BP137</f>
        <v>0</v>
      </c>
      <c r="BQ138" s="94">
        <f t="shared" si="753"/>
        <v>0</v>
      </c>
      <c r="BR138" s="94">
        <f t="shared" si="753"/>
        <v>0</v>
      </c>
      <c r="BS138" s="94">
        <f t="shared" si="753"/>
        <v>0</v>
      </c>
      <c r="BT138" s="94">
        <f t="shared" si="753"/>
        <v>0</v>
      </c>
      <c r="BU138" s="94">
        <f t="shared" si="753"/>
        <v>0</v>
      </c>
      <c r="BV138" s="94">
        <f t="shared" si="753"/>
        <v>0</v>
      </c>
      <c r="BW138" s="94">
        <f t="shared" si="753"/>
        <v>0</v>
      </c>
      <c r="BX138" s="94">
        <f t="shared" si="753"/>
        <v>0</v>
      </c>
      <c r="BY138" s="94">
        <f t="shared" si="753"/>
        <v>0</v>
      </c>
      <c r="BZ138" s="94">
        <f t="shared" si="753"/>
        <v>0</v>
      </c>
      <c r="CA138" s="94">
        <f t="shared" si="753"/>
        <v>0</v>
      </c>
      <c r="CB138" s="94">
        <f t="shared" si="753"/>
        <v>0</v>
      </c>
      <c r="CC138" s="94">
        <f t="shared" si="753"/>
        <v>0</v>
      </c>
      <c r="CD138" s="94">
        <f t="shared" si="753"/>
        <v>0</v>
      </c>
      <c r="CE138" s="94">
        <f t="shared" si="753"/>
        <v>0</v>
      </c>
      <c r="CF138" s="94">
        <f t="shared" si="753"/>
        <v>0</v>
      </c>
      <c r="CG138" s="94">
        <f t="shared" si="753"/>
        <v>0</v>
      </c>
      <c r="CH138" s="94">
        <f t="shared" si="753"/>
        <v>0</v>
      </c>
      <c r="CI138" s="94">
        <f t="shared" si="753"/>
        <v>0</v>
      </c>
      <c r="CJ138" s="94">
        <f t="shared" ref="CJ138:CU138" si="754">CJ131+CJ137</f>
        <v>0</v>
      </c>
      <c r="CK138" s="94">
        <f t="shared" si="754"/>
        <v>0</v>
      </c>
      <c r="CL138" s="94">
        <f t="shared" si="754"/>
        <v>0</v>
      </c>
      <c r="CM138" s="94">
        <f t="shared" si="754"/>
        <v>0</v>
      </c>
      <c r="CN138" s="94">
        <f t="shared" si="754"/>
        <v>0</v>
      </c>
      <c r="CO138" s="94">
        <f t="shared" si="754"/>
        <v>0</v>
      </c>
      <c r="CP138" s="94">
        <f t="shared" si="754"/>
        <v>0</v>
      </c>
      <c r="CQ138" s="94">
        <f t="shared" si="754"/>
        <v>0</v>
      </c>
      <c r="CR138" s="94">
        <f t="shared" si="754"/>
        <v>0</v>
      </c>
      <c r="CS138" s="94">
        <f t="shared" si="754"/>
        <v>669468.24728694186</v>
      </c>
      <c r="CT138" s="94">
        <f t="shared" si="754"/>
        <v>640874.51728694187</v>
      </c>
      <c r="CU138" s="94">
        <f t="shared" si="754"/>
        <v>609295.58728694182</v>
      </c>
      <c r="CV138" s="94">
        <f t="shared" ref="CV138:DH138" si="755">CV131+CV137</f>
        <v>578086.90728694177</v>
      </c>
      <c r="CW138" s="94">
        <f t="shared" si="755"/>
        <v>543488.47728694172</v>
      </c>
      <c r="CX138" s="94">
        <f t="shared" si="755"/>
        <v>508258.99728694174</v>
      </c>
      <c r="CY138" s="94">
        <f t="shared" si="755"/>
        <v>474625.98728694173</v>
      </c>
      <c r="CZ138" s="94">
        <f t="shared" si="755"/>
        <v>442767.86728694174</v>
      </c>
      <c r="DA138" s="94">
        <f t="shared" si="755"/>
        <v>406033.00728694175</v>
      </c>
      <c r="DB138" s="94">
        <f t="shared" si="755"/>
        <v>366578.98728694173</v>
      </c>
      <c r="DC138" s="94">
        <f t="shared" si="755"/>
        <v>328495.27728694171</v>
      </c>
      <c r="DD138" s="94">
        <f t="shared" si="755"/>
        <v>292502.16728694172</v>
      </c>
      <c r="DE138" s="94">
        <f t="shared" si="755"/>
        <v>258808.62728694172</v>
      </c>
      <c r="DF138" s="94">
        <f t="shared" si="755"/>
        <v>222725.30728694171</v>
      </c>
      <c r="DG138" s="94">
        <f t="shared" si="755"/>
        <v>187824.1472869417</v>
      </c>
      <c r="DH138" s="94">
        <f t="shared" si="755"/>
        <v>154013.74728694171</v>
      </c>
      <c r="DI138" s="94">
        <f t="shared" si="753"/>
        <v>119372.11728694171</v>
      </c>
      <c r="DJ138" s="94">
        <f t="shared" si="753"/>
        <v>84475.587286941707</v>
      </c>
      <c r="DK138" s="94">
        <f t="shared" si="753"/>
        <v>48412.037286941704</v>
      </c>
      <c r="DL138" s="94">
        <f t="shared" si="753"/>
        <v>-2.7130582893732935E-3</v>
      </c>
      <c r="DM138" s="94">
        <f t="shared" si="753"/>
        <v>-2.7130582893732935E-3</v>
      </c>
      <c r="DN138" s="94">
        <f t="shared" si="753"/>
        <v>-2.7130582893732935E-3</v>
      </c>
      <c r="DO138" s="94">
        <f t="shared" si="753"/>
        <v>-2.7130582893732935E-3</v>
      </c>
      <c r="DP138" s="94">
        <f t="shared" si="753"/>
        <v>-2.7130582893732935E-3</v>
      </c>
      <c r="DQ138" s="94">
        <f t="shared" si="753"/>
        <v>-2.7130582893732935E-3</v>
      </c>
      <c r="DR138" s="94">
        <f t="shared" si="753"/>
        <v>-2.7130582893732935E-3</v>
      </c>
      <c r="DS138" s="94">
        <f t="shared" si="753"/>
        <v>-2.7130582893732935E-3</v>
      </c>
      <c r="DT138" s="94">
        <f t="shared" ref="DT138:DW138" si="756">DT131+DT137</f>
        <v>-2.7130582893732935E-3</v>
      </c>
      <c r="DU138" s="94">
        <f t="shared" si="756"/>
        <v>-2.7130582893732935E-3</v>
      </c>
      <c r="DV138" s="94">
        <f t="shared" si="756"/>
        <v>-2.7130582893732935E-3</v>
      </c>
      <c r="DW138" s="94">
        <f t="shared" si="756"/>
        <v>-2.7130582893732935E-3</v>
      </c>
      <c r="DX138" s="94">
        <f t="shared" ref="DX138:EG138" si="757">DX131+DX137</f>
        <v>-2.7130582893732935E-3</v>
      </c>
      <c r="DY138" s="94">
        <f t="shared" si="757"/>
        <v>-2.7130582893732935E-3</v>
      </c>
      <c r="DZ138" s="94">
        <f t="shared" si="757"/>
        <v>-2.7130582893732935E-3</v>
      </c>
      <c r="EA138" s="94">
        <f t="shared" si="757"/>
        <v>-2.7130582893732935E-3</v>
      </c>
      <c r="EB138" s="94">
        <f t="shared" si="757"/>
        <v>-2.7130582893732935E-3</v>
      </c>
      <c r="EC138" s="94">
        <f t="shared" si="757"/>
        <v>-2.7130582893732935E-3</v>
      </c>
      <c r="ED138" s="94">
        <f t="shared" si="757"/>
        <v>-2.7130582893732935E-3</v>
      </c>
      <c r="EE138" s="94">
        <f t="shared" si="757"/>
        <v>-2.7130582893732935E-3</v>
      </c>
      <c r="EF138" s="94">
        <f t="shared" si="757"/>
        <v>-2.7130582893732935E-3</v>
      </c>
      <c r="EG138" s="94">
        <f t="shared" si="757"/>
        <v>-2.7130582893732935E-3</v>
      </c>
      <c r="EH138" s="94">
        <f t="shared" ref="EH138:EI138" si="758">EH131+EH137</f>
        <v>-2.7130582893732935E-3</v>
      </c>
      <c r="EI138" s="94">
        <f t="shared" si="758"/>
        <v>-2.7130582893732935E-3</v>
      </c>
    </row>
    <row r="139" spans="1:139" x14ac:dyDescent="0.2">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91"/>
      <c r="BG139" s="91"/>
      <c r="BH139" s="91"/>
      <c r="BI139" s="91"/>
      <c r="BJ139" s="91"/>
      <c r="BK139" s="91"/>
      <c r="BL139" s="91"/>
      <c r="BM139" s="91"/>
      <c r="BN139" s="91"/>
      <c r="BO139" s="91"/>
      <c r="BP139" s="91"/>
      <c r="BQ139" s="91"/>
      <c r="BR139" s="91"/>
      <c r="BS139" s="91"/>
      <c r="BT139" s="91"/>
      <c r="BU139" s="91"/>
      <c r="BV139" s="91"/>
      <c r="BW139" s="91"/>
      <c r="BX139" s="91"/>
      <c r="BY139" s="91"/>
      <c r="BZ139" s="91"/>
      <c r="CA139" s="91"/>
      <c r="CB139" s="91"/>
      <c r="CC139" s="91"/>
      <c r="CD139" s="91"/>
      <c r="CE139" s="91"/>
      <c r="CF139" s="94"/>
      <c r="CG139" s="94"/>
      <c r="CH139" s="94"/>
      <c r="CI139" s="94"/>
      <c r="CJ139" s="94"/>
      <c r="CK139" s="94"/>
      <c r="CL139" s="94"/>
      <c r="CM139" s="94"/>
      <c r="CN139" s="94"/>
      <c r="CO139" s="94"/>
      <c r="CP139" s="94"/>
      <c r="CQ139" s="94"/>
      <c r="CR139" s="94"/>
      <c r="CS139" s="94"/>
      <c r="CT139" s="94"/>
      <c r="CU139" s="94"/>
      <c r="CV139" s="94"/>
      <c r="CW139" s="94"/>
      <c r="CX139" s="94"/>
      <c r="CY139" s="94"/>
      <c r="CZ139" s="94"/>
      <c r="DA139" s="94"/>
      <c r="DB139" s="94"/>
      <c r="DC139" s="94"/>
      <c r="DD139" s="94"/>
      <c r="DE139" s="94"/>
      <c r="DF139" s="94"/>
      <c r="DG139" s="94"/>
      <c r="DH139" s="94"/>
      <c r="DI139" s="94"/>
      <c r="DJ139" s="94"/>
      <c r="DK139" s="94"/>
      <c r="DL139" s="94"/>
      <c r="DM139" s="94"/>
      <c r="DN139" s="94"/>
      <c r="DO139" s="94"/>
      <c r="DP139" s="94"/>
      <c r="DQ139" s="94"/>
      <c r="DR139" s="94"/>
      <c r="DS139" s="94"/>
      <c r="DT139" s="94"/>
      <c r="DU139" s="94"/>
      <c r="DV139" s="94"/>
      <c r="DW139" s="94"/>
      <c r="DX139" s="94"/>
      <c r="DY139" s="94"/>
      <c r="DZ139" s="94"/>
      <c r="EA139" s="94"/>
      <c r="EB139" s="94"/>
      <c r="EC139" s="94"/>
      <c r="ED139" s="94"/>
      <c r="EE139" s="94"/>
      <c r="EF139" s="94"/>
      <c r="EG139" s="94"/>
      <c r="EH139" s="94"/>
      <c r="EI139" s="94"/>
    </row>
    <row r="140" spans="1:139" ht="10.5" x14ac:dyDescent="0.25">
      <c r="A140" s="79" t="s">
        <v>250</v>
      </c>
      <c r="B140" s="76"/>
      <c r="C140" s="78">
        <v>18239421</v>
      </c>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c r="AX140" s="91"/>
      <c r="AY140" s="91"/>
      <c r="AZ140" s="91"/>
      <c r="BA140" s="91"/>
      <c r="BB140" s="91"/>
      <c r="BC140" s="91"/>
      <c r="BD140" s="91"/>
      <c r="BE140" s="91"/>
      <c r="BF140" s="91"/>
      <c r="BG140" s="91"/>
      <c r="BH140" s="91"/>
      <c r="BI140" s="91"/>
      <c r="BJ140" s="91"/>
      <c r="BK140" s="91"/>
      <c r="BL140" s="91"/>
      <c r="BM140" s="91"/>
      <c r="BN140" s="91"/>
      <c r="BO140" s="91"/>
      <c r="BP140" s="91"/>
      <c r="BQ140" s="91"/>
      <c r="BR140" s="91"/>
      <c r="BS140" s="91"/>
      <c r="BT140" s="91"/>
      <c r="BU140" s="91"/>
      <c r="BV140" s="91"/>
      <c r="BW140" s="91"/>
      <c r="BX140" s="91"/>
      <c r="BY140" s="91"/>
      <c r="BZ140" s="91"/>
      <c r="CA140" s="91"/>
      <c r="CB140" s="91"/>
      <c r="CC140" s="91"/>
      <c r="CD140" s="91"/>
      <c r="CE140" s="91"/>
      <c r="DV140" s="92"/>
    </row>
    <row r="141" spans="1:139" x14ac:dyDescent="0.2">
      <c r="A141" s="76"/>
      <c r="B141" s="76" t="s">
        <v>149</v>
      </c>
      <c r="C141" s="78">
        <v>25401041</v>
      </c>
      <c r="D141" s="94">
        <v>0</v>
      </c>
      <c r="E141" s="94">
        <f t="shared" ref="E141:AJ141" si="759">D148</f>
        <v>0</v>
      </c>
      <c r="F141" s="94">
        <f t="shared" si="759"/>
        <v>0</v>
      </c>
      <c r="G141" s="94">
        <f t="shared" si="759"/>
        <v>0</v>
      </c>
      <c r="H141" s="94">
        <f t="shared" si="759"/>
        <v>0</v>
      </c>
      <c r="I141" s="94">
        <f t="shared" si="759"/>
        <v>0</v>
      </c>
      <c r="J141" s="94">
        <f t="shared" si="759"/>
        <v>0</v>
      </c>
      <c r="K141" s="94">
        <f t="shared" si="759"/>
        <v>0</v>
      </c>
      <c r="L141" s="94">
        <f t="shared" si="759"/>
        <v>0</v>
      </c>
      <c r="M141" s="94">
        <f t="shared" si="759"/>
        <v>0</v>
      </c>
      <c r="N141" s="94">
        <f t="shared" si="759"/>
        <v>0</v>
      </c>
      <c r="O141" s="94">
        <f t="shared" si="759"/>
        <v>0</v>
      </c>
      <c r="P141" s="94">
        <f t="shared" si="759"/>
        <v>0</v>
      </c>
      <c r="Q141" s="94">
        <f t="shared" si="759"/>
        <v>0</v>
      </c>
      <c r="R141" s="94">
        <f t="shared" si="759"/>
        <v>0</v>
      </c>
      <c r="S141" s="94">
        <f t="shared" si="759"/>
        <v>0</v>
      </c>
      <c r="T141" s="94">
        <f t="shared" si="759"/>
        <v>0</v>
      </c>
      <c r="U141" s="94">
        <f t="shared" si="759"/>
        <v>0</v>
      </c>
      <c r="V141" s="94">
        <f t="shared" si="759"/>
        <v>0</v>
      </c>
      <c r="W141" s="94">
        <f t="shared" si="759"/>
        <v>0</v>
      </c>
      <c r="X141" s="94">
        <f t="shared" si="759"/>
        <v>0</v>
      </c>
      <c r="Y141" s="94">
        <f t="shared" si="759"/>
        <v>0</v>
      </c>
      <c r="Z141" s="94">
        <f t="shared" si="759"/>
        <v>0</v>
      </c>
      <c r="AA141" s="94">
        <f t="shared" si="759"/>
        <v>0</v>
      </c>
      <c r="AB141" s="94">
        <f t="shared" si="759"/>
        <v>0</v>
      </c>
      <c r="AC141" s="94">
        <f t="shared" si="759"/>
        <v>0</v>
      </c>
      <c r="AD141" s="94">
        <f t="shared" si="759"/>
        <v>0</v>
      </c>
      <c r="AE141" s="94">
        <f t="shared" si="759"/>
        <v>0</v>
      </c>
      <c r="AF141" s="94">
        <f t="shared" si="759"/>
        <v>0</v>
      </c>
      <c r="AG141" s="94">
        <f t="shared" si="759"/>
        <v>0</v>
      </c>
      <c r="AH141" s="94">
        <f t="shared" si="759"/>
        <v>0</v>
      </c>
      <c r="AI141" s="94">
        <f t="shared" si="759"/>
        <v>0</v>
      </c>
      <c r="AJ141" s="94">
        <f t="shared" si="759"/>
        <v>0</v>
      </c>
      <c r="AK141" s="94">
        <f t="shared" ref="AK141:BP141" si="760">AJ148</f>
        <v>0</v>
      </c>
      <c r="AL141" s="94">
        <f t="shared" si="760"/>
        <v>0</v>
      </c>
      <c r="AM141" s="94">
        <f t="shared" si="760"/>
        <v>0</v>
      </c>
      <c r="AN141" s="94">
        <f t="shared" si="760"/>
        <v>0</v>
      </c>
      <c r="AO141" s="94">
        <f t="shared" si="760"/>
        <v>0</v>
      </c>
      <c r="AP141" s="94">
        <f t="shared" si="760"/>
        <v>0</v>
      </c>
      <c r="AQ141" s="94">
        <f t="shared" si="760"/>
        <v>0</v>
      </c>
      <c r="AR141" s="94">
        <f t="shared" si="760"/>
        <v>0</v>
      </c>
      <c r="AS141" s="94">
        <f t="shared" si="760"/>
        <v>0</v>
      </c>
      <c r="AT141" s="94">
        <f t="shared" si="760"/>
        <v>0</v>
      </c>
      <c r="AU141" s="94">
        <f t="shared" si="760"/>
        <v>0</v>
      </c>
      <c r="AV141" s="94">
        <f t="shared" si="760"/>
        <v>0</v>
      </c>
      <c r="AW141" s="94">
        <f t="shared" si="760"/>
        <v>0</v>
      </c>
      <c r="AX141" s="94">
        <f t="shared" si="760"/>
        <v>0</v>
      </c>
      <c r="AY141" s="94">
        <f t="shared" si="760"/>
        <v>0</v>
      </c>
      <c r="AZ141" s="94">
        <f t="shared" si="760"/>
        <v>0</v>
      </c>
      <c r="BA141" s="94">
        <f t="shared" si="760"/>
        <v>0</v>
      </c>
      <c r="BB141" s="94">
        <f t="shared" si="760"/>
        <v>0</v>
      </c>
      <c r="BC141" s="94">
        <f t="shared" si="760"/>
        <v>0</v>
      </c>
      <c r="BD141" s="94">
        <f t="shared" si="760"/>
        <v>0</v>
      </c>
      <c r="BE141" s="94">
        <f t="shared" si="760"/>
        <v>0</v>
      </c>
      <c r="BF141" s="94">
        <f t="shared" si="760"/>
        <v>0</v>
      </c>
      <c r="BG141" s="94">
        <f t="shared" si="760"/>
        <v>0</v>
      </c>
      <c r="BH141" s="94">
        <f t="shared" si="760"/>
        <v>0</v>
      </c>
      <c r="BI141" s="94">
        <f t="shared" si="760"/>
        <v>0</v>
      </c>
      <c r="BJ141" s="94">
        <f t="shared" si="760"/>
        <v>0</v>
      </c>
      <c r="BK141" s="94">
        <f t="shared" si="760"/>
        <v>0</v>
      </c>
      <c r="BL141" s="94">
        <f t="shared" si="760"/>
        <v>0</v>
      </c>
      <c r="BM141" s="94">
        <f t="shared" si="760"/>
        <v>0</v>
      </c>
      <c r="BN141" s="94">
        <f t="shared" si="760"/>
        <v>0</v>
      </c>
      <c r="BO141" s="94">
        <f t="shared" si="760"/>
        <v>0</v>
      </c>
      <c r="BP141" s="94">
        <f t="shared" si="760"/>
        <v>0</v>
      </c>
      <c r="BQ141" s="94">
        <f t="shared" ref="BQ141:DW141" si="761">BP148</f>
        <v>0</v>
      </c>
      <c r="BR141" s="94">
        <f t="shared" si="761"/>
        <v>0</v>
      </c>
      <c r="BS141" s="94">
        <f t="shared" si="761"/>
        <v>0</v>
      </c>
      <c r="BT141" s="94">
        <f t="shared" si="761"/>
        <v>0</v>
      </c>
      <c r="BU141" s="94">
        <f t="shared" si="761"/>
        <v>0</v>
      </c>
      <c r="BV141" s="94">
        <f t="shared" si="761"/>
        <v>0</v>
      </c>
      <c r="BW141" s="94">
        <f t="shared" si="761"/>
        <v>0</v>
      </c>
      <c r="BX141" s="94">
        <f t="shared" si="761"/>
        <v>0</v>
      </c>
      <c r="BY141" s="94">
        <f t="shared" si="761"/>
        <v>0</v>
      </c>
      <c r="BZ141" s="94">
        <f t="shared" si="761"/>
        <v>0</v>
      </c>
      <c r="CA141" s="94">
        <f t="shared" si="761"/>
        <v>0</v>
      </c>
      <c r="CB141" s="94">
        <f t="shared" si="761"/>
        <v>0</v>
      </c>
      <c r="CC141" s="94">
        <f t="shared" si="761"/>
        <v>0</v>
      </c>
      <c r="CD141" s="94">
        <f t="shared" si="761"/>
        <v>0</v>
      </c>
      <c r="CE141" s="94">
        <f t="shared" si="761"/>
        <v>0</v>
      </c>
      <c r="CF141" s="94">
        <f t="shared" si="761"/>
        <v>0</v>
      </c>
      <c r="CG141" s="94">
        <f t="shared" si="761"/>
        <v>0</v>
      </c>
      <c r="CH141" s="94">
        <f t="shared" si="761"/>
        <v>0</v>
      </c>
      <c r="CI141" s="94">
        <f t="shared" si="761"/>
        <v>0</v>
      </c>
      <c r="CJ141" s="94">
        <f t="shared" ref="CJ141" si="762">CI148</f>
        <v>0</v>
      </c>
      <c r="CK141" s="94">
        <f t="shared" ref="CK141" si="763">CJ148</f>
        <v>0</v>
      </c>
      <c r="CL141" s="94">
        <f t="shared" ref="CL141" si="764">CK148</f>
        <v>0</v>
      </c>
      <c r="CM141" s="94">
        <f t="shared" ref="CM141" si="765">CL148</f>
        <v>0</v>
      </c>
      <c r="CN141" s="94">
        <f t="shared" ref="CN141" si="766">CM148</f>
        <v>0</v>
      </c>
      <c r="CO141" s="94">
        <f t="shared" ref="CO141" si="767">CN148</f>
        <v>0</v>
      </c>
      <c r="CP141" s="94">
        <f t="shared" ref="CP141" si="768">CO148</f>
        <v>0</v>
      </c>
      <c r="CQ141" s="94">
        <f t="shared" ref="CQ141" si="769">CP148</f>
        <v>0</v>
      </c>
      <c r="CR141" s="94">
        <f t="shared" ref="CR141" si="770">CQ148</f>
        <v>0</v>
      </c>
      <c r="CS141" s="94">
        <f t="shared" ref="CS141" si="771">CR148</f>
        <v>0</v>
      </c>
      <c r="CT141" s="94">
        <f t="shared" ref="CT141" si="772">CS148</f>
        <v>1093714.3698840474</v>
      </c>
      <c r="CU141" s="94">
        <f t="shared" ref="CU141" si="773">CT148</f>
        <v>1050139.1498840475</v>
      </c>
      <c r="CV141" s="94">
        <f t="shared" ref="CV141" si="774">CU148</f>
        <v>1002304.3998840475</v>
      </c>
      <c r="CW141" s="94">
        <f t="shared" ref="CW141" si="775">CV148</f>
        <v>957556.22988404741</v>
      </c>
      <c r="CX141" s="94">
        <f t="shared" ref="CX141" si="776">CW148</f>
        <v>903969.82988404739</v>
      </c>
      <c r="CY141" s="94">
        <f t="shared" ref="CY141" si="777">CX148</f>
        <v>848100.91988404735</v>
      </c>
      <c r="CZ141" s="94">
        <f t="shared" ref="CZ141" si="778">CY148</f>
        <v>794726.79988404736</v>
      </c>
      <c r="DA141" s="94">
        <f t="shared" ref="DA141" si="779">CZ148</f>
        <v>744862.3398840474</v>
      </c>
      <c r="DB141" s="94">
        <f t="shared" ref="DB141" si="780">DA148</f>
        <v>682147.06988404738</v>
      </c>
      <c r="DC141" s="94">
        <f t="shared" ref="DC141" si="781">DB148</f>
        <v>624349.19988404738</v>
      </c>
      <c r="DD141" s="94">
        <f t="shared" ref="DD141" si="782">DC148</f>
        <v>569467.19988404738</v>
      </c>
      <c r="DE141" s="94">
        <f t="shared" ref="DE141" si="783">DD148</f>
        <v>516864.50988404738</v>
      </c>
      <c r="DF141" s="94">
        <f t="shared" ref="DF141" si="784">DE148</f>
        <v>461586.55988404737</v>
      </c>
      <c r="DG141" s="94">
        <f t="shared" ref="DG141" si="785">DF148</f>
        <v>403908.92988404736</v>
      </c>
      <c r="DH141" s="94">
        <f t="shared" ref="DH141" si="786">DG148</f>
        <v>350903.29988404736</v>
      </c>
      <c r="DI141" s="94">
        <f t="shared" ref="DI141" si="787">DH148</f>
        <v>296280.50988404738</v>
      </c>
      <c r="DJ141" s="94">
        <f t="shared" si="761"/>
        <v>242964.62988404738</v>
      </c>
      <c r="DK141" s="94">
        <f t="shared" si="761"/>
        <v>190483.00988404738</v>
      </c>
      <c r="DL141" s="94">
        <f t="shared" si="761"/>
        <v>132810.69988404738</v>
      </c>
      <c r="DM141" s="94">
        <f t="shared" si="761"/>
        <v>-1.1595262913033366E-4</v>
      </c>
      <c r="DN141" s="94">
        <f t="shared" si="761"/>
        <v>-1.1595262913033366E-4</v>
      </c>
      <c r="DO141" s="94">
        <f t="shared" si="761"/>
        <v>-1.1595262913033366E-4</v>
      </c>
      <c r="DP141" s="94">
        <f t="shared" si="761"/>
        <v>-1.1595262913033366E-4</v>
      </c>
      <c r="DQ141" s="94">
        <f t="shared" si="761"/>
        <v>-1.1595262913033366E-4</v>
      </c>
      <c r="DR141" s="94">
        <f t="shared" si="761"/>
        <v>-1.1595262913033366E-4</v>
      </c>
      <c r="DS141" s="94">
        <f t="shared" si="761"/>
        <v>-1.1595262913033366E-4</v>
      </c>
      <c r="DT141" s="94">
        <f t="shared" si="761"/>
        <v>-1.1595262913033366E-4</v>
      </c>
      <c r="DU141" s="94">
        <f t="shared" si="761"/>
        <v>-1.1595262913033366E-4</v>
      </c>
      <c r="DV141" s="94">
        <f t="shared" si="761"/>
        <v>-1.1595262913033366E-4</v>
      </c>
      <c r="DW141" s="94">
        <f t="shared" si="761"/>
        <v>-1.1595262913033366E-4</v>
      </c>
      <c r="DX141" s="94">
        <f t="shared" ref="DX141" si="788">DW148</f>
        <v>-1.1595262913033366E-4</v>
      </c>
      <c r="DY141" s="94">
        <f t="shared" ref="DY141" si="789">DX148</f>
        <v>-1.1595262913033366E-4</v>
      </c>
      <c r="DZ141" s="94">
        <f t="shared" ref="DZ141" si="790">DY148</f>
        <v>-1.1595262913033366E-4</v>
      </c>
      <c r="EA141" s="94">
        <f t="shared" ref="EA141" si="791">DZ148</f>
        <v>-1.1595262913033366E-4</v>
      </c>
      <c r="EB141" s="94">
        <f t="shared" ref="EB141" si="792">EA148</f>
        <v>-1.1595262913033366E-4</v>
      </c>
      <c r="EC141" s="94">
        <f t="shared" ref="EC141" si="793">EB148</f>
        <v>-1.1595262913033366E-4</v>
      </c>
      <c r="ED141" s="94">
        <f t="shared" ref="ED141" si="794">EC148</f>
        <v>-1.1595262913033366E-4</v>
      </c>
      <c r="EE141" s="94">
        <f t="shared" ref="EE141" si="795">ED148</f>
        <v>-1.1595262913033366E-4</v>
      </c>
      <c r="EF141" s="94">
        <f t="shared" ref="EF141" si="796">EE148</f>
        <v>-1.1595262913033366E-4</v>
      </c>
      <c r="EG141" s="94">
        <f t="shared" ref="EG141" si="797">EF148</f>
        <v>-1.1595262913033366E-4</v>
      </c>
      <c r="EH141" s="94">
        <f t="shared" ref="EH141" si="798">EG148</f>
        <v>-1.1595262913033366E-4</v>
      </c>
      <c r="EI141" s="94">
        <f t="shared" ref="EI141" si="799">EH148</f>
        <v>-1.1595262913033366E-4</v>
      </c>
    </row>
    <row r="142" spans="1:139" x14ac:dyDescent="0.2">
      <c r="A142" s="76"/>
      <c r="B142" s="76" t="s">
        <v>150</v>
      </c>
      <c r="C142" s="78"/>
      <c r="D142" s="22">
        <v>0</v>
      </c>
      <c r="E142" s="22">
        <v>0</v>
      </c>
      <c r="F142" s="22">
        <v>0</v>
      </c>
      <c r="G142" s="22">
        <v>0</v>
      </c>
      <c r="H142" s="22">
        <v>0</v>
      </c>
      <c r="I142" s="22">
        <v>0</v>
      </c>
      <c r="J142" s="22">
        <v>0</v>
      </c>
      <c r="K142" s="22">
        <v>0</v>
      </c>
      <c r="L142" s="22">
        <v>0</v>
      </c>
      <c r="M142" s="22">
        <v>0</v>
      </c>
      <c r="N142" s="22">
        <v>0</v>
      </c>
      <c r="O142" s="22">
        <v>0</v>
      </c>
      <c r="P142" s="22">
        <v>0</v>
      </c>
      <c r="Q142" s="22">
        <v>0</v>
      </c>
      <c r="R142" s="22">
        <v>0</v>
      </c>
      <c r="S142" s="22">
        <v>0</v>
      </c>
      <c r="T142" s="22">
        <v>0</v>
      </c>
      <c r="U142" s="22">
        <v>0</v>
      </c>
      <c r="V142" s="22">
        <v>0</v>
      </c>
      <c r="W142" s="22">
        <v>0</v>
      </c>
      <c r="X142" s="22">
        <v>0</v>
      </c>
      <c r="Y142" s="22">
        <v>0</v>
      </c>
      <c r="Z142" s="22">
        <v>0</v>
      </c>
      <c r="AA142" s="22">
        <v>0</v>
      </c>
      <c r="AB142" s="22">
        <v>0</v>
      </c>
      <c r="AC142" s="22">
        <v>0</v>
      </c>
      <c r="AD142" s="22">
        <v>0</v>
      </c>
      <c r="AE142" s="22">
        <v>0</v>
      </c>
      <c r="AF142" s="22">
        <v>0</v>
      </c>
      <c r="AG142" s="22">
        <v>0</v>
      </c>
      <c r="AH142" s="22">
        <v>0</v>
      </c>
      <c r="AI142" s="22">
        <v>0</v>
      </c>
      <c r="AJ142" s="22">
        <v>0</v>
      </c>
      <c r="AK142" s="22">
        <v>0</v>
      </c>
      <c r="AL142" s="22">
        <v>0</v>
      </c>
      <c r="AM142" s="22">
        <v>0</v>
      </c>
      <c r="AN142" s="22">
        <v>0</v>
      </c>
      <c r="AO142" s="22">
        <v>0</v>
      </c>
      <c r="AP142" s="22">
        <v>0</v>
      </c>
      <c r="AQ142" s="22">
        <v>0</v>
      </c>
      <c r="AR142" s="22">
        <v>0</v>
      </c>
      <c r="AS142" s="22">
        <v>0</v>
      </c>
      <c r="AT142" s="22">
        <v>0</v>
      </c>
      <c r="AU142" s="22">
        <v>0</v>
      </c>
      <c r="AV142" s="22">
        <v>0</v>
      </c>
      <c r="AW142" s="22">
        <v>0</v>
      </c>
      <c r="AX142" s="22">
        <v>0</v>
      </c>
      <c r="AY142" s="22">
        <v>0</v>
      </c>
      <c r="AZ142" s="22">
        <v>0</v>
      </c>
      <c r="BA142" s="22">
        <v>0</v>
      </c>
      <c r="BB142" s="22">
        <v>0</v>
      </c>
      <c r="BC142" s="22">
        <v>0</v>
      </c>
      <c r="BD142" s="22">
        <v>0</v>
      </c>
      <c r="BE142" s="22">
        <v>0</v>
      </c>
      <c r="BF142" s="22">
        <v>0</v>
      </c>
      <c r="BG142" s="22">
        <v>0</v>
      </c>
      <c r="BH142" s="22">
        <v>0</v>
      </c>
      <c r="BI142" s="22">
        <v>0</v>
      </c>
      <c r="BJ142" s="22">
        <v>0</v>
      </c>
      <c r="BK142" s="22">
        <v>0</v>
      </c>
      <c r="BL142" s="22">
        <v>0</v>
      </c>
      <c r="BM142" s="22">
        <v>0</v>
      </c>
      <c r="BN142" s="22">
        <v>0</v>
      </c>
      <c r="BO142" s="22">
        <v>0</v>
      </c>
      <c r="BP142" s="22">
        <v>0</v>
      </c>
      <c r="BQ142" s="22">
        <v>0</v>
      </c>
      <c r="BR142" s="22">
        <v>0</v>
      </c>
      <c r="BS142" s="22">
        <v>0</v>
      </c>
      <c r="BT142" s="22">
        <v>0</v>
      </c>
      <c r="BU142" s="22">
        <v>0</v>
      </c>
      <c r="BV142" s="22">
        <v>0</v>
      </c>
      <c r="BW142" s="22">
        <v>0</v>
      </c>
      <c r="BX142" s="22">
        <v>0</v>
      </c>
      <c r="BY142" s="22">
        <v>0</v>
      </c>
      <c r="BZ142" s="22">
        <v>0</v>
      </c>
      <c r="CA142" s="22">
        <v>0</v>
      </c>
      <c r="CB142" s="22">
        <v>0</v>
      </c>
      <c r="CC142" s="22">
        <v>0</v>
      </c>
      <c r="CD142" s="22">
        <v>0</v>
      </c>
      <c r="CE142" s="22">
        <v>0</v>
      </c>
      <c r="CF142" s="22">
        <v>0</v>
      </c>
      <c r="CG142" s="22">
        <v>0</v>
      </c>
      <c r="CH142" s="22">
        <v>0</v>
      </c>
      <c r="CI142" s="22">
        <v>0</v>
      </c>
      <c r="CJ142" s="22">
        <v>0</v>
      </c>
      <c r="CK142" s="22">
        <v>0</v>
      </c>
      <c r="CL142" s="22">
        <v>0</v>
      </c>
      <c r="CM142" s="22">
        <v>0</v>
      </c>
      <c r="CN142" s="22">
        <v>0</v>
      </c>
      <c r="CO142" s="22">
        <v>0</v>
      </c>
      <c r="CP142" s="22">
        <v>0</v>
      </c>
      <c r="CQ142" s="22">
        <v>0</v>
      </c>
      <c r="CR142" s="22">
        <v>0</v>
      </c>
      <c r="CS142" s="22">
        <v>0</v>
      </c>
      <c r="CT142" s="22">
        <v>0</v>
      </c>
      <c r="CU142" s="22">
        <v>0</v>
      </c>
      <c r="CV142" s="22">
        <v>0</v>
      </c>
      <c r="CW142" s="22">
        <v>0</v>
      </c>
      <c r="CX142" s="22">
        <v>0</v>
      </c>
      <c r="CY142" s="22">
        <v>0</v>
      </c>
      <c r="CZ142" s="22">
        <v>0</v>
      </c>
      <c r="DA142" s="22">
        <v>0</v>
      </c>
      <c r="DB142" s="22">
        <v>0</v>
      </c>
      <c r="DC142" s="22">
        <v>0</v>
      </c>
      <c r="DD142" s="22">
        <v>0</v>
      </c>
      <c r="DE142" s="22">
        <v>0</v>
      </c>
      <c r="DF142" s="22">
        <v>0</v>
      </c>
      <c r="DG142" s="22">
        <v>0</v>
      </c>
      <c r="DH142" s="22">
        <v>0</v>
      </c>
      <c r="DI142" s="22">
        <v>0</v>
      </c>
      <c r="DJ142" s="22">
        <v>0</v>
      </c>
      <c r="DK142" s="22">
        <v>0</v>
      </c>
      <c r="DL142" s="22">
        <v>-130934.94355394736</v>
      </c>
      <c r="DM142" s="22">
        <v>0</v>
      </c>
      <c r="DN142" s="22">
        <v>0</v>
      </c>
      <c r="DO142" s="22">
        <v>0</v>
      </c>
      <c r="DP142" s="22">
        <v>0</v>
      </c>
      <c r="DQ142" s="22">
        <v>0</v>
      </c>
      <c r="DR142" s="22">
        <v>0</v>
      </c>
      <c r="DS142" s="22">
        <v>0</v>
      </c>
      <c r="DT142" s="22">
        <v>0</v>
      </c>
      <c r="DU142" s="22">
        <v>0</v>
      </c>
      <c r="DV142" s="22">
        <v>0</v>
      </c>
      <c r="DW142" s="22">
        <v>0</v>
      </c>
      <c r="DX142" s="315">
        <v>1.1595262913033366E-4</v>
      </c>
      <c r="DY142" s="22">
        <v>0</v>
      </c>
      <c r="DZ142" s="22">
        <v>0</v>
      </c>
      <c r="EA142" s="22">
        <v>0</v>
      </c>
      <c r="EB142" s="22">
        <v>0</v>
      </c>
      <c r="EC142" s="22">
        <v>0</v>
      </c>
      <c r="ED142" s="22">
        <v>0</v>
      </c>
      <c r="EE142" s="22">
        <v>0</v>
      </c>
      <c r="EF142" s="22">
        <v>0</v>
      </c>
      <c r="EG142" s="22">
        <v>0</v>
      </c>
      <c r="EH142" s="22">
        <v>0</v>
      </c>
      <c r="EI142" s="22">
        <v>0</v>
      </c>
    </row>
    <row r="143" spans="1:139" x14ac:dyDescent="0.2">
      <c r="A143" s="76"/>
      <c r="B143" s="76" t="s">
        <v>231</v>
      </c>
      <c r="C143" s="77"/>
      <c r="D143" s="22">
        <v>0</v>
      </c>
      <c r="E143" s="22">
        <v>0</v>
      </c>
      <c r="F143" s="22">
        <v>0</v>
      </c>
      <c r="G143" s="22">
        <v>0</v>
      </c>
      <c r="H143" s="22">
        <v>0</v>
      </c>
      <c r="I143" s="22">
        <v>0</v>
      </c>
      <c r="J143" s="22">
        <v>0</v>
      </c>
      <c r="K143" s="22">
        <v>0</v>
      </c>
      <c r="L143" s="22">
        <v>0</v>
      </c>
      <c r="M143" s="22">
        <v>0</v>
      </c>
      <c r="N143" s="22">
        <v>0</v>
      </c>
      <c r="O143" s="22">
        <v>0</v>
      </c>
      <c r="P143" s="22">
        <v>0</v>
      </c>
      <c r="Q143" s="22">
        <v>0</v>
      </c>
      <c r="R143" s="22">
        <v>0</v>
      </c>
      <c r="S143" s="22">
        <v>0</v>
      </c>
      <c r="T143" s="22">
        <v>0</v>
      </c>
      <c r="U143" s="22">
        <v>0</v>
      </c>
      <c r="V143" s="22">
        <v>0</v>
      </c>
      <c r="W143" s="22">
        <v>0</v>
      </c>
      <c r="X143" s="22">
        <v>0</v>
      </c>
      <c r="Y143" s="22">
        <v>0</v>
      </c>
      <c r="Z143" s="22">
        <v>0</v>
      </c>
      <c r="AA143" s="22">
        <v>0</v>
      </c>
      <c r="AB143" s="22">
        <v>0</v>
      </c>
      <c r="AC143" s="22">
        <v>0</v>
      </c>
      <c r="AD143" s="22">
        <v>0</v>
      </c>
      <c r="AE143" s="22">
        <v>0</v>
      </c>
      <c r="AF143" s="22">
        <v>0</v>
      </c>
      <c r="AG143" s="22">
        <v>0</v>
      </c>
      <c r="AH143" s="22">
        <v>0</v>
      </c>
      <c r="AI143" s="22">
        <v>0</v>
      </c>
      <c r="AJ143" s="22">
        <v>0</v>
      </c>
      <c r="AK143" s="22">
        <v>0</v>
      </c>
      <c r="AL143" s="22">
        <v>0</v>
      </c>
      <c r="AM143" s="22">
        <v>0</v>
      </c>
      <c r="AN143" s="22">
        <v>0</v>
      </c>
      <c r="AO143" s="22">
        <v>0</v>
      </c>
      <c r="AP143" s="22">
        <v>0</v>
      </c>
      <c r="AQ143" s="22">
        <v>0</v>
      </c>
      <c r="AR143" s="22">
        <v>0</v>
      </c>
      <c r="AS143" s="22">
        <v>0</v>
      </c>
      <c r="AT143" s="22">
        <v>0</v>
      </c>
      <c r="AU143" s="22">
        <v>0</v>
      </c>
      <c r="AV143" s="22">
        <v>0</v>
      </c>
      <c r="AW143" s="22">
        <v>0</v>
      </c>
      <c r="AX143" s="22">
        <v>0</v>
      </c>
      <c r="AY143" s="22">
        <v>0</v>
      </c>
      <c r="AZ143" s="22">
        <v>0</v>
      </c>
      <c r="BA143" s="22">
        <v>0</v>
      </c>
      <c r="BB143" s="22">
        <v>0</v>
      </c>
      <c r="BC143" s="22">
        <v>0</v>
      </c>
      <c r="BD143" s="22">
        <v>0</v>
      </c>
      <c r="BE143" s="22">
        <v>0</v>
      </c>
      <c r="BF143" s="22">
        <v>0</v>
      </c>
      <c r="BG143" s="22">
        <v>0</v>
      </c>
      <c r="BH143" s="22">
        <v>0</v>
      </c>
      <c r="BI143" s="22">
        <v>0</v>
      </c>
      <c r="BJ143" s="22">
        <v>0</v>
      </c>
      <c r="BK143" s="22">
        <v>0</v>
      </c>
      <c r="BL143" s="22">
        <v>0</v>
      </c>
      <c r="BM143" s="22">
        <v>0</v>
      </c>
      <c r="BN143" s="22">
        <v>0</v>
      </c>
      <c r="BO143" s="22">
        <v>0</v>
      </c>
      <c r="BP143" s="22">
        <v>0</v>
      </c>
      <c r="BQ143" s="22">
        <v>0</v>
      </c>
      <c r="BR143" s="22">
        <v>0</v>
      </c>
      <c r="BS143" s="22">
        <v>0</v>
      </c>
      <c r="BT143" s="22">
        <v>0</v>
      </c>
      <c r="BU143" s="22">
        <v>0</v>
      </c>
      <c r="BV143" s="22">
        <v>0</v>
      </c>
      <c r="BW143" s="22">
        <v>0</v>
      </c>
      <c r="BX143" s="22">
        <v>0</v>
      </c>
      <c r="BY143" s="22">
        <v>0</v>
      </c>
      <c r="BZ143" s="22">
        <v>0</v>
      </c>
      <c r="CA143" s="22">
        <v>0</v>
      </c>
      <c r="CB143" s="22">
        <v>0</v>
      </c>
      <c r="CC143" s="22">
        <v>0</v>
      </c>
      <c r="CD143" s="22">
        <v>0</v>
      </c>
      <c r="CE143" s="22">
        <v>0</v>
      </c>
      <c r="CF143" s="22">
        <v>0</v>
      </c>
      <c r="CG143" s="22">
        <v>0</v>
      </c>
      <c r="CH143" s="22">
        <v>0</v>
      </c>
      <c r="CI143" s="22">
        <v>0</v>
      </c>
      <c r="CJ143" s="22">
        <v>0</v>
      </c>
      <c r="CK143" s="22">
        <v>0</v>
      </c>
      <c r="CL143" s="22">
        <v>0</v>
      </c>
      <c r="CM143" s="22">
        <v>0</v>
      </c>
      <c r="CN143" s="22">
        <v>0</v>
      </c>
      <c r="CO143" s="22">
        <v>0</v>
      </c>
      <c r="CP143" s="22">
        <v>0</v>
      </c>
      <c r="CQ143" s="22">
        <v>0</v>
      </c>
      <c r="CR143" s="22">
        <v>0</v>
      </c>
      <c r="CS143" s="22">
        <v>860463.71081540734</v>
      </c>
      <c r="CT143" s="22">
        <v>0</v>
      </c>
      <c r="CU143" s="22">
        <v>0</v>
      </c>
      <c r="CV143" s="22">
        <v>0</v>
      </c>
      <c r="CW143" s="22">
        <v>0</v>
      </c>
      <c r="CX143" s="22">
        <v>0</v>
      </c>
      <c r="CY143" s="22">
        <v>0</v>
      </c>
      <c r="CZ143" s="22">
        <v>0</v>
      </c>
      <c r="DA143" s="22">
        <v>0</v>
      </c>
      <c r="DB143" s="22">
        <v>0</v>
      </c>
      <c r="DC143" s="22">
        <v>0</v>
      </c>
      <c r="DD143" s="22">
        <v>0</v>
      </c>
      <c r="DE143" s="22">
        <v>0</v>
      </c>
      <c r="DF143" s="22">
        <v>0</v>
      </c>
      <c r="DG143" s="22">
        <v>0</v>
      </c>
      <c r="DH143" s="22">
        <v>0</v>
      </c>
      <c r="DI143" s="22">
        <v>0</v>
      </c>
      <c r="DJ143" s="22">
        <v>0</v>
      </c>
      <c r="DK143" s="22">
        <v>0</v>
      </c>
      <c r="DL143" s="22">
        <v>-1875.7564460526482</v>
      </c>
      <c r="DM143" s="22">
        <v>0</v>
      </c>
      <c r="DN143" s="22">
        <v>0</v>
      </c>
      <c r="DO143" s="22">
        <v>0</v>
      </c>
      <c r="DP143" s="22">
        <v>0</v>
      </c>
      <c r="DQ143" s="22">
        <v>0</v>
      </c>
      <c r="DR143" s="22">
        <v>0</v>
      </c>
      <c r="DS143" s="22">
        <v>0</v>
      </c>
      <c r="DT143" s="22">
        <v>0</v>
      </c>
      <c r="DU143" s="22">
        <v>0</v>
      </c>
      <c r="DV143" s="22">
        <v>0</v>
      </c>
      <c r="DW143" s="22">
        <v>0</v>
      </c>
      <c r="DX143" s="315">
        <v>-1.1595262913033366E-4</v>
      </c>
      <c r="DY143" s="22">
        <v>0</v>
      </c>
      <c r="DZ143" s="22">
        <v>0</v>
      </c>
      <c r="EA143" s="22">
        <v>0</v>
      </c>
      <c r="EB143" s="22">
        <v>0</v>
      </c>
      <c r="EC143" s="22">
        <v>0</v>
      </c>
      <c r="ED143" s="22">
        <v>0</v>
      </c>
      <c r="EE143" s="22">
        <v>0</v>
      </c>
      <c r="EF143" s="22">
        <v>0</v>
      </c>
      <c r="EG143" s="22">
        <v>0</v>
      </c>
      <c r="EH143" s="22">
        <v>0</v>
      </c>
      <c r="EI143" s="22">
        <v>0</v>
      </c>
    </row>
    <row r="144" spans="1:139" x14ac:dyDescent="0.2">
      <c r="A144" s="76"/>
      <c r="B144" s="76" t="s">
        <v>234</v>
      </c>
      <c r="C144" s="77"/>
      <c r="D144" s="22">
        <v>0</v>
      </c>
      <c r="E144" s="22">
        <v>0</v>
      </c>
      <c r="F144" s="22">
        <v>0</v>
      </c>
      <c r="G144" s="22">
        <v>0</v>
      </c>
      <c r="H144" s="22">
        <v>0</v>
      </c>
      <c r="I144" s="22">
        <v>0</v>
      </c>
      <c r="J144" s="22">
        <v>0</v>
      </c>
      <c r="K144" s="22">
        <v>0</v>
      </c>
      <c r="L144" s="22">
        <v>0</v>
      </c>
      <c r="M144" s="22">
        <v>0</v>
      </c>
      <c r="N144" s="22">
        <v>0</v>
      </c>
      <c r="O144" s="22">
        <v>0</v>
      </c>
      <c r="P144" s="22">
        <v>0</v>
      </c>
      <c r="Q144" s="22">
        <v>0</v>
      </c>
      <c r="R144" s="22">
        <v>0</v>
      </c>
      <c r="S144" s="22">
        <v>0</v>
      </c>
      <c r="T144" s="22">
        <v>0</v>
      </c>
      <c r="U144" s="22">
        <v>0</v>
      </c>
      <c r="V144" s="22">
        <v>0</v>
      </c>
      <c r="W144" s="22">
        <v>0</v>
      </c>
      <c r="X144" s="22">
        <v>0</v>
      </c>
      <c r="Y144" s="22">
        <v>0</v>
      </c>
      <c r="Z144" s="22">
        <v>0</v>
      </c>
      <c r="AA144" s="22">
        <v>0</v>
      </c>
      <c r="AB144" s="22">
        <v>0</v>
      </c>
      <c r="AC144" s="22">
        <v>0</v>
      </c>
      <c r="AD144" s="22">
        <v>0</v>
      </c>
      <c r="AE144" s="22">
        <v>0</v>
      </c>
      <c r="AF144" s="22">
        <v>0</v>
      </c>
      <c r="AG144" s="22">
        <v>0</v>
      </c>
      <c r="AH144" s="22">
        <v>0</v>
      </c>
      <c r="AI144" s="22">
        <v>0</v>
      </c>
      <c r="AJ144" s="22">
        <v>0</v>
      </c>
      <c r="AK144" s="22">
        <v>0</v>
      </c>
      <c r="AL144" s="22">
        <v>0</v>
      </c>
      <c r="AM144" s="22">
        <v>0</v>
      </c>
      <c r="AN144" s="22">
        <v>0</v>
      </c>
      <c r="AO144" s="22">
        <v>0</v>
      </c>
      <c r="AP144" s="22">
        <v>0</v>
      </c>
      <c r="AQ144" s="22">
        <v>0</v>
      </c>
      <c r="AR144" s="22">
        <v>0</v>
      </c>
      <c r="AS144" s="22">
        <v>0</v>
      </c>
      <c r="AT144" s="22">
        <v>0</v>
      </c>
      <c r="AU144" s="22">
        <v>0</v>
      </c>
      <c r="AV144" s="22">
        <v>0</v>
      </c>
      <c r="AW144" s="22">
        <v>0</v>
      </c>
      <c r="AX144" s="22">
        <v>0</v>
      </c>
      <c r="AY144" s="22">
        <v>0</v>
      </c>
      <c r="AZ144" s="22">
        <v>0</v>
      </c>
      <c r="BA144" s="22">
        <v>0</v>
      </c>
      <c r="BB144" s="22">
        <v>0</v>
      </c>
      <c r="BC144" s="22">
        <v>0</v>
      </c>
      <c r="BD144" s="22">
        <v>0</v>
      </c>
      <c r="BE144" s="22">
        <v>0</v>
      </c>
      <c r="BF144" s="22">
        <v>0</v>
      </c>
      <c r="BG144" s="22">
        <v>0</v>
      </c>
      <c r="BH144" s="22">
        <v>0</v>
      </c>
      <c r="BI144" s="22">
        <v>0</v>
      </c>
      <c r="BJ144" s="22">
        <v>0</v>
      </c>
      <c r="BK144" s="22">
        <v>0</v>
      </c>
      <c r="BL144" s="22">
        <v>0</v>
      </c>
      <c r="BM144" s="22">
        <v>0</v>
      </c>
      <c r="BN144" s="22">
        <v>0</v>
      </c>
      <c r="BO144" s="22">
        <v>0</v>
      </c>
      <c r="BP144" s="22">
        <v>0</v>
      </c>
      <c r="BQ144" s="22">
        <v>0</v>
      </c>
      <c r="BR144" s="22">
        <v>0</v>
      </c>
      <c r="BS144" s="22">
        <v>0</v>
      </c>
      <c r="BT144" s="22">
        <v>0</v>
      </c>
      <c r="BU144" s="22">
        <v>0</v>
      </c>
      <c r="BV144" s="22">
        <v>0</v>
      </c>
      <c r="BW144" s="22">
        <v>0</v>
      </c>
      <c r="BX144" s="22">
        <v>0</v>
      </c>
      <c r="BY144" s="22">
        <v>0</v>
      </c>
      <c r="BZ144" s="22">
        <v>0</v>
      </c>
      <c r="CA144" s="22">
        <v>0</v>
      </c>
      <c r="CB144" s="22">
        <v>0</v>
      </c>
      <c r="CC144" s="22">
        <v>0</v>
      </c>
      <c r="CD144" s="22">
        <v>0</v>
      </c>
      <c r="CE144" s="22">
        <v>0</v>
      </c>
      <c r="CF144" s="22">
        <v>0</v>
      </c>
      <c r="CG144" s="22">
        <v>0</v>
      </c>
      <c r="CH144" s="22">
        <v>0</v>
      </c>
      <c r="CI144" s="22">
        <v>0</v>
      </c>
      <c r="CJ144" s="22">
        <v>0</v>
      </c>
      <c r="CK144" s="22">
        <v>0</v>
      </c>
      <c r="CL144" s="22">
        <v>0</v>
      </c>
      <c r="CM144" s="22">
        <v>0</v>
      </c>
      <c r="CN144" s="22">
        <v>0</v>
      </c>
      <c r="CO144" s="22">
        <v>0</v>
      </c>
      <c r="CP144" s="22">
        <v>0</v>
      </c>
      <c r="CQ144" s="22">
        <v>0</v>
      </c>
      <c r="CR144" s="22">
        <v>0</v>
      </c>
      <c r="CS144" s="22">
        <v>239438.31906864003</v>
      </c>
      <c r="CT144" s="22">
        <v>0</v>
      </c>
      <c r="CU144" s="22">
        <v>0</v>
      </c>
      <c r="CV144" s="22">
        <v>0</v>
      </c>
      <c r="CW144" s="22">
        <v>0</v>
      </c>
      <c r="CX144" s="22">
        <v>0</v>
      </c>
      <c r="CY144" s="22">
        <v>0</v>
      </c>
      <c r="CZ144" s="22">
        <v>0</v>
      </c>
      <c r="DA144" s="22">
        <v>0</v>
      </c>
      <c r="DB144" s="22">
        <v>0</v>
      </c>
      <c r="DC144" s="22">
        <v>0</v>
      </c>
      <c r="DD144" s="22">
        <v>0</v>
      </c>
      <c r="DE144" s="22">
        <v>0</v>
      </c>
      <c r="DF144" s="22">
        <v>0</v>
      </c>
      <c r="DG144" s="22">
        <v>0</v>
      </c>
      <c r="DH144" s="22">
        <v>0</v>
      </c>
      <c r="DI144" s="22">
        <v>0</v>
      </c>
      <c r="DJ144" s="22">
        <v>0</v>
      </c>
      <c r="DK144" s="22">
        <v>0</v>
      </c>
      <c r="DL144" s="22">
        <v>0</v>
      </c>
      <c r="DM144" s="22">
        <v>0</v>
      </c>
      <c r="DN144" s="22">
        <v>0</v>
      </c>
      <c r="DO144" s="22">
        <v>0</v>
      </c>
      <c r="DP144" s="22">
        <v>0</v>
      </c>
      <c r="DQ144" s="22">
        <v>0</v>
      </c>
      <c r="DR144" s="22">
        <v>0</v>
      </c>
      <c r="DS144" s="22">
        <v>0</v>
      </c>
      <c r="DT144" s="22">
        <v>0</v>
      </c>
      <c r="DU144" s="22">
        <v>0</v>
      </c>
      <c r="DV144" s="22">
        <v>0</v>
      </c>
      <c r="DW144" s="22">
        <v>0</v>
      </c>
      <c r="DX144" s="22">
        <v>0</v>
      </c>
      <c r="DY144" s="22">
        <v>0</v>
      </c>
      <c r="DZ144" s="22">
        <v>0</v>
      </c>
      <c r="EA144" s="22">
        <v>0</v>
      </c>
      <c r="EB144" s="22">
        <v>0</v>
      </c>
      <c r="EC144" s="22">
        <v>0</v>
      </c>
      <c r="ED144" s="22">
        <v>0</v>
      </c>
      <c r="EE144" s="22">
        <v>0</v>
      </c>
      <c r="EF144" s="22">
        <v>0</v>
      </c>
      <c r="EG144" s="22">
        <v>0</v>
      </c>
      <c r="EH144" s="22">
        <v>0</v>
      </c>
      <c r="EI144" s="22">
        <v>0</v>
      </c>
    </row>
    <row r="145" spans="1:139" x14ac:dyDescent="0.2">
      <c r="A145" s="76"/>
      <c r="B145" s="76" t="s">
        <v>290</v>
      </c>
      <c r="C145" s="77"/>
      <c r="D145" s="22">
        <v>0</v>
      </c>
      <c r="E145" s="22">
        <v>0</v>
      </c>
      <c r="F145" s="22">
        <v>0</v>
      </c>
      <c r="G145" s="22">
        <v>0</v>
      </c>
      <c r="H145" s="22">
        <v>0</v>
      </c>
      <c r="I145" s="22">
        <v>0</v>
      </c>
      <c r="J145" s="22">
        <v>0</v>
      </c>
      <c r="K145" s="22">
        <v>0</v>
      </c>
      <c r="L145" s="22">
        <v>0</v>
      </c>
      <c r="M145" s="22">
        <v>0</v>
      </c>
      <c r="N145" s="22">
        <v>0</v>
      </c>
      <c r="O145" s="22">
        <v>0</v>
      </c>
      <c r="P145" s="22">
        <v>0</v>
      </c>
      <c r="Q145" s="22">
        <v>0</v>
      </c>
      <c r="R145" s="22">
        <v>0</v>
      </c>
      <c r="S145" s="22">
        <v>0</v>
      </c>
      <c r="T145" s="22">
        <v>0</v>
      </c>
      <c r="U145" s="22">
        <v>0</v>
      </c>
      <c r="V145" s="22">
        <v>0</v>
      </c>
      <c r="W145" s="22">
        <v>0</v>
      </c>
      <c r="X145" s="22">
        <v>0</v>
      </c>
      <c r="Y145" s="22">
        <v>0</v>
      </c>
      <c r="Z145" s="22">
        <v>0</v>
      </c>
      <c r="AA145" s="22">
        <v>0</v>
      </c>
      <c r="AB145" s="22">
        <v>0</v>
      </c>
      <c r="AC145" s="22">
        <v>0</v>
      </c>
      <c r="AD145" s="22">
        <v>0</v>
      </c>
      <c r="AE145" s="22">
        <v>0</v>
      </c>
      <c r="AF145" s="22">
        <v>0</v>
      </c>
      <c r="AG145" s="22">
        <v>0</v>
      </c>
      <c r="AH145" s="22">
        <v>0</v>
      </c>
      <c r="AI145" s="22">
        <v>0</v>
      </c>
      <c r="AJ145" s="22">
        <v>0</v>
      </c>
      <c r="AK145" s="22">
        <v>0</v>
      </c>
      <c r="AL145" s="22">
        <v>0</v>
      </c>
      <c r="AM145" s="22">
        <v>0</v>
      </c>
      <c r="AN145" s="22">
        <v>0</v>
      </c>
      <c r="AO145" s="22">
        <v>0</v>
      </c>
      <c r="AP145" s="22">
        <v>0</v>
      </c>
      <c r="AQ145" s="22">
        <v>0</v>
      </c>
      <c r="AR145" s="22">
        <v>0</v>
      </c>
      <c r="AS145" s="22">
        <v>0</v>
      </c>
      <c r="AT145" s="22">
        <v>0</v>
      </c>
      <c r="AU145" s="22">
        <v>0</v>
      </c>
      <c r="AV145" s="22">
        <v>0</v>
      </c>
      <c r="AW145" s="22">
        <v>0</v>
      </c>
      <c r="AX145" s="22">
        <v>0</v>
      </c>
      <c r="AY145" s="22">
        <v>0</v>
      </c>
      <c r="AZ145" s="22">
        <v>0</v>
      </c>
      <c r="BA145" s="22">
        <v>0</v>
      </c>
      <c r="BB145" s="22">
        <v>0</v>
      </c>
      <c r="BC145" s="22">
        <v>0</v>
      </c>
      <c r="BD145" s="22">
        <v>0</v>
      </c>
      <c r="BE145" s="22">
        <v>0</v>
      </c>
      <c r="BF145" s="22">
        <v>0</v>
      </c>
      <c r="BG145" s="22">
        <v>0</v>
      </c>
      <c r="BH145" s="22">
        <v>0</v>
      </c>
      <c r="BI145" s="22">
        <v>0</v>
      </c>
      <c r="BJ145" s="22">
        <v>0</v>
      </c>
      <c r="BK145" s="22">
        <v>0</v>
      </c>
      <c r="BL145" s="22">
        <v>0</v>
      </c>
      <c r="BM145" s="22">
        <v>0</v>
      </c>
      <c r="BN145" s="22">
        <v>0</v>
      </c>
      <c r="BO145" s="22">
        <v>0</v>
      </c>
      <c r="BP145" s="22">
        <v>0</v>
      </c>
      <c r="BQ145" s="22">
        <v>0</v>
      </c>
      <c r="BR145" s="22">
        <v>0</v>
      </c>
      <c r="BS145" s="22">
        <v>0</v>
      </c>
      <c r="BT145" s="22">
        <v>0</v>
      </c>
      <c r="BU145" s="22">
        <v>0</v>
      </c>
      <c r="BV145" s="22">
        <v>0</v>
      </c>
      <c r="BW145" s="22">
        <v>0</v>
      </c>
      <c r="BX145" s="22">
        <v>0</v>
      </c>
      <c r="BY145" s="22">
        <v>0</v>
      </c>
      <c r="BZ145" s="22">
        <v>0</v>
      </c>
      <c r="CA145" s="22">
        <v>0</v>
      </c>
      <c r="CB145" s="22">
        <v>0</v>
      </c>
      <c r="CC145" s="22">
        <v>0</v>
      </c>
      <c r="CD145" s="22">
        <v>0</v>
      </c>
      <c r="CE145" s="22">
        <v>0</v>
      </c>
      <c r="CF145" s="22">
        <v>0</v>
      </c>
      <c r="CG145" s="22">
        <v>0</v>
      </c>
      <c r="CH145" s="22">
        <v>0</v>
      </c>
      <c r="CI145" s="22">
        <v>0</v>
      </c>
      <c r="CJ145" s="22">
        <v>0</v>
      </c>
      <c r="CK145" s="22">
        <v>0</v>
      </c>
      <c r="CL145" s="22">
        <v>0</v>
      </c>
      <c r="CM145" s="22">
        <v>0</v>
      </c>
      <c r="CN145" s="22">
        <v>0</v>
      </c>
      <c r="CO145" s="22">
        <v>0</v>
      </c>
      <c r="CP145" s="22">
        <v>0</v>
      </c>
      <c r="CQ145" s="22">
        <v>0</v>
      </c>
      <c r="CR145" s="22">
        <v>0</v>
      </c>
      <c r="CS145" s="22">
        <v>0</v>
      </c>
      <c r="CT145" s="22">
        <v>0</v>
      </c>
      <c r="CU145" s="22">
        <v>0</v>
      </c>
      <c r="CV145" s="22">
        <v>0</v>
      </c>
      <c r="CW145" s="22">
        <v>0</v>
      </c>
      <c r="CX145" s="22">
        <v>0</v>
      </c>
      <c r="CY145" s="22">
        <v>0</v>
      </c>
      <c r="CZ145" s="22">
        <v>0</v>
      </c>
      <c r="DA145" s="22">
        <v>0</v>
      </c>
      <c r="DB145" s="22">
        <v>0</v>
      </c>
      <c r="DC145" s="22">
        <v>0</v>
      </c>
      <c r="DD145" s="22">
        <v>0</v>
      </c>
      <c r="DE145" s="22">
        <v>0</v>
      </c>
      <c r="DF145" s="22">
        <v>0</v>
      </c>
      <c r="DG145" s="22">
        <v>0</v>
      </c>
      <c r="DH145" s="22">
        <v>0</v>
      </c>
      <c r="DI145" s="22">
        <v>0</v>
      </c>
      <c r="DJ145" s="22">
        <v>0</v>
      </c>
      <c r="DK145" s="22">
        <v>0</v>
      </c>
      <c r="DL145" s="22">
        <v>0</v>
      </c>
      <c r="DM145" s="22">
        <v>0</v>
      </c>
      <c r="DN145" s="22">
        <v>0</v>
      </c>
      <c r="DO145" s="22">
        <v>0</v>
      </c>
      <c r="DP145" s="22">
        <v>0</v>
      </c>
      <c r="DQ145" s="22">
        <v>0</v>
      </c>
      <c r="DR145" s="22">
        <v>0</v>
      </c>
      <c r="DS145" s="22">
        <v>0</v>
      </c>
      <c r="DT145" s="22">
        <v>0</v>
      </c>
      <c r="DU145" s="22">
        <v>0</v>
      </c>
      <c r="DV145" s="22">
        <v>0</v>
      </c>
      <c r="DW145" s="22">
        <v>0</v>
      </c>
      <c r="DX145" s="22">
        <v>0</v>
      </c>
      <c r="DY145" s="22">
        <v>0</v>
      </c>
      <c r="DZ145" s="22">
        <v>0</v>
      </c>
      <c r="EA145" s="22">
        <v>0</v>
      </c>
      <c r="EB145" s="22">
        <v>0</v>
      </c>
      <c r="EC145" s="22">
        <v>0</v>
      </c>
      <c r="ED145" s="22">
        <v>0</v>
      </c>
      <c r="EE145" s="22">
        <v>0</v>
      </c>
      <c r="EF145" s="22">
        <v>0</v>
      </c>
      <c r="EG145" s="22">
        <v>0</v>
      </c>
      <c r="EH145" s="22">
        <v>0</v>
      </c>
      <c r="EI145" s="22">
        <v>0</v>
      </c>
    </row>
    <row r="146" spans="1:139" x14ac:dyDescent="0.2">
      <c r="A146" s="76"/>
      <c r="B146" s="76" t="s">
        <v>151</v>
      </c>
      <c r="C146" s="76"/>
      <c r="D146" s="22">
        <v>0</v>
      </c>
      <c r="E146" s="22">
        <v>0</v>
      </c>
      <c r="F146" s="22">
        <v>0</v>
      </c>
      <c r="G146" s="22">
        <v>0</v>
      </c>
      <c r="H146" s="22">
        <v>0</v>
      </c>
      <c r="I146" s="22">
        <v>0</v>
      </c>
      <c r="J146" s="22">
        <v>0</v>
      </c>
      <c r="K146" s="22">
        <v>0</v>
      </c>
      <c r="L146" s="22">
        <v>0</v>
      </c>
      <c r="M146" s="22">
        <v>0</v>
      </c>
      <c r="N146" s="22">
        <v>0</v>
      </c>
      <c r="O146" s="22">
        <v>0</v>
      </c>
      <c r="P146" s="22">
        <v>0</v>
      </c>
      <c r="Q146" s="22">
        <v>0</v>
      </c>
      <c r="R146" s="22">
        <v>0</v>
      </c>
      <c r="S146" s="22">
        <v>0</v>
      </c>
      <c r="T146" s="22">
        <v>0</v>
      </c>
      <c r="U146" s="22">
        <v>0</v>
      </c>
      <c r="V146" s="22">
        <v>0</v>
      </c>
      <c r="W146" s="22">
        <v>0</v>
      </c>
      <c r="X146" s="22">
        <v>0</v>
      </c>
      <c r="Y146" s="22">
        <v>0</v>
      </c>
      <c r="Z146" s="22">
        <v>0</v>
      </c>
      <c r="AA146" s="22">
        <v>0</v>
      </c>
      <c r="AB146" s="22">
        <v>0</v>
      </c>
      <c r="AC146" s="22">
        <v>0</v>
      </c>
      <c r="AD146" s="22">
        <v>0</v>
      </c>
      <c r="AE146" s="22">
        <v>0</v>
      </c>
      <c r="AF146" s="22">
        <v>0</v>
      </c>
      <c r="AG146" s="22">
        <v>0</v>
      </c>
      <c r="AH146" s="22">
        <v>0</v>
      </c>
      <c r="AI146" s="22">
        <v>0</v>
      </c>
      <c r="AJ146" s="22">
        <v>0</v>
      </c>
      <c r="AK146" s="22">
        <v>0</v>
      </c>
      <c r="AL146" s="22">
        <v>0</v>
      </c>
      <c r="AM146" s="22">
        <v>0</v>
      </c>
      <c r="AN146" s="22">
        <v>0</v>
      </c>
      <c r="AO146" s="22">
        <v>0</v>
      </c>
      <c r="AP146" s="22">
        <v>0</v>
      </c>
      <c r="AQ146" s="22">
        <v>0</v>
      </c>
      <c r="AR146" s="22">
        <v>0</v>
      </c>
      <c r="AS146" s="22">
        <v>0</v>
      </c>
      <c r="AT146" s="22">
        <v>0</v>
      </c>
      <c r="AU146" s="22">
        <v>0</v>
      </c>
      <c r="AV146" s="22">
        <v>0</v>
      </c>
      <c r="AW146" s="22">
        <v>0</v>
      </c>
      <c r="AX146" s="22">
        <v>0</v>
      </c>
      <c r="AY146" s="22">
        <v>0</v>
      </c>
      <c r="AZ146" s="22">
        <v>0</v>
      </c>
      <c r="BA146" s="22">
        <v>0</v>
      </c>
      <c r="BB146" s="22">
        <v>0</v>
      </c>
      <c r="BC146" s="22">
        <v>0</v>
      </c>
      <c r="BD146" s="22">
        <v>0</v>
      </c>
      <c r="BE146" s="22">
        <v>0</v>
      </c>
      <c r="BF146" s="22">
        <v>0</v>
      </c>
      <c r="BG146" s="22">
        <v>0</v>
      </c>
      <c r="BH146" s="22">
        <v>0</v>
      </c>
      <c r="BI146" s="22">
        <v>0</v>
      </c>
      <c r="BJ146" s="22">
        <v>0</v>
      </c>
      <c r="BK146" s="22">
        <v>0</v>
      </c>
      <c r="BL146" s="22">
        <v>0</v>
      </c>
      <c r="BM146" s="22">
        <v>0</v>
      </c>
      <c r="BN146" s="22">
        <v>0</v>
      </c>
      <c r="BO146" s="22">
        <v>0</v>
      </c>
      <c r="BP146" s="22">
        <v>0</v>
      </c>
      <c r="BQ146" s="22">
        <v>0</v>
      </c>
      <c r="BR146" s="22">
        <v>0</v>
      </c>
      <c r="BS146" s="22">
        <v>0</v>
      </c>
      <c r="BT146" s="22">
        <v>0</v>
      </c>
      <c r="BU146" s="22">
        <v>0</v>
      </c>
      <c r="BV146" s="22">
        <v>0</v>
      </c>
      <c r="BW146" s="22">
        <v>0</v>
      </c>
      <c r="BX146" s="22">
        <v>0</v>
      </c>
      <c r="BY146" s="22">
        <v>0</v>
      </c>
      <c r="BZ146" s="22">
        <v>0</v>
      </c>
      <c r="CA146" s="22">
        <v>0</v>
      </c>
      <c r="CB146" s="22">
        <v>0</v>
      </c>
      <c r="CC146" s="22">
        <v>0</v>
      </c>
      <c r="CD146" s="22">
        <v>0</v>
      </c>
      <c r="CE146" s="22">
        <v>0</v>
      </c>
      <c r="CF146" s="22">
        <v>0</v>
      </c>
      <c r="CG146" s="22">
        <v>0</v>
      </c>
      <c r="CH146" s="22">
        <v>0</v>
      </c>
      <c r="CI146" s="22">
        <v>0</v>
      </c>
      <c r="CJ146" s="22">
        <v>0</v>
      </c>
      <c r="CK146" s="22">
        <v>0</v>
      </c>
      <c r="CL146" s="22">
        <v>0</v>
      </c>
      <c r="CM146" s="22">
        <v>0</v>
      </c>
      <c r="CN146" s="22">
        <v>0</v>
      </c>
      <c r="CO146" s="22">
        <v>0</v>
      </c>
      <c r="CP146" s="22">
        <v>0</v>
      </c>
      <c r="CQ146" s="22">
        <v>0</v>
      </c>
      <c r="CR146" s="22">
        <v>0</v>
      </c>
      <c r="CS146" s="22">
        <v>-6187.66</v>
      </c>
      <c r="CT146" s="22">
        <v>-43575.22</v>
      </c>
      <c r="CU146" s="22">
        <v>-47834.75</v>
      </c>
      <c r="CV146" s="22">
        <v>-44748.17</v>
      </c>
      <c r="CW146" s="22">
        <v>-53586.400000000001</v>
      </c>
      <c r="CX146" s="22">
        <v>-55868.91</v>
      </c>
      <c r="CY146" s="22">
        <v>-53374.12</v>
      </c>
      <c r="CZ146" s="22">
        <v>-49864.46</v>
      </c>
      <c r="DA146" s="22">
        <v>-62715.27</v>
      </c>
      <c r="DB146" s="22">
        <v>-57797.87</v>
      </c>
      <c r="DC146" s="22">
        <v>-54882</v>
      </c>
      <c r="DD146" s="22">
        <v>-52602.69</v>
      </c>
      <c r="DE146" s="22">
        <v>-55277.95</v>
      </c>
      <c r="DF146" s="22">
        <v>-57677.63</v>
      </c>
      <c r="DG146" s="22">
        <v>-53005.63</v>
      </c>
      <c r="DH146" s="22">
        <v>-54622.79</v>
      </c>
      <c r="DI146" s="22">
        <v>-53315.88</v>
      </c>
      <c r="DJ146" s="22">
        <v>-52481.62</v>
      </c>
      <c r="DK146" s="22">
        <v>-57672.31</v>
      </c>
      <c r="DL146" s="22">
        <v>0</v>
      </c>
      <c r="DM146" s="22">
        <v>0</v>
      </c>
      <c r="DN146" s="22">
        <v>0</v>
      </c>
      <c r="DO146" s="22">
        <v>0</v>
      </c>
      <c r="DP146" s="22">
        <v>0</v>
      </c>
      <c r="DQ146" s="22">
        <v>0</v>
      </c>
      <c r="DR146" s="22">
        <v>0</v>
      </c>
      <c r="DS146" s="22">
        <v>0</v>
      </c>
      <c r="DT146" s="22">
        <v>0</v>
      </c>
      <c r="DU146" s="22">
        <v>0</v>
      </c>
      <c r="DV146" s="22">
        <v>0</v>
      </c>
      <c r="DW146" s="22">
        <v>0</v>
      </c>
      <c r="DX146" s="22">
        <v>0</v>
      </c>
      <c r="DY146" s="22">
        <v>0</v>
      </c>
      <c r="DZ146" s="22">
        <v>0</v>
      </c>
      <c r="EA146" s="22">
        <v>0</v>
      </c>
      <c r="EB146" s="22">
        <v>0</v>
      </c>
      <c r="EC146" s="22">
        <v>0</v>
      </c>
      <c r="ED146" s="22">
        <v>0</v>
      </c>
      <c r="EE146" s="22">
        <v>0</v>
      </c>
      <c r="EF146" s="22">
        <v>0</v>
      </c>
      <c r="EG146" s="22">
        <v>0</v>
      </c>
      <c r="EH146" s="315">
        <f>'Amort Estimate'!D91</f>
        <v>0</v>
      </c>
      <c r="EI146" s="315">
        <f>'Amort Estimate'!E91</f>
        <v>0</v>
      </c>
    </row>
    <row r="147" spans="1:139" x14ac:dyDescent="0.2">
      <c r="A147" s="76"/>
      <c r="B147" s="76" t="s">
        <v>152</v>
      </c>
      <c r="C147" s="76"/>
      <c r="D147" s="18">
        <f t="shared" ref="D147:AI147" si="800">SUM(D142:D146)</f>
        <v>0</v>
      </c>
      <c r="E147" s="18">
        <f t="shared" si="800"/>
        <v>0</v>
      </c>
      <c r="F147" s="18">
        <f t="shared" si="800"/>
        <v>0</v>
      </c>
      <c r="G147" s="18">
        <f t="shared" si="800"/>
        <v>0</v>
      </c>
      <c r="H147" s="18">
        <f t="shared" si="800"/>
        <v>0</v>
      </c>
      <c r="I147" s="18">
        <f t="shared" si="800"/>
        <v>0</v>
      </c>
      <c r="J147" s="18">
        <f t="shared" si="800"/>
        <v>0</v>
      </c>
      <c r="K147" s="18">
        <f t="shared" si="800"/>
        <v>0</v>
      </c>
      <c r="L147" s="18">
        <f t="shared" si="800"/>
        <v>0</v>
      </c>
      <c r="M147" s="18">
        <f t="shared" si="800"/>
        <v>0</v>
      </c>
      <c r="N147" s="18">
        <f t="shared" si="800"/>
        <v>0</v>
      </c>
      <c r="O147" s="18">
        <f t="shared" si="800"/>
        <v>0</v>
      </c>
      <c r="P147" s="18">
        <f t="shared" si="800"/>
        <v>0</v>
      </c>
      <c r="Q147" s="18">
        <f t="shared" si="800"/>
        <v>0</v>
      </c>
      <c r="R147" s="18">
        <f t="shared" si="800"/>
        <v>0</v>
      </c>
      <c r="S147" s="18">
        <f t="shared" si="800"/>
        <v>0</v>
      </c>
      <c r="T147" s="18">
        <f t="shared" si="800"/>
        <v>0</v>
      </c>
      <c r="U147" s="18">
        <f t="shared" si="800"/>
        <v>0</v>
      </c>
      <c r="V147" s="18">
        <f t="shared" si="800"/>
        <v>0</v>
      </c>
      <c r="W147" s="18">
        <f t="shared" si="800"/>
        <v>0</v>
      </c>
      <c r="X147" s="18">
        <f t="shared" si="800"/>
        <v>0</v>
      </c>
      <c r="Y147" s="18">
        <f t="shared" si="800"/>
        <v>0</v>
      </c>
      <c r="Z147" s="18">
        <f t="shared" si="800"/>
        <v>0</v>
      </c>
      <c r="AA147" s="18">
        <f t="shared" si="800"/>
        <v>0</v>
      </c>
      <c r="AB147" s="18">
        <f t="shared" si="800"/>
        <v>0</v>
      </c>
      <c r="AC147" s="18">
        <f t="shared" si="800"/>
        <v>0</v>
      </c>
      <c r="AD147" s="18">
        <f t="shared" si="800"/>
        <v>0</v>
      </c>
      <c r="AE147" s="18">
        <f t="shared" si="800"/>
        <v>0</v>
      </c>
      <c r="AF147" s="18">
        <f t="shared" si="800"/>
        <v>0</v>
      </c>
      <c r="AG147" s="18">
        <f t="shared" si="800"/>
        <v>0</v>
      </c>
      <c r="AH147" s="18">
        <f t="shared" si="800"/>
        <v>0</v>
      </c>
      <c r="AI147" s="18">
        <f t="shared" si="800"/>
        <v>0</v>
      </c>
      <c r="AJ147" s="18">
        <f t="shared" ref="AJ147:BO147" si="801">SUM(AJ142:AJ146)</f>
        <v>0</v>
      </c>
      <c r="AK147" s="18">
        <f t="shared" si="801"/>
        <v>0</v>
      </c>
      <c r="AL147" s="18">
        <f t="shared" si="801"/>
        <v>0</v>
      </c>
      <c r="AM147" s="18">
        <f t="shared" si="801"/>
        <v>0</v>
      </c>
      <c r="AN147" s="18">
        <f t="shared" si="801"/>
        <v>0</v>
      </c>
      <c r="AO147" s="18">
        <f t="shared" si="801"/>
        <v>0</v>
      </c>
      <c r="AP147" s="18">
        <f t="shared" si="801"/>
        <v>0</v>
      </c>
      <c r="AQ147" s="18">
        <f t="shared" si="801"/>
        <v>0</v>
      </c>
      <c r="AR147" s="18">
        <f t="shared" si="801"/>
        <v>0</v>
      </c>
      <c r="AS147" s="18">
        <f t="shared" si="801"/>
        <v>0</v>
      </c>
      <c r="AT147" s="18">
        <f t="shared" si="801"/>
        <v>0</v>
      </c>
      <c r="AU147" s="18">
        <f t="shared" si="801"/>
        <v>0</v>
      </c>
      <c r="AV147" s="18">
        <f t="shared" si="801"/>
        <v>0</v>
      </c>
      <c r="AW147" s="18">
        <f t="shared" si="801"/>
        <v>0</v>
      </c>
      <c r="AX147" s="18">
        <f t="shared" si="801"/>
        <v>0</v>
      </c>
      <c r="AY147" s="18">
        <f t="shared" si="801"/>
        <v>0</v>
      </c>
      <c r="AZ147" s="18">
        <f t="shared" si="801"/>
        <v>0</v>
      </c>
      <c r="BA147" s="18">
        <f t="shared" si="801"/>
        <v>0</v>
      </c>
      <c r="BB147" s="18">
        <f t="shared" si="801"/>
        <v>0</v>
      </c>
      <c r="BC147" s="18">
        <f t="shared" si="801"/>
        <v>0</v>
      </c>
      <c r="BD147" s="18">
        <f t="shared" si="801"/>
        <v>0</v>
      </c>
      <c r="BE147" s="18">
        <f t="shared" si="801"/>
        <v>0</v>
      </c>
      <c r="BF147" s="18">
        <f t="shared" si="801"/>
        <v>0</v>
      </c>
      <c r="BG147" s="18">
        <f t="shared" si="801"/>
        <v>0</v>
      </c>
      <c r="BH147" s="18">
        <f t="shared" si="801"/>
        <v>0</v>
      </c>
      <c r="BI147" s="18">
        <f t="shared" si="801"/>
        <v>0</v>
      </c>
      <c r="BJ147" s="18">
        <f t="shared" si="801"/>
        <v>0</v>
      </c>
      <c r="BK147" s="18">
        <f t="shared" si="801"/>
        <v>0</v>
      </c>
      <c r="BL147" s="18">
        <f t="shared" si="801"/>
        <v>0</v>
      </c>
      <c r="BM147" s="18">
        <f t="shared" si="801"/>
        <v>0</v>
      </c>
      <c r="BN147" s="18">
        <f t="shared" si="801"/>
        <v>0</v>
      </c>
      <c r="BO147" s="18">
        <f t="shared" si="801"/>
        <v>0</v>
      </c>
      <c r="BP147" s="18">
        <f t="shared" ref="BP147:DS147" si="802">SUM(BP142:BP146)</f>
        <v>0</v>
      </c>
      <c r="BQ147" s="18">
        <f t="shared" si="802"/>
        <v>0</v>
      </c>
      <c r="BR147" s="18">
        <f t="shared" si="802"/>
        <v>0</v>
      </c>
      <c r="BS147" s="18">
        <f t="shared" si="802"/>
        <v>0</v>
      </c>
      <c r="BT147" s="18">
        <f t="shared" si="802"/>
        <v>0</v>
      </c>
      <c r="BU147" s="18">
        <f t="shared" si="802"/>
        <v>0</v>
      </c>
      <c r="BV147" s="18">
        <f t="shared" si="802"/>
        <v>0</v>
      </c>
      <c r="BW147" s="18">
        <f t="shared" si="802"/>
        <v>0</v>
      </c>
      <c r="BX147" s="18">
        <f t="shared" si="802"/>
        <v>0</v>
      </c>
      <c r="BY147" s="18">
        <f t="shared" si="802"/>
        <v>0</v>
      </c>
      <c r="BZ147" s="18">
        <f t="shared" si="802"/>
        <v>0</v>
      </c>
      <c r="CA147" s="18">
        <f t="shared" si="802"/>
        <v>0</v>
      </c>
      <c r="CB147" s="18">
        <f t="shared" si="802"/>
        <v>0</v>
      </c>
      <c r="CC147" s="18">
        <f t="shared" si="802"/>
        <v>0</v>
      </c>
      <c r="CD147" s="18">
        <f t="shared" si="802"/>
        <v>0</v>
      </c>
      <c r="CE147" s="18">
        <f t="shared" si="802"/>
        <v>0</v>
      </c>
      <c r="CF147" s="18">
        <f t="shared" si="802"/>
        <v>0</v>
      </c>
      <c r="CG147" s="18">
        <f t="shared" si="802"/>
        <v>0</v>
      </c>
      <c r="CH147" s="18">
        <f t="shared" si="802"/>
        <v>0</v>
      </c>
      <c r="CI147" s="18">
        <f t="shared" si="802"/>
        <v>0</v>
      </c>
      <c r="CJ147" s="18">
        <f t="shared" ref="CJ147:CU147" si="803">SUM(CJ142:CJ146)</f>
        <v>0</v>
      </c>
      <c r="CK147" s="18">
        <f t="shared" si="803"/>
        <v>0</v>
      </c>
      <c r="CL147" s="18">
        <f t="shared" si="803"/>
        <v>0</v>
      </c>
      <c r="CM147" s="18">
        <f t="shared" si="803"/>
        <v>0</v>
      </c>
      <c r="CN147" s="18">
        <f t="shared" si="803"/>
        <v>0</v>
      </c>
      <c r="CO147" s="18">
        <f t="shared" si="803"/>
        <v>0</v>
      </c>
      <c r="CP147" s="18">
        <f t="shared" si="803"/>
        <v>0</v>
      </c>
      <c r="CQ147" s="18">
        <f t="shared" si="803"/>
        <v>0</v>
      </c>
      <c r="CR147" s="18">
        <f t="shared" si="803"/>
        <v>0</v>
      </c>
      <c r="CS147" s="18">
        <f t="shared" si="803"/>
        <v>1093714.3698840474</v>
      </c>
      <c r="CT147" s="18">
        <f t="shared" si="803"/>
        <v>-43575.22</v>
      </c>
      <c r="CU147" s="18">
        <f t="shared" si="803"/>
        <v>-47834.75</v>
      </c>
      <c r="CV147" s="18">
        <f t="shared" ref="CV147:DH147" si="804">SUM(CV142:CV146)</f>
        <v>-44748.17</v>
      </c>
      <c r="CW147" s="18">
        <f t="shared" si="804"/>
        <v>-53586.400000000001</v>
      </c>
      <c r="CX147" s="18">
        <f t="shared" si="804"/>
        <v>-55868.91</v>
      </c>
      <c r="CY147" s="18">
        <f t="shared" si="804"/>
        <v>-53374.12</v>
      </c>
      <c r="CZ147" s="18">
        <f t="shared" si="804"/>
        <v>-49864.46</v>
      </c>
      <c r="DA147" s="18">
        <f t="shared" si="804"/>
        <v>-62715.27</v>
      </c>
      <c r="DB147" s="18">
        <f t="shared" si="804"/>
        <v>-57797.87</v>
      </c>
      <c r="DC147" s="18">
        <f t="shared" si="804"/>
        <v>-54882</v>
      </c>
      <c r="DD147" s="18">
        <f t="shared" si="804"/>
        <v>-52602.69</v>
      </c>
      <c r="DE147" s="18">
        <f t="shared" si="804"/>
        <v>-55277.95</v>
      </c>
      <c r="DF147" s="18">
        <f t="shared" si="804"/>
        <v>-57677.63</v>
      </c>
      <c r="DG147" s="18">
        <f t="shared" si="804"/>
        <v>-53005.63</v>
      </c>
      <c r="DH147" s="18">
        <f t="shared" si="804"/>
        <v>-54622.79</v>
      </c>
      <c r="DI147" s="18">
        <f t="shared" si="802"/>
        <v>-53315.88</v>
      </c>
      <c r="DJ147" s="18">
        <f t="shared" si="802"/>
        <v>-52481.62</v>
      </c>
      <c r="DK147" s="18">
        <f t="shared" si="802"/>
        <v>-57672.31</v>
      </c>
      <c r="DL147" s="18">
        <f t="shared" si="802"/>
        <v>-132810.70000000001</v>
      </c>
      <c r="DM147" s="18">
        <f t="shared" si="802"/>
        <v>0</v>
      </c>
      <c r="DN147" s="18">
        <f t="shared" si="802"/>
        <v>0</v>
      </c>
      <c r="DO147" s="18">
        <f t="shared" si="802"/>
        <v>0</v>
      </c>
      <c r="DP147" s="18">
        <f t="shared" si="802"/>
        <v>0</v>
      </c>
      <c r="DQ147" s="18">
        <f t="shared" si="802"/>
        <v>0</v>
      </c>
      <c r="DR147" s="18">
        <f t="shared" si="802"/>
        <v>0</v>
      </c>
      <c r="DS147" s="18">
        <f t="shared" si="802"/>
        <v>0</v>
      </c>
      <c r="DT147" s="18">
        <f t="shared" ref="DT147:DW147" si="805">SUM(DT142:DT146)</f>
        <v>0</v>
      </c>
      <c r="DU147" s="18">
        <f t="shared" si="805"/>
        <v>0</v>
      </c>
      <c r="DV147" s="18">
        <f t="shared" si="805"/>
        <v>0</v>
      </c>
      <c r="DW147" s="18">
        <f t="shared" si="805"/>
        <v>0</v>
      </c>
      <c r="DX147" s="18">
        <f t="shared" ref="DX147:EG147" si="806">SUM(DX142:DX146)</f>
        <v>0</v>
      </c>
      <c r="DY147" s="18">
        <f t="shared" si="806"/>
        <v>0</v>
      </c>
      <c r="DZ147" s="18">
        <f t="shared" si="806"/>
        <v>0</v>
      </c>
      <c r="EA147" s="18">
        <f t="shared" si="806"/>
        <v>0</v>
      </c>
      <c r="EB147" s="18">
        <f t="shared" si="806"/>
        <v>0</v>
      </c>
      <c r="EC147" s="18">
        <f t="shared" si="806"/>
        <v>0</v>
      </c>
      <c r="ED147" s="18">
        <f t="shared" si="806"/>
        <v>0</v>
      </c>
      <c r="EE147" s="18">
        <f t="shared" si="806"/>
        <v>0</v>
      </c>
      <c r="EF147" s="18">
        <f t="shared" si="806"/>
        <v>0</v>
      </c>
      <c r="EG147" s="18">
        <f t="shared" si="806"/>
        <v>0</v>
      </c>
      <c r="EH147" s="18">
        <f t="shared" ref="EH147:EI147" si="807">SUM(EH142:EH146)</f>
        <v>0</v>
      </c>
      <c r="EI147" s="18">
        <f t="shared" si="807"/>
        <v>0</v>
      </c>
    </row>
    <row r="148" spans="1:139" x14ac:dyDescent="0.2">
      <c r="A148" s="76"/>
      <c r="B148" s="76" t="s">
        <v>153</v>
      </c>
      <c r="C148" s="76"/>
      <c r="D148" s="94">
        <f t="shared" ref="D148:AI148" si="808">D141+D147</f>
        <v>0</v>
      </c>
      <c r="E148" s="94">
        <f t="shared" si="808"/>
        <v>0</v>
      </c>
      <c r="F148" s="94">
        <f t="shared" si="808"/>
        <v>0</v>
      </c>
      <c r="G148" s="94">
        <f t="shared" si="808"/>
        <v>0</v>
      </c>
      <c r="H148" s="94">
        <f t="shared" si="808"/>
        <v>0</v>
      </c>
      <c r="I148" s="94">
        <f t="shared" si="808"/>
        <v>0</v>
      </c>
      <c r="J148" s="94">
        <f t="shared" si="808"/>
        <v>0</v>
      </c>
      <c r="K148" s="94">
        <f t="shared" si="808"/>
        <v>0</v>
      </c>
      <c r="L148" s="94">
        <f t="shared" si="808"/>
        <v>0</v>
      </c>
      <c r="M148" s="94">
        <f t="shared" si="808"/>
        <v>0</v>
      </c>
      <c r="N148" s="94">
        <f t="shared" si="808"/>
        <v>0</v>
      </c>
      <c r="O148" s="94">
        <f t="shared" si="808"/>
        <v>0</v>
      </c>
      <c r="P148" s="94">
        <f t="shared" si="808"/>
        <v>0</v>
      </c>
      <c r="Q148" s="94">
        <f t="shared" si="808"/>
        <v>0</v>
      </c>
      <c r="R148" s="94">
        <f t="shared" si="808"/>
        <v>0</v>
      </c>
      <c r="S148" s="94">
        <f t="shared" si="808"/>
        <v>0</v>
      </c>
      <c r="T148" s="94">
        <f t="shared" si="808"/>
        <v>0</v>
      </c>
      <c r="U148" s="94">
        <f t="shared" si="808"/>
        <v>0</v>
      </c>
      <c r="V148" s="94">
        <f t="shared" si="808"/>
        <v>0</v>
      </c>
      <c r="W148" s="94">
        <f t="shared" si="808"/>
        <v>0</v>
      </c>
      <c r="X148" s="94">
        <f t="shared" si="808"/>
        <v>0</v>
      </c>
      <c r="Y148" s="94">
        <f t="shared" si="808"/>
        <v>0</v>
      </c>
      <c r="Z148" s="94">
        <f t="shared" si="808"/>
        <v>0</v>
      </c>
      <c r="AA148" s="94">
        <f t="shared" si="808"/>
        <v>0</v>
      </c>
      <c r="AB148" s="94">
        <f t="shared" si="808"/>
        <v>0</v>
      </c>
      <c r="AC148" s="94">
        <f t="shared" si="808"/>
        <v>0</v>
      </c>
      <c r="AD148" s="94">
        <f t="shared" si="808"/>
        <v>0</v>
      </c>
      <c r="AE148" s="94">
        <f t="shared" si="808"/>
        <v>0</v>
      </c>
      <c r="AF148" s="94">
        <f t="shared" si="808"/>
        <v>0</v>
      </c>
      <c r="AG148" s="94">
        <f t="shared" si="808"/>
        <v>0</v>
      </c>
      <c r="AH148" s="94">
        <f t="shared" si="808"/>
        <v>0</v>
      </c>
      <c r="AI148" s="94">
        <f t="shared" si="808"/>
        <v>0</v>
      </c>
      <c r="AJ148" s="94">
        <f t="shared" ref="AJ148:BO148" si="809">AJ141+AJ147</f>
        <v>0</v>
      </c>
      <c r="AK148" s="94">
        <f t="shared" si="809"/>
        <v>0</v>
      </c>
      <c r="AL148" s="94">
        <f t="shared" si="809"/>
        <v>0</v>
      </c>
      <c r="AM148" s="94">
        <f t="shared" si="809"/>
        <v>0</v>
      </c>
      <c r="AN148" s="94">
        <f t="shared" si="809"/>
        <v>0</v>
      </c>
      <c r="AO148" s="94">
        <f t="shared" si="809"/>
        <v>0</v>
      </c>
      <c r="AP148" s="94">
        <f t="shared" si="809"/>
        <v>0</v>
      </c>
      <c r="AQ148" s="94">
        <f t="shared" si="809"/>
        <v>0</v>
      </c>
      <c r="AR148" s="94">
        <f t="shared" si="809"/>
        <v>0</v>
      </c>
      <c r="AS148" s="94">
        <f t="shared" si="809"/>
        <v>0</v>
      </c>
      <c r="AT148" s="94">
        <f t="shared" si="809"/>
        <v>0</v>
      </c>
      <c r="AU148" s="94">
        <f t="shared" si="809"/>
        <v>0</v>
      </c>
      <c r="AV148" s="94">
        <f t="shared" si="809"/>
        <v>0</v>
      </c>
      <c r="AW148" s="94">
        <f t="shared" si="809"/>
        <v>0</v>
      </c>
      <c r="AX148" s="94">
        <f t="shared" si="809"/>
        <v>0</v>
      </c>
      <c r="AY148" s="94">
        <f t="shared" si="809"/>
        <v>0</v>
      </c>
      <c r="AZ148" s="94">
        <f t="shared" si="809"/>
        <v>0</v>
      </c>
      <c r="BA148" s="94">
        <f t="shared" si="809"/>
        <v>0</v>
      </c>
      <c r="BB148" s="94">
        <f t="shared" si="809"/>
        <v>0</v>
      </c>
      <c r="BC148" s="94">
        <f t="shared" si="809"/>
        <v>0</v>
      </c>
      <c r="BD148" s="94">
        <f t="shared" si="809"/>
        <v>0</v>
      </c>
      <c r="BE148" s="94">
        <f t="shared" si="809"/>
        <v>0</v>
      </c>
      <c r="BF148" s="94">
        <f t="shared" si="809"/>
        <v>0</v>
      </c>
      <c r="BG148" s="94">
        <f t="shared" si="809"/>
        <v>0</v>
      </c>
      <c r="BH148" s="94">
        <f t="shared" si="809"/>
        <v>0</v>
      </c>
      <c r="BI148" s="94">
        <f t="shared" si="809"/>
        <v>0</v>
      </c>
      <c r="BJ148" s="94">
        <f t="shared" si="809"/>
        <v>0</v>
      </c>
      <c r="BK148" s="94">
        <f t="shared" si="809"/>
        <v>0</v>
      </c>
      <c r="BL148" s="94">
        <f t="shared" si="809"/>
        <v>0</v>
      </c>
      <c r="BM148" s="94">
        <f t="shared" si="809"/>
        <v>0</v>
      </c>
      <c r="BN148" s="94">
        <f t="shared" si="809"/>
        <v>0</v>
      </c>
      <c r="BO148" s="94">
        <f t="shared" si="809"/>
        <v>0</v>
      </c>
      <c r="BP148" s="94">
        <f t="shared" ref="BP148:DS148" si="810">BP141+BP147</f>
        <v>0</v>
      </c>
      <c r="BQ148" s="94">
        <f t="shared" si="810"/>
        <v>0</v>
      </c>
      <c r="BR148" s="94">
        <f t="shared" si="810"/>
        <v>0</v>
      </c>
      <c r="BS148" s="94">
        <f t="shared" si="810"/>
        <v>0</v>
      </c>
      <c r="BT148" s="94">
        <f t="shared" si="810"/>
        <v>0</v>
      </c>
      <c r="BU148" s="94">
        <f t="shared" si="810"/>
        <v>0</v>
      </c>
      <c r="BV148" s="94">
        <f t="shared" si="810"/>
        <v>0</v>
      </c>
      <c r="BW148" s="94">
        <f t="shared" si="810"/>
        <v>0</v>
      </c>
      <c r="BX148" s="94">
        <f t="shared" si="810"/>
        <v>0</v>
      </c>
      <c r="BY148" s="94">
        <f t="shared" si="810"/>
        <v>0</v>
      </c>
      <c r="BZ148" s="94">
        <f t="shared" si="810"/>
        <v>0</v>
      </c>
      <c r="CA148" s="94">
        <f t="shared" si="810"/>
        <v>0</v>
      </c>
      <c r="CB148" s="94">
        <f t="shared" si="810"/>
        <v>0</v>
      </c>
      <c r="CC148" s="94">
        <f t="shared" si="810"/>
        <v>0</v>
      </c>
      <c r="CD148" s="94">
        <f t="shared" si="810"/>
        <v>0</v>
      </c>
      <c r="CE148" s="94">
        <f t="shared" si="810"/>
        <v>0</v>
      </c>
      <c r="CF148" s="94">
        <f t="shared" si="810"/>
        <v>0</v>
      </c>
      <c r="CG148" s="94">
        <f t="shared" si="810"/>
        <v>0</v>
      </c>
      <c r="CH148" s="94">
        <f t="shared" si="810"/>
        <v>0</v>
      </c>
      <c r="CI148" s="94">
        <f t="shared" si="810"/>
        <v>0</v>
      </c>
      <c r="CJ148" s="94">
        <f t="shared" ref="CJ148:CU148" si="811">CJ141+CJ147</f>
        <v>0</v>
      </c>
      <c r="CK148" s="94">
        <f t="shared" si="811"/>
        <v>0</v>
      </c>
      <c r="CL148" s="94">
        <f t="shared" si="811"/>
        <v>0</v>
      </c>
      <c r="CM148" s="94">
        <f t="shared" si="811"/>
        <v>0</v>
      </c>
      <c r="CN148" s="94">
        <f t="shared" si="811"/>
        <v>0</v>
      </c>
      <c r="CO148" s="94">
        <f t="shared" si="811"/>
        <v>0</v>
      </c>
      <c r="CP148" s="94">
        <f t="shared" si="811"/>
        <v>0</v>
      </c>
      <c r="CQ148" s="94">
        <f t="shared" si="811"/>
        <v>0</v>
      </c>
      <c r="CR148" s="94">
        <f t="shared" si="811"/>
        <v>0</v>
      </c>
      <c r="CS148" s="94">
        <f t="shared" si="811"/>
        <v>1093714.3698840474</v>
      </c>
      <c r="CT148" s="94">
        <f t="shared" si="811"/>
        <v>1050139.1498840475</v>
      </c>
      <c r="CU148" s="94">
        <f t="shared" si="811"/>
        <v>1002304.3998840475</v>
      </c>
      <c r="CV148" s="94">
        <f t="shared" ref="CV148:DH148" si="812">CV141+CV147</f>
        <v>957556.22988404741</v>
      </c>
      <c r="CW148" s="94">
        <f t="shared" si="812"/>
        <v>903969.82988404739</v>
      </c>
      <c r="CX148" s="94">
        <f t="shared" si="812"/>
        <v>848100.91988404735</v>
      </c>
      <c r="CY148" s="94">
        <f t="shared" si="812"/>
        <v>794726.79988404736</v>
      </c>
      <c r="CZ148" s="94">
        <f t="shared" si="812"/>
        <v>744862.3398840474</v>
      </c>
      <c r="DA148" s="94">
        <f t="shared" si="812"/>
        <v>682147.06988404738</v>
      </c>
      <c r="DB148" s="94">
        <f t="shared" si="812"/>
        <v>624349.19988404738</v>
      </c>
      <c r="DC148" s="94">
        <f t="shared" si="812"/>
        <v>569467.19988404738</v>
      </c>
      <c r="DD148" s="94">
        <f t="shared" si="812"/>
        <v>516864.50988404738</v>
      </c>
      <c r="DE148" s="94">
        <f t="shared" si="812"/>
        <v>461586.55988404737</v>
      </c>
      <c r="DF148" s="94">
        <f t="shared" si="812"/>
        <v>403908.92988404736</v>
      </c>
      <c r="DG148" s="94">
        <f t="shared" si="812"/>
        <v>350903.29988404736</v>
      </c>
      <c r="DH148" s="94">
        <f t="shared" si="812"/>
        <v>296280.50988404738</v>
      </c>
      <c r="DI148" s="94">
        <f t="shared" si="810"/>
        <v>242964.62988404738</v>
      </c>
      <c r="DJ148" s="94">
        <f t="shared" si="810"/>
        <v>190483.00988404738</v>
      </c>
      <c r="DK148" s="94">
        <f t="shared" si="810"/>
        <v>132810.69988404738</v>
      </c>
      <c r="DL148" s="94">
        <f t="shared" si="810"/>
        <v>-1.1595262913033366E-4</v>
      </c>
      <c r="DM148" s="94">
        <f t="shared" si="810"/>
        <v>-1.1595262913033366E-4</v>
      </c>
      <c r="DN148" s="94">
        <f t="shared" si="810"/>
        <v>-1.1595262913033366E-4</v>
      </c>
      <c r="DO148" s="94">
        <f t="shared" si="810"/>
        <v>-1.1595262913033366E-4</v>
      </c>
      <c r="DP148" s="94">
        <f t="shared" si="810"/>
        <v>-1.1595262913033366E-4</v>
      </c>
      <c r="DQ148" s="94">
        <f t="shared" si="810"/>
        <v>-1.1595262913033366E-4</v>
      </c>
      <c r="DR148" s="94">
        <f t="shared" si="810"/>
        <v>-1.1595262913033366E-4</v>
      </c>
      <c r="DS148" s="94">
        <f t="shared" si="810"/>
        <v>-1.1595262913033366E-4</v>
      </c>
      <c r="DT148" s="94">
        <f t="shared" ref="DT148:DW148" si="813">DT141+DT147</f>
        <v>-1.1595262913033366E-4</v>
      </c>
      <c r="DU148" s="94">
        <f t="shared" si="813"/>
        <v>-1.1595262913033366E-4</v>
      </c>
      <c r="DV148" s="94">
        <f t="shared" si="813"/>
        <v>-1.1595262913033366E-4</v>
      </c>
      <c r="DW148" s="94">
        <f t="shared" si="813"/>
        <v>-1.1595262913033366E-4</v>
      </c>
      <c r="DX148" s="94">
        <f t="shared" ref="DX148:EG148" si="814">DX141+DX147</f>
        <v>-1.1595262913033366E-4</v>
      </c>
      <c r="DY148" s="94">
        <f t="shared" si="814"/>
        <v>-1.1595262913033366E-4</v>
      </c>
      <c r="DZ148" s="94">
        <f t="shared" si="814"/>
        <v>-1.1595262913033366E-4</v>
      </c>
      <c r="EA148" s="94">
        <f t="shared" si="814"/>
        <v>-1.1595262913033366E-4</v>
      </c>
      <c r="EB148" s="94">
        <f t="shared" si="814"/>
        <v>-1.1595262913033366E-4</v>
      </c>
      <c r="EC148" s="94">
        <f t="shared" si="814"/>
        <v>-1.1595262913033366E-4</v>
      </c>
      <c r="ED148" s="94">
        <f t="shared" si="814"/>
        <v>-1.1595262913033366E-4</v>
      </c>
      <c r="EE148" s="94">
        <f t="shared" si="814"/>
        <v>-1.1595262913033366E-4</v>
      </c>
      <c r="EF148" s="94">
        <f t="shared" si="814"/>
        <v>-1.1595262913033366E-4</v>
      </c>
      <c r="EG148" s="94">
        <f t="shared" si="814"/>
        <v>-1.1595262913033366E-4</v>
      </c>
      <c r="EH148" s="94">
        <f t="shared" ref="EH148:EI148" si="815">EH141+EH147</f>
        <v>-1.1595262913033366E-4</v>
      </c>
      <c r="EI148" s="94">
        <f t="shared" si="815"/>
        <v>-1.1595262913033366E-4</v>
      </c>
    </row>
    <row r="149" spans="1:139" x14ac:dyDescent="0.2">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c r="AU149" s="91"/>
      <c r="AV149" s="91"/>
      <c r="AW149" s="91"/>
      <c r="AX149" s="91"/>
      <c r="AY149" s="91"/>
      <c r="AZ149" s="91"/>
      <c r="BA149" s="91"/>
      <c r="BB149" s="91"/>
      <c r="BC149" s="91"/>
      <c r="BD149" s="91"/>
      <c r="BE149" s="91"/>
      <c r="BF149" s="91"/>
      <c r="BG149" s="91"/>
      <c r="BH149" s="91"/>
      <c r="BI149" s="91"/>
      <c r="BJ149" s="91"/>
      <c r="BK149" s="91"/>
      <c r="BL149" s="91"/>
      <c r="BM149" s="91"/>
      <c r="BN149" s="91"/>
      <c r="BO149" s="91"/>
      <c r="BP149" s="91"/>
      <c r="BQ149" s="91"/>
      <c r="BR149" s="91"/>
      <c r="BS149" s="91"/>
      <c r="BT149" s="91"/>
      <c r="BU149" s="91"/>
      <c r="BV149" s="91"/>
      <c r="BW149" s="91"/>
      <c r="BX149" s="91"/>
      <c r="BY149" s="91"/>
      <c r="BZ149" s="91"/>
      <c r="CA149" s="91"/>
      <c r="CB149" s="91"/>
      <c r="CC149" s="91"/>
      <c r="CD149" s="91"/>
      <c r="CE149" s="91"/>
      <c r="CF149" s="94"/>
      <c r="CG149" s="94"/>
      <c r="CH149" s="94"/>
      <c r="CI149" s="94"/>
      <c r="CJ149" s="94"/>
      <c r="CK149" s="94"/>
      <c r="CL149" s="94"/>
      <c r="CM149" s="94"/>
      <c r="CN149" s="94"/>
      <c r="CO149" s="94"/>
      <c r="CP149" s="94"/>
      <c r="CQ149" s="94"/>
      <c r="CR149" s="94"/>
      <c r="CS149" s="94"/>
      <c r="CT149" s="94"/>
      <c r="CU149" s="94"/>
      <c r="CV149" s="94"/>
      <c r="CW149" s="94"/>
      <c r="CX149" s="94"/>
      <c r="CY149" s="94"/>
      <c r="CZ149" s="94"/>
      <c r="DA149" s="94"/>
      <c r="DB149" s="94"/>
      <c r="DC149" s="94"/>
      <c r="DD149" s="94"/>
      <c r="DE149" s="94"/>
      <c r="DF149" s="94"/>
      <c r="DG149" s="94"/>
      <c r="DH149" s="94"/>
      <c r="DI149" s="94"/>
      <c r="DJ149" s="94"/>
      <c r="DK149" s="94"/>
      <c r="DL149" s="94"/>
      <c r="DM149" s="94"/>
      <c r="DN149" s="94"/>
      <c r="DO149" s="94"/>
      <c r="DP149" s="94"/>
      <c r="DQ149" s="94"/>
      <c r="DR149" s="94"/>
      <c r="DS149" s="94"/>
      <c r="DT149" s="94"/>
      <c r="DU149" s="94"/>
      <c r="DV149" s="94"/>
      <c r="DW149" s="94"/>
      <c r="DX149" s="94"/>
      <c r="DY149" s="94"/>
      <c r="DZ149" s="94"/>
      <c r="EA149" s="94"/>
      <c r="EB149" s="94"/>
      <c r="EC149" s="94"/>
      <c r="ED149" s="94"/>
      <c r="EE149" s="94"/>
      <c r="EF149" s="94"/>
      <c r="EG149" s="94"/>
      <c r="EH149" s="94"/>
      <c r="EI149" s="94"/>
    </row>
    <row r="150" spans="1:139" ht="10.5" x14ac:dyDescent="0.25">
      <c r="A150" s="89" t="s">
        <v>161</v>
      </c>
      <c r="C150" s="91">
        <v>18238141</v>
      </c>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c r="BM150" s="91"/>
      <c r="BN150" s="91"/>
      <c r="BO150" s="91"/>
      <c r="BP150" s="91"/>
      <c r="BQ150" s="91"/>
      <c r="BR150" s="91"/>
      <c r="BS150" s="91"/>
      <c r="BT150" s="91"/>
      <c r="BU150" s="91"/>
      <c r="BV150" s="91"/>
      <c r="BW150" s="91"/>
      <c r="BX150" s="91"/>
      <c r="BY150" s="91"/>
      <c r="BZ150" s="91"/>
      <c r="CA150" s="91"/>
      <c r="CB150" s="91"/>
      <c r="CC150" s="91"/>
      <c r="CD150" s="91"/>
      <c r="CE150" s="91"/>
      <c r="DV150" s="92"/>
      <c r="DW150" s="92"/>
      <c r="DX150" s="92"/>
      <c r="DY150" s="92"/>
      <c r="DZ150" s="92"/>
      <c r="EA150" s="92"/>
      <c r="EB150" s="92"/>
      <c r="EC150" s="92"/>
      <c r="ED150" s="92"/>
      <c r="EE150" s="92"/>
      <c r="EF150" s="92"/>
      <c r="EG150" s="92"/>
      <c r="EH150" s="92"/>
      <c r="EI150" s="92"/>
    </row>
    <row r="151" spans="1:139" x14ac:dyDescent="0.2">
      <c r="B151" s="90" t="s">
        <v>149</v>
      </c>
      <c r="C151" s="91">
        <v>25400341</v>
      </c>
      <c r="D151" s="94">
        <v>0</v>
      </c>
      <c r="E151" s="94">
        <f t="shared" ref="E151:AJ151" si="816">D157</f>
        <v>0</v>
      </c>
      <c r="F151" s="94">
        <f t="shared" si="816"/>
        <v>0</v>
      </c>
      <c r="G151" s="94">
        <f t="shared" si="816"/>
        <v>0</v>
      </c>
      <c r="H151" s="94">
        <f t="shared" si="816"/>
        <v>0</v>
      </c>
      <c r="I151" s="94">
        <f t="shared" si="816"/>
        <v>0</v>
      </c>
      <c r="J151" s="94">
        <f t="shared" si="816"/>
        <v>0</v>
      </c>
      <c r="K151" s="94">
        <f t="shared" si="816"/>
        <v>-259574.4351041629</v>
      </c>
      <c r="L151" s="94">
        <f t="shared" si="816"/>
        <v>-1160192.5600718707</v>
      </c>
      <c r="M151" s="94">
        <f t="shared" si="816"/>
        <v>-1804202.8365505976</v>
      </c>
      <c r="N151" s="94">
        <f t="shared" si="816"/>
        <v>-6614648.8215073012</v>
      </c>
      <c r="O151" s="94">
        <f t="shared" si="816"/>
        <v>-9528271.8154572863</v>
      </c>
      <c r="P151" s="94">
        <f t="shared" si="816"/>
        <v>-14002271.977446396</v>
      </c>
      <c r="Q151" s="94">
        <f t="shared" si="816"/>
        <v>-12117410.986555446</v>
      </c>
      <c r="R151" s="94">
        <f t="shared" si="816"/>
        <v>-9518396.587860899</v>
      </c>
      <c r="S151" s="94">
        <f t="shared" si="816"/>
        <v>-6454125.6201141467</v>
      </c>
      <c r="T151" s="94">
        <f t="shared" si="816"/>
        <v>-1745676.2127946271</v>
      </c>
      <c r="U151" s="94">
        <f t="shared" si="816"/>
        <v>14989607.997444928</v>
      </c>
      <c r="V151" s="94">
        <f t="shared" si="816"/>
        <v>17655675.841642328</v>
      </c>
      <c r="W151" s="94">
        <f t="shared" si="816"/>
        <v>17364823.07188141</v>
      </c>
      <c r="X151" s="94">
        <f t="shared" si="816"/>
        <v>16904585.967728365</v>
      </c>
      <c r="Y151" s="94">
        <f t="shared" si="816"/>
        <v>17981925.068773765</v>
      </c>
      <c r="Z151" s="94">
        <f t="shared" si="816"/>
        <v>17300106.695053339</v>
      </c>
      <c r="AA151" s="94">
        <f t="shared" si="816"/>
        <v>14916157.577532705</v>
      </c>
      <c r="AB151" s="94">
        <f t="shared" si="816"/>
        <v>16037516.444016727</v>
      </c>
      <c r="AC151" s="94">
        <f t="shared" si="816"/>
        <v>21159535.668430842</v>
      </c>
      <c r="AD151" s="94">
        <f t="shared" si="816"/>
        <v>30988801.84126202</v>
      </c>
      <c r="AE151" s="94">
        <f t="shared" si="816"/>
        <v>25068238.274840981</v>
      </c>
      <c r="AF151" s="94">
        <f t="shared" si="816"/>
        <v>29256078.961222235</v>
      </c>
      <c r="AG151" s="94">
        <f t="shared" si="816"/>
        <v>23866162.261298254</v>
      </c>
      <c r="AH151" s="94">
        <f t="shared" si="816"/>
        <v>24932956.895777456</v>
      </c>
      <c r="AI151" s="94">
        <f t="shared" si="816"/>
        <v>23644946.407900553</v>
      </c>
      <c r="AJ151" s="94">
        <f t="shared" si="816"/>
        <v>22315055.9176571</v>
      </c>
      <c r="AK151" s="94">
        <f t="shared" ref="AK151:BP151" si="817">AJ157</f>
        <v>22807188.845549203</v>
      </c>
      <c r="AL151" s="94">
        <f t="shared" si="817"/>
        <v>21141294.799857955</v>
      </c>
      <c r="AM151" s="94">
        <f t="shared" si="817"/>
        <v>17092874.883525915</v>
      </c>
      <c r="AN151" s="94">
        <f t="shared" si="817"/>
        <v>15715598.619786132</v>
      </c>
      <c r="AO151" s="94">
        <f t="shared" si="817"/>
        <v>17758339.303867556</v>
      </c>
      <c r="AP151" s="94">
        <f t="shared" si="817"/>
        <v>24760867.301574454</v>
      </c>
      <c r="AQ151" s="94">
        <f t="shared" si="817"/>
        <v>29239410.629998256</v>
      </c>
      <c r="AR151" s="94">
        <f t="shared" si="817"/>
        <v>36727932.188818634</v>
      </c>
      <c r="AS151" s="94">
        <f t="shared" si="817"/>
        <v>22959219.07097527</v>
      </c>
      <c r="AT151" s="94">
        <f t="shared" si="817"/>
        <v>25671533.848947242</v>
      </c>
      <c r="AU151" s="94">
        <f t="shared" si="817"/>
        <v>24885116.526730642</v>
      </c>
      <c r="AV151" s="94">
        <f t="shared" si="817"/>
        <v>23909241.450069562</v>
      </c>
      <c r="AW151" s="94">
        <f t="shared" si="817"/>
        <v>25531217.780379895</v>
      </c>
      <c r="AX151" s="94">
        <f t="shared" si="817"/>
        <v>21510519.595571816</v>
      </c>
      <c r="AY151" s="94">
        <f t="shared" si="817"/>
        <v>23062930.385091729</v>
      </c>
      <c r="AZ151" s="94">
        <f t="shared" si="817"/>
        <v>17510371.07669479</v>
      </c>
      <c r="BA151" s="94">
        <f t="shared" si="817"/>
        <v>15423462.66669479</v>
      </c>
      <c r="BB151" s="94">
        <f t="shared" si="817"/>
        <v>19366670.446694791</v>
      </c>
      <c r="BC151" s="94">
        <f t="shared" si="817"/>
        <v>21627728.656694792</v>
      </c>
      <c r="BD151" s="94">
        <f t="shared" si="817"/>
        <v>26237182.866694793</v>
      </c>
      <c r="BE151" s="94">
        <f t="shared" si="817"/>
        <v>9431413.42608729</v>
      </c>
      <c r="BF151" s="94">
        <f t="shared" si="817"/>
        <v>10847040.781086531</v>
      </c>
      <c r="BG151" s="94">
        <f t="shared" si="817"/>
        <v>9581931.9984122738</v>
      </c>
      <c r="BH151" s="94">
        <f t="shared" si="817"/>
        <v>6881842.5900291</v>
      </c>
      <c r="BI151" s="94">
        <f t="shared" si="817"/>
        <v>6208232.1008285973</v>
      </c>
      <c r="BJ151" s="94">
        <f t="shared" si="817"/>
        <v>991460.09481654968</v>
      </c>
      <c r="BK151" s="94">
        <f t="shared" si="817"/>
        <v>-2685103.9555606744</v>
      </c>
      <c r="BL151" s="94">
        <f t="shared" si="817"/>
        <v>-5571892.9236744614</v>
      </c>
      <c r="BM151" s="94">
        <f t="shared" si="817"/>
        <v>-2236315.6736744614</v>
      </c>
      <c r="BN151" s="94">
        <f t="shared" si="817"/>
        <v>-2402159.9436744615</v>
      </c>
      <c r="BO151" s="94">
        <f t="shared" si="817"/>
        <v>-2722276.1136744614</v>
      </c>
      <c r="BP151" s="94">
        <f t="shared" si="817"/>
        <v>-3407471.7636744613</v>
      </c>
      <c r="BQ151" s="94">
        <f t="shared" ref="BQ151:DW151" si="818">BP157</f>
        <v>4315803.0263255378</v>
      </c>
      <c r="BR151" s="94">
        <f t="shared" si="818"/>
        <v>3447493.0563255381</v>
      </c>
      <c r="BS151" s="94">
        <f t="shared" si="818"/>
        <v>2875717.9663255382</v>
      </c>
      <c r="BT151" s="94">
        <f t="shared" si="818"/>
        <v>2848434.1063255384</v>
      </c>
      <c r="BU151" s="94">
        <f t="shared" si="818"/>
        <v>2683150.7463255385</v>
      </c>
      <c r="BV151" s="94">
        <f t="shared" si="818"/>
        <v>2632860.7263255385</v>
      </c>
      <c r="BW151" s="94">
        <f t="shared" si="818"/>
        <v>5295418.3963255379</v>
      </c>
      <c r="BX151" s="94">
        <f t="shared" si="818"/>
        <v>7972606.436325538</v>
      </c>
      <c r="BY151" s="94">
        <f t="shared" si="818"/>
        <v>11215766.386325538</v>
      </c>
      <c r="BZ151" s="94">
        <f t="shared" si="818"/>
        <v>6943351.3863255382</v>
      </c>
      <c r="CA151" s="94">
        <f t="shared" si="818"/>
        <v>7503490.226325538</v>
      </c>
      <c r="CB151" s="94">
        <f t="shared" si="818"/>
        <v>8680580.7763255388</v>
      </c>
      <c r="CC151" s="94">
        <f t="shared" si="818"/>
        <v>1240901.8200000003</v>
      </c>
      <c r="CD151" s="94">
        <f t="shared" si="818"/>
        <v>1747765.7300000002</v>
      </c>
      <c r="CE151" s="94">
        <f t="shared" si="818"/>
        <v>2733671.6500000004</v>
      </c>
      <c r="CF151" s="94">
        <f t="shared" si="818"/>
        <v>2044954.0700000003</v>
      </c>
      <c r="CG151" s="94">
        <f t="shared" si="818"/>
        <v>2394164.9300000002</v>
      </c>
      <c r="CH151" s="94">
        <f t="shared" si="818"/>
        <v>617781.57000000007</v>
      </c>
      <c r="CI151" s="94">
        <f t="shared" si="818"/>
        <v>2651736.7199999997</v>
      </c>
      <c r="CJ151" s="94">
        <f t="shared" si="818"/>
        <v>5821625.6200000001</v>
      </c>
      <c r="CK151" s="94">
        <f t="shared" ref="CK151" si="819">CJ157</f>
        <v>8501167.0800000001</v>
      </c>
      <c r="CL151" s="94">
        <f t="shared" ref="CL151" si="820">CK157</f>
        <v>7355616.0199999996</v>
      </c>
      <c r="CM151" s="94">
        <f t="shared" ref="CM151" si="821">CL157</f>
        <v>6421487.6899999995</v>
      </c>
      <c r="CN151" s="94">
        <f t="shared" ref="CN151" si="822">CM157</f>
        <v>8306361.9199999999</v>
      </c>
      <c r="CO151" s="94">
        <f t="shared" ref="CO151" si="823">CN157</f>
        <v>2105810.42</v>
      </c>
      <c r="CP151" s="94">
        <f t="shared" ref="CP151" si="824">CO157</f>
        <v>2256668.2799999998</v>
      </c>
      <c r="CQ151" s="94">
        <f t="shared" ref="CQ151" si="825">CP157</f>
        <v>910360.2899999998</v>
      </c>
      <c r="CR151" s="94">
        <f t="shared" ref="CR151" si="826">CQ157</f>
        <v>163384.23999999976</v>
      </c>
      <c r="CS151" s="94">
        <f t="shared" ref="CS151" si="827">CR157</f>
        <v>-267753.95000000024</v>
      </c>
      <c r="CT151" s="94">
        <f t="shared" ref="CT151" si="828">CS157</f>
        <v>-356288.28000000032</v>
      </c>
      <c r="CU151" s="94">
        <f t="shared" ref="CU151" si="829">CT157</f>
        <v>77760.029999999679</v>
      </c>
      <c r="CV151" s="94">
        <f t="shared" ref="CV151" si="830">CU157</f>
        <v>2582238.63</v>
      </c>
      <c r="CW151" s="94">
        <f t="shared" ref="CW151" si="831">CV157</f>
        <v>4649340.95</v>
      </c>
      <c r="CX151" s="94">
        <f t="shared" ref="CX151" si="832">CW157</f>
        <v>351394.62000000011</v>
      </c>
      <c r="CY151" s="94">
        <f t="shared" ref="CY151" si="833">CX157</f>
        <v>-1883314.1599999997</v>
      </c>
      <c r="CZ151" s="94">
        <f t="shared" ref="CZ151" si="834">CY157</f>
        <v>282209.0700000003</v>
      </c>
      <c r="DA151" s="94">
        <f t="shared" ref="DA151" si="835">CZ157</f>
        <v>-4943239.5999999996</v>
      </c>
      <c r="DB151" s="94">
        <f t="shared" ref="DB151" si="836">DA157</f>
        <v>-8712286.8999999985</v>
      </c>
      <c r="DC151" s="94">
        <f t="shared" ref="DC151" si="837">DB157</f>
        <v>-9901986.9699999988</v>
      </c>
      <c r="DD151" s="94">
        <f t="shared" ref="DD151" si="838">DC157</f>
        <v>-12193938.609999999</v>
      </c>
      <c r="DE151" s="94">
        <f t="shared" ref="DE151" si="839">DD157</f>
        <v>-13738014.289999999</v>
      </c>
      <c r="DF151" s="94">
        <f t="shared" ref="DF151" si="840">DE157</f>
        <v>-14515150.01</v>
      </c>
      <c r="DG151" s="94">
        <f t="shared" ref="DG151" si="841">DF157</f>
        <v>-11793049.74</v>
      </c>
      <c r="DH151" s="94">
        <f t="shared" ref="DH151" si="842">DG157</f>
        <v>-14004641.390000001</v>
      </c>
      <c r="DI151" s="94">
        <f t="shared" ref="DI151" si="843">DH157</f>
        <v>-15601680</v>
      </c>
      <c r="DJ151" s="94">
        <f t="shared" si="818"/>
        <v>-16556632.800000001</v>
      </c>
      <c r="DK151" s="94">
        <f t="shared" si="818"/>
        <v>-15053739.9</v>
      </c>
      <c r="DL151" s="94">
        <f t="shared" si="818"/>
        <v>-18593515.09</v>
      </c>
      <c r="DM151" s="94">
        <f t="shared" si="818"/>
        <v>-8191787.75</v>
      </c>
      <c r="DN151" s="94">
        <f t="shared" si="818"/>
        <v>-8723255.9800000004</v>
      </c>
      <c r="DO151" s="94">
        <f t="shared" si="818"/>
        <v>-11384293.040000001</v>
      </c>
      <c r="DP151" s="94">
        <f t="shared" si="818"/>
        <v>-15564032.640000001</v>
      </c>
      <c r="DQ151" s="94">
        <f t="shared" si="818"/>
        <v>-17122947.830000002</v>
      </c>
      <c r="DR151" s="94">
        <f t="shared" si="818"/>
        <v>-14383367.520000001</v>
      </c>
      <c r="DS151" s="94">
        <f t="shared" si="818"/>
        <v>-17677993.530000001</v>
      </c>
      <c r="DT151" s="94">
        <f t="shared" si="818"/>
        <v>-18098229.970000003</v>
      </c>
      <c r="DU151" s="94">
        <f t="shared" si="818"/>
        <v>-17099131.040000003</v>
      </c>
      <c r="DV151" s="94">
        <f t="shared" si="818"/>
        <v>-22105647.160000004</v>
      </c>
      <c r="DW151" s="94">
        <f t="shared" si="818"/>
        <v>-25331917.400000006</v>
      </c>
      <c r="DX151" s="94">
        <f t="shared" ref="DX151" si="844">DW157</f>
        <v>-31333515.400000006</v>
      </c>
      <c r="DY151" s="94">
        <f t="shared" ref="DY151" si="845">DX157</f>
        <v>-13865115.330000006</v>
      </c>
      <c r="DZ151" s="94">
        <f t="shared" ref="DZ151" si="846">DY157</f>
        <v>-12621720.710000005</v>
      </c>
      <c r="EA151" s="94">
        <f t="shared" ref="EA151" si="847">DZ157</f>
        <v>-13542428.250000004</v>
      </c>
      <c r="EB151" s="94">
        <f t="shared" ref="EB151" si="848">EA157</f>
        <v>-16532386.400000004</v>
      </c>
      <c r="EC151" s="94">
        <f t="shared" ref="EC151" si="849">EB157</f>
        <v>-17293187.900000006</v>
      </c>
      <c r="ED151" s="94">
        <f t="shared" ref="ED151" si="850">EC157</f>
        <v>-17919618.480000004</v>
      </c>
      <c r="EE151" s="94">
        <f t="shared" ref="EE151" si="851">ED157</f>
        <v>-20515880.310000002</v>
      </c>
      <c r="EF151" s="94">
        <f t="shared" ref="EF151" si="852">EE157</f>
        <v>-18451701.730000004</v>
      </c>
      <c r="EG151" s="94">
        <f t="shared" ref="EG151" si="853">EF157</f>
        <v>-22221820.900000006</v>
      </c>
      <c r="EH151" s="94">
        <f t="shared" ref="EH151" si="854">EG157</f>
        <v>-23272463.320000008</v>
      </c>
      <c r="EI151" s="94">
        <f t="shared" ref="EI151" si="855">EH157</f>
        <v>-23272463.320000008</v>
      </c>
    </row>
    <row r="152" spans="1:139" x14ac:dyDescent="0.2">
      <c r="B152" s="90" t="s">
        <v>150</v>
      </c>
      <c r="D152" s="22">
        <v>0</v>
      </c>
      <c r="E152" s="22">
        <v>0</v>
      </c>
      <c r="F152" s="22">
        <v>0</v>
      </c>
      <c r="G152" s="22">
        <v>0</v>
      </c>
      <c r="H152" s="22">
        <v>0</v>
      </c>
      <c r="I152" s="22">
        <v>0</v>
      </c>
      <c r="J152" s="22">
        <v>0</v>
      </c>
      <c r="K152" s="22">
        <v>0</v>
      </c>
      <c r="L152" s="22">
        <v>0</v>
      </c>
      <c r="M152" s="22">
        <v>0</v>
      </c>
      <c r="N152" s="22">
        <v>0</v>
      </c>
      <c r="O152" s="22">
        <v>0</v>
      </c>
      <c r="P152" s="22">
        <v>0</v>
      </c>
      <c r="Q152" s="22">
        <v>0</v>
      </c>
      <c r="R152" s="22">
        <v>0</v>
      </c>
      <c r="S152" s="22">
        <v>0</v>
      </c>
      <c r="T152" s="22">
        <v>14002271.977446396</v>
      </c>
      <c r="U152" s="22">
        <v>0</v>
      </c>
      <c r="V152" s="22">
        <v>0</v>
      </c>
      <c r="W152" s="22">
        <v>0</v>
      </c>
      <c r="X152" s="22">
        <v>0</v>
      </c>
      <c r="Y152" s="22">
        <v>0</v>
      </c>
      <c r="Z152" s="22">
        <v>0</v>
      </c>
      <c r="AA152" s="22">
        <v>0</v>
      </c>
      <c r="AB152" s="22">
        <v>0</v>
      </c>
      <c r="AC152" s="22">
        <v>0</v>
      </c>
      <c r="AD152" s="22">
        <v>0</v>
      </c>
      <c r="AE152" s="22">
        <v>0</v>
      </c>
      <c r="AF152" s="22">
        <v>-7625207.9764886107</v>
      </c>
      <c r="AG152" s="22">
        <v>0</v>
      </c>
      <c r="AH152" s="22">
        <v>0</v>
      </c>
      <c r="AI152" s="22">
        <v>0</v>
      </c>
      <c r="AJ152" s="22">
        <v>0</v>
      </c>
      <c r="AK152" s="22">
        <v>0</v>
      </c>
      <c r="AL152" s="22">
        <v>0</v>
      </c>
      <c r="AM152" s="22">
        <v>0</v>
      </c>
      <c r="AN152" s="22">
        <v>0</v>
      </c>
      <c r="AO152" s="22">
        <v>0</v>
      </c>
      <c r="AP152" s="22">
        <v>0</v>
      </c>
      <c r="AQ152" s="22">
        <v>0</v>
      </c>
      <c r="AR152" s="22">
        <v>-15715598.6197861</v>
      </c>
      <c r="AS152" s="22">
        <v>0</v>
      </c>
      <c r="AT152" s="22">
        <v>0</v>
      </c>
      <c r="AU152" s="22">
        <v>0</v>
      </c>
      <c r="AV152" s="22">
        <v>0</v>
      </c>
      <c r="AW152" s="22">
        <v>0</v>
      </c>
      <c r="AX152" s="22">
        <v>0</v>
      </c>
      <c r="AY152" s="22">
        <v>0</v>
      </c>
      <c r="AZ152" s="22">
        <v>0</v>
      </c>
      <c r="BA152" s="22">
        <v>0</v>
      </c>
      <c r="BB152" s="22">
        <v>0</v>
      </c>
      <c r="BC152" s="22">
        <v>0</v>
      </c>
      <c r="BD152" s="22">
        <v>-17510371.079999998</v>
      </c>
      <c r="BE152" s="22">
        <v>0</v>
      </c>
      <c r="BF152" s="22">
        <v>0</v>
      </c>
      <c r="BG152" s="22">
        <v>0</v>
      </c>
      <c r="BH152" s="22">
        <v>0</v>
      </c>
      <c r="BI152" s="22">
        <v>0</v>
      </c>
      <c r="BJ152" s="22">
        <v>0</v>
      </c>
      <c r="BK152" s="22">
        <v>0</v>
      </c>
      <c r="BL152" s="22">
        <v>0</v>
      </c>
      <c r="BM152" s="22">
        <v>0</v>
      </c>
      <c r="BN152" s="22">
        <v>0</v>
      </c>
      <c r="BO152" s="22">
        <v>0</v>
      </c>
      <c r="BP152" s="22">
        <v>5571892.9399999995</v>
      </c>
      <c r="BQ152" s="22">
        <v>0</v>
      </c>
      <c r="BR152" s="22">
        <v>0</v>
      </c>
      <c r="BS152" s="22">
        <v>0</v>
      </c>
      <c r="BT152" s="22">
        <v>0</v>
      </c>
      <c r="BU152" s="22">
        <v>0</v>
      </c>
      <c r="BV152" s="22">
        <v>0</v>
      </c>
      <c r="BW152" s="22">
        <v>0</v>
      </c>
      <c r="BX152" s="22">
        <v>0</v>
      </c>
      <c r="BY152" s="22">
        <v>0</v>
      </c>
      <c r="BZ152" s="22">
        <v>0</v>
      </c>
      <c r="CA152" s="22">
        <v>0</v>
      </c>
      <c r="CB152" s="22">
        <v>-7972606.436325538</v>
      </c>
      <c r="CC152" s="22">
        <v>0</v>
      </c>
      <c r="CD152" s="22">
        <v>0</v>
      </c>
      <c r="CE152" s="22">
        <v>0</v>
      </c>
      <c r="CF152" s="22">
        <v>0</v>
      </c>
      <c r="CG152" s="22">
        <v>0</v>
      </c>
      <c r="CH152" s="22">
        <v>0</v>
      </c>
      <c r="CI152" s="22">
        <v>0</v>
      </c>
      <c r="CJ152" s="22">
        <v>0</v>
      </c>
      <c r="CK152" s="22">
        <v>0</v>
      </c>
      <c r="CL152" s="22">
        <v>0</v>
      </c>
      <c r="CM152" s="22">
        <v>0</v>
      </c>
      <c r="CN152" s="22">
        <v>-5821625.6299999999</v>
      </c>
      <c r="CO152" s="22">
        <v>0</v>
      </c>
      <c r="CP152" s="22">
        <v>0</v>
      </c>
      <c r="CQ152" s="22">
        <v>0</v>
      </c>
      <c r="CR152" s="22">
        <v>0</v>
      </c>
      <c r="CS152" s="22">
        <v>0</v>
      </c>
      <c r="CT152" s="22">
        <v>0</v>
      </c>
      <c r="CU152" s="22">
        <v>0</v>
      </c>
      <c r="CV152" s="22">
        <v>0</v>
      </c>
      <c r="CW152" s="22">
        <v>0</v>
      </c>
      <c r="CX152" s="22">
        <v>0</v>
      </c>
      <c r="CY152" s="22">
        <v>0</v>
      </c>
      <c r="CZ152" s="22">
        <v>-2582238.63</v>
      </c>
      <c r="DA152" s="22">
        <v>0</v>
      </c>
      <c r="DB152" s="22">
        <v>0</v>
      </c>
      <c r="DC152" s="22">
        <v>0</v>
      </c>
      <c r="DD152" s="22">
        <v>0</v>
      </c>
      <c r="DE152" s="22">
        <v>0</v>
      </c>
      <c r="DF152" s="22">
        <v>0</v>
      </c>
      <c r="DG152" s="22">
        <v>0</v>
      </c>
      <c r="DH152" s="22">
        <v>0</v>
      </c>
      <c r="DI152" s="22">
        <v>0</v>
      </c>
      <c r="DJ152" s="22">
        <v>0</v>
      </c>
      <c r="DK152" s="22">
        <v>0</v>
      </c>
      <c r="DL152" s="22">
        <v>14004641.390000001</v>
      </c>
      <c r="DM152" s="22">
        <v>0</v>
      </c>
      <c r="DN152" s="22">
        <v>0</v>
      </c>
      <c r="DO152" s="22">
        <v>0</v>
      </c>
      <c r="DP152" s="22">
        <v>0</v>
      </c>
      <c r="DQ152" s="22">
        <v>0</v>
      </c>
      <c r="DR152" s="22">
        <v>0</v>
      </c>
      <c r="DS152" s="22">
        <v>0</v>
      </c>
      <c r="DT152" s="22">
        <v>0</v>
      </c>
      <c r="DU152" s="22">
        <v>0</v>
      </c>
      <c r="DV152" s="22">
        <v>0</v>
      </c>
      <c r="DW152" s="22">
        <v>0</v>
      </c>
      <c r="DX152" s="315">
        <v>18098229.969999999</v>
      </c>
      <c r="DY152" s="22">
        <v>0</v>
      </c>
      <c r="DZ152" s="22">
        <v>0</v>
      </c>
      <c r="EA152" s="22">
        <v>0</v>
      </c>
      <c r="EB152" s="22">
        <v>0</v>
      </c>
      <c r="EC152" s="22">
        <v>0</v>
      </c>
      <c r="ED152" s="22">
        <v>0</v>
      </c>
      <c r="EE152" s="22">
        <v>0</v>
      </c>
      <c r="EF152" s="22">
        <v>0</v>
      </c>
      <c r="EG152" s="22">
        <v>0</v>
      </c>
      <c r="EH152" s="22">
        <v>0</v>
      </c>
      <c r="EI152" s="22">
        <v>0</v>
      </c>
    </row>
    <row r="153" spans="1:139" x14ac:dyDescent="0.2">
      <c r="B153" s="90" t="s">
        <v>290</v>
      </c>
      <c r="D153" s="22">
        <v>0</v>
      </c>
      <c r="E153" s="22">
        <v>0</v>
      </c>
      <c r="F153" s="22">
        <v>0</v>
      </c>
      <c r="G153" s="22">
        <v>0</v>
      </c>
      <c r="H153" s="22">
        <v>0</v>
      </c>
      <c r="I153" s="22">
        <v>0</v>
      </c>
      <c r="J153" s="22">
        <v>0</v>
      </c>
      <c r="K153" s="22">
        <v>0</v>
      </c>
      <c r="L153" s="22">
        <v>0</v>
      </c>
      <c r="M153" s="22">
        <v>0</v>
      </c>
      <c r="N153" s="22">
        <v>0</v>
      </c>
      <c r="O153" s="22">
        <v>0</v>
      </c>
      <c r="P153" s="22">
        <v>0</v>
      </c>
      <c r="Q153" s="22">
        <v>0</v>
      </c>
      <c r="R153" s="22">
        <v>0</v>
      </c>
      <c r="S153" s="22">
        <v>0</v>
      </c>
      <c r="T153" s="22">
        <v>0</v>
      </c>
      <c r="U153" s="22">
        <v>0</v>
      </c>
      <c r="V153" s="22">
        <v>0</v>
      </c>
      <c r="W153" s="22">
        <v>0</v>
      </c>
      <c r="X153" s="22">
        <v>0</v>
      </c>
      <c r="Y153" s="22">
        <v>0</v>
      </c>
      <c r="Z153" s="22">
        <v>0</v>
      </c>
      <c r="AA153" s="22">
        <v>0</v>
      </c>
      <c r="AB153" s="22">
        <v>0</v>
      </c>
      <c r="AC153" s="22">
        <v>0</v>
      </c>
      <c r="AD153" s="22">
        <v>0</v>
      </c>
      <c r="AE153" s="22">
        <v>0</v>
      </c>
      <c r="AF153" s="22">
        <v>0</v>
      </c>
      <c r="AG153" s="22">
        <v>0</v>
      </c>
      <c r="AH153" s="22">
        <v>0</v>
      </c>
      <c r="AI153" s="22">
        <v>0</v>
      </c>
      <c r="AJ153" s="22">
        <v>0</v>
      </c>
      <c r="AK153" s="22">
        <v>0</v>
      </c>
      <c r="AL153" s="22">
        <v>0</v>
      </c>
      <c r="AM153" s="22">
        <v>0</v>
      </c>
      <c r="AN153" s="22">
        <v>0</v>
      </c>
      <c r="AO153" s="22">
        <v>0</v>
      </c>
      <c r="AP153" s="22">
        <v>0</v>
      </c>
      <c r="AQ153" s="22">
        <v>0</v>
      </c>
      <c r="AR153" s="22">
        <v>0</v>
      </c>
      <c r="AS153" s="22">
        <v>0</v>
      </c>
      <c r="AT153" s="22">
        <v>0</v>
      </c>
      <c r="AU153" s="22">
        <v>0</v>
      </c>
      <c r="AV153" s="22">
        <v>0</v>
      </c>
      <c r="AW153" s="22">
        <v>0</v>
      </c>
      <c r="AX153" s="22">
        <v>0</v>
      </c>
      <c r="AY153" s="22">
        <v>0</v>
      </c>
      <c r="AZ153" s="22">
        <v>0</v>
      </c>
      <c r="BA153" s="22">
        <v>0</v>
      </c>
      <c r="BB153" s="22">
        <v>0</v>
      </c>
      <c r="BC153" s="22">
        <v>0</v>
      </c>
      <c r="BD153" s="22">
        <v>0</v>
      </c>
      <c r="BE153" s="22">
        <v>0</v>
      </c>
      <c r="BF153" s="22">
        <v>0</v>
      </c>
      <c r="BG153" s="22">
        <v>0</v>
      </c>
      <c r="BH153" s="22">
        <v>0</v>
      </c>
      <c r="BI153" s="22">
        <v>0</v>
      </c>
      <c r="BJ153" s="22">
        <v>0</v>
      </c>
      <c r="BK153" s="22">
        <v>0</v>
      </c>
      <c r="BL153" s="22">
        <v>0</v>
      </c>
      <c r="BM153" s="22">
        <v>0</v>
      </c>
      <c r="BN153" s="22">
        <v>0</v>
      </c>
      <c r="BO153" s="22">
        <v>0</v>
      </c>
      <c r="BP153" s="22">
        <v>0</v>
      </c>
      <c r="BQ153" s="22">
        <v>0</v>
      </c>
      <c r="BR153" s="22">
        <v>0</v>
      </c>
      <c r="BS153" s="22">
        <v>0</v>
      </c>
      <c r="BT153" s="22">
        <v>0</v>
      </c>
      <c r="BU153" s="22">
        <v>0</v>
      </c>
      <c r="BV153" s="22">
        <v>0</v>
      </c>
      <c r="BW153" s="22">
        <v>0</v>
      </c>
      <c r="BX153" s="22">
        <v>0</v>
      </c>
      <c r="BY153" s="22">
        <v>0</v>
      </c>
      <c r="BZ153" s="22">
        <v>0</v>
      </c>
      <c r="CA153" s="22">
        <v>0</v>
      </c>
      <c r="CB153" s="22">
        <v>0</v>
      </c>
      <c r="CC153" s="22">
        <v>0</v>
      </c>
      <c r="CD153" s="22">
        <v>0</v>
      </c>
      <c r="CE153" s="22">
        <v>0</v>
      </c>
      <c r="CF153" s="22">
        <v>0</v>
      </c>
      <c r="CG153" s="22">
        <v>0</v>
      </c>
      <c r="CH153" s="22">
        <v>0</v>
      </c>
      <c r="CI153" s="22">
        <v>-0.01</v>
      </c>
      <c r="CJ153" s="22">
        <v>0</v>
      </c>
      <c r="CK153" s="22">
        <v>0</v>
      </c>
      <c r="CL153" s="22">
        <v>0</v>
      </c>
      <c r="CM153" s="22">
        <v>193.59</v>
      </c>
      <c r="CN153" s="22">
        <v>0</v>
      </c>
      <c r="CO153" s="22">
        <v>0</v>
      </c>
      <c r="CP153" s="22">
        <v>0</v>
      </c>
      <c r="CQ153" s="22">
        <v>0</v>
      </c>
      <c r="CR153" s="22">
        <v>0</v>
      </c>
      <c r="CS153" s="22">
        <v>0</v>
      </c>
      <c r="CT153" s="22">
        <v>0</v>
      </c>
      <c r="CU153" s="22">
        <v>0</v>
      </c>
      <c r="CV153" s="22">
        <v>0</v>
      </c>
      <c r="CW153" s="22">
        <v>0</v>
      </c>
      <c r="CX153" s="22">
        <v>0</v>
      </c>
      <c r="CY153" s="22">
        <v>0</v>
      </c>
      <c r="CZ153" s="22">
        <v>0</v>
      </c>
      <c r="DA153" s="22">
        <v>0</v>
      </c>
      <c r="DB153" s="22">
        <v>0</v>
      </c>
      <c r="DC153" s="22">
        <v>0</v>
      </c>
      <c r="DD153" s="22">
        <v>0</v>
      </c>
      <c r="DE153" s="22">
        <v>0</v>
      </c>
      <c r="DF153" s="22">
        <v>0</v>
      </c>
      <c r="DG153" s="22">
        <v>0</v>
      </c>
      <c r="DH153" s="22">
        <v>0</v>
      </c>
      <c r="DI153" s="22">
        <v>0</v>
      </c>
      <c r="DJ153" s="22">
        <v>0</v>
      </c>
      <c r="DK153" s="22">
        <v>0</v>
      </c>
      <c r="DL153" s="22">
        <v>0</v>
      </c>
      <c r="DM153" s="22">
        <v>0</v>
      </c>
      <c r="DN153" s="22">
        <v>0</v>
      </c>
      <c r="DO153" s="22">
        <v>0</v>
      </c>
      <c r="DP153" s="22">
        <v>0</v>
      </c>
      <c r="DQ153" s="22">
        <v>0</v>
      </c>
      <c r="DR153" s="22">
        <v>0</v>
      </c>
      <c r="DS153" s="22">
        <v>0</v>
      </c>
      <c r="DT153" s="22">
        <v>0</v>
      </c>
      <c r="DU153" s="22">
        <v>0</v>
      </c>
      <c r="DV153" s="22">
        <v>0</v>
      </c>
      <c r="DW153" s="22">
        <v>0</v>
      </c>
      <c r="DX153" s="22">
        <v>0</v>
      </c>
      <c r="DY153" s="22">
        <v>0</v>
      </c>
      <c r="DZ153" s="22">
        <v>0</v>
      </c>
      <c r="EA153" s="22">
        <v>0</v>
      </c>
      <c r="EB153" s="22">
        <v>0</v>
      </c>
      <c r="EC153" s="22">
        <v>0</v>
      </c>
      <c r="ED153" s="22">
        <v>0</v>
      </c>
      <c r="EE153" s="22">
        <v>0</v>
      </c>
      <c r="EF153" s="22">
        <v>0</v>
      </c>
      <c r="EG153" s="22">
        <v>0</v>
      </c>
      <c r="EH153" s="22">
        <v>0</v>
      </c>
      <c r="EI153" s="22">
        <v>0</v>
      </c>
    </row>
    <row r="154" spans="1:139" x14ac:dyDescent="0.2">
      <c r="B154" s="90" t="s">
        <v>202</v>
      </c>
      <c r="D154" s="22">
        <v>0</v>
      </c>
      <c r="E154" s="22">
        <v>0</v>
      </c>
      <c r="F154" s="22">
        <v>0</v>
      </c>
      <c r="G154" s="22">
        <v>0</v>
      </c>
      <c r="H154" s="22">
        <v>0</v>
      </c>
      <c r="I154" s="22">
        <v>0</v>
      </c>
      <c r="J154" s="22">
        <v>0</v>
      </c>
      <c r="K154" s="22">
        <v>0</v>
      </c>
      <c r="L154" s="22">
        <v>0</v>
      </c>
      <c r="M154" s="22">
        <v>0</v>
      </c>
      <c r="N154" s="22">
        <v>0</v>
      </c>
      <c r="O154" s="22">
        <v>0</v>
      </c>
      <c r="P154" s="22">
        <v>0</v>
      </c>
      <c r="Q154" s="22">
        <v>0</v>
      </c>
      <c r="R154" s="22">
        <v>0</v>
      </c>
      <c r="S154" s="22">
        <v>0</v>
      </c>
      <c r="T154" s="22">
        <v>0</v>
      </c>
      <c r="U154" s="22">
        <v>0</v>
      </c>
      <c r="V154" s="22">
        <v>0</v>
      </c>
      <c r="W154" s="22">
        <v>0</v>
      </c>
      <c r="X154" s="22">
        <v>0</v>
      </c>
      <c r="Y154" s="22">
        <v>0</v>
      </c>
      <c r="Z154" s="22">
        <v>0</v>
      </c>
      <c r="AA154" s="22">
        <v>0</v>
      </c>
      <c r="AB154" s="22">
        <v>0</v>
      </c>
      <c r="AC154" s="22">
        <v>0</v>
      </c>
      <c r="AD154" s="22">
        <v>-12260387.240880318</v>
      </c>
      <c r="AE154" s="22">
        <v>-1098632.7100275056</v>
      </c>
      <c r="AF154" s="22">
        <v>76890.472524348646</v>
      </c>
      <c r="AG154" s="22">
        <v>-24374.116759902798</v>
      </c>
      <c r="AH154" s="22">
        <v>-1044.8710636990145</v>
      </c>
      <c r="AI154" s="22">
        <v>0</v>
      </c>
      <c r="AJ154" s="22">
        <v>0</v>
      </c>
      <c r="AK154" s="22">
        <v>0</v>
      </c>
      <c r="AL154" s="22">
        <v>0</v>
      </c>
      <c r="AM154" s="22">
        <v>0</v>
      </c>
      <c r="AN154" s="22">
        <v>0</v>
      </c>
      <c r="AO154" s="22">
        <v>0</v>
      </c>
      <c r="AP154" s="22">
        <v>0</v>
      </c>
      <c r="AQ154" s="22">
        <v>0</v>
      </c>
      <c r="AR154" s="22">
        <v>0</v>
      </c>
      <c r="AS154" s="22">
        <v>0</v>
      </c>
      <c r="AT154" s="22">
        <v>0</v>
      </c>
      <c r="AU154" s="22">
        <v>0</v>
      </c>
      <c r="AV154" s="22">
        <v>0</v>
      </c>
      <c r="AW154" s="22">
        <v>0</v>
      </c>
      <c r="AX154" s="22">
        <v>0</v>
      </c>
      <c r="AY154" s="22">
        <v>0</v>
      </c>
      <c r="AZ154" s="22">
        <v>0</v>
      </c>
      <c r="BA154" s="22">
        <v>0</v>
      </c>
      <c r="BB154" s="22">
        <v>0</v>
      </c>
      <c r="BC154" s="22">
        <v>0</v>
      </c>
      <c r="BD154" s="22">
        <v>0</v>
      </c>
      <c r="BE154" s="22">
        <v>0</v>
      </c>
      <c r="BF154" s="22">
        <v>0</v>
      </c>
      <c r="BG154" s="22">
        <v>0</v>
      </c>
      <c r="BH154" s="22">
        <v>0</v>
      </c>
      <c r="BI154" s="22">
        <v>0</v>
      </c>
      <c r="BJ154" s="22">
        <v>0</v>
      </c>
      <c r="BK154" s="22">
        <v>0</v>
      </c>
      <c r="BL154" s="22">
        <v>0</v>
      </c>
      <c r="BM154" s="22">
        <v>0</v>
      </c>
      <c r="BN154" s="22">
        <v>0</v>
      </c>
      <c r="BO154" s="22">
        <v>0</v>
      </c>
      <c r="BP154" s="22">
        <v>0</v>
      </c>
      <c r="BQ154" s="22">
        <v>0</v>
      </c>
      <c r="BR154" s="22">
        <v>0</v>
      </c>
      <c r="BS154" s="22">
        <v>0</v>
      </c>
      <c r="BT154" s="22">
        <v>0</v>
      </c>
      <c r="BU154" s="22">
        <v>0</v>
      </c>
      <c r="BV154" s="22">
        <v>0</v>
      </c>
      <c r="BW154" s="22">
        <v>0</v>
      </c>
      <c r="BX154" s="22">
        <v>0</v>
      </c>
      <c r="BY154" s="22">
        <v>0</v>
      </c>
      <c r="BZ154" s="22">
        <v>0</v>
      </c>
      <c r="CA154" s="22">
        <v>0</v>
      </c>
      <c r="CB154" s="22">
        <v>0</v>
      </c>
      <c r="CC154" s="22">
        <v>0</v>
      </c>
      <c r="CD154" s="22">
        <v>0</v>
      </c>
      <c r="CE154" s="22">
        <v>0</v>
      </c>
      <c r="CF154" s="22">
        <v>0</v>
      </c>
      <c r="CG154" s="22">
        <v>0</v>
      </c>
      <c r="CH154" s="22">
        <v>0</v>
      </c>
      <c r="CI154" s="22">
        <v>0</v>
      </c>
      <c r="CJ154" s="22">
        <v>0</v>
      </c>
      <c r="CK154" s="22">
        <v>0</v>
      </c>
      <c r="CL154" s="22">
        <v>0</v>
      </c>
      <c r="CM154" s="22">
        <v>0</v>
      </c>
      <c r="CN154" s="22">
        <v>0</v>
      </c>
      <c r="CO154" s="22">
        <v>0</v>
      </c>
      <c r="CP154" s="22">
        <v>0</v>
      </c>
      <c r="CQ154" s="22">
        <v>0</v>
      </c>
      <c r="CR154" s="22">
        <v>0</v>
      </c>
      <c r="CS154" s="22">
        <v>0</v>
      </c>
      <c r="CT154" s="22">
        <v>0</v>
      </c>
      <c r="CU154" s="22">
        <v>0</v>
      </c>
      <c r="CV154" s="22">
        <v>0</v>
      </c>
      <c r="CW154" s="22">
        <v>0</v>
      </c>
      <c r="CX154" s="22">
        <v>0</v>
      </c>
      <c r="CY154" s="22">
        <v>0</v>
      </c>
      <c r="CZ154" s="22">
        <v>0</v>
      </c>
      <c r="DA154" s="22">
        <v>0</v>
      </c>
      <c r="DB154" s="22">
        <v>0</v>
      </c>
      <c r="DC154" s="22">
        <v>0</v>
      </c>
      <c r="DD154" s="22">
        <v>0</v>
      </c>
      <c r="DE154" s="22">
        <v>0</v>
      </c>
      <c r="DF154" s="22">
        <v>0</v>
      </c>
      <c r="DG154" s="22">
        <v>0</v>
      </c>
      <c r="DH154" s="22">
        <v>0</v>
      </c>
      <c r="DI154" s="22">
        <v>0</v>
      </c>
      <c r="DJ154" s="22">
        <v>0</v>
      </c>
      <c r="DK154" s="22">
        <v>0</v>
      </c>
      <c r="DL154" s="22">
        <v>0</v>
      </c>
      <c r="DM154" s="22">
        <v>0</v>
      </c>
      <c r="DN154" s="22">
        <v>0</v>
      </c>
      <c r="DO154" s="22">
        <v>0</v>
      </c>
      <c r="DP154" s="22">
        <v>0</v>
      </c>
      <c r="DQ154" s="22">
        <v>0</v>
      </c>
      <c r="DR154" s="22">
        <v>0</v>
      </c>
      <c r="DS154" s="22">
        <v>0</v>
      </c>
      <c r="DT154" s="22">
        <v>0</v>
      </c>
      <c r="DU154" s="22">
        <v>0</v>
      </c>
      <c r="DV154" s="22">
        <v>0</v>
      </c>
      <c r="DW154" s="22">
        <v>0</v>
      </c>
      <c r="DX154" s="22">
        <v>0</v>
      </c>
      <c r="DY154" s="22">
        <v>0</v>
      </c>
      <c r="DZ154" s="22">
        <v>0</v>
      </c>
      <c r="EA154" s="22">
        <v>0</v>
      </c>
      <c r="EB154" s="22">
        <v>0</v>
      </c>
      <c r="EC154" s="22">
        <v>0</v>
      </c>
      <c r="ED154" s="22">
        <v>0</v>
      </c>
      <c r="EE154" s="22">
        <v>0</v>
      </c>
      <c r="EF154" s="22">
        <v>0</v>
      </c>
      <c r="EG154" s="22">
        <v>0</v>
      </c>
      <c r="EH154" s="22">
        <v>0</v>
      </c>
      <c r="EI154" s="22">
        <v>0</v>
      </c>
    </row>
    <row r="155" spans="1:139" x14ac:dyDescent="0.2">
      <c r="B155" s="90" t="s">
        <v>162</v>
      </c>
      <c r="D155" s="22">
        <v>0</v>
      </c>
      <c r="E155" s="22">
        <v>0</v>
      </c>
      <c r="F155" s="22">
        <v>0</v>
      </c>
      <c r="G155" s="22">
        <v>0</v>
      </c>
      <c r="H155" s="22">
        <v>0</v>
      </c>
      <c r="I155" s="22">
        <v>0</v>
      </c>
      <c r="J155" s="22">
        <v>-259574.4351041629</v>
      </c>
      <c r="K155" s="22">
        <v>-900618.12496770767</v>
      </c>
      <c r="L155" s="22">
        <v>-644010.276478727</v>
      </c>
      <c r="M155" s="22">
        <v>-4810445.9849567031</v>
      </c>
      <c r="N155" s="22">
        <v>-2913622.9939499847</v>
      </c>
      <c r="O155" s="22">
        <v>-4474000.1619891087</v>
      </c>
      <c r="P155" s="22">
        <v>1884860.9908909495</v>
      </c>
      <c r="Q155" s="22">
        <v>2599014.3986945474</v>
      </c>
      <c r="R155" s="22">
        <v>3064270.9677467523</v>
      </c>
      <c r="S155" s="22">
        <v>4708449.4073195197</v>
      </c>
      <c r="T155" s="22">
        <v>2733012.2327931607</v>
      </c>
      <c r="U155" s="22">
        <v>2666067.8441973994</v>
      </c>
      <c r="V155" s="22">
        <v>-290852.76976091636</v>
      </c>
      <c r="W155" s="22">
        <v>-460237.10415304435</v>
      </c>
      <c r="X155" s="22">
        <v>1077339.1010454011</v>
      </c>
      <c r="Y155" s="22">
        <v>-681818.37372042553</v>
      </c>
      <c r="Z155" s="22">
        <v>-2383949.1175206346</v>
      </c>
      <c r="AA155" s="22">
        <v>1121358.866484022</v>
      </c>
      <c r="AB155" s="22">
        <v>5122019.2244141139</v>
      </c>
      <c r="AC155" s="22">
        <v>9829266.1728311796</v>
      </c>
      <c r="AD155" s="22">
        <v>6339823.6744592786</v>
      </c>
      <c r="AE155" s="22">
        <v>5286473.3964087609</v>
      </c>
      <c r="AF155" s="22">
        <v>2158400.8040402806</v>
      </c>
      <c r="AG155" s="22">
        <v>1091168.7512391056</v>
      </c>
      <c r="AH155" s="22">
        <v>-1286965.6168132029</v>
      </c>
      <c r="AI155" s="22">
        <v>-1329890.4902434519</v>
      </c>
      <c r="AJ155" s="22">
        <v>492132.92789210402</v>
      </c>
      <c r="AK155" s="22">
        <v>-1665894.045691248</v>
      </c>
      <c r="AL155" s="22">
        <v>-4048419.9163320381</v>
      </c>
      <c r="AM155" s="22">
        <v>-1377276.263739784</v>
      </c>
      <c r="AN155" s="22">
        <v>2042740.6840814257</v>
      </c>
      <c r="AO155" s="22">
        <v>7002527.9977068976</v>
      </c>
      <c r="AP155" s="22">
        <v>4478543.3284238027</v>
      </c>
      <c r="AQ155" s="22">
        <v>7488521.5588203799</v>
      </c>
      <c r="AR155" s="22">
        <v>1946885.5019427361</v>
      </c>
      <c r="AS155" s="22">
        <v>2712314.7779719727</v>
      </c>
      <c r="AT155" s="22">
        <v>-786417.32221660076</v>
      </c>
      <c r="AU155" s="22">
        <v>-975875.07666108187</v>
      </c>
      <c r="AV155" s="22">
        <v>1621976.3303103321</v>
      </c>
      <c r="AW155" s="22">
        <v>-4020698.1848080782</v>
      </c>
      <c r="AX155" s="22">
        <v>1552410.7895199116</v>
      </c>
      <c r="AY155" s="22">
        <v>-5552559.3083969383</v>
      </c>
      <c r="AZ155" s="22">
        <v>-2086908.41</v>
      </c>
      <c r="BA155" s="22">
        <v>3943207.78</v>
      </c>
      <c r="BB155" s="22">
        <v>2261058.21</v>
      </c>
      <c r="BC155" s="22">
        <v>4609454.21</v>
      </c>
      <c r="BD155" s="22">
        <v>704601.63939249376</v>
      </c>
      <c r="BE155" s="22">
        <v>1415627.3549992403</v>
      </c>
      <c r="BF155" s="22">
        <v>-1265108.782674256</v>
      </c>
      <c r="BG155" s="22">
        <v>-2700089.4083831734</v>
      </c>
      <c r="BH155" s="22">
        <v>-673610.48920050217</v>
      </c>
      <c r="BI155" s="22">
        <v>-5216772.0060120476</v>
      </c>
      <c r="BJ155" s="22">
        <v>-3676564.0503772241</v>
      </c>
      <c r="BK155" s="22">
        <v>-2886788.968113787</v>
      </c>
      <c r="BL155" s="22">
        <v>3335577.25</v>
      </c>
      <c r="BM155" s="22">
        <v>-165844.26999999999</v>
      </c>
      <c r="BN155" s="22">
        <v>-320116.17</v>
      </c>
      <c r="BO155" s="22">
        <v>-685195.65</v>
      </c>
      <c r="BP155" s="22">
        <v>2151381.85</v>
      </c>
      <c r="BQ155" s="22">
        <v>-868309.97</v>
      </c>
      <c r="BR155" s="22">
        <v>-571775.09</v>
      </c>
      <c r="BS155" s="22">
        <v>-27283.86</v>
      </c>
      <c r="BT155" s="22">
        <v>-165283.35999999999</v>
      </c>
      <c r="BU155" s="22">
        <v>-50290.02</v>
      </c>
      <c r="BV155" s="22">
        <v>2662557.67</v>
      </c>
      <c r="BW155" s="22">
        <v>2677188.04</v>
      </c>
      <c r="BX155" s="22">
        <v>3243159.95</v>
      </c>
      <c r="BY155" s="22">
        <v>-4272415</v>
      </c>
      <c r="BZ155" s="22">
        <v>560138.84</v>
      </c>
      <c r="CA155" s="22">
        <v>1177090.55</v>
      </c>
      <c r="CB155" s="22">
        <v>532927.48</v>
      </c>
      <c r="CC155" s="22">
        <v>506863.91</v>
      </c>
      <c r="CD155" s="22">
        <v>985905.92</v>
      </c>
      <c r="CE155" s="22">
        <v>-688717.58</v>
      </c>
      <c r="CF155" s="22">
        <v>349210.86</v>
      </c>
      <c r="CG155" s="22">
        <v>-1776383.36</v>
      </c>
      <c r="CH155" s="22">
        <v>2033955.15</v>
      </c>
      <c r="CI155" s="22">
        <v>3169888.91</v>
      </c>
      <c r="CJ155" s="22">
        <v>2679541.46</v>
      </c>
      <c r="CK155" s="22">
        <v>-1145551.06</v>
      </c>
      <c r="CL155" s="22">
        <v>-934128.33</v>
      </c>
      <c r="CM155" s="22">
        <v>1884680.64</v>
      </c>
      <c r="CN155" s="22">
        <v>-378925.87</v>
      </c>
      <c r="CO155" s="22">
        <v>150857.85999999999</v>
      </c>
      <c r="CP155" s="22">
        <v>-1346307.99</v>
      </c>
      <c r="CQ155" s="22">
        <v>-746976.05</v>
      </c>
      <c r="CR155" s="22">
        <v>-431138.19</v>
      </c>
      <c r="CS155" s="22">
        <v>-88534.330000000075</v>
      </c>
      <c r="CT155" s="22">
        <v>434048.31</v>
      </c>
      <c r="CU155" s="22">
        <v>2504478.6</v>
      </c>
      <c r="CV155" s="22">
        <v>2067102.32</v>
      </c>
      <c r="CW155" s="22">
        <v>-4297946.33</v>
      </c>
      <c r="CX155" s="22">
        <v>-2234708.7799999998</v>
      </c>
      <c r="CY155" s="22">
        <v>2165523.23</v>
      </c>
      <c r="CZ155" s="22">
        <v>-2643210.04</v>
      </c>
      <c r="DA155" s="22">
        <v>-3769047.3</v>
      </c>
      <c r="DB155" s="22">
        <v>-1189700.07</v>
      </c>
      <c r="DC155" s="22">
        <v>-2291951.64</v>
      </c>
      <c r="DD155" s="22">
        <v>-1544075.68</v>
      </c>
      <c r="DE155" s="22">
        <v>-777135.72</v>
      </c>
      <c r="DF155" s="22">
        <v>2722100.27</v>
      </c>
      <c r="DG155" s="22">
        <v>-2211591.65</v>
      </c>
      <c r="DH155" s="22">
        <v>-1597038.61</v>
      </c>
      <c r="DI155" s="22">
        <v>-954952.8</v>
      </c>
      <c r="DJ155" s="22">
        <v>1502892.9</v>
      </c>
      <c r="DK155" s="22">
        <v>-3539775.19</v>
      </c>
      <c r="DL155" s="22">
        <v>-3602914.05</v>
      </c>
      <c r="DM155" s="22">
        <v>-531468.23</v>
      </c>
      <c r="DN155" s="22">
        <v>-2661037.06</v>
      </c>
      <c r="DO155" s="22">
        <v>-4179739.6</v>
      </c>
      <c r="DP155" s="22">
        <v>-1558915.19</v>
      </c>
      <c r="DQ155" s="22">
        <v>2739580.31</v>
      </c>
      <c r="DR155" s="22">
        <v>-3294626.01</v>
      </c>
      <c r="DS155" s="22">
        <v>-420236.44</v>
      </c>
      <c r="DT155" s="315">
        <f>'Schedule 7'!C44+'Schedule 7'!D44</f>
        <v>999098.93000000017</v>
      </c>
      <c r="DU155" s="315">
        <f>'Schedule 7'!E44</f>
        <v>-5006516.12</v>
      </c>
      <c r="DV155" s="315">
        <f>'Schedule 7'!F44</f>
        <v>-3226270.24</v>
      </c>
      <c r="DW155" s="315">
        <f>'Schedule 7'!G44</f>
        <v>-6001598</v>
      </c>
      <c r="DX155" s="315">
        <f>'Schedule 7'!H44</f>
        <v>-629829.9</v>
      </c>
      <c r="DY155" s="315">
        <f>'Schedule 7'!I44</f>
        <v>1243394.6200000001</v>
      </c>
      <c r="DZ155" s="315">
        <f>'Schedule 7'!J44</f>
        <v>-920707.54</v>
      </c>
      <c r="EA155" s="315">
        <f>'Schedule 7'!K44</f>
        <v>-2989958.15</v>
      </c>
      <c r="EB155" s="315">
        <f>'Schedule 7'!L44</f>
        <v>-760801.5</v>
      </c>
      <c r="EC155" s="315">
        <f>'Schedule 7'!M44</f>
        <v>-626430.57999999996</v>
      </c>
      <c r="ED155" s="315">
        <f>'Schedule 7'!N44</f>
        <v>-2596261.83</v>
      </c>
      <c r="EE155" s="315">
        <f>'Schedule 7'!O44</f>
        <v>2064178.58</v>
      </c>
      <c r="EF155" s="315">
        <f>'Schedule 7'!P44</f>
        <v>-3770119.17</v>
      </c>
      <c r="EG155" s="315">
        <f>'Schedule 7'!Q44</f>
        <v>-1050642.42</v>
      </c>
      <c r="EH155" s="22"/>
      <c r="EI155" s="22"/>
    </row>
    <row r="156" spans="1:139" x14ac:dyDescent="0.2">
      <c r="B156" s="90" t="s">
        <v>152</v>
      </c>
      <c r="D156" s="18">
        <f t="shared" ref="D156:AI156" si="856">SUM(D152:D155)</f>
        <v>0</v>
      </c>
      <c r="E156" s="18">
        <f t="shared" si="856"/>
        <v>0</v>
      </c>
      <c r="F156" s="18">
        <f t="shared" si="856"/>
        <v>0</v>
      </c>
      <c r="G156" s="18">
        <f t="shared" si="856"/>
        <v>0</v>
      </c>
      <c r="H156" s="18">
        <f t="shared" si="856"/>
        <v>0</v>
      </c>
      <c r="I156" s="18">
        <f t="shared" si="856"/>
        <v>0</v>
      </c>
      <c r="J156" s="18">
        <f t="shared" si="856"/>
        <v>-259574.4351041629</v>
      </c>
      <c r="K156" s="18">
        <f t="shared" si="856"/>
        <v>-900618.12496770767</v>
      </c>
      <c r="L156" s="18">
        <f t="shared" si="856"/>
        <v>-644010.276478727</v>
      </c>
      <c r="M156" s="18">
        <f t="shared" si="856"/>
        <v>-4810445.9849567031</v>
      </c>
      <c r="N156" s="18">
        <f t="shared" si="856"/>
        <v>-2913622.9939499847</v>
      </c>
      <c r="O156" s="18">
        <f t="shared" si="856"/>
        <v>-4474000.1619891087</v>
      </c>
      <c r="P156" s="18">
        <f t="shared" si="856"/>
        <v>1884860.9908909495</v>
      </c>
      <c r="Q156" s="18">
        <f t="shared" si="856"/>
        <v>2599014.3986945474</v>
      </c>
      <c r="R156" s="18">
        <f t="shared" si="856"/>
        <v>3064270.9677467523</v>
      </c>
      <c r="S156" s="18">
        <f t="shared" si="856"/>
        <v>4708449.4073195197</v>
      </c>
      <c r="T156" s="18">
        <f t="shared" si="856"/>
        <v>16735284.210239556</v>
      </c>
      <c r="U156" s="18">
        <f t="shared" si="856"/>
        <v>2666067.8441973994</v>
      </c>
      <c r="V156" s="18">
        <f t="shared" si="856"/>
        <v>-290852.76976091636</v>
      </c>
      <c r="W156" s="18">
        <f t="shared" si="856"/>
        <v>-460237.10415304435</v>
      </c>
      <c r="X156" s="18">
        <f t="shared" si="856"/>
        <v>1077339.1010454011</v>
      </c>
      <c r="Y156" s="18">
        <f t="shared" si="856"/>
        <v>-681818.37372042553</v>
      </c>
      <c r="Z156" s="18">
        <f t="shared" si="856"/>
        <v>-2383949.1175206346</v>
      </c>
      <c r="AA156" s="18">
        <f t="shared" si="856"/>
        <v>1121358.866484022</v>
      </c>
      <c r="AB156" s="18">
        <f t="shared" si="856"/>
        <v>5122019.2244141139</v>
      </c>
      <c r="AC156" s="18">
        <f t="shared" si="856"/>
        <v>9829266.1728311796</v>
      </c>
      <c r="AD156" s="18">
        <f t="shared" si="856"/>
        <v>-5920563.5664210394</v>
      </c>
      <c r="AE156" s="18">
        <f t="shared" si="856"/>
        <v>4187840.6863812553</v>
      </c>
      <c r="AF156" s="18">
        <f t="shared" si="856"/>
        <v>-5389916.699923981</v>
      </c>
      <c r="AG156" s="18">
        <f t="shared" si="856"/>
        <v>1066794.6344792028</v>
      </c>
      <c r="AH156" s="18">
        <f t="shared" si="856"/>
        <v>-1288010.4878769019</v>
      </c>
      <c r="AI156" s="18">
        <f t="shared" si="856"/>
        <v>-1329890.4902434519</v>
      </c>
      <c r="AJ156" s="18">
        <f t="shared" ref="AJ156:BO156" si="857">SUM(AJ152:AJ155)</f>
        <v>492132.92789210402</v>
      </c>
      <c r="AK156" s="18">
        <f t="shared" si="857"/>
        <v>-1665894.045691248</v>
      </c>
      <c r="AL156" s="18">
        <f t="shared" si="857"/>
        <v>-4048419.9163320381</v>
      </c>
      <c r="AM156" s="18">
        <f t="shared" si="857"/>
        <v>-1377276.263739784</v>
      </c>
      <c r="AN156" s="18">
        <f t="shared" si="857"/>
        <v>2042740.6840814257</v>
      </c>
      <c r="AO156" s="18">
        <f t="shared" si="857"/>
        <v>7002527.9977068976</v>
      </c>
      <c r="AP156" s="18">
        <f t="shared" si="857"/>
        <v>4478543.3284238027</v>
      </c>
      <c r="AQ156" s="18">
        <f t="shared" si="857"/>
        <v>7488521.5588203799</v>
      </c>
      <c r="AR156" s="18">
        <f t="shared" si="857"/>
        <v>-13768713.117843363</v>
      </c>
      <c r="AS156" s="18">
        <f t="shared" si="857"/>
        <v>2712314.7779719727</v>
      </c>
      <c r="AT156" s="18">
        <f t="shared" si="857"/>
        <v>-786417.32221660076</v>
      </c>
      <c r="AU156" s="18">
        <f t="shared" si="857"/>
        <v>-975875.07666108187</v>
      </c>
      <c r="AV156" s="18">
        <f t="shared" si="857"/>
        <v>1621976.3303103321</v>
      </c>
      <c r="AW156" s="18">
        <f t="shared" si="857"/>
        <v>-4020698.1848080782</v>
      </c>
      <c r="AX156" s="18">
        <f t="shared" si="857"/>
        <v>1552410.7895199116</v>
      </c>
      <c r="AY156" s="18">
        <f t="shared" si="857"/>
        <v>-5552559.3083969383</v>
      </c>
      <c r="AZ156" s="18">
        <f t="shared" si="857"/>
        <v>-2086908.41</v>
      </c>
      <c r="BA156" s="18">
        <f t="shared" si="857"/>
        <v>3943207.78</v>
      </c>
      <c r="BB156" s="18">
        <f t="shared" si="857"/>
        <v>2261058.21</v>
      </c>
      <c r="BC156" s="18">
        <f t="shared" si="857"/>
        <v>4609454.21</v>
      </c>
      <c r="BD156" s="18">
        <f t="shared" si="857"/>
        <v>-16805769.440607503</v>
      </c>
      <c r="BE156" s="18">
        <f t="shared" si="857"/>
        <v>1415627.3549992403</v>
      </c>
      <c r="BF156" s="18">
        <f t="shared" si="857"/>
        <v>-1265108.782674256</v>
      </c>
      <c r="BG156" s="18">
        <f t="shared" si="857"/>
        <v>-2700089.4083831734</v>
      </c>
      <c r="BH156" s="18">
        <f t="shared" si="857"/>
        <v>-673610.48920050217</v>
      </c>
      <c r="BI156" s="18">
        <f t="shared" si="857"/>
        <v>-5216772.0060120476</v>
      </c>
      <c r="BJ156" s="18">
        <f t="shared" si="857"/>
        <v>-3676564.0503772241</v>
      </c>
      <c r="BK156" s="18">
        <f t="shared" si="857"/>
        <v>-2886788.968113787</v>
      </c>
      <c r="BL156" s="18">
        <f t="shared" si="857"/>
        <v>3335577.25</v>
      </c>
      <c r="BM156" s="18">
        <f t="shared" si="857"/>
        <v>-165844.26999999999</v>
      </c>
      <c r="BN156" s="18">
        <f t="shared" si="857"/>
        <v>-320116.17</v>
      </c>
      <c r="BO156" s="18">
        <f t="shared" si="857"/>
        <v>-685195.65</v>
      </c>
      <c r="BP156" s="18">
        <f t="shared" ref="BP156:DS156" si="858">SUM(BP152:BP155)</f>
        <v>7723274.7899999991</v>
      </c>
      <c r="BQ156" s="18">
        <f t="shared" si="858"/>
        <v>-868309.97</v>
      </c>
      <c r="BR156" s="18">
        <f t="shared" si="858"/>
        <v>-571775.09</v>
      </c>
      <c r="BS156" s="18">
        <f t="shared" si="858"/>
        <v>-27283.86</v>
      </c>
      <c r="BT156" s="18">
        <f t="shared" si="858"/>
        <v>-165283.35999999999</v>
      </c>
      <c r="BU156" s="18">
        <f t="shared" si="858"/>
        <v>-50290.02</v>
      </c>
      <c r="BV156" s="18">
        <f t="shared" si="858"/>
        <v>2662557.67</v>
      </c>
      <c r="BW156" s="18">
        <f t="shared" si="858"/>
        <v>2677188.04</v>
      </c>
      <c r="BX156" s="18">
        <f t="shared" si="858"/>
        <v>3243159.95</v>
      </c>
      <c r="BY156" s="18">
        <f t="shared" si="858"/>
        <v>-4272415</v>
      </c>
      <c r="BZ156" s="18">
        <f t="shared" si="858"/>
        <v>560138.84</v>
      </c>
      <c r="CA156" s="18">
        <f t="shared" si="858"/>
        <v>1177090.55</v>
      </c>
      <c r="CB156" s="18">
        <f t="shared" si="858"/>
        <v>-7439678.9563255385</v>
      </c>
      <c r="CC156" s="18">
        <f t="shared" si="858"/>
        <v>506863.91</v>
      </c>
      <c r="CD156" s="18">
        <f t="shared" si="858"/>
        <v>985905.92</v>
      </c>
      <c r="CE156" s="18">
        <f t="shared" si="858"/>
        <v>-688717.58</v>
      </c>
      <c r="CF156" s="18">
        <f t="shared" si="858"/>
        <v>349210.86</v>
      </c>
      <c r="CG156" s="18">
        <f t="shared" si="858"/>
        <v>-1776383.36</v>
      </c>
      <c r="CH156" s="18">
        <f t="shared" si="858"/>
        <v>2033955.15</v>
      </c>
      <c r="CI156" s="18">
        <f t="shared" si="858"/>
        <v>3169888.9000000004</v>
      </c>
      <c r="CJ156" s="18">
        <f t="shared" ref="CJ156:CU156" si="859">SUM(CJ152:CJ155)</f>
        <v>2679541.46</v>
      </c>
      <c r="CK156" s="18">
        <f t="shared" si="859"/>
        <v>-1145551.06</v>
      </c>
      <c r="CL156" s="18">
        <f t="shared" si="859"/>
        <v>-934128.33</v>
      </c>
      <c r="CM156" s="18">
        <f t="shared" si="859"/>
        <v>1884874.23</v>
      </c>
      <c r="CN156" s="18">
        <f t="shared" si="859"/>
        <v>-6200551.5</v>
      </c>
      <c r="CO156" s="18">
        <f t="shared" si="859"/>
        <v>150857.85999999999</v>
      </c>
      <c r="CP156" s="18">
        <f t="shared" si="859"/>
        <v>-1346307.99</v>
      </c>
      <c r="CQ156" s="18">
        <f t="shared" si="859"/>
        <v>-746976.05</v>
      </c>
      <c r="CR156" s="18">
        <f t="shared" si="859"/>
        <v>-431138.19</v>
      </c>
      <c r="CS156" s="18">
        <f t="shared" si="859"/>
        <v>-88534.330000000075</v>
      </c>
      <c r="CT156" s="18">
        <f t="shared" si="859"/>
        <v>434048.31</v>
      </c>
      <c r="CU156" s="18">
        <f t="shared" si="859"/>
        <v>2504478.6</v>
      </c>
      <c r="CV156" s="18">
        <f t="shared" ref="CV156:DH156" si="860">SUM(CV152:CV155)</f>
        <v>2067102.32</v>
      </c>
      <c r="CW156" s="18">
        <f t="shared" si="860"/>
        <v>-4297946.33</v>
      </c>
      <c r="CX156" s="18">
        <f t="shared" si="860"/>
        <v>-2234708.7799999998</v>
      </c>
      <c r="CY156" s="18">
        <f t="shared" si="860"/>
        <v>2165523.23</v>
      </c>
      <c r="CZ156" s="18">
        <f t="shared" si="860"/>
        <v>-5225448.67</v>
      </c>
      <c r="DA156" s="18">
        <f t="shared" si="860"/>
        <v>-3769047.3</v>
      </c>
      <c r="DB156" s="18">
        <f t="shared" si="860"/>
        <v>-1189700.07</v>
      </c>
      <c r="DC156" s="18">
        <f t="shared" si="860"/>
        <v>-2291951.64</v>
      </c>
      <c r="DD156" s="18">
        <f t="shared" si="860"/>
        <v>-1544075.68</v>
      </c>
      <c r="DE156" s="18">
        <f t="shared" si="860"/>
        <v>-777135.72</v>
      </c>
      <c r="DF156" s="18">
        <f t="shared" si="860"/>
        <v>2722100.27</v>
      </c>
      <c r="DG156" s="18">
        <f t="shared" si="860"/>
        <v>-2211591.65</v>
      </c>
      <c r="DH156" s="18">
        <f t="shared" si="860"/>
        <v>-1597038.61</v>
      </c>
      <c r="DI156" s="18">
        <f t="shared" si="858"/>
        <v>-954952.8</v>
      </c>
      <c r="DJ156" s="18">
        <f t="shared" si="858"/>
        <v>1502892.9</v>
      </c>
      <c r="DK156" s="18">
        <f t="shared" si="858"/>
        <v>-3539775.19</v>
      </c>
      <c r="DL156" s="18">
        <f t="shared" si="858"/>
        <v>10401727.34</v>
      </c>
      <c r="DM156" s="18">
        <f t="shared" si="858"/>
        <v>-531468.23</v>
      </c>
      <c r="DN156" s="18">
        <f t="shared" si="858"/>
        <v>-2661037.06</v>
      </c>
      <c r="DO156" s="18">
        <f t="shared" si="858"/>
        <v>-4179739.6</v>
      </c>
      <c r="DP156" s="18">
        <f t="shared" si="858"/>
        <v>-1558915.19</v>
      </c>
      <c r="DQ156" s="18">
        <f t="shared" si="858"/>
        <v>2739580.31</v>
      </c>
      <c r="DR156" s="18">
        <f t="shared" si="858"/>
        <v>-3294626.01</v>
      </c>
      <c r="DS156" s="18">
        <f t="shared" si="858"/>
        <v>-420236.44</v>
      </c>
      <c r="DT156" s="18">
        <f t="shared" ref="DT156:DW156" si="861">SUM(DT152:DT155)</f>
        <v>999098.93000000017</v>
      </c>
      <c r="DU156" s="18">
        <f t="shared" si="861"/>
        <v>-5006516.12</v>
      </c>
      <c r="DV156" s="18">
        <f t="shared" si="861"/>
        <v>-3226270.24</v>
      </c>
      <c r="DW156" s="18">
        <f t="shared" si="861"/>
        <v>-6001598</v>
      </c>
      <c r="DX156" s="18">
        <f t="shared" ref="DX156:EG156" si="862">SUM(DX152:DX155)</f>
        <v>17468400.07</v>
      </c>
      <c r="DY156" s="18">
        <f t="shared" si="862"/>
        <v>1243394.6200000001</v>
      </c>
      <c r="DZ156" s="18">
        <f t="shared" si="862"/>
        <v>-920707.54</v>
      </c>
      <c r="EA156" s="18">
        <f t="shared" si="862"/>
        <v>-2989958.15</v>
      </c>
      <c r="EB156" s="18">
        <f t="shared" si="862"/>
        <v>-760801.5</v>
      </c>
      <c r="EC156" s="18">
        <f t="shared" si="862"/>
        <v>-626430.57999999996</v>
      </c>
      <c r="ED156" s="18">
        <f t="shared" si="862"/>
        <v>-2596261.83</v>
      </c>
      <c r="EE156" s="18">
        <f t="shared" si="862"/>
        <v>2064178.58</v>
      </c>
      <c r="EF156" s="18">
        <f t="shared" si="862"/>
        <v>-3770119.17</v>
      </c>
      <c r="EG156" s="18">
        <f t="shared" si="862"/>
        <v>-1050642.42</v>
      </c>
      <c r="EH156" s="18">
        <f t="shared" ref="EH156:EI156" si="863">SUM(EH152:EH155)</f>
        <v>0</v>
      </c>
      <c r="EI156" s="18">
        <f t="shared" si="863"/>
        <v>0</v>
      </c>
    </row>
    <row r="157" spans="1:139" x14ac:dyDescent="0.2">
      <c r="B157" s="90" t="s">
        <v>153</v>
      </c>
      <c r="D157" s="94">
        <f t="shared" ref="D157:AI157" si="864">D151+D156</f>
        <v>0</v>
      </c>
      <c r="E157" s="94">
        <f t="shared" si="864"/>
        <v>0</v>
      </c>
      <c r="F157" s="94">
        <f t="shared" si="864"/>
        <v>0</v>
      </c>
      <c r="G157" s="94">
        <f t="shared" si="864"/>
        <v>0</v>
      </c>
      <c r="H157" s="94">
        <f t="shared" si="864"/>
        <v>0</v>
      </c>
      <c r="I157" s="94">
        <f t="shared" si="864"/>
        <v>0</v>
      </c>
      <c r="J157" s="94">
        <f t="shared" si="864"/>
        <v>-259574.4351041629</v>
      </c>
      <c r="K157" s="94">
        <f t="shared" si="864"/>
        <v>-1160192.5600718707</v>
      </c>
      <c r="L157" s="94">
        <f t="shared" si="864"/>
        <v>-1804202.8365505976</v>
      </c>
      <c r="M157" s="94">
        <f t="shared" si="864"/>
        <v>-6614648.8215073012</v>
      </c>
      <c r="N157" s="94">
        <f t="shared" si="864"/>
        <v>-9528271.8154572863</v>
      </c>
      <c r="O157" s="94">
        <f t="shared" si="864"/>
        <v>-14002271.977446396</v>
      </c>
      <c r="P157" s="94">
        <f t="shared" si="864"/>
        <v>-12117410.986555446</v>
      </c>
      <c r="Q157" s="94">
        <f t="shared" si="864"/>
        <v>-9518396.587860899</v>
      </c>
      <c r="R157" s="94">
        <f t="shared" si="864"/>
        <v>-6454125.6201141467</v>
      </c>
      <c r="S157" s="94">
        <f t="shared" si="864"/>
        <v>-1745676.2127946271</v>
      </c>
      <c r="T157" s="94">
        <f t="shared" si="864"/>
        <v>14989607.997444928</v>
      </c>
      <c r="U157" s="94">
        <f t="shared" si="864"/>
        <v>17655675.841642328</v>
      </c>
      <c r="V157" s="94">
        <f t="shared" si="864"/>
        <v>17364823.07188141</v>
      </c>
      <c r="W157" s="94">
        <f t="shared" si="864"/>
        <v>16904585.967728365</v>
      </c>
      <c r="X157" s="94">
        <f t="shared" si="864"/>
        <v>17981925.068773765</v>
      </c>
      <c r="Y157" s="94">
        <f t="shared" si="864"/>
        <v>17300106.695053339</v>
      </c>
      <c r="Z157" s="94">
        <f t="shared" si="864"/>
        <v>14916157.577532705</v>
      </c>
      <c r="AA157" s="94">
        <f t="shared" si="864"/>
        <v>16037516.444016727</v>
      </c>
      <c r="AB157" s="94">
        <f t="shared" si="864"/>
        <v>21159535.668430842</v>
      </c>
      <c r="AC157" s="94">
        <f t="shared" si="864"/>
        <v>30988801.84126202</v>
      </c>
      <c r="AD157" s="94">
        <f t="shared" si="864"/>
        <v>25068238.274840981</v>
      </c>
      <c r="AE157" s="94">
        <f t="shared" si="864"/>
        <v>29256078.961222235</v>
      </c>
      <c r="AF157" s="94">
        <f t="shared" si="864"/>
        <v>23866162.261298254</v>
      </c>
      <c r="AG157" s="94">
        <f t="shared" si="864"/>
        <v>24932956.895777456</v>
      </c>
      <c r="AH157" s="94">
        <f t="shared" si="864"/>
        <v>23644946.407900553</v>
      </c>
      <c r="AI157" s="94">
        <f t="shared" si="864"/>
        <v>22315055.9176571</v>
      </c>
      <c r="AJ157" s="94">
        <f t="shared" ref="AJ157:BO157" si="865">AJ151+AJ156</f>
        <v>22807188.845549203</v>
      </c>
      <c r="AK157" s="94">
        <f t="shared" si="865"/>
        <v>21141294.799857955</v>
      </c>
      <c r="AL157" s="94">
        <f t="shared" si="865"/>
        <v>17092874.883525915</v>
      </c>
      <c r="AM157" s="94">
        <f t="shared" si="865"/>
        <v>15715598.619786132</v>
      </c>
      <c r="AN157" s="94">
        <f t="shared" si="865"/>
        <v>17758339.303867556</v>
      </c>
      <c r="AO157" s="94">
        <f t="shared" si="865"/>
        <v>24760867.301574454</v>
      </c>
      <c r="AP157" s="94">
        <f t="shared" si="865"/>
        <v>29239410.629998256</v>
      </c>
      <c r="AQ157" s="94">
        <f t="shared" si="865"/>
        <v>36727932.188818634</v>
      </c>
      <c r="AR157" s="94">
        <f t="shared" si="865"/>
        <v>22959219.07097527</v>
      </c>
      <c r="AS157" s="94">
        <f t="shared" si="865"/>
        <v>25671533.848947242</v>
      </c>
      <c r="AT157" s="94">
        <f t="shared" si="865"/>
        <v>24885116.526730642</v>
      </c>
      <c r="AU157" s="94">
        <f t="shared" si="865"/>
        <v>23909241.450069562</v>
      </c>
      <c r="AV157" s="94">
        <f t="shared" si="865"/>
        <v>25531217.780379895</v>
      </c>
      <c r="AW157" s="94">
        <f t="shared" si="865"/>
        <v>21510519.595571816</v>
      </c>
      <c r="AX157" s="94">
        <f t="shared" si="865"/>
        <v>23062930.385091729</v>
      </c>
      <c r="AY157" s="94">
        <f t="shared" si="865"/>
        <v>17510371.07669479</v>
      </c>
      <c r="AZ157" s="94">
        <f t="shared" si="865"/>
        <v>15423462.66669479</v>
      </c>
      <c r="BA157" s="94">
        <f t="shared" si="865"/>
        <v>19366670.446694791</v>
      </c>
      <c r="BB157" s="94">
        <f t="shared" si="865"/>
        <v>21627728.656694792</v>
      </c>
      <c r="BC157" s="94">
        <f t="shared" si="865"/>
        <v>26237182.866694793</v>
      </c>
      <c r="BD157" s="94">
        <f t="shared" si="865"/>
        <v>9431413.42608729</v>
      </c>
      <c r="BE157" s="94">
        <f t="shared" si="865"/>
        <v>10847040.781086531</v>
      </c>
      <c r="BF157" s="94">
        <f t="shared" si="865"/>
        <v>9581931.9984122738</v>
      </c>
      <c r="BG157" s="94">
        <f t="shared" si="865"/>
        <v>6881842.5900291</v>
      </c>
      <c r="BH157" s="94">
        <f t="shared" si="865"/>
        <v>6208232.1008285973</v>
      </c>
      <c r="BI157" s="94">
        <f t="shared" si="865"/>
        <v>991460.09481654968</v>
      </c>
      <c r="BJ157" s="94">
        <f t="shared" si="865"/>
        <v>-2685103.9555606744</v>
      </c>
      <c r="BK157" s="94">
        <f t="shared" si="865"/>
        <v>-5571892.9236744614</v>
      </c>
      <c r="BL157" s="94">
        <f t="shared" si="865"/>
        <v>-2236315.6736744614</v>
      </c>
      <c r="BM157" s="94">
        <f t="shared" si="865"/>
        <v>-2402159.9436744615</v>
      </c>
      <c r="BN157" s="94">
        <f t="shared" si="865"/>
        <v>-2722276.1136744614</v>
      </c>
      <c r="BO157" s="94">
        <f t="shared" si="865"/>
        <v>-3407471.7636744613</v>
      </c>
      <c r="BP157" s="94">
        <f t="shared" ref="BP157:DS157" si="866">BP151+BP156</f>
        <v>4315803.0263255378</v>
      </c>
      <c r="BQ157" s="94">
        <f t="shared" si="866"/>
        <v>3447493.0563255381</v>
      </c>
      <c r="BR157" s="94">
        <f t="shared" si="866"/>
        <v>2875717.9663255382</v>
      </c>
      <c r="BS157" s="94">
        <f t="shared" si="866"/>
        <v>2848434.1063255384</v>
      </c>
      <c r="BT157" s="94">
        <f t="shared" si="866"/>
        <v>2683150.7463255385</v>
      </c>
      <c r="BU157" s="94">
        <f t="shared" si="866"/>
        <v>2632860.7263255385</v>
      </c>
      <c r="BV157" s="94">
        <f t="shared" si="866"/>
        <v>5295418.3963255379</v>
      </c>
      <c r="BW157" s="94">
        <f t="shared" si="866"/>
        <v>7972606.436325538</v>
      </c>
      <c r="BX157" s="94">
        <f t="shared" si="866"/>
        <v>11215766.386325538</v>
      </c>
      <c r="BY157" s="94">
        <f t="shared" si="866"/>
        <v>6943351.3863255382</v>
      </c>
      <c r="BZ157" s="94">
        <f t="shared" si="866"/>
        <v>7503490.226325538</v>
      </c>
      <c r="CA157" s="94">
        <f t="shared" si="866"/>
        <v>8680580.7763255388</v>
      </c>
      <c r="CB157" s="94">
        <f t="shared" si="866"/>
        <v>1240901.8200000003</v>
      </c>
      <c r="CC157" s="94">
        <f t="shared" si="866"/>
        <v>1747765.7300000002</v>
      </c>
      <c r="CD157" s="94">
        <f t="shared" si="866"/>
        <v>2733671.6500000004</v>
      </c>
      <c r="CE157" s="94">
        <f t="shared" si="866"/>
        <v>2044954.0700000003</v>
      </c>
      <c r="CF157" s="94">
        <f t="shared" si="866"/>
        <v>2394164.9300000002</v>
      </c>
      <c r="CG157" s="94">
        <f t="shared" si="866"/>
        <v>617781.57000000007</v>
      </c>
      <c r="CH157" s="94">
        <f t="shared" si="866"/>
        <v>2651736.7199999997</v>
      </c>
      <c r="CI157" s="94">
        <f t="shared" si="866"/>
        <v>5821625.6200000001</v>
      </c>
      <c r="CJ157" s="94">
        <f t="shared" ref="CJ157:CU157" si="867">CJ151+CJ156</f>
        <v>8501167.0800000001</v>
      </c>
      <c r="CK157" s="94">
        <f t="shared" si="867"/>
        <v>7355616.0199999996</v>
      </c>
      <c r="CL157" s="94">
        <f t="shared" si="867"/>
        <v>6421487.6899999995</v>
      </c>
      <c r="CM157" s="94">
        <f t="shared" si="867"/>
        <v>8306361.9199999999</v>
      </c>
      <c r="CN157" s="94">
        <f t="shared" si="867"/>
        <v>2105810.42</v>
      </c>
      <c r="CO157" s="94">
        <f t="shared" si="867"/>
        <v>2256668.2799999998</v>
      </c>
      <c r="CP157" s="94">
        <f t="shared" si="867"/>
        <v>910360.2899999998</v>
      </c>
      <c r="CQ157" s="94">
        <f t="shared" si="867"/>
        <v>163384.23999999976</v>
      </c>
      <c r="CR157" s="94">
        <f t="shared" si="867"/>
        <v>-267753.95000000024</v>
      </c>
      <c r="CS157" s="94">
        <f t="shared" si="867"/>
        <v>-356288.28000000032</v>
      </c>
      <c r="CT157" s="94">
        <f t="shared" si="867"/>
        <v>77760.029999999679</v>
      </c>
      <c r="CU157" s="94">
        <f t="shared" si="867"/>
        <v>2582238.63</v>
      </c>
      <c r="CV157" s="94">
        <f t="shared" ref="CV157:DH157" si="868">CV151+CV156</f>
        <v>4649340.95</v>
      </c>
      <c r="CW157" s="94">
        <f t="shared" si="868"/>
        <v>351394.62000000011</v>
      </c>
      <c r="CX157" s="94">
        <f t="shared" si="868"/>
        <v>-1883314.1599999997</v>
      </c>
      <c r="CY157" s="94">
        <f t="shared" si="868"/>
        <v>282209.0700000003</v>
      </c>
      <c r="CZ157" s="94">
        <f t="shared" si="868"/>
        <v>-4943239.5999999996</v>
      </c>
      <c r="DA157" s="94">
        <f t="shared" si="868"/>
        <v>-8712286.8999999985</v>
      </c>
      <c r="DB157" s="94">
        <f t="shared" si="868"/>
        <v>-9901986.9699999988</v>
      </c>
      <c r="DC157" s="94">
        <f t="shared" si="868"/>
        <v>-12193938.609999999</v>
      </c>
      <c r="DD157" s="94">
        <f t="shared" si="868"/>
        <v>-13738014.289999999</v>
      </c>
      <c r="DE157" s="94">
        <f t="shared" si="868"/>
        <v>-14515150.01</v>
      </c>
      <c r="DF157" s="94">
        <f t="shared" si="868"/>
        <v>-11793049.74</v>
      </c>
      <c r="DG157" s="94">
        <f t="shared" si="868"/>
        <v>-14004641.390000001</v>
      </c>
      <c r="DH157" s="94">
        <f t="shared" si="868"/>
        <v>-15601680</v>
      </c>
      <c r="DI157" s="94">
        <f t="shared" si="866"/>
        <v>-16556632.800000001</v>
      </c>
      <c r="DJ157" s="94">
        <f t="shared" si="866"/>
        <v>-15053739.9</v>
      </c>
      <c r="DK157" s="94">
        <f t="shared" si="866"/>
        <v>-18593515.09</v>
      </c>
      <c r="DL157" s="94">
        <f t="shared" si="866"/>
        <v>-8191787.75</v>
      </c>
      <c r="DM157" s="94">
        <f t="shared" si="866"/>
        <v>-8723255.9800000004</v>
      </c>
      <c r="DN157" s="94">
        <f t="shared" si="866"/>
        <v>-11384293.040000001</v>
      </c>
      <c r="DO157" s="94">
        <f t="shared" si="866"/>
        <v>-15564032.640000001</v>
      </c>
      <c r="DP157" s="94">
        <f t="shared" si="866"/>
        <v>-17122947.830000002</v>
      </c>
      <c r="DQ157" s="94">
        <f t="shared" si="866"/>
        <v>-14383367.520000001</v>
      </c>
      <c r="DR157" s="94">
        <f t="shared" si="866"/>
        <v>-17677993.530000001</v>
      </c>
      <c r="DS157" s="94">
        <f t="shared" si="866"/>
        <v>-18098229.970000003</v>
      </c>
      <c r="DT157" s="94">
        <f t="shared" ref="DT157:DW157" si="869">DT151+DT156</f>
        <v>-17099131.040000003</v>
      </c>
      <c r="DU157" s="94">
        <f t="shared" si="869"/>
        <v>-22105647.160000004</v>
      </c>
      <c r="DV157" s="94">
        <f t="shared" si="869"/>
        <v>-25331917.400000006</v>
      </c>
      <c r="DW157" s="94">
        <f t="shared" si="869"/>
        <v>-31333515.400000006</v>
      </c>
      <c r="DX157" s="94">
        <f t="shared" ref="DX157:EG157" si="870">DX151+DX156</f>
        <v>-13865115.330000006</v>
      </c>
      <c r="DY157" s="94">
        <f t="shared" si="870"/>
        <v>-12621720.710000005</v>
      </c>
      <c r="DZ157" s="94">
        <f t="shared" si="870"/>
        <v>-13542428.250000004</v>
      </c>
      <c r="EA157" s="94">
        <f t="shared" si="870"/>
        <v>-16532386.400000004</v>
      </c>
      <c r="EB157" s="94">
        <f t="shared" si="870"/>
        <v>-17293187.900000006</v>
      </c>
      <c r="EC157" s="94">
        <f t="shared" si="870"/>
        <v>-17919618.480000004</v>
      </c>
      <c r="ED157" s="94">
        <f t="shared" si="870"/>
        <v>-20515880.310000002</v>
      </c>
      <c r="EE157" s="94">
        <f t="shared" si="870"/>
        <v>-18451701.730000004</v>
      </c>
      <c r="EF157" s="94">
        <f t="shared" si="870"/>
        <v>-22221820.900000006</v>
      </c>
      <c r="EG157" s="94">
        <f t="shared" si="870"/>
        <v>-23272463.320000008</v>
      </c>
      <c r="EH157" s="94">
        <f t="shared" ref="EH157:EI157" si="871">EH151+EH156</f>
        <v>-23272463.320000008</v>
      </c>
      <c r="EI157" s="94">
        <f t="shared" si="871"/>
        <v>-23272463.320000008</v>
      </c>
    </row>
    <row r="158" spans="1:139" x14ac:dyDescent="0.2">
      <c r="CF158" s="94"/>
      <c r="CG158" s="94"/>
      <c r="CH158" s="94"/>
      <c r="CI158" s="94"/>
      <c r="CJ158" s="94"/>
      <c r="CK158" s="94"/>
      <c r="CL158" s="94"/>
      <c r="CM158" s="94"/>
      <c r="CN158" s="94"/>
      <c r="CO158" s="94"/>
      <c r="CP158" s="94"/>
      <c r="CQ158" s="94"/>
      <c r="CR158" s="94"/>
      <c r="CS158" s="94"/>
      <c r="CT158" s="94"/>
      <c r="CU158" s="94"/>
      <c r="CV158" s="94"/>
      <c r="CW158" s="94"/>
      <c r="CX158" s="94"/>
      <c r="CY158" s="94"/>
      <c r="CZ158" s="94"/>
      <c r="DA158" s="94"/>
      <c r="DB158" s="94"/>
      <c r="DC158" s="94"/>
      <c r="DD158" s="94"/>
      <c r="DE158" s="94"/>
      <c r="DF158" s="94"/>
      <c r="DG158" s="94"/>
      <c r="DH158" s="94"/>
      <c r="DI158" s="94"/>
      <c r="DJ158" s="94"/>
      <c r="DK158" s="94"/>
      <c r="DL158" s="94"/>
      <c r="DM158" s="94"/>
      <c r="DN158" s="94"/>
      <c r="DO158" s="94"/>
      <c r="DP158" s="94"/>
      <c r="DQ158" s="94"/>
      <c r="DR158" s="94"/>
      <c r="DS158" s="94"/>
      <c r="DT158" s="94"/>
      <c r="DU158" s="94"/>
      <c r="DV158" s="94"/>
      <c r="DW158" s="94"/>
      <c r="DX158" s="94"/>
      <c r="DY158" s="94"/>
      <c r="DZ158" s="94"/>
      <c r="EA158" s="94"/>
      <c r="EB158" s="94"/>
      <c r="EC158" s="94"/>
      <c r="ED158" s="94"/>
      <c r="EE158" s="94"/>
      <c r="EF158" s="94"/>
      <c r="EG158" s="94"/>
      <c r="EH158" s="94"/>
      <c r="EI158" s="94"/>
    </row>
    <row r="159" spans="1:139" ht="10.5" x14ac:dyDescent="0.25">
      <c r="A159" s="86" t="s">
        <v>201</v>
      </c>
      <c r="B159" s="92"/>
      <c r="C159" s="91">
        <v>18238151</v>
      </c>
      <c r="DV159" s="92"/>
      <c r="DW159" s="94"/>
      <c r="DX159" s="94"/>
      <c r="DY159" s="94"/>
      <c r="DZ159" s="94"/>
      <c r="EA159" s="94"/>
      <c r="EB159" s="94"/>
      <c r="EC159" s="94"/>
      <c r="ED159" s="94"/>
      <c r="EE159" s="94"/>
      <c r="EF159" s="94"/>
      <c r="EG159" s="94"/>
      <c r="EH159" s="94"/>
      <c r="EI159" s="94"/>
    </row>
    <row r="160" spans="1:139" x14ac:dyDescent="0.2">
      <c r="A160" s="92"/>
      <c r="B160" s="92" t="s">
        <v>149</v>
      </c>
      <c r="C160" s="91">
        <v>25400351</v>
      </c>
      <c r="D160" s="94">
        <v>0</v>
      </c>
      <c r="E160" s="94">
        <f t="shared" ref="E160:AJ160" si="872">D168</f>
        <v>0</v>
      </c>
      <c r="F160" s="94">
        <f t="shared" si="872"/>
        <v>0</v>
      </c>
      <c r="G160" s="94">
        <f t="shared" si="872"/>
        <v>0</v>
      </c>
      <c r="H160" s="94">
        <f t="shared" si="872"/>
        <v>0</v>
      </c>
      <c r="I160" s="94">
        <f t="shared" si="872"/>
        <v>0</v>
      </c>
      <c r="J160" s="94">
        <f t="shared" si="872"/>
        <v>0</v>
      </c>
      <c r="K160" s="94">
        <f t="shared" si="872"/>
        <v>-798798.78402760613</v>
      </c>
      <c r="L160" s="94">
        <f t="shared" si="872"/>
        <v>-1490351.1108322239</v>
      </c>
      <c r="M160" s="94">
        <f t="shared" si="872"/>
        <v>-1341860.1882610703</v>
      </c>
      <c r="N160" s="94">
        <f t="shared" si="872"/>
        <v>-2126962.0051336051</v>
      </c>
      <c r="O160" s="94">
        <f t="shared" si="872"/>
        <v>-874146.90644622152</v>
      </c>
      <c r="P160" s="94">
        <f t="shared" si="872"/>
        <v>-986702.76894721086</v>
      </c>
      <c r="Q160" s="94">
        <f t="shared" si="872"/>
        <v>-90236.453150460962</v>
      </c>
      <c r="R160" s="94">
        <f t="shared" si="872"/>
        <v>1210643.6671675376</v>
      </c>
      <c r="S160" s="94">
        <f t="shared" si="872"/>
        <v>2933879.212117455</v>
      </c>
      <c r="T160" s="94">
        <f t="shared" si="872"/>
        <v>4320636.2710700501</v>
      </c>
      <c r="U160" s="94">
        <f t="shared" si="872"/>
        <v>4913560.0568695553</v>
      </c>
      <c r="V160" s="94">
        <f t="shared" si="872"/>
        <v>5595606.3186217556</v>
      </c>
      <c r="W160" s="94">
        <f t="shared" si="872"/>
        <v>4372833.6032036729</v>
      </c>
      <c r="X160" s="94">
        <f t="shared" si="872"/>
        <v>3873122.3102566358</v>
      </c>
      <c r="Y160" s="94">
        <f t="shared" si="872"/>
        <v>4693121.1343029663</v>
      </c>
      <c r="Z160" s="94">
        <f t="shared" si="872"/>
        <v>4946799.2963200621</v>
      </c>
      <c r="AA160" s="94">
        <f t="shared" si="872"/>
        <v>5437445.8732493883</v>
      </c>
      <c r="AB160" s="94">
        <f t="shared" si="872"/>
        <v>6586519.438939156</v>
      </c>
      <c r="AC160" s="94">
        <f t="shared" si="872"/>
        <v>8133437.2683325233</v>
      </c>
      <c r="AD160" s="94">
        <f t="shared" si="872"/>
        <v>10320185.749644728</v>
      </c>
      <c r="AE160" s="94">
        <f t="shared" si="872"/>
        <v>11478259.418572361</v>
      </c>
      <c r="AF160" s="94">
        <f t="shared" si="872"/>
        <v>12524149.451829873</v>
      </c>
      <c r="AG160" s="94">
        <f t="shared" si="872"/>
        <v>6334145.3561062617</v>
      </c>
      <c r="AH160" s="94">
        <f t="shared" si="872"/>
        <v>6135616.1430688119</v>
      </c>
      <c r="AI160" s="94">
        <f t="shared" si="872"/>
        <v>4519401.5024010316</v>
      </c>
      <c r="AJ160" s="94">
        <f t="shared" si="872"/>
        <v>4298626.2883400004</v>
      </c>
      <c r="AK160" s="94">
        <f t="shared" ref="AK160:BP160" si="873">AJ168</f>
        <v>5630275.6251778835</v>
      </c>
      <c r="AL160" s="94">
        <f t="shared" si="873"/>
        <v>5872344.6480852487</v>
      </c>
      <c r="AM160" s="94">
        <f t="shared" si="873"/>
        <v>5545750.6741043041</v>
      </c>
      <c r="AN160" s="94">
        <f t="shared" si="873"/>
        <v>6300829.8066012636</v>
      </c>
      <c r="AO160" s="94">
        <f t="shared" si="873"/>
        <v>6939157.1952584609</v>
      </c>
      <c r="AP160" s="94">
        <f t="shared" si="873"/>
        <v>8253338.6790596191</v>
      </c>
      <c r="AQ160" s="94">
        <f t="shared" si="873"/>
        <v>10380222.857262839</v>
      </c>
      <c r="AR160" s="94">
        <f t="shared" si="873"/>
        <v>12925193.42148035</v>
      </c>
      <c r="AS160" s="94">
        <f t="shared" si="873"/>
        <v>6875588.1064006174</v>
      </c>
      <c r="AT160" s="94">
        <f t="shared" si="873"/>
        <v>7776620.2992339451</v>
      </c>
      <c r="AU160" s="94">
        <f t="shared" si="873"/>
        <v>7922160.5513987709</v>
      </c>
      <c r="AV160" s="94">
        <f t="shared" si="873"/>
        <v>8316676.9558560709</v>
      </c>
      <c r="AW160" s="94">
        <f t="shared" si="873"/>
        <v>9317556.2151225023</v>
      </c>
      <c r="AX160" s="94">
        <f t="shared" si="873"/>
        <v>10326840.593032785</v>
      </c>
      <c r="AY160" s="94">
        <f t="shared" si="873"/>
        <v>12198922.913333368</v>
      </c>
      <c r="AZ160" s="94">
        <f t="shared" si="873"/>
        <v>12265263.755202807</v>
      </c>
      <c r="BA160" s="94">
        <f t="shared" si="873"/>
        <v>12804511.035202807</v>
      </c>
      <c r="BB160" s="94">
        <f t="shared" si="873"/>
        <v>14817814.035202807</v>
      </c>
      <c r="BC160" s="94">
        <f t="shared" si="873"/>
        <v>16459660.555202806</v>
      </c>
      <c r="BD160" s="94">
        <f t="shared" si="873"/>
        <v>18484497.405202806</v>
      </c>
      <c r="BE160" s="94">
        <f t="shared" si="873"/>
        <v>6724353.7260972951</v>
      </c>
      <c r="BF160" s="94">
        <f t="shared" si="873"/>
        <v>7620705.5153281586</v>
      </c>
      <c r="BG160" s="94">
        <f t="shared" si="873"/>
        <v>7622985.8228380186</v>
      </c>
      <c r="BH160" s="94">
        <f t="shared" si="873"/>
        <v>7507538.3956721155</v>
      </c>
      <c r="BI160" s="94">
        <f t="shared" si="873"/>
        <v>9132118.3456933908</v>
      </c>
      <c r="BJ160" s="94">
        <f t="shared" si="873"/>
        <v>9729683.4740172625</v>
      </c>
      <c r="BK160" s="94">
        <f t="shared" si="873"/>
        <v>10997300.627890777</v>
      </c>
      <c r="BL160" s="94">
        <f t="shared" si="873"/>
        <v>11496655.73935465</v>
      </c>
      <c r="BM160" s="94">
        <f t="shared" si="873"/>
        <v>9.3546491116285324E-3</v>
      </c>
      <c r="BN160" s="94">
        <f t="shared" si="873"/>
        <v>9.3546491116285324E-3</v>
      </c>
      <c r="BO160" s="94">
        <f t="shared" si="873"/>
        <v>9.3546491116285324E-3</v>
      </c>
      <c r="BP160" s="94">
        <f t="shared" si="873"/>
        <v>9.3546491116285324E-3</v>
      </c>
      <c r="BQ160" s="94">
        <f t="shared" ref="BQ160:DW160" si="874">BP168</f>
        <v>9.3546491116285324E-3</v>
      </c>
      <c r="BR160" s="94">
        <f t="shared" si="874"/>
        <v>9.3546491116285324E-3</v>
      </c>
      <c r="BS160" s="94">
        <f t="shared" si="874"/>
        <v>9.3546491116285324E-3</v>
      </c>
      <c r="BT160" s="94">
        <f t="shared" si="874"/>
        <v>9.3546491116285324E-3</v>
      </c>
      <c r="BU160" s="94">
        <f t="shared" si="874"/>
        <v>9.3546491116285324E-3</v>
      </c>
      <c r="BV160" s="94">
        <f t="shared" si="874"/>
        <v>9.3546491116285324E-3</v>
      </c>
      <c r="BW160" s="94">
        <f t="shared" si="874"/>
        <v>9.3546491116285324E-3</v>
      </c>
      <c r="BX160" s="94">
        <f t="shared" si="874"/>
        <v>-6.453508883714678E-4</v>
      </c>
      <c r="BY160" s="94">
        <f t="shared" si="874"/>
        <v>-6.453508883714678E-4</v>
      </c>
      <c r="BZ160" s="94">
        <f t="shared" si="874"/>
        <v>-6.453508883714678E-4</v>
      </c>
      <c r="CA160" s="94">
        <f t="shared" si="874"/>
        <v>-6.453508883714678E-4</v>
      </c>
      <c r="CB160" s="94">
        <f t="shared" si="874"/>
        <v>-6.453508883714678E-4</v>
      </c>
      <c r="CC160" s="94">
        <f t="shared" si="874"/>
        <v>-6.453508883714678E-4</v>
      </c>
      <c r="CD160" s="94">
        <f t="shared" si="874"/>
        <v>-6.453508883714678E-4</v>
      </c>
      <c r="CE160" s="94">
        <f t="shared" si="874"/>
        <v>-6.453508883714678E-4</v>
      </c>
      <c r="CF160" s="94">
        <f t="shared" si="874"/>
        <v>-6.453508883714678E-4</v>
      </c>
      <c r="CG160" s="94">
        <f t="shared" si="874"/>
        <v>-6.453508883714678E-4</v>
      </c>
      <c r="CH160" s="94">
        <f t="shared" si="874"/>
        <v>-6.453508883714678E-4</v>
      </c>
      <c r="CI160" s="94">
        <f t="shared" si="874"/>
        <v>-6.453508883714678E-4</v>
      </c>
      <c r="CJ160" s="94">
        <f t="shared" ref="CJ160" si="875">CI168</f>
        <v>-6.453508883714678E-4</v>
      </c>
      <c r="CK160" s="94">
        <f t="shared" ref="CK160" si="876">CJ168</f>
        <v>-6.453508883714678E-4</v>
      </c>
      <c r="CL160" s="94">
        <f t="shared" ref="CL160" si="877">CK168</f>
        <v>-6.453508883714678E-4</v>
      </c>
      <c r="CM160" s="94">
        <f t="shared" ref="CM160" si="878">CL168</f>
        <v>-6.453508883714678E-4</v>
      </c>
      <c r="CN160" s="94">
        <f t="shared" ref="CN160" si="879">CM168</f>
        <v>-6.453508883714678E-4</v>
      </c>
      <c r="CO160" s="94">
        <f t="shared" ref="CO160" si="880">CN168</f>
        <v>-6.453508883714678E-4</v>
      </c>
      <c r="CP160" s="94">
        <f t="shared" ref="CP160" si="881">CO168</f>
        <v>-6.453508883714678E-4</v>
      </c>
      <c r="CQ160" s="94">
        <f t="shared" ref="CQ160" si="882">CP168</f>
        <v>-6.453508883714678E-4</v>
      </c>
      <c r="CR160" s="94">
        <f t="shared" ref="CR160" si="883">CQ168</f>
        <v>-6.453508883714678E-4</v>
      </c>
      <c r="CS160" s="94">
        <f t="shared" ref="CS160" si="884">CR168</f>
        <v>-6.453508883714678E-4</v>
      </c>
      <c r="CT160" s="94">
        <f t="shared" ref="CT160" si="885">CS168</f>
        <v>-6.453508883714678E-4</v>
      </c>
      <c r="CU160" s="94">
        <f t="shared" ref="CU160" si="886">CT168</f>
        <v>-6.453508883714678E-4</v>
      </c>
      <c r="CV160" s="94">
        <f t="shared" ref="CV160" si="887">CU168</f>
        <v>-6.453508883714678E-4</v>
      </c>
      <c r="CW160" s="94">
        <f t="shared" ref="CW160" si="888">CV168</f>
        <v>-6.453508883714678E-4</v>
      </c>
      <c r="CX160" s="94">
        <f t="shared" ref="CX160" si="889">CW168</f>
        <v>-6.453508883714678E-4</v>
      </c>
      <c r="CY160" s="94">
        <f t="shared" ref="CY160" si="890">CX168</f>
        <v>-6.453508883714678E-4</v>
      </c>
      <c r="CZ160" s="94">
        <f t="shared" ref="CZ160" si="891">CY168</f>
        <v>-6.453508883714678E-4</v>
      </c>
      <c r="DA160" s="94">
        <f t="shared" ref="DA160" si="892">CZ168</f>
        <v>-6.453508883714678E-4</v>
      </c>
      <c r="DB160" s="94">
        <f t="shared" ref="DB160" si="893">DA168</f>
        <v>-6.453508883714678E-4</v>
      </c>
      <c r="DC160" s="94">
        <f t="shared" ref="DC160" si="894">DB168</f>
        <v>-6.453508883714678E-4</v>
      </c>
      <c r="DD160" s="94">
        <f t="shared" ref="DD160" si="895">DC168</f>
        <v>-6.453508883714678E-4</v>
      </c>
      <c r="DE160" s="94">
        <f t="shared" ref="DE160" si="896">DD168</f>
        <v>-6.453508883714678E-4</v>
      </c>
      <c r="DF160" s="94">
        <f t="shared" ref="DF160" si="897">DE168</f>
        <v>-6.453508883714678E-4</v>
      </c>
      <c r="DG160" s="94">
        <f t="shared" ref="DG160" si="898">DF168</f>
        <v>-6.453508883714678E-4</v>
      </c>
      <c r="DH160" s="94">
        <f t="shared" ref="DH160" si="899">DG168</f>
        <v>-6.453508883714678E-4</v>
      </c>
      <c r="DI160" s="94">
        <f t="shared" ref="DI160" si="900">DH168</f>
        <v>-6.453508883714678E-4</v>
      </c>
      <c r="DJ160" s="94">
        <f t="shared" si="874"/>
        <v>-6.453508883714678E-4</v>
      </c>
      <c r="DK160" s="94">
        <f t="shared" si="874"/>
        <v>-6.453508883714678E-4</v>
      </c>
      <c r="DL160" s="94">
        <f t="shared" si="874"/>
        <v>-6.453508883714678E-4</v>
      </c>
      <c r="DM160" s="94">
        <f t="shared" si="874"/>
        <v>-6.453508883714678E-4</v>
      </c>
      <c r="DN160" s="94">
        <f t="shared" si="874"/>
        <v>-6.453508883714678E-4</v>
      </c>
      <c r="DO160" s="94">
        <f t="shared" si="874"/>
        <v>-6.453508883714678E-4</v>
      </c>
      <c r="DP160" s="94">
        <f t="shared" si="874"/>
        <v>-6.453508883714678E-4</v>
      </c>
      <c r="DQ160" s="94">
        <f t="shared" si="874"/>
        <v>-6.453508883714678E-4</v>
      </c>
      <c r="DR160" s="94">
        <f t="shared" si="874"/>
        <v>-6.453508883714678E-4</v>
      </c>
      <c r="DS160" s="94">
        <f t="shared" si="874"/>
        <v>-6.453508883714678E-4</v>
      </c>
      <c r="DT160" s="94">
        <f t="shared" si="874"/>
        <v>-6.453508883714678E-4</v>
      </c>
      <c r="DU160" s="94">
        <f t="shared" si="874"/>
        <v>-6.453508883714678E-4</v>
      </c>
      <c r="DV160" s="94">
        <f t="shared" si="874"/>
        <v>-6.453508883714678E-4</v>
      </c>
      <c r="DW160" s="94">
        <f t="shared" si="874"/>
        <v>-6.453508883714678E-4</v>
      </c>
      <c r="DX160" s="94">
        <f t="shared" ref="DX160" si="901">DW168</f>
        <v>-6.453508883714678E-4</v>
      </c>
      <c r="DY160" s="94">
        <f t="shared" ref="DY160" si="902">DX168</f>
        <v>-6.453508883714678E-4</v>
      </c>
      <c r="DZ160" s="94">
        <f t="shared" ref="DZ160" si="903">DY168</f>
        <v>-6.453508883714678E-4</v>
      </c>
      <c r="EA160" s="94">
        <f t="shared" ref="EA160" si="904">DZ168</f>
        <v>-6.453508883714678E-4</v>
      </c>
      <c r="EB160" s="94">
        <f t="shared" ref="EB160" si="905">EA168</f>
        <v>-6.453508883714678E-4</v>
      </c>
      <c r="EC160" s="94">
        <f t="shared" ref="EC160" si="906">EB168</f>
        <v>-6.453508883714678E-4</v>
      </c>
      <c r="ED160" s="94">
        <f t="shared" ref="ED160" si="907">EC168</f>
        <v>-6.453508883714678E-4</v>
      </c>
      <c r="EE160" s="94">
        <f t="shared" ref="EE160" si="908">ED168</f>
        <v>-6.453508883714678E-4</v>
      </c>
      <c r="EF160" s="94">
        <f t="shared" ref="EF160" si="909">EE168</f>
        <v>-6.453508883714678E-4</v>
      </c>
      <c r="EG160" s="94">
        <f t="shared" ref="EG160" si="910">EF168</f>
        <v>-6.453508883714678E-4</v>
      </c>
      <c r="EH160" s="94">
        <f t="shared" ref="EH160" si="911">EG168</f>
        <v>-6.453508883714678E-4</v>
      </c>
      <c r="EI160" s="94">
        <f t="shared" ref="EI160" si="912">EH168</f>
        <v>-6.453508883714678E-4</v>
      </c>
    </row>
    <row r="161" spans="1:139" x14ac:dyDescent="0.2">
      <c r="A161" s="92"/>
      <c r="B161" s="92" t="s">
        <v>150</v>
      </c>
      <c r="D161" s="22">
        <v>0</v>
      </c>
      <c r="E161" s="22">
        <v>0</v>
      </c>
      <c r="F161" s="22">
        <v>0</v>
      </c>
      <c r="G161" s="22">
        <v>0</v>
      </c>
      <c r="H161" s="22">
        <v>0</v>
      </c>
      <c r="I161" s="22">
        <v>0</v>
      </c>
      <c r="J161" s="22">
        <v>0</v>
      </c>
      <c r="K161" s="22">
        <v>0</v>
      </c>
      <c r="L161" s="22">
        <v>0</v>
      </c>
      <c r="M161" s="22">
        <v>0</v>
      </c>
      <c r="N161" s="22">
        <v>0</v>
      </c>
      <c r="O161" s="22">
        <v>0</v>
      </c>
      <c r="P161" s="22">
        <v>0</v>
      </c>
      <c r="Q161" s="22">
        <v>0</v>
      </c>
      <c r="R161" s="22">
        <v>0</v>
      </c>
      <c r="S161" s="22">
        <v>0</v>
      </c>
      <c r="T161" s="22">
        <v>694836.08989262593</v>
      </c>
      <c r="U161" s="22">
        <v>0</v>
      </c>
      <c r="V161" s="22">
        <v>0</v>
      </c>
      <c r="W161" s="22">
        <v>0</v>
      </c>
      <c r="X161" s="22">
        <v>0</v>
      </c>
      <c r="Y161" s="22">
        <v>0</v>
      </c>
      <c r="Z161" s="22">
        <v>0</v>
      </c>
      <c r="AA161" s="22">
        <v>0</v>
      </c>
      <c r="AB161" s="22">
        <v>0</v>
      </c>
      <c r="AC161" s="22">
        <v>0</v>
      </c>
      <c r="AD161" s="22">
        <v>0</v>
      </c>
      <c r="AE161" s="22">
        <v>0</v>
      </c>
      <c r="AF161" s="22">
        <v>-6128261.23491331</v>
      </c>
      <c r="AG161" s="22">
        <v>0</v>
      </c>
      <c r="AH161" s="22">
        <v>0</v>
      </c>
      <c r="AI161" s="22">
        <v>0</v>
      </c>
      <c r="AJ161" s="22">
        <v>0</v>
      </c>
      <c r="AK161" s="22">
        <v>0</v>
      </c>
      <c r="AL161" s="22">
        <v>0</v>
      </c>
      <c r="AM161" s="22">
        <v>0</v>
      </c>
      <c r="AN161" s="22">
        <v>0</v>
      </c>
      <c r="AO161" s="22">
        <v>0</v>
      </c>
      <c r="AP161" s="22">
        <v>0</v>
      </c>
      <c r="AQ161" s="22">
        <v>0</v>
      </c>
      <c r="AR161" s="22">
        <v>-6300829.8066012599</v>
      </c>
      <c r="AS161" s="22">
        <v>0</v>
      </c>
      <c r="AT161" s="22">
        <v>0</v>
      </c>
      <c r="AU161" s="22">
        <v>0</v>
      </c>
      <c r="AV161" s="22">
        <v>0</v>
      </c>
      <c r="AW161" s="22">
        <v>0</v>
      </c>
      <c r="AX161" s="22">
        <v>0</v>
      </c>
      <c r="AY161" s="22">
        <v>0</v>
      </c>
      <c r="AZ161" s="22">
        <v>0</v>
      </c>
      <c r="BA161" s="22">
        <v>0</v>
      </c>
      <c r="BB161" s="22">
        <v>0</v>
      </c>
      <c r="BC161" s="22">
        <v>0</v>
      </c>
      <c r="BD161" s="22">
        <v>-12265263.76</v>
      </c>
      <c r="BE161" s="22">
        <v>0</v>
      </c>
      <c r="BF161" s="22">
        <v>0</v>
      </c>
      <c r="BG161" s="22">
        <v>0</v>
      </c>
      <c r="BH161" s="22">
        <v>0</v>
      </c>
      <c r="BI161" s="22">
        <v>0</v>
      </c>
      <c r="BJ161" s="22">
        <v>0</v>
      </c>
      <c r="BK161" s="22">
        <v>0</v>
      </c>
      <c r="BL161" s="22">
        <v>0</v>
      </c>
      <c r="BM161" s="22">
        <v>0</v>
      </c>
      <c r="BN161" s="22">
        <v>0</v>
      </c>
      <c r="BO161" s="22">
        <v>0</v>
      </c>
      <c r="BP161" s="22">
        <v>0</v>
      </c>
      <c r="BQ161" s="22">
        <v>0</v>
      </c>
      <c r="BR161" s="22">
        <v>0</v>
      </c>
      <c r="BS161" s="22">
        <v>0</v>
      </c>
      <c r="BT161" s="22">
        <v>0</v>
      </c>
      <c r="BU161" s="22">
        <v>0</v>
      </c>
      <c r="BV161" s="22">
        <v>0</v>
      </c>
      <c r="BW161" s="22">
        <v>0</v>
      </c>
      <c r="BX161" s="22">
        <v>0</v>
      </c>
      <c r="BY161" s="22">
        <v>0</v>
      </c>
      <c r="BZ161" s="22">
        <v>0</v>
      </c>
      <c r="CA161" s="22">
        <v>0</v>
      </c>
      <c r="CB161" s="22">
        <v>0</v>
      </c>
      <c r="CC161" s="22">
        <v>0</v>
      </c>
      <c r="CD161" s="22">
        <v>0</v>
      </c>
      <c r="CE161" s="22">
        <v>0</v>
      </c>
      <c r="CF161" s="22">
        <v>0</v>
      </c>
      <c r="CG161" s="22">
        <v>0</v>
      </c>
      <c r="CH161" s="22">
        <v>0</v>
      </c>
      <c r="CI161" s="22">
        <v>0</v>
      </c>
      <c r="CJ161" s="22">
        <v>0</v>
      </c>
      <c r="CK161" s="22">
        <v>0</v>
      </c>
      <c r="CL161" s="22">
        <v>0</v>
      </c>
      <c r="CM161" s="22">
        <v>0</v>
      </c>
      <c r="CN161" s="22">
        <v>0</v>
      </c>
      <c r="CO161" s="22">
        <v>0</v>
      </c>
      <c r="CP161" s="22">
        <v>0</v>
      </c>
      <c r="CQ161" s="22">
        <v>0</v>
      </c>
      <c r="CR161" s="22">
        <v>0</v>
      </c>
      <c r="CS161" s="22">
        <v>0</v>
      </c>
      <c r="CT161" s="22">
        <v>0</v>
      </c>
      <c r="CU161" s="22">
        <v>0</v>
      </c>
      <c r="CV161" s="22">
        <v>0</v>
      </c>
      <c r="CW161" s="22">
        <v>0</v>
      </c>
      <c r="CX161" s="22">
        <v>0</v>
      </c>
      <c r="CY161" s="22">
        <v>0</v>
      </c>
      <c r="CZ161" s="22">
        <v>0</v>
      </c>
      <c r="DA161" s="22">
        <v>0</v>
      </c>
      <c r="DB161" s="22">
        <v>0</v>
      </c>
      <c r="DC161" s="22">
        <v>0</v>
      </c>
      <c r="DD161" s="22">
        <v>0</v>
      </c>
      <c r="DE161" s="22">
        <v>0</v>
      </c>
      <c r="DF161" s="22">
        <v>0</v>
      </c>
      <c r="DG161" s="22">
        <v>0</v>
      </c>
      <c r="DH161" s="22">
        <v>0</v>
      </c>
      <c r="DI161" s="22">
        <v>0</v>
      </c>
      <c r="DJ161" s="22">
        <v>0</v>
      </c>
      <c r="DK161" s="22">
        <v>0</v>
      </c>
      <c r="DL161" s="22">
        <v>0</v>
      </c>
      <c r="DM161" s="22">
        <v>0</v>
      </c>
      <c r="DN161" s="22">
        <v>0</v>
      </c>
      <c r="DO161" s="22">
        <v>0</v>
      </c>
      <c r="DP161" s="22">
        <v>0</v>
      </c>
      <c r="DQ161" s="22">
        <v>0</v>
      </c>
      <c r="DR161" s="22">
        <v>0</v>
      </c>
      <c r="DS161" s="22">
        <v>0</v>
      </c>
      <c r="DT161" s="22">
        <v>0</v>
      </c>
      <c r="DU161" s="22">
        <v>0</v>
      </c>
      <c r="DV161" s="22">
        <v>0</v>
      </c>
      <c r="DW161" s="22">
        <v>0</v>
      </c>
      <c r="DX161" s="22">
        <v>0</v>
      </c>
      <c r="DY161" s="22">
        <v>0</v>
      </c>
      <c r="DZ161" s="22">
        <v>0</v>
      </c>
      <c r="EA161" s="22">
        <v>0</v>
      </c>
      <c r="EB161" s="22">
        <v>0</v>
      </c>
      <c r="EC161" s="22">
        <v>0</v>
      </c>
      <c r="ED161" s="22">
        <v>0</v>
      </c>
      <c r="EE161" s="22">
        <v>0</v>
      </c>
      <c r="EF161" s="22">
        <v>0</v>
      </c>
      <c r="EG161" s="22">
        <v>0</v>
      </c>
      <c r="EH161" s="22">
        <v>0</v>
      </c>
      <c r="EI161" s="22">
        <v>0</v>
      </c>
    </row>
    <row r="162" spans="1:139" x14ac:dyDescent="0.2">
      <c r="A162" s="92"/>
      <c r="B162" s="92" t="s">
        <v>164</v>
      </c>
      <c r="D162" s="22">
        <v>0</v>
      </c>
      <c r="E162" s="22">
        <v>0</v>
      </c>
      <c r="F162" s="22">
        <v>0</v>
      </c>
      <c r="G162" s="22">
        <v>0</v>
      </c>
      <c r="H162" s="22">
        <v>0</v>
      </c>
      <c r="I162" s="22">
        <v>0</v>
      </c>
      <c r="J162" s="22">
        <v>0</v>
      </c>
      <c r="K162" s="22">
        <v>0</v>
      </c>
      <c r="L162" s="22">
        <v>0</v>
      </c>
      <c r="M162" s="22">
        <v>0</v>
      </c>
      <c r="N162" s="22">
        <v>0</v>
      </c>
      <c r="O162" s="22">
        <v>0</v>
      </c>
      <c r="P162" s="22">
        <v>0</v>
      </c>
      <c r="Q162" s="22">
        <v>0</v>
      </c>
      <c r="R162" s="22">
        <v>0</v>
      </c>
      <c r="S162" s="22">
        <v>0</v>
      </c>
      <c r="T162" s="22">
        <v>0</v>
      </c>
      <c r="U162" s="22">
        <v>0</v>
      </c>
      <c r="V162" s="22">
        <v>0</v>
      </c>
      <c r="W162" s="22">
        <v>0</v>
      </c>
      <c r="X162" s="22">
        <v>0</v>
      </c>
      <c r="Y162" s="22">
        <v>0</v>
      </c>
      <c r="Z162" s="22">
        <v>0</v>
      </c>
      <c r="AA162" s="22">
        <v>0</v>
      </c>
      <c r="AB162" s="22">
        <v>0</v>
      </c>
      <c r="AC162" s="22">
        <v>0</v>
      </c>
      <c r="AD162" s="22">
        <v>0</v>
      </c>
      <c r="AE162" s="22">
        <v>0</v>
      </c>
      <c r="AF162" s="22">
        <v>0</v>
      </c>
      <c r="AG162" s="22">
        <v>0</v>
      </c>
      <c r="AH162" s="22">
        <v>0</v>
      </c>
      <c r="AI162" s="22">
        <v>0</v>
      </c>
      <c r="AJ162" s="22">
        <v>0</v>
      </c>
      <c r="AK162" s="22">
        <v>0</v>
      </c>
      <c r="AL162" s="22">
        <v>0</v>
      </c>
      <c r="AM162" s="22">
        <v>0</v>
      </c>
      <c r="AN162" s="22">
        <v>0</v>
      </c>
      <c r="AO162" s="22">
        <v>0</v>
      </c>
      <c r="AP162" s="22">
        <v>0</v>
      </c>
      <c r="AQ162" s="22">
        <v>0</v>
      </c>
      <c r="AR162" s="22">
        <v>0</v>
      </c>
      <c r="AS162" s="22">
        <v>0</v>
      </c>
      <c r="AT162" s="22">
        <v>0</v>
      </c>
      <c r="AU162" s="22">
        <v>0</v>
      </c>
      <c r="AV162" s="22">
        <v>0</v>
      </c>
      <c r="AW162" s="22">
        <v>0</v>
      </c>
      <c r="AX162" s="22">
        <v>0</v>
      </c>
      <c r="AY162" s="22">
        <v>0</v>
      </c>
      <c r="AZ162" s="22">
        <v>0</v>
      </c>
      <c r="BA162" s="22">
        <v>0</v>
      </c>
      <c r="BB162" s="22">
        <v>0</v>
      </c>
      <c r="BC162" s="22">
        <v>0</v>
      </c>
      <c r="BD162" s="22">
        <v>0</v>
      </c>
      <c r="BE162" s="22">
        <v>0</v>
      </c>
      <c r="BF162" s="22">
        <v>0</v>
      </c>
      <c r="BG162" s="22">
        <v>0</v>
      </c>
      <c r="BH162" s="22">
        <v>0</v>
      </c>
      <c r="BI162" s="22">
        <v>0</v>
      </c>
      <c r="BJ162" s="22">
        <v>0</v>
      </c>
      <c r="BK162" s="22">
        <v>0</v>
      </c>
      <c r="BL162" s="22">
        <v>-11496655.73</v>
      </c>
      <c r="BM162" s="22">
        <v>0</v>
      </c>
      <c r="BN162" s="22">
        <v>0</v>
      </c>
      <c r="BO162" s="22">
        <v>0</v>
      </c>
      <c r="BP162" s="22">
        <v>0</v>
      </c>
      <c r="BQ162" s="22">
        <v>0</v>
      </c>
      <c r="BR162" s="22">
        <v>0</v>
      </c>
      <c r="BS162" s="22">
        <v>0</v>
      </c>
      <c r="BT162" s="22">
        <v>0</v>
      </c>
      <c r="BU162" s="22">
        <v>0</v>
      </c>
      <c r="BV162" s="22">
        <v>0</v>
      </c>
      <c r="BW162" s="22">
        <v>0</v>
      </c>
      <c r="BX162" s="22">
        <v>0</v>
      </c>
      <c r="BY162" s="22">
        <v>0</v>
      </c>
      <c r="BZ162" s="22">
        <v>0</v>
      </c>
      <c r="CA162" s="22">
        <v>0</v>
      </c>
      <c r="CB162" s="22">
        <v>0</v>
      </c>
      <c r="CC162" s="22">
        <v>0</v>
      </c>
      <c r="CD162" s="22">
        <v>0</v>
      </c>
      <c r="CE162" s="22">
        <v>0</v>
      </c>
      <c r="CF162" s="22">
        <v>0</v>
      </c>
      <c r="CG162" s="22">
        <v>0</v>
      </c>
      <c r="CH162" s="22">
        <v>0</v>
      </c>
      <c r="CI162" s="22">
        <v>0</v>
      </c>
      <c r="CJ162" s="22">
        <v>0</v>
      </c>
      <c r="CK162" s="22">
        <v>0</v>
      </c>
      <c r="CL162" s="22">
        <v>0</v>
      </c>
      <c r="CM162" s="22">
        <v>0</v>
      </c>
      <c r="CN162" s="22">
        <v>0</v>
      </c>
      <c r="CO162" s="22">
        <v>0</v>
      </c>
      <c r="CP162" s="22">
        <v>0</v>
      </c>
      <c r="CQ162" s="22">
        <v>0</v>
      </c>
      <c r="CR162" s="22">
        <v>0</v>
      </c>
      <c r="CS162" s="22">
        <v>0</v>
      </c>
      <c r="CT162" s="22">
        <v>0</v>
      </c>
      <c r="CU162" s="22">
        <v>0</v>
      </c>
      <c r="CV162" s="22">
        <v>0</v>
      </c>
      <c r="CW162" s="22">
        <v>0</v>
      </c>
      <c r="CX162" s="22">
        <v>0</v>
      </c>
      <c r="CY162" s="22">
        <v>0</v>
      </c>
      <c r="CZ162" s="22">
        <v>0</v>
      </c>
      <c r="DA162" s="22">
        <v>0</v>
      </c>
      <c r="DB162" s="22">
        <v>0</v>
      </c>
      <c r="DC162" s="22">
        <v>0</v>
      </c>
      <c r="DD162" s="22">
        <v>0</v>
      </c>
      <c r="DE162" s="22">
        <v>0</v>
      </c>
      <c r="DF162" s="22">
        <v>0</v>
      </c>
      <c r="DG162" s="22">
        <v>0</v>
      </c>
      <c r="DH162" s="22">
        <v>0</v>
      </c>
      <c r="DI162" s="22">
        <v>0</v>
      </c>
      <c r="DJ162" s="22">
        <v>0</v>
      </c>
      <c r="DK162" s="22">
        <v>0</v>
      </c>
      <c r="DL162" s="22">
        <v>0</v>
      </c>
      <c r="DM162" s="22">
        <v>0</v>
      </c>
      <c r="DN162" s="22">
        <v>0</v>
      </c>
      <c r="DO162" s="22">
        <v>0</v>
      </c>
      <c r="DP162" s="22">
        <v>0</v>
      </c>
      <c r="DQ162" s="22">
        <v>0</v>
      </c>
      <c r="DR162" s="22">
        <v>0</v>
      </c>
      <c r="DS162" s="22">
        <v>0</v>
      </c>
      <c r="DT162" s="22">
        <v>0</v>
      </c>
      <c r="DU162" s="22">
        <v>0</v>
      </c>
      <c r="DV162" s="22">
        <v>0</v>
      </c>
      <c r="DW162" s="22">
        <v>0</v>
      </c>
      <c r="DX162" s="22">
        <v>0</v>
      </c>
      <c r="DY162" s="22">
        <v>0</v>
      </c>
      <c r="DZ162" s="22">
        <v>0</v>
      </c>
      <c r="EA162" s="22">
        <v>0</v>
      </c>
      <c r="EB162" s="22">
        <v>0</v>
      </c>
      <c r="EC162" s="22">
        <v>0</v>
      </c>
      <c r="ED162" s="22">
        <v>0</v>
      </c>
      <c r="EE162" s="22">
        <v>0</v>
      </c>
      <c r="EF162" s="22">
        <v>0</v>
      </c>
      <c r="EG162" s="22">
        <v>0</v>
      </c>
      <c r="EH162" s="22">
        <v>0</v>
      </c>
      <c r="EI162" s="22">
        <v>0</v>
      </c>
    </row>
    <row r="163" spans="1:139" x14ac:dyDescent="0.2">
      <c r="A163" s="92"/>
      <c r="B163" s="92" t="s">
        <v>202</v>
      </c>
      <c r="D163" s="22">
        <v>0</v>
      </c>
      <c r="E163" s="22">
        <v>0</v>
      </c>
      <c r="F163" s="22">
        <v>0</v>
      </c>
      <c r="G163" s="22">
        <v>0</v>
      </c>
      <c r="H163" s="22">
        <v>0</v>
      </c>
      <c r="I163" s="22">
        <v>0</v>
      </c>
      <c r="J163" s="22">
        <v>0</v>
      </c>
      <c r="K163" s="22">
        <v>0</v>
      </c>
      <c r="L163" s="22">
        <v>0</v>
      </c>
      <c r="M163" s="22">
        <v>0</v>
      </c>
      <c r="N163" s="22">
        <v>0</v>
      </c>
      <c r="O163" s="22">
        <v>0</v>
      </c>
      <c r="P163" s="22">
        <v>0</v>
      </c>
      <c r="Q163" s="22">
        <v>0</v>
      </c>
      <c r="R163" s="22">
        <v>0</v>
      </c>
      <c r="S163" s="22">
        <v>0</v>
      </c>
      <c r="T163" s="22">
        <v>0</v>
      </c>
      <c r="U163" s="22">
        <v>0</v>
      </c>
      <c r="V163" s="22">
        <v>0</v>
      </c>
      <c r="W163" s="22">
        <v>0</v>
      </c>
      <c r="X163" s="22">
        <v>0</v>
      </c>
      <c r="Y163" s="22">
        <v>0</v>
      </c>
      <c r="Z163" s="22">
        <v>0</v>
      </c>
      <c r="AA163" s="22">
        <v>0</v>
      </c>
      <c r="AB163" s="22">
        <v>0</v>
      </c>
      <c r="AC163" s="22">
        <v>0</v>
      </c>
      <c r="AD163" s="22">
        <v>-630168.19949459517</v>
      </c>
      <c r="AE163" s="22">
        <v>-55620.966916934238</v>
      </c>
      <c r="AF163" s="22">
        <v>5540.2726916970423</v>
      </c>
      <c r="AG163" s="22">
        <v>-3368.2754976048309</v>
      </c>
      <c r="AH163" s="22">
        <v>-1176.81214235886</v>
      </c>
      <c r="AI163" s="22">
        <v>0</v>
      </c>
      <c r="AJ163" s="22">
        <v>0</v>
      </c>
      <c r="AK163" s="22">
        <v>0</v>
      </c>
      <c r="AL163" s="22">
        <v>0</v>
      </c>
      <c r="AM163" s="22">
        <v>0</v>
      </c>
      <c r="AN163" s="22">
        <v>0</v>
      </c>
      <c r="AO163" s="22">
        <v>0</v>
      </c>
      <c r="AP163" s="22">
        <v>0</v>
      </c>
      <c r="AQ163" s="22">
        <v>0</v>
      </c>
      <c r="AR163" s="22">
        <v>0</v>
      </c>
      <c r="AS163" s="22">
        <v>0</v>
      </c>
      <c r="AT163" s="22">
        <v>0</v>
      </c>
      <c r="AU163" s="22">
        <v>0</v>
      </c>
      <c r="AV163" s="22">
        <v>0</v>
      </c>
      <c r="AW163" s="22">
        <v>0</v>
      </c>
      <c r="AX163" s="22">
        <v>0</v>
      </c>
      <c r="AY163" s="22">
        <v>0</v>
      </c>
      <c r="AZ163" s="22">
        <v>0</v>
      </c>
      <c r="BA163" s="22">
        <v>0</v>
      </c>
      <c r="BB163" s="22">
        <v>0</v>
      </c>
      <c r="BC163" s="22">
        <v>0</v>
      </c>
      <c r="BD163" s="22">
        <v>0</v>
      </c>
      <c r="BE163" s="22">
        <v>0</v>
      </c>
      <c r="BF163" s="22">
        <v>0</v>
      </c>
      <c r="BG163" s="22">
        <v>0</v>
      </c>
      <c r="BH163" s="22">
        <v>0</v>
      </c>
      <c r="BI163" s="22">
        <v>0</v>
      </c>
      <c r="BJ163" s="22">
        <v>0</v>
      </c>
      <c r="BK163" s="22">
        <v>0</v>
      </c>
      <c r="BL163" s="22">
        <v>0</v>
      </c>
      <c r="BM163" s="22">
        <v>0</v>
      </c>
      <c r="BN163" s="22">
        <v>0</v>
      </c>
      <c r="BO163" s="22">
        <v>0</v>
      </c>
      <c r="BP163" s="22">
        <v>0</v>
      </c>
      <c r="BQ163" s="22">
        <v>0</v>
      </c>
      <c r="BR163" s="22">
        <v>0</v>
      </c>
      <c r="BS163" s="22">
        <v>0</v>
      </c>
      <c r="BT163" s="22">
        <v>0</v>
      </c>
      <c r="BU163" s="22">
        <v>0</v>
      </c>
      <c r="BV163" s="22">
        <v>0</v>
      </c>
      <c r="BW163" s="22">
        <v>0</v>
      </c>
      <c r="BX163" s="22">
        <v>0</v>
      </c>
      <c r="BY163" s="22">
        <v>0</v>
      </c>
      <c r="BZ163" s="22">
        <v>0</v>
      </c>
      <c r="CA163" s="22">
        <v>0</v>
      </c>
      <c r="CB163" s="22">
        <v>0</v>
      </c>
      <c r="CC163" s="22">
        <v>0</v>
      </c>
      <c r="CD163" s="22">
        <v>0</v>
      </c>
      <c r="CE163" s="22">
        <v>0</v>
      </c>
      <c r="CF163" s="22">
        <v>0</v>
      </c>
      <c r="CG163" s="22">
        <v>0</v>
      </c>
      <c r="CH163" s="22">
        <v>0</v>
      </c>
      <c r="CI163" s="22">
        <v>0</v>
      </c>
      <c r="CJ163" s="22">
        <v>0</v>
      </c>
      <c r="CK163" s="22">
        <v>0</v>
      </c>
      <c r="CL163" s="22">
        <v>0</v>
      </c>
      <c r="CM163" s="22">
        <v>0</v>
      </c>
      <c r="CN163" s="22">
        <v>0</v>
      </c>
      <c r="CO163" s="22">
        <v>0</v>
      </c>
      <c r="CP163" s="22">
        <v>0</v>
      </c>
      <c r="CQ163" s="22">
        <v>0</v>
      </c>
      <c r="CR163" s="22">
        <v>0</v>
      </c>
      <c r="CS163" s="22">
        <v>0</v>
      </c>
      <c r="CT163" s="22">
        <v>0</v>
      </c>
      <c r="CU163" s="22">
        <v>0</v>
      </c>
      <c r="CV163" s="22">
        <v>0</v>
      </c>
      <c r="CW163" s="22">
        <v>0</v>
      </c>
      <c r="CX163" s="22">
        <v>0</v>
      </c>
      <c r="CY163" s="22">
        <v>0</v>
      </c>
      <c r="CZ163" s="22">
        <v>0</v>
      </c>
      <c r="DA163" s="22">
        <v>0</v>
      </c>
      <c r="DB163" s="22">
        <v>0</v>
      </c>
      <c r="DC163" s="22">
        <v>0</v>
      </c>
      <c r="DD163" s="22">
        <v>0</v>
      </c>
      <c r="DE163" s="22">
        <v>0</v>
      </c>
      <c r="DF163" s="22">
        <v>0</v>
      </c>
      <c r="DG163" s="22">
        <v>0</v>
      </c>
      <c r="DH163" s="22">
        <v>0</v>
      </c>
      <c r="DI163" s="22">
        <v>0</v>
      </c>
      <c r="DJ163" s="22">
        <v>0</v>
      </c>
      <c r="DK163" s="22">
        <v>0</v>
      </c>
      <c r="DL163" s="22">
        <v>0</v>
      </c>
      <c r="DM163" s="22">
        <v>0</v>
      </c>
      <c r="DN163" s="22">
        <v>0</v>
      </c>
      <c r="DO163" s="22">
        <v>0</v>
      </c>
      <c r="DP163" s="22">
        <v>0</v>
      </c>
      <c r="DQ163" s="22">
        <v>0</v>
      </c>
      <c r="DR163" s="22">
        <v>0</v>
      </c>
      <c r="DS163" s="22">
        <v>0</v>
      </c>
      <c r="DT163" s="22">
        <v>0</v>
      </c>
      <c r="DU163" s="22">
        <v>0</v>
      </c>
      <c r="DV163" s="22">
        <v>0</v>
      </c>
      <c r="DW163" s="22">
        <v>0</v>
      </c>
      <c r="DX163" s="22">
        <v>0</v>
      </c>
      <c r="DY163" s="22">
        <v>0</v>
      </c>
      <c r="DZ163" s="22">
        <v>0</v>
      </c>
      <c r="EA163" s="22">
        <v>0</v>
      </c>
      <c r="EB163" s="22">
        <v>0</v>
      </c>
      <c r="EC163" s="22">
        <v>0</v>
      </c>
      <c r="ED163" s="22">
        <v>0</v>
      </c>
      <c r="EE163" s="22">
        <v>0</v>
      </c>
      <c r="EF163" s="22">
        <v>0</v>
      </c>
      <c r="EG163" s="22">
        <v>0</v>
      </c>
      <c r="EH163" s="22">
        <v>0</v>
      </c>
      <c r="EI163" s="22">
        <v>0</v>
      </c>
    </row>
    <row r="164" spans="1:139" x14ac:dyDescent="0.2">
      <c r="A164" s="92"/>
      <c r="B164" s="92" t="s">
        <v>203</v>
      </c>
      <c r="D164" s="22">
        <v>0</v>
      </c>
      <c r="E164" s="22">
        <v>0</v>
      </c>
      <c r="F164" s="22">
        <v>0</v>
      </c>
      <c r="G164" s="22">
        <v>0</v>
      </c>
      <c r="H164" s="22">
        <v>0</v>
      </c>
      <c r="I164" s="22">
        <v>0</v>
      </c>
      <c r="J164" s="22">
        <v>0</v>
      </c>
      <c r="K164" s="22">
        <v>0</v>
      </c>
      <c r="L164" s="22">
        <v>0</v>
      </c>
      <c r="M164" s="22">
        <v>0</v>
      </c>
      <c r="N164" s="22">
        <v>0</v>
      </c>
      <c r="O164" s="22">
        <v>0</v>
      </c>
      <c r="P164" s="22">
        <v>291866.67905458499</v>
      </c>
      <c r="Q164" s="22">
        <v>0</v>
      </c>
      <c r="R164" s="22">
        <v>0</v>
      </c>
      <c r="S164" s="22">
        <v>0</v>
      </c>
      <c r="T164" s="22">
        <v>0</v>
      </c>
      <c r="U164" s="22">
        <v>0</v>
      </c>
      <c r="V164" s="22">
        <v>0</v>
      </c>
      <c r="W164" s="22">
        <v>0</v>
      </c>
      <c r="X164" s="22">
        <v>0</v>
      </c>
      <c r="Y164" s="22">
        <v>0</v>
      </c>
      <c r="Z164" s="22">
        <v>0</v>
      </c>
      <c r="AA164" s="22">
        <v>0</v>
      </c>
      <c r="AB164" s="22">
        <v>0</v>
      </c>
      <c r="AC164" s="22">
        <v>0</v>
      </c>
      <c r="AD164" s="22">
        <v>0</v>
      </c>
      <c r="AE164" s="22">
        <v>0</v>
      </c>
      <c r="AF164" s="22">
        <v>0</v>
      </c>
      <c r="AG164" s="22">
        <v>0</v>
      </c>
      <c r="AH164" s="22">
        <v>0</v>
      </c>
      <c r="AI164" s="22">
        <v>0</v>
      </c>
      <c r="AJ164" s="22">
        <v>0</v>
      </c>
      <c r="AK164" s="22">
        <v>0</v>
      </c>
      <c r="AL164" s="22">
        <v>0</v>
      </c>
      <c r="AM164" s="22">
        <v>0</v>
      </c>
      <c r="AN164" s="22">
        <v>0</v>
      </c>
      <c r="AO164" s="22">
        <v>0</v>
      </c>
      <c r="AP164" s="22">
        <v>0</v>
      </c>
      <c r="AQ164" s="22">
        <v>0</v>
      </c>
      <c r="AR164" s="22">
        <v>0</v>
      </c>
      <c r="AS164" s="22">
        <v>0</v>
      </c>
      <c r="AT164" s="22">
        <v>0</v>
      </c>
      <c r="AU164" s="22">
        <v>0</v>
      </c>
      <c r="AV164" s="22">
        <v>0</v>
      </c>
      <c r="AW164" s="22">
        <v>0</v>
      </c>
      <c r="AX164" s="22">
        <v>0</v>
      </c>
      <c r="AY164" s="22">
        <v>0</v>
      </c>
      <c r="AZ164" s="22">
        <v>0</v>
      </c>
      <c r="BA164" s="22">
        <v>0</v>
      </c>
      <c r="BB164" s="22">
        <v>0</v>
      </c>
      <c r="BC164" s="22">
        <v>0</v>
      </c>
      <c r="BD164" s="22">
        <v>0</v>
      </c>
      <c r="BE164" s="22">
        <v>0</v>
      </c>
      <c r="BF164" s="22">
        <v>0</v>
      </c>
      <c r="BG164" s="22">
        <v>0</v>
      </c>
      <c r="BH164" s="22">
        <v>0</v>
      </c>
      <c r="BI164" s="22">
        <v>0</v>
      </c>
      <c r="BJ164" s="22">
        <v>0</v>
      </c>
      <c r="BK164" s="22">
        <v>0</v>
      </c>
      <c r="BL164" s="22">
        <v>0</v>
      </c>
      <c r="BM164" s="22">
        <v>0</v>
      </c>
      <c r="BN164" s="22">
        <v>0</v>
      </c>
      <c r="BO164" s="22">
        <v>0</v>
      </c>
      <c r="BP164" s="22">
        <v>0</v>
      </c>
      <c r="BQ164" s="22">
        <v>0</v>
      </c>
      <c r="BR164" s="22">
        <v>0</v>
      </c>
      <c r="BS164" s="22">
        <v>0</v>
      </c>
      <c r="BT164" s="22">
        <v>0</v>
      </c>
      <c r="BU164" s="22">
        <v>0</v>
      </c>
      <c r="BV164" s="22">
        <v>0</v>
      </c>
      <c r="BW164" s="22">
        <v>0</v>
      </c>
      <c r="BX164" s="22">
        <v>0</v>
      </c>
      <c r="BY164" s="22">
        <v>0</v>
      </c>
      <c r="BZ164" s="22">
        <v>0</v>
      </c>
      <c r="CA164" s="22">
        <v>0</v>
      </c>
      <c r="CB164" s="22">
        <v>0</v>
      </c>
      <c r="CC164" s="22">
        <v>0</v>
      </c>
      <c r="CD164" s="22">
        <v>0</v>
      </c>
      <c r="CE164" s="22">
        <v>0</v>
      </c>
      <c r="CF164" s="22">
        <v>0</v>
      </c>
      <c r="CG164" s="22">
        <v>0</v>
      </c>
      <c r="CH164" s="22">
        <v>0</v>
      </c>
      <c r="CI164" s="22">
        <v>0</v>
      </c>
      <c r="CJ164" s="22">
        <v>0</v>
      </c>
      <c r="CK164" s="22">
        <v>0</v>
      </c>
      <c r="CL164" s="22">
        <v>0</v>
      </c>
      <c r="CM164" s="22">
        <v>0</v>
      </c>
      <c r="CN164" s="22">
        <v>0</v>
      </c>
      <c r="CO164" s="22">
        <v>0</v>
      </c>
      <c r="CP164" s="22">
        <v>0</v>
      </c>
      <c r="CQ164" s="22">
        <v>0</v>
      </c>
      <c r="CR164" s="22">
        <v>0</v>
      </c>
      <c r="CS164" s="22">
        <v>0</v>
      </c>
      <c r="CT164" s="22">
        <v>0</v>
      </c>
      <c r="CU164" s="22">
        <v>0</v>
      </c>
      <c r="CV164" s="22">
        <v>0</v>
      </c>
      <c r="CW164" s="22">
        <v>0</v>
      </c>
      <c r="CX164" s="22">
        <v>0</v>
      </c>
      <c r="CY164" s="22">
        <v>0</v>
      </c>
      <c r="CZ164" s="22">
        <v>0</v>
      </c>
      <c r="DA164" s="22">
        <v>0</v>
      </c>
      <c r="DB164" s="22">
        <v>0</v>
      </c>
      <c r="DC164" s="22">
        <v>0</v>
      </c>
      <c r="DD164" s="22">
        <v>0</v>
      </c>
      <c r="DE164" s="22">
        <v>0</v>
      </c>
      <c r="DF164" s="22">
        <v>0</v>
      </c>
      <c r="DG164" s="22">
        <v>0</v>
      </c>
      <c r="DH164" s="22">
        <v>0</v>
      </c>
      <c r="DI164" s="22">
        <v>0</v>
      </c>
      <c r="DJ164" s="22">
        <v>0</v>
      </c>
      <c r="DK164" s="22">
        <v>0</v>
      </c>
      <c r="DL164" s="22">
        <v>0</v>
      </c>
      <c r="DM164" s="22">
        <v>0</v>
      </c>
      <c r="DN164" s="22">
        <v>0</v>
      </c>
      <c r="DO164" s="22">
        <v>0</v>
      </c>
      <c r="DP164" s="22">
        <v>0</v>
      </c>
      <c r="DQ164" s="22">
        <v>0</v>
      </c>
      <c r="DR164" s="22">
        <v>0</v>
      </c>
      <c r="DS164" s="22">
        <v>0</v>
      </c>
      <c r="DT164" s="22">
        <v>0</v>
      </c>
      <c r="DU164" s="22">
        <v>0</v>
      </c>
      <c r="DV164" s="22">
        <v>0</v>
      </c>
      <c r="DW164" s="22">
        <v>0</v>
      </c>
      <c r="DX164" s="22">
        <v>0</v>
      </c>
      <c r="DY164" s="22">
        <v>0</v>
      </c>
      <c r="DZ164" s="22">
        <v>0</v>
      </c>
      <c r="EA164" s="22">
        <v>0</v>
      </c>
      <c r="EB164" s="22">
        <v>0</v>
      </c>
      <c r="EC164" s="22">
        <v>0</v>
      </c>
      <c r="ED164" s="22">
        <v>0</v>
      </c>
      <c r="EE164" s="22">
        <v>0</v>
      </c>
      <c r="EF164" s="22">
        <v>0</v>
      </c>
      <c r="EG164" s="22">
        <v>0</v>
      </c>
      <c r="EH164" s="22">
        <v>0</v>
      </c>
      <c r="EI164" s="22">
        <v>0</v>
      </c>
    </row>
    <row r="165" spans="1:139" x14ac:dyDescent="0.2">
      <c r="A165" s="92"/>
      <c r="B165" s="90" t="s">
        <v>290</v>
      </c>
      <c r="D165" s="22">
        <v>0</v>
      </c>
      <c r="E165" s="22">
        <v>0</v>
      </c>
      <c r="F165" s="22">
        <v>0</v>
      </c>
      <c r="G165" s="22">
        <v>0</v>
      </c>
      <c r="H165" s="22">
        <v>0</v>
      </c>
      <c r="I165" s="22">
        <v>0</v>
      </c>
      <c r="J165" s="22">
        <v>0</v>
      </c>
      <c r="K165" s="22">
        <v>0</v>
      </c>
      <c r="L165" s="22">
        <v>0</v>
      </c>
      <c r="M165" s="22">
        <v>0</v>
      </c>
      <c r="N165" s="22">
        <v>0</v>
      </c>
      <c r="O165" s="22">
        <v>0</v>
      </c>
      <c r="P165" s="22">
        <v>0</v>
      </c>
      <c r="Q165" s="22">
        <v>0</v>
      </c>
      <c r="R165" s="22">
        <v>0</v>
      </c>
      <c r="S165" s="22">
        <v>0</v>
      </c>
      <c r="T165" s="22">
        <v>0</v>
      </c>
      <c r="U165" s="22">
        <v>0</v>
      </c>
      <c r="V165" s="22">
        <v>0</v>
      </c>
      <c r="W165" s="22">
        <v>0</v>
      </c>
      <c r="X165" s="22">
        <v>0</v>
      </c>
      <c r="Y165" s="22">
        <v>0</v>
      </c>
      <c r="Z165" s="22">
        <v>0</v>
      </c>
      <c r="AA165" s="22">
        <v>0</v>
      </c>
      <c r="AB165" s="22">
        <v>0</v>
      </c>
      <c r="AC165" s="22">
        <v>0</v>
      </c>
      <c r="AD165" s="22">
        <v>0</v>
      </c>
      <c r="AE165" s="22">
        <v>0</v>
      </c>
      <c r="AF165" s="22">
        <v>0</v>
      </c>
      <c r="AG165" s="22">
        <v>0</v>
      </c>
      <c r="AH165" s="22">
        <v>0</v>
      </c>
      <c r="AI165" s="22">
        <v>0</v>
      </c>
      <c r="AJ165" s="22">
        <v>0</v>
      </c>
      <c r="AK165" s="22">
        <v>0</v>
      </c>
      <c r="AL165" s="22">
        <v>0</v>
      </c>
      <c r="AM165" s="22">
        <v>0</v>
      </c>
      <c r="AN165" s="22">
        <v>0</v>
      </c>
      <c r="AO165" s="22">
        <v>0</v>
      </c>
      <c r="AP165" s="22">
        <v>0</v>
      </c>
      <c r="AQ165" s="22">
        <v>0</v>
      </c>
      <c r="AR165" s="22">
        <v>0</v>
      </c>
      <c r="AS165" s="22">
        <v>0</v>
      </c>
      <c r="AT165" s="22">
        <v>0</v>
      </c>
      <c r="AU165" s="22">
        <v>0</v>
      </c>
      <c r="AV165" s="22">
        <v>0</v>
      </c>
      <c r="AW165" s="22">
        <v>0</v>
      </c>
      <c r="AX165" s="22">
        <v>0</v>
      </c>
      <c r="AY165" s="22">
        <v>0</v>
      </c>
      <c r="AZ165" s="22">
        <v>0</v>
      </c>
      <c r="BA165" s="22">
        <v>0</v>
      </c>
      <c r="BB165" s="22">
        <v>0</v>
      </c>
      <c r="BC165" s="22">
        <v>0</v>
      </c>
      <c r="BD165" s="22">
        <v>0</v>
      </c>
      <c r="BE165" s="22">
        <v>0</v>
      </c>
      <c r="BF165" s="22">
        <v>0</v>
      </c>
      <c r="BG165" s="22">
        <v>0</v>
      </c>
      <c r="BH165" s="22">
        <v>0</v>
      </c>
      <c r="BI165" s="22">
        <v>0</v>
      </c>
      <c r="BJ165" s="22">
        <v>0</v>
      </c>
      <c r="BK165" s="22">
        <v>0</v>
      </c>
      <c r="BL165" s="22">
        <v>0</v>
      </c>
      <c r="BM165" s="22">
        <v>0</v>
      </c>
      <c r="BN165" s="22">
        <v>0</v>
      </c>
      <c r="BO165" s="22">
        <v>0</v>
      </c>
      <c r="BP165" s="22">
        <v>0</v>
      </c>
      <c r="BQ165" s="22">
        <v>0</v>
      </c>
      <c r="BR165" s="22">
        <v>0</v>
      </c>
      <c r="BS165" s="22">
        <v>0</v>
      </c>
      <c r="BT165" s="22">
        <v>0</v>
      </c>
      <c r="BU165" s="22">
        <v>0</v>
      </c>
      <c r="BV165" s="22">
        <v>0</v>
      </c>
      <c r="BW165" s="22">
        <v>-0.01</v>
      </c>
      <c r="BX165" s="22">
        <v>0</v>
      </c>
      <c r="BY165" s="22">
        <v>0</v>
      </c>
      <c r="BZ165" s="22">
        <v>0</v>
      </c>
      <c r="CA165" s="22">
        <v>0</v>
      </c>
      <c r="CB165" s="22">
        <v>0</v>
      </c>
      <c r="CC165" s="22">
        <v>0</v>
      </c>
      <c r="CD165" s="22">
        <v>0</v>
      </c>
      <c r="CE165" s="22">
        <v>0</v>
      </c>
      <c r="CF165" s="22">
        <v>0</v>
      </c>
      <c r="CG165" s="22">
        <v>0</v>
      </c>
      <c r="CH165" s="22">
        <v>0</v>
      </c>
      <c r="CI165" s="22">
        <v>0</v>
      </c>
      <c r="CJ165" s="22">
        <v>0</v>
      </c>
      <c r="CK165" s="22">
        <v>0</v>
      </c>
      <c r="CL165" s="22">
        <v>0</v>
      </c>
      <c r="CM165" s="22">
        <v>0</v>
      </c>
      <c r="CN165" s="22">
        <v>0</v>
      </c>
      <c r="CO165" s="22">
        <v>0</v>
      </c>
      <c r="CP165" s="22">
        <v>0</v>
      </c>
      <c r="CQ165" s="22">
        <v>0</v>
      </c>
      <c r="CR165" s="22">
        <v>0</v>
      </c>
      <c r="CS165" s="22">
        <v>0</v>
      </c>
      <c r="CT165" s="22">
        <v>0</v>
      </c>
      <c r="CU165" s="22">
        <v>0</v>
      </c>
      <c r="CV165" s="22">
        <v>0</v>
      </c>
      <c r="CW165" s="22">
        <v>0</v>
      </c>
      <c r="CX165" s="22">
        <v>0</v>
      </c>
      <c r="CY165" s="22">
        <v>0</v>
      </c>
      <c r="CZ165" s="22">
        <v>0</v>
      </c>
      <c r="DA165" s="22">
        <v>0</v>
      </c>
      <c r="DB165" s="22">
        <v>0</v>
      </c>
      <c r="DC165" s="22">
        <v>0</v>
      </c>
      <c r="DD165" s="22">
        <v>0</v>
      </c>
      <c r="DE165" s="22">
        <v>0</v>
      </c>
      <c r="DF165" s="22">
        <v>0</v>
      </c>
      <c r="DG165" s="22">
        <v>0</v>
      </c>
      <c r="DH165" s="22">
        <v>0</v>
      </c>
      <c r="DI165" s="22">
        <v>0</v>
      </c>
      <c r="DJ165" s="22">
        <v>0</v>
      </c>
      <c r="DK165" s="22">
        <v>0</v>
      </c>
      <c r="DL165" s="22">
        <v>0</v>
      </c>
      <c r="DM165" s="22">
        <v>0</v>
      </c>
      <c r="DN165" s="22">
        <v>0</v>
      </c>
      <c r="DO165" s="22">
        <v>0</v>
      </c>
      <c r="DP165" s="22">
        <v>0</v>
      </c>
      <c r="DQ165" s="22">
        <v>0</v>
      </c>
      <c r="DR165" s="22">
        <v>0</v>
      </c>
      <c r="DS165" s="22">
        <v>0</v>
      </c>
      <c r="DT165" s="22">
        <v>0</v>
      </c>
      <c r="DU165" s="22">
        <v>0</v>
      </c>
      <c r="DV165" s="22">
        <v>0</v>
      </c>
      <c r="DW165" s="22">
        <v>0</v>
      </c>
      <c r="DX165" s="22">
        <v>0</v>
      </c>
      <c r="DY165" s="22">
        <v>0</v>
      </c>
      <c r="DZ165" s="22">
        <v>0</v>
      </c>
      <c r="EA165" s="22">
        <v>0</v>
      </c>
      <c r="EB165" s="22">
        <v>0</v>
      </c>
      <c r="EC165" s="22">
        <v>0</v>
      </c>
      <c r="ED165" s="22">
        <v>0</v>
      </c>
      <c r="EE165" s="22">
        <v>0</v>
      </c>
      <c r="EF165" s="22">
        <v>0</v>
      </c>
      <c r="EG165" s="22">
        <v>0</v>
      </c>
      <c r="EH165" s="22">
        <v>0</v>
      </c>
      <c r="EI165" s="22">
        <v>0</v>
      </c>
    </row>
    <row r="166" spans="1:139" x14ac:dyDescent="0.2">
      <c r="A166" s="92"/>
      <c r="B166" s="92" t="s">
        <v>162</v>
      </c>
      <c r="D166" s="22">
        <v>0</v>
      </c>
      <c r="E166" s="22">
        <v>0</v>
      </c>
      <c r="F166" s="22">
        <v>0</v>
      </c>
      <c r="G166" s="22">
        <v>0</v>
      </c>
      <c r="H166" s="22">
        <v>0</v>
      </c>
      <c r="I166" s="22">
        <v>0</v>
      </c>
      <c r="J166" s="22">
        <v>-798798.78402760613</v>
      </c>
      <c r="K166" s="22">
        <v>-691552.32680461777</v>
      </c>
      <c r="L166" s="22">
        <v>148490.92257115373</v>
      </c>
      <c r="M166" s="22">
        <v>-785101.81687253492</v>
      </c>
      <c r="N166" s="22">
        <v>1252815.0986873836</v>
      </c>
      <c r="O166" s="22">
        <v>-112555.86250098934</v>
      </c>
      <c r="P166" s="22">
        <v>604599.63674216485</v>
      </c>
      <c r="Q166" s="22">
        <v>1300880.1203179986</v>
      </c>
      <c r="R166" s="22">
        <v>1723235.5449499171</v>
      </c>
      <c r="S166" s="22">
        <v>1386757.0589525946</v>
      </c>
      <c r="T166" s="22">
        <v>-101912.30409312039</v>
      </c>
      <c r="U166" s="22">
        <v>682046.26175220043</v>
      </c>
      <c r="V166" s="22">
        <v>-1222772.7154180822</v>
      </c>
      <c r="W166" s="22">
        <v>-499711.2929470372</v>
      </c>
      <c r="X166" s="22">
        <v>819998.82404633053</v>
      </c>
      <c r="Y166" s="22">
        <v>253678.16201709586</v>
      </c>
      <c r="Z166" s="22">
        <v>490646.57692932588</v>
      </c>
      <c r="AA166" s="22">
        <v>1149073.5656897682</v>
      </c>
      <c r="AB166" s="22">
        <v>1546917.8293933673</v>
      </c>
      <c r="AC166" s="22">
        <v>2186748.4813122046</v>
      </c>
      <c r="AD166" s="22">
        <v>1788241.8684222274</v>
      </c>
      <c r="AE166" s="22">
        <v>1101511.0001744463</v>
      </c>
      <c r="AF166" s="22">
        <v>-67283.133501998513</v>
      </c>
      <c r="AG166" s="22">
        <v>-195160.93753984492</v>
      </c>
      <c r="AH166" s="22">
        <v>-1615037.8285254212</v>
      </c>
      <c r="AI166" s="22">
        <v>-220775.21406103103</v>
      </c>
      <c r="AJ166" s="22">
        <v>1331649.3368378831</v>
      </c>
      <c r="AK166" s="22">
        <v>242069.0229073652</v>
      </c>
      <c r="AL166" s="22">
        <v>-326593.97398094443</v>
      </c>
      <c r="AM166" s="22">
        <v>755079.13249695953</v>
      </c>
      <c r="AN166" s="22">
        <v>638327.38865719724</v>
      </c>
      <c r="AO166" s="22">
        <v>1314181.4838011581</v>
      </c>
      <c r="AP166" s="22">
        <v>2126884.1782032195</v>
      </c>
      <c r="AQ166" s="22">
        <v>2544970.5642175111</v>
      </c>
      <c r="AR166" s="22">
        <v>251224.49152152697</v>
      </c>
      <c r="AS166" s="22">
        <v>901032.19283332792</v>
      </c>
      <c r="AT166" s="22">
        <v>145540.25216482571</v>
      </c>
      <c r="AU166" s="22">
        <v>394516.40445730032</v>
      </c>
      <c r="AV166" s="22">
        <v>1000879.2592664306</v>
      </c>
      <c r="AW166" s="22">
        <v>1009284.3779102825</v>
      </c>
      <c r="AX166" s="22">
        <v>1872082.3203005823</v>
      </c>
      <c r="AY166" s="22">
        <v>66340.841869439944</v>
      </c>
      <c r="AZ166" s="22">
        <v>539247.28</v>
      </c>
      <c r="BA166" s="22">
        <v>2013303</v>
      </c>
      <c r="BB166" s="22">
        <v>1641846.52</v>
      </c>
      <c r="BC166" s="22">
        <v>2024836.85</v>
      </c>
      <c r="BD166" s="22">
        <v>505120.08089448826</v>
      </c>
      <c r="BE166" s="22">
        <v>896351.78923086356</v>
      </c>
      <c r="BF166" s="22">
        <v>2280.3075098601148</v>
      </c>
      <c r="BG166" s="22">
        <v>-115447.42716590277</v>
      </c>
      <c r="BH166" s="22">
        <v>1624579.9500212753</v>
      </c>
      <c r="BI166" s="22">
        <v>597565.12832387106</v>
      </c>
      <c r="BJ166" s="22">
        <v>1267617.1538735139</v>
      </c>
      <c r="BK166" s="22">
        <v>499355.11146387219</v>
      </c>
      <c r="BL166" s="22">
        <v>0</v>
      </c>
      <c r="BM166" s="22">
        <v>0</v>
      </c>
      <c r="BN166" s="22">
        <v>0</v>
      </c>
      <c r="BO166" s="22">
        <v>0</v>
      </c>
      <c r="BP166" s="22">
        <v>0</v>
      </c>
      <c r="BQ166" s="22">
        <v>0</v>
      </c>
      <c r="BR166" s="22">
        <v>0</v>
      </c>
      <c r="BS166" s="22">
        <v>0</v>
      </c>
      <c r="BT166" s="22">
        <v>0</v>
      </c>
      <c r="BU166" s="22">
        <v>0</v>
      </c>
      <c r="BV166" s="22">
        <v>0</v>
      </c>
      <c r="BW166" s="22">
        <v>0</v>
      </c>
      <c r="BX166" s="22">
        <v>0</v>
      </c>
      <c r="BY166" s="22">
        <v>0</v>
      </c>
      <c r="BZ166" s="22">
        <v>0</v>
      </c>
      <c r="CA166" s="22">
        <v>0</v>
      </c>
      <c r="CB166" s="22">
        <v>0</v>
      </c>
      <c r="CC166" s="22">
        <v>0</v>
      </c>
      <c r="CD166" s="22">
        <v>0</v>
      </c>
      <c r="CE166" s="22">
        <v>0</v>
      </c>
      <c r="CF166" s="22">
        <v>0</v>
      </c>
      <c r="CG166" s="22">
        <v>0</v>
      </c>
      <c r="CH166" s="22">
        <v>0</v>
      </c>
      <c r="CI166" s="22">
        <v>0</v>
      </c>
      <c r="CJ166" s="22">
        <v>0</v>
      </c>
      <c r="CK166" s="22">
        <v>0</v>
      </c>
      <c r="CL166" s="22">
        <v>0</v>
      </c>
      <c r="CM166" s="22">
        <v>0</v>
      </c>
      <c r="CN166" s="22">
        <v>0</v>
      </c>
      <c r="CO166" s="22">
        <v>0</v>
      </c>
      <c r="CP166" s="22">
        <v>0</v>
      </c>
      <c r="CQ166" s="22">
        <v>0</v>
      </c>
      <c r="CR166" s="22">
        <v>0</v>
      </c>
      <c r="CS166" s="22">
        <v>0</v>
      </c>
      <c r="CT166" s="22">
        <v>0</v>
      </c>
      <c r="CU166" s="22">
        <v>0</v>
      </c>
      <c r="CV166" s="22">
        <v>0</v>
      </c>
      <c r="CW166" s="22">
        <v>0</v>
      </c>
      <c r="CX166" s="22">
        <v>0</v>
      </c>
      <c r="CY166" s="22">
        <v>0</v>
      </c>
      <c r="CZ166" s="22">
        <v>0</v>
      </c>
      <c r="DA166" s="22">
        <v>0</v>
      </c>
      <c r="DB166" s="22">
        <v>0</v>
      </c>
      <c r="DC166" s="22">
        <v>0</v>
      </c>
      <c r="DD166" s="22">
        <v>0</v>
      </c>
      <c r="DE166" s="22">
        <v>0</v>
      </c>
      <c r="DF166" s="22">
        <v>0</v>
      </c>
      <c r="DG166" s="22">
        <v>0</v>
      </c>
      <c r="DH166" s="22">
        <v>0</v>
      </c>
      <c r="DI166" s="22">
        <v>0</v>
      </c>
      <c r="DJ166" s="22">
        <v>0</v>
      </c>
      <c r="DK166" s="22">
        <v>0</v>
      </c>
      <c r="DL166" s="22">
        <v>0</v>
      </c>
      <c r="DM166" s="22">
        <v>0</v>
      </c>
      <c r="DN166" s="22">
        <v>0</v>
      </c>
      <c r="DO166" s="22">
        <v>0</v>
      </c>
      <c r="DP166" s="22">
        <v>0</v>
      </c>
      <c r="DQ166" s="22">
        <v>0</v>
      </c>
      <c r="DR166" s="22">
        <v>0</v>
      </c>
      <c r="DS166" s="22">
        <v>0</v>
      </c>
      <c r="DT166" s="22">
        <v>0</v>
      </c>
      <c r="DU166" s="22">
        <v>0</v>
      </c>
      <c r="DV166" s="22">
        <v>0</v>
      </c>
      <c r="DW166" s="22">
        <v>0</v>
      </c>
      <c r="DX166" s="22">
        <v>0</v>
      </c>
      <c r="DY166" s="22">
        <v>0</v>
      </c>
      <c r="DZ166" s="22">
        <v>0</v>
      </c>
      <c r="EA166" s="22">
        <v>0</v>
      </c>
      <c r="EB166" s="22">
        <v>0</v>
      </c>
      <c r="EC166" s="22">
        <v>0</v>
      </c>
      <c r="ED166" s="22">
        <v>0</v>
      </c>
      <c r="EE166" s="22">
        <v>0</v>
      </c>
      <c r="EF166" s="22">
        <v>0</v>
      </c>
      <c r="EG166" s="22">
        <v>0</v>
      </c>
      <c r="EH166" s="22">
        <v>0</v>
      </c>
      <c r="EI166" s="22">
        <v>0</v>
      </c>
    </row>
    <row r="167" spans="1:139" x14ac:dyDescent="0.2">
      <c r="B167" s="90" t="s">
        <v>152</v>
      </c>
      <c r="D167" s="18">
        <f t="shared" ref="D167:AI167" si="913">SUM(D161:D166)</f>
        <v>0</v>
      </c>
      <c r="E167" s="18">
        <f t="shared" si="913"/>
        <v>0</v>
      </c>
      <c r="F167" s="18">
        <f t="shared" si="913"/>
        <v>0</v>
      </c>
      <c r="G167" s="18">
        <f t="shared" si="913"/>
        <v>0</v>
      </c>
      <c r="H167" s="18">
        <f t="shared" si="913"/>
        <v>0</v>
      </c>
      <c r="I167" s="18">
        <f t="shared" si="913"/>
        <v>0</v>
      </c>
      <c r="J167" s="18">
        <f t="shared" si="913"/>
        <v>-798798.78402760613</v>
      </c>
      <c r="K167" s="18">
        <f t="shared" si="913"/>
        <v>-691552.32680461777</v>
      </c>
      <c r="L167" s="18">
        <f t="shared" si="913"/>
        <v>148490.92257115373</v>
      </c>
      <c r="M167" s="18">
        <f t="shared" si="913"/>
        <v>-785101.81687253492</v>
      </c>
      <c r="N167" s="18">
        <f t="shared" si="913"/>
        <v>1252815.0986873836</v>
      </c>
      <c r="O167" s="18">
        <f t="shared" si="913"/>
        <v>-112555.86250098934</v>
      </c>
      <c r="P167" s="18">
        <f t="shared" si="913"/>
        <v>896466.3157967499</v>
      </c>
      <c r="Q167" s="18">
        <f t="shared" si="913"/>
        <v>1300880.1203179986</v>
      </c>
      <c r="R167" s="18">
        <f t="shared" si="913"/>
        <v>1723235.5449499171</v>
      </c>
      <c r="S167" s="18">
        <f t="shared" si="913"/>
        <v>1386757.0589525946</v>
      </c>
      <c r="T167" s="18">
        <f t="shared" si="913"/>
        <v>592923.78579950554</v>
      </c>
      <c r="U167" s="18">
        <f t="shared" si="913"/>
        <v>682046.26175220043</v>
      </c>
      <c r="V167" s="18">
        <f t="shared" si="913"/>
        <v>-1222772.7154180822</v>
      </c>
      <c r="W167" s="18">
        <f t="shared" si="913"/>
        <v>-499711.2929470372</v>
      </c>
      <c r="X167" s="18">
        <f t="shared" si="913"/>
        <v>819998.82404633053</v>
      </c>
      <c r="Y167" s="18">
        <f t="shared" si="913"/>
        <v>253678.16201709586</v>
      </c>
      <c r="Z167" s="18">
        <f t="shared" si="913"/>
        <v>490646.57692932588</v>
      </c>
      <c r="AA167" s="18">
        <f t="shared" si="913"/>
        <v>1149073.5656897682</v>
      </c>
      <c r="AB167" s="18">
        <f t="shared" si="913"/>
        <v>1546917.8293933673</v>
      </c>
      <c r="AC167" s="18">
        <f t="shared" si="913"/>
        <v>2186748.4813122046</v>
      </c>
      <c r="AD167" s="18">
        <f t="shared" si="913"/>
        <v>1158073.6689276323</v>
      </c>
      <c r="AE167" s="18">
        <f t="shared" si="913"/>
        <v>1045890.033257512</v>
      </c>
      <c r="AF167" s="18">
        <f t="shared" si="913"/>
        <v>-6190004.0957236113</v>
      </c>
      <c r="AG167" s="18">
        <f t="shared" si="913"/>
        <v>-198529.21303744975</v>
      </c>
      <c r="AH167" s="18">
        <f t="shared" si="913"/>
        <v>-1616214.6406677801</v>
      </c>
      <c r="AI167" s="18">
        <f t="shared" si="913"/>
        <v>-220775.21406103103</v>
      </c>
      <c r="AJ167" s="18">
        <f t="shared" ref="AJ167:BO167" si="914">SUM(AJ161:AJ166)</f>
        <v>1331649.3368378831</v>
      </c>
      <c r="AK167" s="18">
        <f t="shared" si="914"/>
        <v>242069.0229073652</v>
      </c>
      <c r="AL167" s="18">
        <f t="shared" si="914"/>
        <v>-326593.97398094443</v>
      </c>
      <c r="AM167" s="18">
        <f t="shared" si="914"/>
        <v>755079.13249695953</v>
      </c>
      <c r="AN167" s="18">
        <f t="shared" si="914"/>
        <v>638327.38865719724</v>
      </c>
      <c r="AO167" s="18">
        <f t="shared" si="914"/>
        <v>1314181.4838011581</v>
      </c>
      <c r="AP167" s="18">
        <f t="shared" si="914"/>
        <v>2126884.1782032195</v>
      </c>
      <c r="AQ167" s="18">
        <f t="shared" si="914"/>
        <v>2544970.5642175111</v>
      </c>
      <c r="AR167" s="18">
        <f t="shared" si="914"/>
        <v>-6049605.3150797328</v>
      </c>
      <c r="AS167" s="18">
        <f t="shared" si="914"/>
        <v>901032.19283332792</v>
      </c>
      <c r="AT167" s="18">
        <f t="shared" si="914"/>
        <v>145540.25216482571</v>
      </c>
      <c r="AU167" s="18">
        <f t="shared" si="914"/>
        <v>394516.40445730032</v>
      </c>
      <c r="AV167" s="18">
        <f t="shared" si="914"/>
        <v>1000879.2592664306</v>
      </c>
      <c r="AW167" s="18">
        <f t="shared" si="914"/>
        <v>1009284.3779102825</v>
      </c>
      <c r="AX167" s="18">
        <f t="shared" si="914"/>
        <v>1872082.3203005823</v>
      </c>
      <c r="AY167" s="18">
        <f t="shared" si="914"/>
        <v>66340.841869439944</v>
      </c>
      <c r="AZ167" s="18">
        <f t="shared" si="914"/>
        <v>539247.28</v>
      </c>
      <c r="BA167" s="18">
        <f t="shared" si="914"/>
        <v>2013303</v>
      </c>
      <c r="BB167" s="18">
        <f t="shared" si="914"/>
        <v>1641846.52</v>
      </c>
      <c r="BC167" s="18">
        <f t="shared" si="914"/>
        <v>2024836.85</v>
      </c>
      <c r="BD167" s="18">
        <f t="shared" si="914"/>
        <v>-11760143.679105511</v>
      </c>
      <c r="BE167" s="18">
        <f t="shared" si="914"/>
        <v>896351.78923086356</v>
      </c>
      <c r="BF167" s="18">
        <f t="shared" si="914"/>
        <v>2280.3075098601148</v>
      </c>
      <c r="BG167" s="18">
        <f t="shared" si="914"/>
        <v>-115447.42716590277</v>
      </c>
      <c r="BH167" s="18">
        <f t="shared" si="914"/>
        <v>1624579.9500212753</v>
      </c>
      <c r="BI167" s="18">
        <f t="shared" si="914"/>
        <v>597565.12832387106</v>
      </c>
      <c r="BJ167" s="18">
        <f t="shared" si="914"/>
        <v>1267617.1538735139</v>
      </c>
      <c r="BK167" s="18">
        <f t="shared" si="914"/>
        <v>499355.11146387219</v>
      </c>
      <c r="BL167" s="18">
        <f t="shared" si="914"/>
        <v>-11496655.73</v>
      </c>
      <c r="BM167" s="18">
        <f t="shared" si="914"/>
        <v>0</v>
      </c>
      <c r="BN167" s="18">
        <f t="shared" si="914"/>
        <v>0</v>
      </c>
      <c r="BO167" s="18">
        <f t="shared" si="914"/>
        <v>0</v>
      </c>
      <c r="BP167" s="18">
        <f t="shared" ref="BP167:DS167" si="915">SUM(BP161:BP166)</f>
        <v>0</v>
      </c>
      <c r="BQ167" s="18">
        <f t="shared" si="915"/>
        <v>0</v>
      </c>
      <c r="BR167" s="18">
        <f t="shared" si="915"/>
        <v>0</v>
      </c>
      <c r="BS167" s="18">
        <f t="shared" si="915"/>
        <v>0</v>
      </c>
      <c r="BT167" s="18">
        <f t="shared" si="915"/>
        <v>0</v>
      </c>
      <c r="BU167" s="18">
        <f t="shared" si="915"/>
        <v>0</v>
      </c>
      <c r="BV167" s="18">
        <f t="shared" si="915"/>
        <v>0</v>
      </c>
      <c r="BW167" s="18">
        <f t="shared" si="915"/>
        <v>-0.01</v>
      </c>
      <c r="BX167" s="18">
        <f t="shared" si="915"/>
        <v>0</v>
      </c>
      <c r="BY167" s="18">
        <f t="shared" si="915"/>
        <v>0</v>
      </c>
      <c r="BZ167" s="18">
        <f t="shared" si="915"/>
        <v>0</v>
      </c>
      <c r="CA167" s="18">
        <f t="shared" si="915"/>
        <v>0</v>
      </c>
      <c r="CB167" s="18">
        <f t="shared" si="915"/>
        <v>0</v>
      </c>
      <c r="CC167" s="18">
        <f t="shared" si="915"/>
        <v>0</v>
      </c>
      <c r="CD167" s="18">
        <f t="shared" si="915"/>
        <v>0</v>
      </c>
      <c r="CE167" s="18">
        <f t="shared" si="915"/>
        <v>0</v>
      </c>
      <c r="CF167" s="18">
        <f t="shared" si="915"/>
        <v>0</v>
      </c>
      <c r="CG167" s="18">
        <f t="shared" si="915"/>
        <v>0</v>
      </c>
      <c r="CH167" s="18">
        <f t="shared" si="915"/>
        <v>0</v>
      </c>
      <c r="CI167" s="18">
        <f t="shared" si="915"/>
        <v>0</v>
      </c>
      <c r="CJ167" s="18">
        <f t="shared" ref="CJ167:CU167" si="916">SUM(CJ161:CJ166)</f>
        <v>0</v>
      </c>
      <c r="CK167" s="18">
        <f t="shared" si="916"/>
        <v>0</v>
      </c>
      <c r="CL167" s="18">
        <f t="shared" si="916"/>
        <v>0</v>
      </c>
      <c r="CM167" s="18">
        <f t="shared" si="916"/>
        <v>0</v>
      </c>
      <c r="CN167" s="18">
        <f t="shared" si="916"/>
        <v>0</v>
      </c>
      <c r="CO167" s="18">
        <f t="shared" si="916"/>
        <v>0</v>
      </c>
      <c r="CP167" s="18">
        <f t="shared" si="916"/>
        <v>0</v>
      </c>
      <c r="CQ167" s="18">
        <f t="shared" si="916"/>
        <v>0</v>
      </c>
      <c r="CR167" s="18">
        <f t="shared" si="916"/>
        <v>0</v>
      </c>
      <c r="CS167" s="18">
        <f t="shared" si="916"/>
        <v>0</v>
      </c>
      <c r="CT167" s="18">
        <f t="shared" si="916"/>
        <v>0</v>
      </c>
      <c r="CU167" s="18">
        <f t="shared" si="916"/>
        <v>0</v>
      </c>
      <c r="CV167" s="18">
        <f t="shared" ref="CV167:DH167" si="917">SUM(CV161:CV166)</f>
        <v>0</v>
      </c>
      <c r="CW167" s="18">
        <f t="shared" si="917"/>
        <v>0</v>
      </c>
      <c r="CX167" s="18">
        <f t="shared" si="917"/>
        <v>0</v>
      </c>
      <c r="CY167" s="18">
        <f t="shared" si="917"/>
        <v>0</v>
      </c>
      <c r="CZ167" s="18">
        <f t="shared" si="917"/>
        <v>0</v>
      </c>
      <c r="DA167" s="18">
        <f t="shared" si="917"/>
        <v>0</v>
      </c>
      <c r="DB167" s="18">
        <f t="shared" si="917"/>
        <v>0</v>
      </c>
      <c r="DC167" s="18">
        <f t="shared" si="917"/>
        <v>0</v>
      </c>
      <c r="DD167" s="18">
        <f t="shared" si="917"/>
        <v>0</v>
      </c>
      <c r="DE167" s="18">
        <f t="shared" si="917"/>
        <v>0</v>
      </c>
      <c r="DF167" s="18">
        <f t="shared" si="917"/>
        <v>0</v>
      </c>
      <c r="DG167" s="18">
        <f t="shared" si="917"/>
        <v>0</v>
      </c>
      <c r="DH167" s="18">
        <f t="shared" si="917"/>
        <v>0</v>
      </c>
      <c r="DI167" s="18">
        <f t="shared" si="915"/>
        <v>0</v>
      </c>
      <c r="DJ167" s="18">
        <f t="shared" si="915"/>
        <v>0</v>
      </c>
      <c r="DK167" s="18">
        <f t="shared" si="915"/>
        <v>0</v>
      </c>
      <c r="DL167" s="18">
        <f t="shared" si="915"/>
        <v>0</v>
      </c>
      <c r="DM167" s="18">
        <f t="shared" si="915"/>
        <v>0</v>
      </c>
      <c r="DN167" s="18">
        <f t="shared" si="915"/>
        <v>0</v>
      </c>
      <c r="DO167" s="18">
        <f t="shared" si="915"/>
        <v>0</v>
      </c>
      <c r="DP167" s="18">
        <f t="shared" si="915"/>
        <v>0</v>
      </c>
      <c r="DQ167" s="18">
        <f t="shared" si="915"/>
        <v>0</v>
      </c>
      <c r="DR167" s="18">
        <f t="shared" si="915"/>
        <v>0</v>
      </c>
      <c r="DS167" s="18">
        <f t="shared" si="915"/>
        <v>0</v>
      </c>
      <c r="DT167" s="18">
        <f t="shared" ref="DT167:DU167" si="918">SUM(DT161:DT166)</f>
        <v>0</v>
      </c>
      <c r="DU167" s="18">
        <f t="shared" si="918"/>
        <v>0</v>
      </c>
      <c r="DV167" s="18">
        <f t="shared" ref="DV167:DW167" si="919">SUM(DV161:DV166)</f>
        <v>0</v>
      </c>
      <c r="DW167" s="18">
        <f t="shared" si="919"/>
        <v>0</v>
      </c>
      <c r="DX167" s="18">
        <f t="shared" ref="DX167:EG167" si="920">SUM(DX161:DX166)</f>
        <v>0</v>
      </c>
      <c r="DY167" s="18">
        <f t="shared" si="920"/>
        <v>0</v>
      </c>
      <c r="DZ167" s="18">
        <f t="shared" si="920"/>
        <v>0</v>
      </c>
      <c r="EA167" s="18">
        <f t="shared" si="920"/>
        <v>0</v>
      </c>
      <c r="EB167" s="18">
        <f t="shared" si="920"/>
        <v>0</v>
      </c>
      <c r="EC167" s="18">
        <f t="shared" si="920"/>
        <v>0</v>
      </c>
      <c r="ED167" s="18">
        <f t="shared" si="920"/>
        <v>0</v>
      </c>
      <c r="EE167" s="18">
        <f t="shared" si="920"/>
        <v>0</v>
      </c>
      <c r="EF167" s="18">
        <f t="shared" si="920"/>
        <v>0</v>
      </c>
      <c r="EG167" s="18">
        <f t="shared" si="920"/>
        <v>0</v>
      </c>
      <c r="EH167" s="18">
        <f t="shared" ref="EH167:EI167" si="921">SUM(EH161:EH166)</f>
        <v>0</v>
      </c>
      <c r="EI167" s="18">
        <f t="shared" si="921"/>
        <v>0</v>
      </c>
    </row>
    <row r="168" spans="1:139" x14ac:dyDescent="0.2">
      <c r="B168" s="90" t="s">
        <v>153</v>
      </c>
      <c r="D168" s="94">
        <f t="shared" ref="D168:AI168" si="922">D160+D167</f>
        <v>0</v>
      </c>
      <c r="E168" s="94">
        <f t="shared" si="922"/>
        <v>0</v>
      </c>
      <c r="F168" s="94">
        <f t="shared" si="922"/>
        <v>0</v>
      </c>
      <c r="G168" s="94">
        <f t="shared" si="922"/>
        <v>0</v>
      </c>
      <c r="H168" s="94">
        <f t="shared" si="922"/>
        <v>0</v>
      </c>
      <c r="I168" s="94">
        <f t="shared" si="922"/>
        <v>0</v>
      </c>
      <c r="J168" s="94">
        <f t="shared" si="922"/>
        <v>-798798.78402760613</v>
      </c>
      <c r="K168" s="94">
        <f t="shared" si="922"/>
        <v>-1490351.1108322239</v>
      </c>
      <c r="L168" s="94">
        <f t="shared" si="922"/>
        <v>-1341860.1882610703</v>
      </c>
      <c r="M168" s="94">
        <f t="shared" si="922"/>
        <v>-2126962.0051336051</v>
      </c>
      <c r="N168" s="94">
        <f t="shared" si="922"/>
        <v>-874146.90644622152</v>
      </c>
      <c r="O168" s="94">
        <f t="shared" si="922"/>
        <v>-986702.76894721086</v>
      </c>
      <c r="P168" s="94">
        <f t="shared" si="922"/>
        <v>-90236.453150460962</v>
      </c>
      <c r="Q168" s="94">
        <f t="shared" si="922"/>
        <v>1210643.6671675376</v>
      </c>
      <c r="R168" s="94">
        <f t="shared" si="922"/>
        <v>2933879.212117455</v>
      </c>
      <c r="S168" s="94">
        <f t="shared" si="922"/>
        <v>4320636.2710700501</v>
      </c>
      <c r="T168" s="94">
        <f t="shared" si="922"/>
        <v>4913560.0568695553</v>
      </c>
      <c r="U168" s="94">
        <f t="shared" si="922"/>
        <v>5595606.3186217556</v>
      </c>
      <c r="V168" s="94">
        <f t="shared" si="922"/>
        <v>4372833.6032036729</v>
      </c>
      <c r="W168" s="94">
        <f t="shared" si="922"/>
        <v>3873122.3102566358</v>
      </c>
      <c r="X168" s="94">
        <f t="shared" si="922"/>
        <v>4693121.1343029663</v>
      </c>
      <c r="Y168" s="94">
        <f t="shared" si="922"/>
        <v>4946799.2963200621</v>
      </c>
      <c r="Z168" s="94">
        <f t="shared" si="922"/>
        <v>5437445.8732493883</v>
      </c>
      <c r="AA168" s="94">
        <f t="shared" si="922"/>
        <v>6586519.438939156</v>
      </c>
      <c r="AB168" s="94">
        <f t="shared" si="922"/>
        <v>8133437.2683325233</v>
      </c>
      <c r="AC168" s="94">
        <f t="shared" si="922"/>
        <v>10320185.749644728</v>
      </c>
      <c r="AD168" s="94">
        <f t="shared" si="922"/>
        <v>11478259.418572361</v>
      </c>
      <c r="AE168" s="94">
        <f t="shared" si="922"/>
        <v>12524149.451829873</v>
      </c>
      <c r="AF168" s="94">
        <f t="shared" si="922"/>
        <v>6334145.3561062617</v>
      </c>
      <c r="AG168" s="94">
        <f t="shared" si="922"/>
        <v>6135616.1430688119</v>
      </c>
      <c r="AH168" s="94">
        <f t="shared" si="922"/>
        <v>4519401.5024010316</v>
      </c>
      <c r="AI168" s="94">
        <f t="shared" si="922"/>
        <v>4298626.2883400004</v>
      </c>
      <c r="AJ168" s="94">
        <f t="shared" ref="AJ168:BO168" si="923">AJ160+AJ167</f>
        <v>5630275.6251778835</v>
      </c>
      <c r="AK168" s="94">
        <f t="shared" si="923"/>
        <v>5872344.6480852487</v>
      </c>
      <c r="AL168" s="94">
        <f t="shared" si="923"/>
        <v>5545750.6741043041</v>
      </c>
      <c r="AM168" s="94">
        <f t="shared" si="923"/>
        <v>6300829.8066012636</v>
      </c>
      <c r="AN168" s="94">
        <f t="shared" si="923"/>
        <v>6939157.1952584609</v>
      </c>
      <c r="AO168" s="94">
        <f t="shared" si="923"/>
        <v>8253338.6790596191</v>
      </c>
      <c r="AP168" s="94">
        <f t="shared" si="923"/>
        <v>10380222.857262839</v>
      </c>
      <c r="AQ168" s="94">
        <f t="shared" si="923"/>
        <v>12925193.42148035</v>
      </c>
      <c r="AR168" s="94">
        <f t="shared" si="923"/>
        <v>6875588.1064006174</v>
      </c>
      <c r="AS168" s="94">
        <f t="shared" si="923"/>
        <v>7776620.2992339451</v>
      </c>
      <c r="AT168" s="94">
        <f t="shared" si="923"/>
        <v>7922160.5513987709</v>
      </c>
      <c r="AU168" s="94">
        <f t="shared" si="923"/>
        <v>8316676.9558560709</v>
      </c>
      <c r="AV168" s="94">
        <f t="shared" si="923"/>
        <v>9317556.2151225023</v>
      </c>
      <c r="AW168" s="94">
        <f t="shared" si="923"/>
        <v>10326840.593032785</v>
      </c>
      <c r="AX168" s="94">
        <f t="shared" si="923"/>
        <v>12198922.913333368</v>
      </c>
      <c r="AY168" s="94">
        <f t="shared" si="923"/>
        <v>12265263.755202807</v>
      </c>
      <c r="AZ168" s="94">
        <f t="shared" si="923"/>
        <v>12804511.035202807</v>
      </c>
      <c r="BA168" s="94">
        <f t="shared" si="923"/>
        <v>14817814.035202807</v>
      </c>
      <c r="BB168" s="94">
        <f t="shared" si="923"/>
        <v>16459660.555202806</v>
      </c>
      <c r="BC168" s="94">
        <f t="shared" si="923"/>
        <v>18484497.405202806</v>
      </c>
      <c r="BD168" s="94">
        <f t="shared" si="923"/>
        <v>6724353.7260972951</v>
      </c>
      <c r="BE168" s="94">
        <f t="shared" si="923"/>
        <v>7620705.5153281586</v>
      </c>
      <c r="BF168" s="94">
        <f t="shared" si="923"/>
        <v>7622985.8228380186</v>
      </c>
      <c r="BG168" s="94">
        <f t="shared" si="923"/>
        <v>7507538.3956721155</v>
      </c>
      <c r="BH168" s="94">
        <f t="shared" si="923"/>
        <v>9132118.3456933908</v>
      </c>
      <c r="BI168" s="94">
        <f t="shared" si="923"/>
        <v>9729683.4740172625</v>
      </c>
      <c r="BJ168" s="94">
        <f t="shared" si="923"/>
        <v>10997300.627890777</v>
      </c>
      <c r="BK168" s="94">
        <f t="shared" si="923"/>
        <v>11496655.73935465</v>
      </c>
      <c r="BL168" s="94">
        <f t="shared" si="923"/>
        <v>9.3546491116285324E-3</v>
      </c>
      <c r="BM168" s="94">
        <f t="shared" si="923"/>
        <v>9.3546491116285324E-3</v>
      </c>
      <c r="BN168" s="94">
        <f t="shared" si="923"/>
        <v>9.3546491116285324E-3</v>
      </c>
      <c r="BO168" s="94">
        <f t="shared" si="923"/>
        <v>9.3546491116285324E-3</v>
      </c>
      <c r="BP168" s="94">
        <f t="shared" ref="BP168:DS168" si="924">BP160+BP167</f>
        <v>9.3546491116285324E-3</v>
      </c>
      <c r="BQ168" s="94">
        <f t="shared" si="924"/>
        <v>9.3546491116285324E-3</v>
      </c>
      <c r="BR168" s="94">
        <f t="shared" si="924"/>
        <v>9.3546491116285324E-3</v>
      </c>
      <c r="BS168" s="94">
        <f t="shared" si="924"/>
        <v>9.3546491116285324E-3</v>
      </c>
      <c r="BT168" s="94">
        <f t="shared" si="924"/>
        <v>9.3546491116285324E-3</v>
      </c>
      <c r="BU168" s="94">
        <f t="shared" si="924"/>
        <v>9.3546491116285324E-3</v>
      </c>
      <c r="BV168" s="94">
        <f t="shared" si="924"/>
        <v>9.3546491116285324E-3</v>
      </c>
      <c r="BW168" s="94">
        <f t="shared" si="924"/>
        <v>-6.453508883714678E-4</v>
      </c>
      <c r="BX168" s="94">
        <f t="shared" si="924"/>
        <v>-6.453508883714678E-4</v>
      </c>
      <c r="BY168" s="94">
        <f t="shared" si="924"/>
        <v>-6.453508883714678E-4</v>
      </c>
      <c r="BZ168" s="94">
        <f t="shared" si="924"/>
        <v>-6.453508883714678E-4</v>
      </c>
      <c r="CA168" s="94">
        <f t="shared" si="924"/>
        <v>-6.453508883714678E-4</v>
      </c>
      <c r="CB168" s="94">
        <f t="shared" si="924"/>
        <v>-6.453508883714678E-4</v>
      </c>
      <c r="CC168" s="94">
        <f t="shared" si="924"/>
        <v>-6.453508883714678E-4</v>
      </c>
      <c r="CD168" s="94">
        <f t="shared" si="924"/>
        <v>-6.453508883714678E-4</v>
      </c>
      <c r="CE168" s="94">
        <f t="shared" si="924"/>
        <v>-6.453508883714678E-4</v>
      </c>
      <c r="CF168" s="94">
        <f t="shared" si="924"/>
        <v>-6.453508883714678E-4</v>
      </c>
      <c r="CG168" s="94">
        <f t="shared" si="924"/>
        <v>-6.453508883714678E-4</v>
      </c>
      <c r="CH168" s="94">
        <f t="shared" si="924"/>
        <v>-6.453508883714678E-4</v>
      </c>
      <c r="CI168" s="94">
        <f t="shared" si="924"/>
        <v>-6.453508883714678E-4</v>
      </c>
      <c r="CJ168" s="94">
        <f t="shared" ref="CJ168:CU168" si="925">CJ160+CJ167</f>
        <v>-6.453508883714678E-4</v>
      </c>
      <c r="CK168" s="94">
        <f t="shared" si="925"/>
        <v>-6.453508883714678E-4</v>
      </c>
      <c r="CL168" s="94">
        <f t="shared" si="925"/>
        <v>-6.453508883714678E-4</v>
      </c>
      <c r="CM168" s="94">
        <f t="shared" si="925"/>
        <v>-6.453508883714678E-4</v>
      </c>
      <c r="CN168" s="94">
        <f t="shared" si="925"/>
        <v>-6.453508883714678E-4</v>
      </c>
      <c r="CO168" s="94">
        <f t="shared" si="925"/>
        <v>-6.453508883714678E-4</v>
      </c>
      <c r="CP168" s="94">
        <f t="shared" si="925"/>
        <v>-6.453508883714678E-4</v>
      </c>
      <c r="CQ168" s="94">
        <f t="shared" si="925"/>
        <v>-6.453508883714678E-4</v>
      </c>
      <c r="CR168" s="94">
        <f t="shared" si="925"/>
        <v>-6.453508883714678E-4</v>
      </c>
      <c r="CS168" s="94">
        <f t="shared" si="925"/>
        <v>-6.453508883714678E-4</v>
      </c>
      <c r="CT168" s="94">
        <f t="shared" si="925"/>
        <v>-6.453508883714678E-4</v>
      </c>
      <c r="CU168" s="94">
        <f t="shared" si="925"/>
        <v>-6.453508883714678E-4</v>
      </c>
      <c r="CV168" s="94">
        <f t="shared" ref="CV168:DH168" si="926">CV160+CV167</f>
        <v>-6.453508883714678E-4</v>
      </c>
      <c r="CW168" s="94">
        <f t="shared" si="926"/>
        <v>-6.453508883714678E-4</v>
      </c>
      <c r="CX168" s="94">
        <f t="shared" si="926"/>
        <v>-6.453508883714678E-4</v>
      </c>
      <c r="CY168" s="94">
        <f t="shared" si="926"/>
        <v>-6.453508883714678E-4</v>
      </c>
      <c r="CZ168" s="94">
        <f t="shared" si="926"/>
        <v>-6.453508883714678E-4</v>
      </c>
      <c r="DA168" s="94">
        <f t="shared" si="926"/>
        <v>-6.453508883714678E-4</v>
      </c>
      <c r="DB168" s="94">
        <f t="shared" si="926"/>
        <v>-6.453508883714678E-4</v>
      </c>
      <c r="DC168" s="94">
        <f t="shared" si="926"/>
        <v>-6.453508883714678E-4</v>
      </c>
      <c r="DD168" s="94">
        <f t="shared" si="926"/>
        <v>-6.453508883714678E-4</v>
      </c>
      <c r="DE168" s="94">
        <f t="shared" si="926"/>
        <v>-6.453508883714678E-4</v>
      </c>
      <c r="DF168" s="94">
        <f t="shared" si="926"/>
        <v>-6.453508883714678E-4</v>
      </c>
      <c r="DG168" s="94">
        <f t="shared" si="926"/>
        <v>-6.453508883714678E-4</v>
      </c>
      <c r="DH168" s="94">
        <f t="shared" si="926"/>
        <v>-6.453508883714678E-4</v>
      </c>
      <c r="DI168" s="94">
        <f t="shared" si="924"/>
        <v>-6.453508883714678E-4</v>
      </c>
      <c r="DJ168" s="94">
        <f t="shared" si="924"/>
        <v>-6.453508883714678E-4</v>
      </c>
      <c r="DK168" s="94">
        <f t="shared" si="924"/>
        <v>-6.453508883714678E-4</v>
      </c>
      <c r="DL168" s="94">
        <f t="shared" si="924"/>
        <v>-6.453508883714678E-4</v>
      </c>
      <c r="DM168" s="94">
        <f t="shared" si="924"/>
        <v>-6.453508883714678E-4</v>
      </c>
      <c r="DN168" s="94">
        <f t="shared" si="924"/>
        <v>-6.453508883714678E-4</v>
      </c>
      <c r="DO168" s="94">
        <f t="shared" si="924"/>
        <v>-6.453508883714678E-4</v>
      </c>
      <c r="DP168" s="94">
        <f t="shared" si="924"/>
        <v>-6.453508883714678E-4</v>
      </c>
      <c r="DQ168" s="94">
        <f t="shared" si="924"/>
        <v>-6.453508883714678E-4</v>
      </c>
      <c r="DR168" s="94">
        <f t="shared" si="924"/>
        <v>-6.453508883714678E-4</v>
      </c>
      <c r="DS168" s="94">
        <f t="shared" si="924"/>
        <v>-6.453508883714678E-4</v>
      </c>
      <c r="DT168" s="94">
        <f t="shared" ref="DT168:DU168" si="927">DT160+DT167</f>
        <v>-6.453508883714678E-4</v>
      </c>
      <c r="DU168" s="94">
        <f t="shared" si="927"/>
        <v>-6.453508883714678E-4</v>
      </c>
      <c r="DV168" s="94">
        <f t="shared" ref="DV168:DW168" si="928">DV160+DV167</f>
        <v>-6.453508883714678E-4</v>
      </c>
      <c r="DW168" s="94">
        <f t="shared" si="928"/>
        <v>-6.453508883714678E-4</v>
      </c>
      <c r="DX168" s="94">
        <f t="shared" ref="DX168:EG168" si="929">DX160+DX167</f>
        <v>-6.453508883714678E-4</v>
      </c>
      <c r="DY168" s="94">
        <f t="shared" si="929"/>
        <v>-6.453508883714678E-4</v>
      </c>
      <c r="DZ168" s="94">
        <f t="shared" si="929"/>
        <v>-6.453508883714678E-4</v>
      </c>
      <c r="EA168" s="94">
        <f t="shared" si="929"/>
        <v>-6.453508883714678E-4</v>
      </c>
      <c r="EB168" s="94">
        <f t="shared" si="929"/>
        <v>-6.453508883714678E-4</v>
      </c>
      <c r="EC168" s="94">
        <f t="shared" si="929"/>
        <v>-6.453508883714678E-4</v>
      </c>
      <c r="ED168" s="94">
        <f t="shared" si="929"/>
        <v>-6.453508883714678E-4</v>
      </c>
      <c r="EE168" s="94">
        <f t="shared" si="929"/>
        <v>-6.453508883714678E-4</v>
      </c>
      <c r="EF168" s="94">
        <f t="shared" si="929"/>
        <v>-6.453508883714678E-4</v>
      </c>
      <c r="EG168" s="94">
        <f t="shared" si="929"/>
        <v>-6.453508883714678E-4</v>
      </c>
      <c r="EH168" s="94">
        <f t="shared" ref="EH168:EI168" si="930">EH160+EH167</f>
        <v>-6.453508883714678E-4</v>
      </c>
      <c r="EI168" s="94">
        <f t="shared" si="930"/>
        <v>-6.453508883714678E-4</v>
      </c>
    </row>
    <row r="169" spans="1:139" x14ac:dyDescent="0.2">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1"/>
      <c r="AY169" s="91"/>
      <c r="AZ169" s="91"/>
      <c r="BA169" s="91"/>
      <c r="BB169" s="91"/>
      <c r="BC169" s="91"/>
      <c r="BD169" s="91"/>
      <c r="BE169" s="91"/>
      <c r="BF169" s="91"/>
      <c r="BG169" s="91"/>
      <c r="BH169" s="91"/>
      <c r="BI169" s="91"/>
      <c r="BJ169" s="91"/>
      <c r="BK169" s="91"/>
      <c r="BL169" s="91"/>
      <c r="BM169" s="91"/>
      <c r="BN169" s="91"/>
      <c r="BO169" s="91"/>
      <c r="BP169" s="91"/>
      <c r="BQ169" s="91"/>
      <c r="BR169" s="91"/>
      <c r="BS169" s="91"/>
      <c r="BT169" s="91"/>
      <c r="BU169" s="91"/>
      <c r="BV169" s="91"/>
      <c r="BW169" s="91"/>
      <c r="BX169" s="91"/>
      <c r="BY169" s="91"/>
      <c r="BZ169" s="91"/>
      <c r="CA169" s="91"/>
      <c r="CB169" s="91"/>
      <c r="CC169" s="91"/>
      <c r="CD169" s="91"/>
      <c r="CE169" s="91"/>
      <c r="CF169" s="94"/>
      <c r="CG169" s="94"/>
      <c r="CH169" s="94"/>
      <c r="CI169" s="94"/>
      <c r="CJ169" s="94"/>
      <c r="CK169" s="94"/>
      <c r="CL169" s="94"/>
      <c r="CM169" s="94"/>
      <c r="CN169" s="94"/>
      <c r="CO169" s="94"/>
      <c r="CP169" s="94"/>
      <c r="CQ169" s="94"/>
      <c r="CR169" s="94"/>
      <c r="CS169" s="94"/>
      <c r="CT169" s="94"/>
      <c r="CU169" s="94"/>
      <c r="CV169" s="94"/>
      <c r="CW169" s="94"/>
      <c r="CX169" s="94"/>
      <c r="CY169" s="94"/>
      <c r="CZ169" s="94"/>
      <c r="DA169" s="94"/>
      <c r="DB169" s="94"/>
      <c r="DC169" s="94"/>
      <c r="DD169" s="94"/>
      <c r="DE169" s="94"/>
      <c r="DF169" s="94"/>
      <c r="DG169" s="94"/>
      <c r="DH169" s="94"/>
      <c r="DI169" s="94"/>
      <c r="DJ169" s="94"/>
      <c r="DK169" s="94"/>
      <c r="DL169" s="94"/>
      <c r="DM169" s="94"/>
      <c r="DN169" s="94"/>
      <c r="DO169" s="94"/>
      <c r="DP169" s="94"/>
      <c r="DQ169" s="94"/>
      <c r="DR169" s="94"/>
      <c r="DS169" s="94"/>
      <c r="DT169" s="94"/>
      <c r="DU169" s="94"/>
      <c r="DV169" s="94"/>
      <c r="DW169" s="92"/>
      <c r="DX169" s="92"/>
      <c r="DY169" s="92"/>
      <c r="DZ169" s="92"/>
      <c r="EA169" s="92"/>
      <c r="EB169" s="92"/>
      <c r="EC169" s="92"/>
      <c r="ED169" s="92"/>
      <c r="EE169" s="92"/>
      <c r="EF169" s="92"/>
      <c r="EG169" s="92"/>
      <c r="EH169" s="92"/>
      <c r="EI169" s="92"/>
    </row>
    <row r="170" spans="1:139" ht="10.5" x14ac:dyDescent="0.25">
      <c r="A170" s="89" t="s">
        <v>163</v>
      </c>
      <c r="C170" s="91">
        <v>18237201</v>
      </c>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c r="BB170" s="90"/>
      <c r="BC170" s="90"/>
      <c r="BD170" s="90"/>
      <c r="BE170" s="90"/>
      <c r="BF170" s="90"/>
      <c r="BG170" s="90"/>
      <c r="BH170" s="90"/>
      <c r="BI170" s="90"/>
      <c r="BJ170" s="90"/>
      <c r="BK170" s="90"/>
      <c r="BL170" s="90"/>
      <c r="BM170" s="90"/>
      <c r="BN170" s="90"/>
      <c r="BO170" s="90"/>
      <c r="BP170" s="90"/>
      <c r="BQ170" s="90"/>
      <c r="BR170" s="90"/>
      <c r="BS170" s="90"/>
      <c r="BT170" s="90"/>
      <c r="BU170" s="90"/>
      <c r="BV170" s="90"/>
      <c r="BW170" s="90"/>
      <c r="BX170" s="90"/>
      <c r="BY170" s="90"/>
      <c r="BZ170" s="90"/>
      <c r="CA170" s="90"/>
      <c r="CB170" s="90"/>
      <c r="CC170" s="90"/>
      <c r="CD170" s="90"/>
      <c r="CE170" s="90"/>
      <c r="DV170" s="92"/>
      <c r="DW170" s="92"/>
      <c r="DX170" s="92"/>
      <c r="DY170" s="92"/>
      <c r="DZ170" s="92"/>
      <c r="EA170" s="92"/>
      <c r="EB170" s="92"/>
      <c r="EC170" s="92"/>
      <c r="ED170" s="92"/>
      <c r="EE170" s="92"/>
      <c r="EF170" s="92"/>
      <c r="EG170" s="92"/>
      <c r="EH170" s="92"/>
      <c r="EI170" s="92"/>
    </row>
    <row r="171" spans="1:139" x14ac:dyDescent="0.2">
      <c r="B171" s="90" t="s">
        <v>149</v>
      </c>
      <c r="C171" s="91">
        <v>25400601</v>
      </c>
      <c r="D171" s="94">
        <v>0</v>
      </c>
      <c r="E171" s="94">
        <f t="shared" ref="E171:AJ171" si="931">D178</f>
        <v>0</v>
      </c>
      <c r="F171" s="94">
        <f t="shared" si="931"/>
        <v>0</v>
      </c>
      <c r="G171" s="94">
        <f t="shared" si="931"/>
        <v>0</v>
      </c>
      <c r="H171" s="94">
        <f t="shared" si="931"/>
        <v>0</v>
      </c>
      <c r="I171" s="94">
        <f t="shared" si="931"/>
        <v>0</v>
      </c>
      <c r="J171" s="94">
        <f t="shared" si="931"/>
        <v>0</v>
      </c>
      <c r="K171" s="94">
        <f t="shared" si="931"/>
        <v>0</v>
      </c>
      <c r="L171" s="94">
        <f t="shared" si="931"/>
        <v>0</v>
      </c>
      <c r="M171" s="94">
        <f t="shared" si="931"/>
        <v>0</v>
      </c>
      <c r="N171" s="94">
        <f t="shared" si="931"/>
        <v>0</v>
      </c>
      <c r="O171" s="94">
        <f t="shared" si="931"/>
        <v>0</v>
      </c>
      <c r="P171" s="94">
        <f t="shared" si="931"/>
        <v>0</v>
      </c>
      <c r="Q171" s="94">
        <f t="shared" si="931"/>
        <v>0</v>
      </c>
      <c r="R171" s="94">
        <f t="shared" si="931"/>
        <v>0</v>
      </c>
      <c r="S171" s="94">
        <f t="shared" si="931"/>
        <v>0</v>
      </c>
      <c r="T171" s="94">
        <f t="shared" si="931"/>
        <v>0</v>
      </c>
      <c r="U171" s="94">
        <f t="shared" si="931"/>
        <v>0</v>
      </c>
      <c r="V171" s="94">
        <f t="shared" si="931"/>
        <v>0</v>
      </c>
      <c r="W171" s="94">
        <f t="shared" si="931"/>
        <v>0</v>
      </c>
      <c r="X171" s="94">
        <f t="shared" si="931"/>
        <v>0</v>
      </c>
      <c r="Y171" s="94">
        <f t="shared" si="931"/>
        <v>0</v>
      </c>
      <c r="Z171" s="94">
        <f t="shared" si="931"/>
        <v>0</v>
      </c>
      <c r="AA171" s="94">
        <f t="shared" si="931"/>
        <v>0</v>
      </c>
      <c r="AB171" s="94">
        <f t="shared" si="931"/>
        <v>0</v>
      </c>
      <c r="AC171" s="94">
        <f t="shared" si="931"/>
        <v>0</v>
      </c>
      <c r="AD171" s="94">
        <f t="shared" si="931"/>
        <v>0</v>
      </c>
      <c r="AE171" s="94">
        <f t="shared" si="931"/>
        <v>0</v>
      </c>
      <c r="AF171" s="94">
        <f t="shared" si="931"/>
        <v>0</v>
      </c>
      <c r="AG171" s="94">
        <f t="shared" si="931"/>
        <v>0</v>
      </c>
      <c r="AH171" s="94">
        <f t="shared" si="931"/>
        <v>0</v>
      </c>
      <c r="AI171" s="94">
        <f t="shared" si="931"/>
        <v>0</v>
      </c>
      <c r="AJ171" s="94">
        <f t="shared" si="931"/>
        <v>0</v>
      </c>
      <c r="AK171" s="94">
        <f t="shared" ref="AK171:BP171" si="932">AJ178</f>
        <v>0</v>
      </c>
      <c r="AL171" s="94">
        <f t="shared" si="932"/>
        <v>0</v>
      </c>
      <c r="AM171" s="94">
        <f t="shared" si="932"/>
        <v>0</v>
      </c>
      <c r="AN171" s="94">
        <f t="shared" si="932"/>
        <v>0</v>
      </c>
      <c r="AO171" s="94">
        <f t="shared" si="932"/>
        <v>0</v>
      </c>
      <c r="AP171" s="94">
        <f t="shared" si="932"/>
        <v>0</v>
      </c>
      <c r="AQ171" s="94">
        <f t="shared" si="932"/>
        <v>0</v>
      </c>
      <c r="AR171" s="94">
        <f t="shared" si="932"/>
        <v>0</v>
      </c>
      <c r="AS171" s="94">
        <f t="shared" si="932"/>
        <v>0</v>
      </c>
      <c r="AT171" s="94">
        <f t="shared" si="932"/>
        <v>0</v>
      </c>
      <c r="AU171" s="94">
        <f t="shared" si="932"/>
        <v>0</v>
      </c>
      <c r="AV171" s="94">
        <f t="shared" si="932"/>
        <v>0</v>
      </c>
      <c r="AW171" s="94">
        <f t="shared" si="932"/>
        <v>0</v>
      </c>
      <c r="AX171" s="94">
        <f t="shared" si="932"/>
        <v>0</v>
      </c>
      <c r="AY171" s="94">
        <f t="shared" si="932"/>
        <v>0</v>
      </c>
      <c r="AZ171" s="94">
        <f t="shared" si="932"/>
        <v>0</v>
      </c>
      <c r="BA171" s="94">
        <f t="shared" si="932"/>
        <v>0</v>
      </c>
      <c r="BB171" s="94">
        <f t="shared" si="932"/>
        <v>0</v>
      </c>
      <c r="BC171" s="94">
        <f t="shared" si="932"/>
        <v>0</v>
      </c>
      <c r="BD171" s="94">
        <f t="shared" si="932"/>
        <v>0</v>
      </c>
      <c r="BE171" s="94">
        <f t="shared" si="932"/>
        <v>0</v>
      </c>
      <c r="BF171" s="94">
        <f t="shared" si="932"/>
        <v>0</v>
      </c>
      <c r="BG171" s="94">
        <f t="shared" si="932"/>
        <v>0</v>
      </c>
      <c r="BH171" s="94">
        <f t="shared" si="932"/>
        <v>0</v>
      </c>
      <c r="BI171" s="94">
        <f t="shared" si="932"/>
        <v>0</v>
      </c>
      <c r="BJ171" s="94">
        <f t="shared" si="932"/>
        <v>0</v>
      </c>
      <c r="BK171" s="94">
        <f t="shared" si="932"/>
        <v>0</v>
      </c>
      <c r="BL171" s="94">
        <f t="shared" si="932"/>
        <v>-152462.81</v>
      </c>
      <c r="BM171" s="94">
        <f t="shared" si="932"/>
        <v>5310509.8987190006</v>
      </c>
      <c r="BN171" s="94">
        <f t="shared" si="932"/>
        <v>5387122.6987190004</v>
      </c>
      <c r="BO171" s="94">
        <f t="shared" si="932"/>
        <v>5881130.9587190002</v>
      </c>
      <c r="BP171" s="94">
        <f t="shared" si="932"/>
        <v>5861913.0687190006</v>
      </c>
      <c r="BQ171" s="94">
        <f t="shared" ref="BQ171:DW171" si="933">BP178</f>
        <v>1970457.63</v>
      </c>
      <c r="BR171" s="94">
        <f t="shared" si="933"/>
        <v>2237283.8899999997</v>
      </c>
      <c r="BS171" s="94">
        <f t="shared" si="933"/>
        <v>2425966.1699999995</v>
      </c>
      <c r="BT171" s="94">
        <f t="shared" si="933"/>
        <v>2965458.4699999997</v>
      </c>
      <c r="BU171" s="94">
        <f t="shared" si="933"/>
        <v>3741675.9499999997</v>
      </c>
      <c r="BV171" s="94">
        <f t="shared" si="933"/>
        <v>3970721.9</v>
      </c>
      <c r="BW171" s="94">
        <f t="shared" si="933"/>
        <v>4327789.84</v>
      </c>
      <c r="BX171" s="94">
        <f t="shared" si="933"/>
        <v>5245012.29</v>
      </c>
      <c r="BY171" s="94">
        <f t="shared" si="933"/>
        <v>6241520.3399999999</v>
      </c>
      <c r="BZ171" s="94">
        <f t="shared" si="933"/>
        <v>6230853.5199999996</v>
      </c>
      <c r="CA171" s="94">
        <f t="shared" si="933"/>
        <v>5994737.2799999993</v>
      </c>
      <c r="CB171" s="94">
        <f t="shared" si="933"/>
        <v>5903834.379999999</v>
      </c>
      <c r="CC171" s="94">
        <f t="shared" si="933"/>
        <v>718793.56999999937</v>
      </c>
      <c r="CD171" s="94">
        <f t="shared" si="933"/>
        <v>280949.53999999934</v>
      </c>
      <c r="CE171" s="94">
        <f t="shared" si="933"/>
        <v>1116494.1799999992</v>
      </c>
      <c r="CF171" s="94">
        <f t="shared" si="933"/>
        <v>1707501.3799999992</v>
      </c>
      <c r="CG171" s="94">
        <f t="shared" si="933"/>
        <v>1933846.3999999992</v>
      </c>
      <c r="CH171" s="94">
        <f t="shared" si="933"/>
        <v>1807686.3699999992</v>
      </c>
      <c r="CI171" s="94">
        <f t="shared" si="933"/>
        <v>2650290.0199999991</v>
      </c>
      <c r="CJ171" s="94">
        <f t="shared" si="933"/>
        <v>3078273.419999999</v>
      </c>
      <c r="CK171" s="94">
        <f t="shared" ref="CK171" si="934">CJ178</f>
        <v>2677947.7799999989</v>
      </c>
      <c r="CL171" s="94">
        <f t="shared" ref="CL171" si="935">CK178</f>
        <v>3384049.419999999</v>
      </c>
      <c r="CM171" s="94">
        <f t="shared" ref="CM171" si="936">CL178</f>
        <v>3939874.0899999989</v>
      </c>
      <c r="CN171" s="94">
        <f t="shared" ref="CN171" si="937">CM178</f>
        <v>5508547.6399999987</v>
      </c>
      <c r="CO171" s="94">
        <f t="shared" ref="CO171" si="938">CN178</f>
        <v>3313826.0999999996</v>
      </c>
      <c r="CP171" s="94">
        <f t="shared" ref="CP171" si="939">CO178</f>
        <v>3816215.1399999997</v>
      </c>
      <c r="CQ171" s="94">
        <f t="shared" ref="CQ171" si="940">CP178</f>
        <v>4453626.38</v>
      </c>
      <c r="CR171" s="94">
        <f t="shared" ref="CR171" si="941">CQ178</f>
        <v>5335840.4000000004</v>
      </c>
      <c r="CS171" s="94">
        <f t="shared" ref="CS171" si="942">CR178</f>
        <v>5901741.4000000004</v>
      </c>
      <c r="CT171" s="94">
        <f t="shared" ref="CT171" si="943">CS178</f>
        <v>6369362.3900000006</v>
      </c>
      <c r="CU171" s="94">
        <f t="shared" ref="CU171" si="944">CT178</f>
        <v>7009210.5600000005</v>
      </c>
      <c r="CV171" s="94">
        <f t="shared" ref="CV171" si="945">CU178</f>
        <v>7445775.0700000003</v>
      </c>
      <c r="CW171" s="94">
        <f t="shared" ref="CW171" si="946">CV178</f>
        <v>8281609.3700000001</v>
      </c>
      <c r="CX171" s="94">
        <f t="shared" ref="CX171" si="947">CW178</f>
        <v>7608736.6900000004</v>
      </c>
      <c r="CY171" s="94">
        <f t="shared" ref="CY171" si="948">CX178</f>
        <v>8223408.0500000007</v>
      </c>
      <c r="CZ171" s="94">
        <f t="shared" ref="CZ171" si="949">CY178</f>
        <v>7883328.0500000007</v>
      </c>
      <c r="DA171" s="94">
        <f t="shared" ref="DA171" si="950">CZ178</f>
        <v>3271542.2814699067</v>
      </c>
      <c r="DB171" s="94">
        <f t="shared" ref="DB171" si="951">DA178</f>
        <v>2548952.1414699065</v>
      </c>
      <c r="DC171" s="94">
        <f t="shared" ref="DC171" si="952">DB178</f>
        <v>2879866.2914699065</v>
      </c>
      <c r="DD171" s="94">
        <f t="shared" ref="DD171" si="953">DC178</f>
        <v>3098705.3414699063</v>
      </c>
      <c r="DE171" s="94">
        <f t="shared" ref="DE171" si="954">DD178</f>
        <v>3037198.4314699061</v>
      </c>
      <c r="DF171" s="94">
        <f t="shared" ref="DF171" si="955">DE178</f>
        <v>2501453.021469906</v>
      </c>
      <c r="DG171" s="94">
        <f t="shared" ref="DG171" si="956">DF178</f>
        <v>3433424.0114699062</v>
      </c>
      <c r="DH171" s="94">
        <f t="shared" ref="DH171" si="957">DG178</f>
        <v>3495247.2814699062</v>
      </c>
      <c r="DI171" s="94">
        <f t="shared" ref="DI171" si="958">DH178</f>
        <v>3118106.8614699063</v>
      </c>
      <c r="DJ171" s="94">
        <f t="shared" si="933"/>
        <v>3167222.1714699063</v>
      </c>
      <c r="DK171" s="94">
        <f t="shared" si="933"/>
        <v>3687273.9014699063</v>
      </c>
      <c r="DL171" s="94">
        <f t="shared" si="933"/>
        <v>3111108.601469906</v>
      </c>
      <c r="DM171" s="94">
        <f t="shared" si="933"/>
        <v>-544780.49000000022</v>
      </c>
      <c r="DN171" s="94">
        <f t="shared" si="933"/>
        <v>-130697.55000000022</v>
      </c>
      <c r="DO171" s="94">
        <f t="shared" si="933"/>
        <v>-124629.42000000022</v>
      </c>
      <c r="DP171" s="94">
        <f t="shared" si="933"/>
        <v>-346086.91000000021</v>
      </c>
      <c r="DQ171" s="94">
        <f t="shared" si="933"/>
        <v>-224139.2100000002</v>
      </c>
      <c r="DR171" s="94">
        <f t="shared" si="933"/>
        <v>7171.6699999998091</v>
      </c>
      <c r="DS171" s="94">
        <f t="shared" si="933"/>
        <v>-224023.70000000019</v>
      </c>
      <c r="DT171" s="94">
        <f t="shared" si="933"/>
        <v>-673835.12000000011</v>
      </c>
      <c r="DU171" s="94">
        <f t="shared" si="933"/>
        <v>-407510.9</v>
      </c>
      <c r="DV171" s="94">
        <f t="shared" si="933"/>
        <v>-696548.83000000007</v>
      </c>
      <c r="DW171" s="94">
        <f t="shared" si="933"/>
        <v>-1073374.8800000001</v>
      </c>
      <c r="DX171" s="94">
        <f t="shared" ref="DX171" si="959">DW178</f>
        <v>-2473556.4800000004</v>
      </c>
      <c r="DY171" s="94">
        <f t="shared" ref="DY171" si="960">DX178</f>
        <v>-2107182.0300000003</v>
      </c>
      <c r="DZ171" s="94">
        <f t="shared" ref="DZ171" si="961">DY178</f>
        <v>-1644148.7000000002</v>
      </c>
      <c r="EA171" s="94">
        <f t="shared" ref="EA171" si="962">DZ178</f>
        <v>-717597.4600000002</v>
      </c>
      <c r="EB171" s="94">
        <f t="shared" ref="EB171" si="963">EA178</f>
        <v>-339206.79000000021</v>
      </c>
      <c r="EC171" s="94">
        <f t="shared" ref="EC171" si="964">EB178</f>
        <v>118985.99999999977</v>
      </c>
      <c r="ED171" s="94">
        <f t="shared" ref="ED171" si="965">EC178</f>
        <v>-497642.89000000025</v>
      </c>
      <c r="EE171" s="94">
        <f t="shared" ref="EE171" si="966">ED178</f>
        <v>-597744.4700000002</v>
      </c>
      <c r="EF171" s="94">
        <f t="shared" ref="EF171" si="967">EE178</f>
        <v>55838.519999999786</v>
      </c>
      <c r="EG171" s="94">
        <f t="shared" ref="EG171" si="968">EF178</f>
        <v>-80252.370000000228</v>
      </c>
      <c r="EH171" s="94">
        <f t="shared" ref="EH171" si="969">EG178</f>
        <v>491346.46999999974</v>
      </c>
      <c r="EI171" s="94">
        <f t="shared" ref="EI171" si="970">EH178</f>
        <v>491346.46999999974</v>
      </c>
    </row>
    <row r="172" spans="1:139" x14ac:dyDescent="0.2">
      <c r="B172" s="90" t="s">
        <v>150</v>
      </c>
      <c r="C172" s="90"/>
      <c r="D172" s="22">
        <v>0</v>
      </c>
      <c r="E172" s="22">
        <v>0</v>
      </c>
      <c r="F172" s="22">
        <v>0</v>
      </c>
      <c r="G172" s="22">
        <v>0</v>
      </c>
      <c r="H172" s="22">
        <v>0</v>
      </c>
      <c r="I172" s="22">
        <v>0</v>
      </c>
      <c r="J172" s="22">
        <v>0</v>
      </c>
      <c r="K172" s="22">
        <v>0</v>
      </c>
      <c r="L172" s="22">
        <v>0</v>
      </c>
      <c r="M172" s="22">
        <v>0</v>
      </c>
      <c r="N172" s="22">
        <v>0</v>
      </c>
      <c r="O172" s="22">
        <v>0</v>
      </c>
      <c r="P172" s="22">
        <v>0</v>
      </c>
      <c r="Q172" s="22">
        <v>0</v>
      </c>
      <c r="R172" s="22">
        <v>0</v>
      </c>
      <c r="S172" s="22">
        <v>0</v>
      </c>
      <c r="T172" s="22">
        <v>0</v>
      </c>
      <c r="U172" s="22">
        <v>0</v>
      </c>
      <c r="V172" s="22">
        <v>0</v>
      </c>
      <c r="W172" s="22">
        <v>0</v>
      </c>
      <c r="X172" s="22">
        <v>0</v>
      </c>
      <c r="Y172" s="22">
        <v>0</v>
      </c>
      <c r="Z172" s="22">
        <v>0</v>
      </c>
      <c r="AA172" s="22">
        <v>0</v>
      </c>
      <c r="AB172" s="22">
        <v>0</v>
      </c>
      <c r="AC172" s="22">
        <v>0</v>
      </c>
      <c r="AD172" s="22">
        <v>0</v>
      </c>
      <c r="AE172" s="22">
        <v>0</v>
      </c>
      <c r="AF172" s="22">
        <v>0</v>
      </c>
      <c r="AG172" s="22">
        <v>0</v>
      </c>
      <c r="AH172" s="22">
        <v>0</v>
      </c>
      <c r="AI172" s="22">
        <v>0</v>
      </c>
      <c r="AJ172" s="22">
        <v>0</v>
      </c>
      <c r="AK172" s="22">
        <v>0</v>
      </c>
      <c r="AL172" s="22">
        <v>0</v>
      </c>
      <c r="AM172" s="22">
        <v>0</v>
      </c>
      <c r="AN172" s="22">
        <v>0</v>
      </c>
      <c r="AO172" s="22">
        <v>0</v>
      </c>
      <c r="AP172" s="22">
        <v>0</v>
      </c>
      <c r="AQ172" s="22">
        <v>0</v>
      </c>
      <c r="AR172" s="22">
        <v>0</v>
      </c>
      <c r="AS172" s="22">
        <v>0</v>
      </c>
      <c r="AT172" s="22">
        <v>0</v>
      </c>
      <c r="AU172" s="22">
        <v>0</v>
      </c>
      <c r="AV172" s="22">
        <v>0</v>
      </c>
      <c r="AW172" s="22">
        <v>0</v>
      </c>
      <c r="AX172" s="22">
        <v>0</v>
      </c>
      <c r="AY172" s="22">
        <v>0</v>
      </c>
      <c r="AZ172" s="22">
        <v>0</v>
      </c>
      <c r="BA172" s="22">
        <v>0</v>
      </c>
      <c r="BB172" s="22">
        <v>0</v>
      </c>
      <c r="BC172" s="22">
        <v>0</v>
      </c>
      <c r="BD172" s="22">
        <v>0</v>
      </c>
      <c r="BE172" s="22">
        <v>0</v>
      </c>
      <c r="BF172" s="22">
        <v>0</v>
      </c>
      <c r="BG172" s="22">
        <v>0</v>
      </c>
      <c r="BH172" s="22">
        <v>0</v>
      </c>
      <c r="BI172" s="22">
        <v>0</v>
      </c>
      <c r="BJ172" s="22">
        <v>0</v>
      </c>
      <c r="BK172" s="22">
        <v>0</v>
      </c>
      <c r="BL172" s="22">
        <v>0</v>
      </c>
      <c r="BM172" s="22">
        <v>0</v>
      </c>
      <c r="BN172" s="22">
        <v>0</v>
      </c>
      <c r="BO172" s="22">
        <v>0</v>
      </c>
      <c r="BP172" s="22">
        <v>-4449648.4787190007</v>
      </c>
      <c r="BQ172" s="22">
        <v>0</v>
      </c>
      <c r="BR172" s="22">
        <v>0</v>
      </c>
      <c r="BS172" s="22">
        <v>0</v>
      </c>
      <c r="BT172" s="22">
        <v>0</v>
      </c>
      <c r="BU172" s="22">
        <v>0</v>
      </c>
      <c r="BV172" s="22">
        <v>0</v>
      </c>
      <c r="BW172" s="22">
        <v>0</v>
      </c>
      <c r="BX172" s="22">
        <v>0</v>
      </c>
      <c r="BY172" s="22">
        <v>0</v>
      </c>
      <c r="BZ172" s="22">
        <v>0</v>
      </c>
      <c r="CA172" s="22">
        <v>0</v>
      </c>
      <c r="CB172" s="22">
        <v>-5245012.29</v>
      </c>
      <c r="CC172" s="22">
        <v>0</v>
      </c>
      <c r="CD172" s="22">
        <v>0</v>
      </c>
      <c r="CE172" s="22">
        <v>0</v>
      </c>
      <c r="CF172" s="22">
        <v>0</v>
      </c>
      <c r="CG172" s="22">
        <v>0</v>
      </c>
      <c r="CH172" s="22">
        <v>0</v>
      </c>
      <c r="CI172" s="22">
        <v>0</v>
      </c>
      <c r="CJ172" s="22">
        <v>0</v>
      </c>
      <c r="CK172" s="22">
        <v>0</v>
      </c>
      <c r="CL172" s="22">
        <v>0</v>
      </c>
      <c r="CM172" s="22">
        <v>0</v>
      </c>
      <c r="CN172" s="22">
        <v>-3078273.419999999</v>
      </c>
      <c r="CO172" s="22">
        <v>0</v>
      </c>
      <c r="CP172" s="22">
        <v>0</v>
      </c>
      <c r="CQ172" s="22">
        <v>0</v>
      </c>
      <c r="CR172" s="22">
        <v>0</v>
      </c>
      <c r="CS172" s="22">
        <v>0</v>
      </c>
      <c r="CT172" s="22">
        <v>0</v>
      </c>
      <c r="CU172" s="22">
        <v>0</v>
      </c>
      <c r="CV172" s="22">
        <v>0</v>
      </c>
      <c r="CW172" s="22">
        <v>0</v>
      </c>
      <c r="CX172" s="22">
        <v>0</v>
      </c>
      <c r="CY172" s="22">
        <v>0</v>
      </c>
      <c r="CZ172" s="22">
        <v>-5471349.6279903753</v>
      </c>
      <c r="DA172" s="22">
        <v>0</v>
      </c>
      <c r="DB172" s="22">
        <v>0</v>
      </c>
      <c r="DC172" s="22">
        <v>0</v>
      </c>
      <c r="DD172" s="22">
        <v>0</v>
      </c>
      <c r="DE172" s="22">
        <v>0</v>
      </c>
      <c r="DF172" s="22">
        <v>0</v>
      </c>
      <c r="DG172" s="22">
        <v>0</v>
      </c>
      <c r="DH172" s="22">
        <v>0</v>
      </c>
      <c r="DI172" s="22">
        <v>0</v>
      </c>
      <c r="DJ172" s="22">
        <v>0</v>
      </c>
      <c r="DK172" s="22">
        <v>0</v>
      </c>
      <c r="DL172" s="22">
        <v>-3495247.2814699062</v>
      </c>
      <c r="DM172" s="22">
        <v>0</v>
      </c>
      <c r="DN172" s="22">
        <v>0</v>
      </c>
      <c r="DO172" s="22">
        <v>0</v>
      </c>
      <c r="DP172" s="22">
        <v>0</v>
      </c>
      <c r="DQ172" s="22">
        <v>0</v>
      </c>
      <c r="DR172" s="22">
        <v>0</v>
      </c>
      <c r="DS172" s="22">
        <v>0</v>
      </c>
      <c r="DT172" s="22">
        <v>0</v>
      </c>
      <c r="DU172" s="22">
        <v>0</v>
      </c>
      <c r="DV172" s="22">
        <v>0</v>
      </c>
      <c r="DW172" s="22">
        <v>0</v>
      </c>
      <c r="DX172" s="315">
        <v>673835.12</v>
      </c>
      <c r="DY172" s="22">
        <v>0</v>
      </c>
      <c r="DZ172" s="22">
        <v>0</v>
      </c>
      <c r="EA172" s="22">
        <v>0</v>
      </c>
      <c r="EB172" s="22">
        <v>0</v>
      </c>
      <c r="EC172" s="22">
        <v>0</v>
      </c>
      <c r="ED172" s="22">
        <v>0</v>
      </c>
      <c r="EE172" s="22">
        <v>0</v>
      </c>
      <c r="EF172" s="22">
        <v>0</v>
      </c>
      <c r="EG172" s="22">
        <v>0</v>
      </c>
      <c r="EH172" s="22">
        <v>0</v>
      </c>
      <c r="EI172" s="22">
        <v>0</v>
      </c>
    </row>
    <row r="173" spans="1:139" x14ac:dyDescent="0.2">
      <c r="B173" s="90" t="s">
        <v>290</v>
      </c>
      <c r="D173" s="22">
        <v>0</v>
      </c>
      <c r="E173" s="22">
        <v>0</v>
      </c>
      <c r="F173" s="22">
        <v>0</v>
      </c>
      <c r="G173" s="22">
        <v>0</v>
      </c>
      <c r="H173" s="22">
        <v>0</v>
      </c>
      <c r="I173" s="22">
        <v>0</v>
      </c>
      <c r="J173" s="22">
        <v>0</v>
      </c>
      <c r="K173" s="22">
        <v>0</v>
      </c>
      <c r="L173" s="22">
        <v>0</v>
      </c>
      <c r="M173" s="22">
        <v>0</v>
      </c>
      <c r="N173" s="22">
        <v>0</v>
      </c>
      <c r="O173" s="22">
        <v>0</v>
      </c>
      <c r="P173" s="22">
        <v>0</v>
      </c>
      <c r="Q173" s="22">
        <v>0</v>
      </c>
      <c r="R173" s="22">
        <v>0</v>
      </c>
      <c r="S173" s="22">
        <v>0</v>
      </c>
      <c r="T173" s="22">
        <v>0</v>
      </c>
      <c r="U173" s="22">
        <v>0</v>
      </c>
      <c r="V173" s="22">
        <v>0</v>
      </c>
      <c r="W173" s="22">
        <v>0</v>
      </c>
      <c r="X173" s="22">
        <v>0</v>
      </c>
      <c r="Y173" s="22">
        <v>0</v>
      </c>
      <c r="Z173" s="22">
        <v>0</v>
      </c>
      <c r="AA173" s="22">
        <v>0</v>
      </c>
      <c r="AB173" s="22">
        <v>0</v>
      </c>
      <c r="AC173" s="22">
        <v>0</v>
      </c>
      <c r="AD173" s="22">
        <v>0</v>
      </c>
      <c r="AE173" s="22">
        <v>0</v>
      </c>
      <c r="AF173" s="22">
        <v>0</v>
      </c>
      <c r="AG173" s="22">
        <v>0</v>
      </c>
      <c r="AH173" s="22">
        <v>0</v>
      </c>
      <c r="AI173" s="22">
        <v>0</v>
      </c>
      <c r="AJ173" s="22">
        <v>0</v>
      </c>
      <c r="AK173" s="22">
        <v>0</v>
      </c>
      <c r="AL173" s="22">
        <v>0</v>
      </c>
      <c r="AM173" s="22">
        <v>0</v>
      </c>
      <c r="AN173" s="22">
        <v>0</v>
      </c>
      <c r="AO173" s="22">
        <v>0</v>
      </c>
      <c r="AP173" s="22">
        <v>0</v>
      </c>
      <c r="AQ173" s="22">
        <v>0</v>
      </c>
      <c r="AR173" s="22">
        <v>0</v>
      </c>
      <c r="AS173" s="22">
        <v>0</v>
      </c>
      <c r="AT173" s="22">
        <v>0</v>
      </c>
      <c r="AU173" s="22">
        <v>0</v>
      </c>
      <c r="AV173" s="22">
        <v>0</v>
      </c>
      <c r="AW173" s="22">
        <v>0</v>
      </c>
      <c r="AX173" s="22">
        <v>0</v>
      </c>
      <c r="AY173" s="22">
        <v>0</v>
      </c>
      <c r="AZ173" s="22">
        <v>0</v>
      </c>
      <c r="BA173" s="22">
        <v>0</v>
      </c>
      <c r="BB173" s="22">
        <v>0</v>
      </c>
      <c r="BC173" s="22">
        <v>0</v>
      </c>
      <c r="BD173" s="22">
        <v>0</v>
      </c>
      <c r="BE173" s="22">
        <v>0</v>
      </c>
      <c r="BF173" s="22">
        <v>0</v>
      </c>
      <c r="BG173" s="22">
        <v>0</v>
      </c>
      <c r="BH173" s="22">
        <v>0</v>
      </c>
      <c r="BI173" s="22">
        <v>0</v>
      </c>
      <c r="BJ173" s="22">
        <v>0</v>
      </c>
      <c r="BK173" s="22">
        <v>0</v>
      </c>
      <c r="BL173" s="22">
        <v>0</v>
      </c>
      <c r="BM173" s="22">
        <v>0</v>
      </c>
      <c r="BN173" s="22">
        <v>0</v>
      </c>
      <c r="BO173" s="22">
        <v>0</v>
      </c>
      <c r="BP173" s="22">
        <v>0</v>
      </c>
      <c r="BQ173" s="22">
        <v>0</v>
      </c>
      <c r="BR173" s="22">
        <v>0</v>
      </c>
      <c r="BS173" s="22">
        <v>0</v>
      </c>
      <c r="BT173" s="22">
        <v>0</v>
      </c>
      <c r="BU173" s="22">
        <v>0</v>
      </c>
      <c r="BV173" s="22">
        <v>0</v>
      </c>
      <c r="BW173" s="22">
        <v>0</v>
      </c>
      <c r="BX173" s="22">
        <v>0</v>
      </c>
      <c r="BY173" s="22">
        <v>0</v>
      </c>
      <c r="BZ173" s="22">
        <v>0</v>
      </c>
      <c r="CA173" s="22">
        <v>0</v>
      </c>
      <c r="CB173" s="22">
        <v>0</v>
      </c>
      <c r="CC173" s="22">
        <v>0</v>
      </c>
      <c r="CD173" s="22">
        <v>0</v>
      </c>
      <c r="CE173" s="22">
        <v>0</v>
      </c>
      <c r="CF173" s="22">
        <v>0</v>
      </c>
      <c r="CG173" s="22">
        <v>0</v>
      </c>
      <c r="CH173" s="22">
        <v>0</v>
      </c>
      <c r="CI173" s="22">
        <v>0</v>
      </c>
      <c r="CJ173" s="22">
        <v>0</v>
      </c>
      <c r="CK173" s="22">
        <v>0</v>
      </c>
      <c r="CL173" s="22">
        <v>0</v>
      </c>
      <c r="CM173" s="22">
        <v>-135.25</v>
      </c>
      <c r="CN173" s="22">
        <v>0</v>
      </c>
      <c r="CO173" s="22">
        <v>0</v>
      </c>
      <c r="CP173" s="22">
        <v>0</v>
      </c>
      <c r="CQ173" s="22">
        <v>0</v>
      </c>
      <c r="CR173" s="22">
        <v>0</v>
      </c>
      <c r="CS173" s="22">
        <v>0</v>
      </c>
      <c r="CT173" s="22">
        <v>0</v>
      </c>
      <c r="CU173" s="22">
        <v>0</v>
      </c>
      <c r="CV173" s="22">
        <v>0</v>
      </c>
      <c r="CW173" s="22">
        <v>0</v>
      </c>
      <c r="CX173" s="22">
        <v>0</v>
      </c>
      <c r="CY173" s="22">
        <v>0</v>
      </c>
      <c r="CZ173" s="22">
        <v>0</v>
      </c>
      <c r="DA173" s="22">
        <v>0</v>
      </c>
      <c r="DB173" s="22">
        <v>0</v>
      </c>
      <c r="DC173" s="22">
        <v>0</v>
      </c>
      <c r="DD173" s="22">
        <v>0</v>
      </c>
      <c r="DE173" s="22">
        <v>0</v>
      </c>
      <c r="DF173" s="22">
        <v>0</v>
      </c>
      <c r="DG173" s="22">
        <v>0</v>
      </c>
      <c r="DH173" s="22">
        <v>0</v>
      </c>
      <c r="DI173" s="22">
        <v>0</v>
      </c>
      <c r="DJ173" s="22">
        <v>0</v>
      </c>
      <c r="DK173" s="22">
        <v>0</v>
      </c>
      <c r="DL173" s="22">
        <v>0</v>
      </c>
      <c r="DM173" s="22">
        <v>0</v>
      </c>
      <c r="DN173" s="22">
        <v>0</v>
      </c>
      <c r="DO173" s="22">
        <v>0</v>
      </c>
      <c r="DP173" s="22">
        <v>0</v>
      </c>
      <c r="DQ173" s="22">
        <v>0</v>
      </c>
      <c r="DR173" s="22">
        <v>0</v>
      </c>
      <c r="DS173" s="22">
        <v>0</v>
      </c>
      <c r="DT173" s="22">
        <v>0</v>
      </c>
      <c r="DU173" s="22">
        <v>0</v>
      </c>
      <c r="DV173" s="22">
        <v>0</v>
      </c>
      <c r="DW173" s="22">
        <v>0</v>
      </c>
      <c r="DX173" s="22">
        <v>0</v>
      </c>
      <c r="DY173" s="22">
        <v>0</v>
      </c>
      <c r="DZ173" s="22">
        <v>0</v>
      </c>
      <c r="EA173" s="22">
        <v>0</v>
      </c>
      <c r="EB173" s="22">
        <v>0</v>
      </c>
      <c r="EC173" s="22">
        <v>0</v>
      </c>
      <c r="ED173" s="22">
        <v>0</v>
      </c>
      <c r="EE173" s="22">
        <v>0</v>
      </c>
      <c r="EF173" s="22">
        <v>0</v>
      </c>
      <c r="EG173" s="22">
        <v>0</v>
      </c>
      <c r="EH173" s="22">
        <v>0</v>
      </c>
      <c r="EI173" s="22">
        <v>0</v>
      </c>
    </row>
    <row r="174" spans="1:139" x14ac:dyDescent="0.2">
      <c r="B174" s="90" t="s">
        <v>164</v>
      </c>
      <c r="C174" s="90"/>
      <c r="D174" s="22">
        <v>0</v>
      </c>
      <c r="E174" s="22">
        <v>0</v>
      </c>
      <c r="F174" s="22">
        <v>0</v>
      </c>
      <c r="G174" s="22">
        <v>0</v>
      </c>
      <c r="H174" s="22">
        <v>0</v>
      </c>
      <c r="I174" s="22">
        <v>0</v>
      </c>
      <c r="J174" s="22">
        <v>0</v>
      </c>
      <c r="K174" s="22">
        <v>0</v>
      </c>
      <c r="L174" s="22">
        <v>0</v>
      </c>
      <c r="M174" s="22">
        <v>0</v>
      </c>
      <c r="N174" s="22">
        <v>0</v>
      </c>
      <c r="O174" s="22">
        <v>0</v>
      </c>
      <c r="P174" s="22">
        <v>0</v>
      </c>
      <c r="Q174" s="22">
        <v>0</v>
      </c>
      <c r="R174" s="22">
        <v>0</v>
      </c>
      <c r="S174" s="22">
        <v>0</v>
      </c>
      <c r="T174" s="22">
        <v>0</v>
      </c>
      <c r="U174" s="22">
        <v>0</v>
      </c>
      <c r="V174" s="22">
        <v>0</v>
      </c>
      <c r="W174" s="22">
        <v>0</v>
      </c>
      <c r="X174" s="22">
        <v>0</v>
      </c>
      <c r="Y174" s="22">
        <v>0</v>
      </c>
      <c r="Z174" s="22">
        <v>0</v>
      </c>
      <c r="AA174" s="22">
        <v>0</v>
      </c>
      <c r="AB174" s="22">
        <v>0</v>
      </c>
      <c r="AC174" s="22">
        <v>0</v>
      </c>
      <c r="AD174" s="22">
        <v>0</v>
      </c>
      <c r="AE174" s="22">
        <v>0</v>
      </c>
      <c r="AF174" s="22">
        <v>0</v>
      </c>
      <c r="AG174" s="22">
        <v>0</v>
      </c>
      <c r="AH174" s="22">
        <v>0</v>
      </c>
      <c r="AI174" s="22">
        <v>0</v>
      </c>
      <c r="AJ174" s="22">
        <v>0</v>
      </c>
      <c r="AK174" s="22">
        <v>0</v>
      </c>
      <c r="AL174" s="22">
        <v>0</v>
      </c>
      <c r="AM174" s="22">
        <v>0</v>
      </c>
      <c r="AN174" s="22">
        <v>0</v>
      </c>
      <c r="AO174" s="22">
        <v>0</v>
      </c>
      <c r="AP174" s="22">
        <v>0</v>
      </c>
      <c r="AQ174" s="22">
        <v>0</v>
      </c>
      <c r="AR174" s="22">
        <v>0</v>
      </c>
      <c r="AS174" s="22">
        <v>0</v>
      </c>
      <c r="AT174" s="22">
        <v>0</v>
      </c>
      <c r="AU174" s="22">
        <v>0</v>
      </c>
      <c r="AV174" s="22">
        <v>0</v>
      </c>
      <c r="AW174" s="22">
        <v>0</v>
      </c>
      <c r="AX174" s="22">
        <v>0</v>
      </c>
      <c r="AY174" s="22">
        <v>0</v>
      </c>
      <c r="AZ174" s="22">
        <v>0</v>
      </c>
      <c r="BA174" s="22">
        <v>0</v>
      </c>
      <c r="BB174" s="22">
        <v>0</v>
      </c>
      <c r="BC174" s="22">
        <v>0</v>
      </c>
      <c r="BD174" s="22">
        <v>0</v>
      </c>
      <c r="BE174" s="22">
        <v>0</v>
      </c>
      <c r="BF174" s="22">
        <v>0</v>
      </c>
      <c r="BG174" s="22">
        <v>0</v>
      </c>
      <c r="BH174" s="22">
        <v>0</v>
      </c>
      <c r="BI174" s="22">
        <v>0</v>
      </c>
      <c r="BJ174" s="22">
        <v>0</v>
      </c>
      <c r="BK174" s="22">
        <v>0</v>
      </c>
      <c r="BL174" s="22">
        <v>4602111.2887190003</v>
      </c>
      <c r="BM174" s="22">
        <v>0</v>
      </c>
      <c r="BN174" s="22">
        <v>0</v>
      </c>
      <c r="BO174" s="22">
        <v>0</v>
      </c>
      <c r="BP174" s="22">
        <v>0</v>
      </c>
      <c r="BQ174" s="22">
        <v>0</v>
      </c>
      <c r="BR174" s="22">
        <v>0</v>
      </c>
      <c r="BS174" s="22">
        <v>0</v>
      </c>
      <c r="BT174" s="22">
        <v>0</v>
      </c>
      <c r="BU174" s="22">
        <v>0</v>
      </c>
      <c r="BV174" s="22">
        <v>0</v>
      </c>
      <c r="BW174" s="22">
        <v>0</v>
      </c>
      <c r="BX174" s="22">
        <v>0</v>
      </c>
      <c r="BY174" s="22">
        <v>0</v>
      </c>
      <c r="BZ174" s="22">
        <v>0</v>
      </c>
      <c r="CA174" s="22">
        <v>0</v>
      </c>
      <c r="CB174" s="22">
        <v>0</v>
      </c>
      <c r="CC174" s="22">
        <v>0</v>
      </c>
      <c r="CD174" s="22">
        <v>0</v>
      </c>
      <c r="CE174" s="22">
        <v>0</v>
      </c>
      <c r="CF174" s="22">
        <v>0</v>
      </c>
      <c r="CG174" s="22">
        <v>0</v>
      </c>
      <c r="CH174" s="22">
        <v>0</v>
      </c>
      <c r="CI174" s="22">
        <v>0</v>
      </c>
      <c r="CJ174" s="22">
        <v>0</v>
      </c>
      <c r="CK174" s="22">
        <v>0</v>
      </c>
      <c r="CL174" s="22">
        <v>0</v>
      </c>
      <c r="CM174" s="22">
        <v>0</v>
      </c>
      <c r="CN174" s="22">
        <v>0</v>
      </c>
      <c r="CO174" s="22">
        <v>0</v>
      </c>
      <c r="CP174" s="22">
        <v>0</v>
      </c>
      <c r="CQ174" s="22">
        <v>0</v>
      </c>
      <c r="CR174" s="22">
        <v>0</v>
      </c>
      <c r="CS174" s="22">
        <v>0</v>
      </c>
      <c r="CT174" s="22">
        <v>0</v>
      </c>
      <c r="CU174" s="22">
        <v>0</v>
      </c>
      <c r="CV174" s="22"/>
      <c r="CW174" s="22">
        <v>0</v>
      </c>
      <c r="CX174" s="22">
        <v>0</v>
      </c>
      <c r="CY174" s="22">
        <v>0</v>
      </c>
      <c r="CZ174" s="22">
        <v>0</v>
      </c>
      <c r="DA174" s="22">
        <v>0</v>
      </c>
      <c r="DB174" s="22">
        <v>0</v>
      </c>
      <c r="DC174" s="22">
        <v>0</v>
      </c>
      <c r="DD174" s="22">
        <v>0</v>
      </c>
      <c r="DE174" s="22">
        <v>0</v>
      </c>
      <c r="DF174" s="22">
        <v>0</v>
      </c>
      <c r="DG174" s="22">
        <v>0</v>
      </c>
      <c r="DH174" s="22">
        <v>0</v>
      </c>
      <c r="DI174" s="22">
        <v>0</v>
      </c>
      <c r="DJ174" s="22">
        <v>0</v>
      </c>
      <c r="DK174" s="22">
        <v>0</v>
      </c>
      <c r="DL174" s="22">
        <v>0</v>
      </c>
      <c r="DM174" s="22">
        <v>0</v>
      </c>
      <c r="DN174" s="22">
        <v>0</v>
      </c>
      <c r="DO174" s="22">
        <v>0</v>
      </c>
      <c r="DP174" s="22">
        <v>0</v>
      </c>
      <c r="DQ174" s="22">
        <v>0</v>
      </c>
      <c r="DR174" s="22">
        <v>0</v>
      </c>
      <c r="DS174" s="22">
        <v>0</v>
      </c>
      <c r="DT174" s="22">
        <v>0</v>
      </c>
      <c r="DU174" s="22">
        <v>0</v>
      </c>
      <c r="DV174" s="22">
        <v>0</v>
      </c>
      <c r="DW174" s="22">
        <v>0</v>
      </c>
      <c r="DX174" s="22">
        <v>0</v>
      </c>
      <c r="DY174" s="22">
        <v>0</v>
      </c>
      <c r="DZ174" s="22">
        <v>0</v>
      </c>
      <c r="EA174" s="22">
        <v>0</v>
      </c>
      <c r="EB174" s="22">
        <v>0</v>
      </c>
      <c r="EC174" s="22">
        <v>0</v>
      </c>
      <c r="ED174" s="22">
        <v>0</v>
      </c>
      <c r="EE174" s="22">
        <v>0</v>
      </c>
      <c r="EF174" s="22">
        <v>0</v>
      </c>
      <c r="EG174" s="22">
        <v>0</v>
      </c>
      <c r="EH174" s="22">
        <v>0</v>
      </c>
      <c r="EI174" s="22">
        <v>0</v>
      </c>
    </row>
    <row r="175" spans="1:139" x14ac:dyDescent="0.2">
      <c r="B175" s="92" t="s">
        <v>234</v>
      </c>
      <c r="C175" s="90"/>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v>0</v>
      </c>
      <c r="CZ175" s="22">
        <v>597.09946028183458</v>
      </c>
      <c r="DA175" s="22">
        <v>0</v>
      </c>
      <c r="DB175" s="22">
        <v>0</v>
      </c>
      <c r="DC175" s="22">
        <v>0</v>
      </c>
      <c r="DD175" s="22">
        <v>0</v>
      </c>
      <c r="DE175" s="22">
        <v>0</v>
      </c>
      <c r="DF175" s="22">
        <v>0</v>
      </c>
      <c r="DG175" s="22">
        <v>0</v>
      </c>
      <c r="DH175" s="22">
        <v>0</v>
      </c>
      <c r="DI175" s="22">
        <v>0</v>
      </c>
      <c r="DJ175" s="22">
        <v>0</v>
      </c>
      <c r="DK175" s="22">
        <v>0</v>
      </c>
      <c r="DL175" s="22">
        <v>0</v>
      </c>
      <c r="DM175" s="22">
        <v>0</v>
      </c>
      <c r="DN175" s="22">
        <v>0</v>
      </c>
      <c r="DO175" s="22">
        <v>0</v>
      </c>
      <c r="DP175" s="22">
        <v>0</v>
      </c>
      <c r="DQ175" s="22">
        <v>0</v>
      </c>
      <c r="DR175" s="22">
        <v>0</v>
      </c>
      <c r="DS175" s="22">
        <v>0</v>
      </c>
      <c r="DT175" s="22">
        <v>0</v>
      </c>
      <c r="DU175" s="22">
        <v>0</v>
      </c>
      <c r="DV175" s="22">
        <v>0</v>
      </c>
      <c r="DW175" s="22">
        <v>0</v>
      </c>
      <c r="DX175" s="22">
        <v>0</v>
      </c>
      <c r="DY175" s="22">
        <v>0</v>
      </c>
      <c r="DZ175" s="22">
        <v>0</v>
      </c>
      <c r="EA175" s="22">
        <v>0</v>
      </c>
      <c r="EB175" s="22">
        <v>0</v>
      </c>
      <c r="EC175" s="22">
        <v>0</v>
      </c>
      <c r="ED175" s="22">
        <v>0</v>
      </c>
      <c r="EE175" s="22">
        <v>0</v>
      </c>
      <c r="EF175" s="22">
        <v>0</v>
      </c>
      <c r="EG175" s="22">
        <v>0</v>
      </c>
      <c r="EH175" s="22">
        <v>0</v>
      </c>
      <c r="EI175" s="22">
        <v>0</v>
      </c>
    </row>
    <row r="176" spans="1:139" x14ac:dyDescent="0.2">
      <c r="B176" s="90" t="s">
        <v>162</v>
      </c>
      <c r="D176" s="22">
        <v>0</v>
      </c>
      <c r="E176" s="22">
        <v>0</v>
      </c>
      <c r="F176" s="22">
        <v>0</v>
      </c>
      <c r="G176" s="22">
        <v>0</v>
      </c>
      <c r="H176" s="22">
        <v>0</v>
      </c>
      <c r="I176" s="22">
        <v>0</v>
      </c>
      <c r="J176" s="22">
        <v>0</v>
      </c>
      <c r="K176" s="22">
        <v>0</v>
      </c>
      <c r="L176" s="22">
        <v>0</v>
      </c>
      <c r="M176" s="22">
        <v>0</v>
      </c>
      <c r="N176" s="22">
        <v>0</v>
      </c>
      <c r="O176" s="22">
        <v>0</v>
      </c>
      <c r="P176" s="22">
        <v>0</v>
      </c>
      <c r="Q176" s="22">
        <v>0</v>
      </c>
      <c r="R176" s="22">
        <v>0</v>
      </c>
      <c r="S176" s="22">
        <v>0</v>
      </c>
      <c r="T176" s="22">
        <v>0</v>
      </c>
      <c r="U176" s="22">
        <v>0</v>
      </c>
      <c r="V176" s="22">
        <v>0</v>
      </c>
      <c r="W176" s="22">
        <v>0</v>
      </c>
      <c r="X176" s="22">
        <v>0</v>
      </c>
      <c r="Y176" s="22">
        <v>0</v>
      </c>
      <c r="Z176" s="22">
        <v>0</v>
      </c>
      <c r="AA176" s="22">
        <v>0</v>
      </c>
      <c r="AB176" s="22">
        <v>0</v>
      </c>
      <c r="AC176" s="22">
        <v>0</v>
      </c>
      <c r="AD176" s="22">
        <v>0</v>
      </c>
      <c r="AE176" s="22">
        <v>0</v>
      </c>
      <c r="AF176" s="22">
        <v>0</v>
      </c>
      <c r="AG176" s="22">
        <v>0</v>
      </c>
      <c r="AH176" s="22">
        <v>0</v>
      </c>
      <c r="AI176" s="22">
        <v>0</v>
      </c>
      <c r="AJ176" s="22">
        <v>0</v>
      </c>
      <c r="AK176" s="22">
        <v>0</v>
      </c>
      <c r="AL176" s="22">
        <v>0</v>
      </c>
      <c r="AM176" s="22">
        <v>0</v>
      </c>
      <c r="AN176" s="22">
        <v>0</v>
      </c>
      <c r="AO176" s="22">
        <v>0</v>
      </c>
      <c r="AP176" s="22">
        <v>0</v>
      </c>
      <c r="AQ176" s="22">
        <v>0</v>
      </c>
      <c r="AR176" s="22">
        <v>0</v>
      </c>
      <c r="AS176" s="22">
        <v>0</v>
      </c>
      <c r="AT176" s="22">
        <v>0</v>
      </c>
      <c r="AU176" s="22">
        <v>0</v>
      </c>
      <c r="AV176" s="22">
        <v>0</v>
      </c>
      <c r="AW176" s="22">
        <v>0</v>
      </c>
      <c r="AX176" s="22">
        <v>0</v>
      </c>
      <c r="AY176" s="22">
        <v>0</v>
      </c>
      <c r="AZ176" s="22">
        <v>0</v>
      </c>
      <c r="BA176" s="22">
        <v>0</v>
      </c>
      <c r="BB176" s="22">
        <v>0</v>
      </c>
      <c r="BC176" s="22">
        <v>0</v>
      </c>
      <c r="BD176" s="22">
        <v>0</v>
      </c>
      <c r="BE176" s="22">
        <v>0</v>
      </c>
      <c r="BF176" s="22">
        <v>0</v>
      </c>
      <c r="BG176" s="22">
        <v>0</v>
      </c>
      <c r="BH176" s="22">
        <v>0</v>
      </c>
      <c r="BI176" s="22">
        <v>0</v>
      </c>
      <c r="BJ176" s="22">
        <v>0</v>
      </c>
      <c r="BK176" s="22">
        <v>-152462.81</v>
      </c>
      <c r="BL176" s="22">
        <v>860861.42</v>
      </c>
      <c r="BM176" s="22">
        <v>76612.800000000003</v>
      </c>
      <c r="BN176" s="22">
        <v>494008.26</v>
      </c>
      <c r="BO176" s="22">
        <v>-19217.89</v>
      </c>
      <c r="BP176" s="22">
        <v>558193.04</v>
      </c>
      <c r="BQ176" s="22">
        <v>266826.26</v>
      </c>
      <c r="BR176" s="22">
        <v>188682.28</v>
      </c>
      <c r="BS176" s="22">
        <v>539492.30000000005</v>
      </c>
      <c r="BT176" s="22">
        <v>776217.48</v>
      </c>
      <c r="BU176" s="22">
        <v>229045.95</v>
      </c>
      <c r="BV176" s="22">
        <v>357067.94</v>
      </c>
      <c r="BW176" s="22">
        <v>917222.45</v>
      </c>
      <c r="BX176" s="22">
        <v>996508.05</v>
      </c>
      <c r="BY176" s="22">
        <v>-10666.82</v>
      </c>
      <c r="BZ176" s="22">
        <v>-236116.24</v>
      </c>
      <c r="CA176" s="22">
        <v>-90902.9</v>
      </c>
      <c r="CB176" s="22">
        <v>59971.48</v>
      </c>
      <c r="CC176" s="22">
        <v>-437844.03</v>
      </c>
      <c r="CD176" s="22">
        <v>835544.64</v>
      </c>
      <c r="CE176" s="22">
        <v>591007.19999999995</v>
      </c>
      <c r="CF176" s="22">
        <v>226345.02</v>
      </c>
      <c r="CG176" s="22">
        <v>-126160.03</v>
      </c>
      <c r="CH176" s="22">
        <v>842603.65</v>
      </c>
      <c r="CI176" s="22">
        <v>427983.4</v>
      </c>
      <c r="CJ176" s="22">
        <v>-400325.64</v>
      </c>
      <c r="CK176" s="22">
        <v>706101.64</v>
      </c>
      <c r="CL176" s="22">
        <v>555824.67000000004</v>
      </c>
      <c r="CM176" s="22">
        <v>1568808.8</v>
      </c>
      <c r="CN176" s="22">
        <v>883551.88</v>
      </c>
      <c r="CO176" s="22">
        <v>502389.04</v>
      </c>
      <c r="CP176" s="22">
        <v>637411.24</v>
      </c>
      <c r="CQ176" s="22">
        <v>882214.02</v>
      </c>
      <c r="CR176" s="22">
        <v>565901</v>
      </c>
      <c r="CS176" s="22">
        <v>467620.99</v>
      </c>
      <c r="CT176" s="22">
        <v>639848.17000000004</v>
      </c>
      <c r="CU176" s="22">
        <v>436564.50999999995</v>
      </c>
      <c r="CV176" s="22">
        <v>835834.3</v>
      </c>
      <c r="CW176" s="22">
        <v>-672872.68</v>
      </c>
      <c r="CX176" s="22">
        <v>614671.35999999999</v>
      </c>
      <c r="CY176" s="22">
        <v>-340080</v>
      </c>
      <c r="CZ176" s="22">
        <v>858966.76</v>
      </c>
      <c r="DA176" s="22">
        <v>-722590.14</v>
      </c>
      <c r="DB176" s="22">
        <v>330914.15000000002</v>
      </c>
      <c r="DC176" s="22">
        <v>218839.05</v>
      </c>
      <c r="DD176" s="22">
        <v>-61506.91</v>
      </c>
      <c r="DE176" s="22">
        <v>-535745.41</v>
      </c>
      <c r="DF176" s="22">
        <v>931970.99</v>
      </c>
      <c r="DG176" s="22">
        <v>61823.27</v>
      </c>
      <c r="DH176" s="22">
        <v>-377140.42</v>
      </c>
      <c r="DI176" s="22">
        <v>49115.31</v>
      </c>
      <c r="DJ176" s="22">
        <v>520051.73</v>
      </c>
      <c r="DK176" s="22">
        <v>-576165.30000000005</v>
      </c>
      <c r="DL176" s="22">
        <v>-160641.81</v>
      </c>
      <c r="DM176" s="22">
        <v>414082.94</v>
      </c>
      <c r="DN176" s="22">
        <v>6068.13</v>
      </c>
      <c r="DO176" s="22">
        <v>-221457.49</v>
      </c>
      <c r="DP176" s="22">
        <v>121947.7</v>
      </c>
      <c r="DQ176" s="22">
        <v>231310.88</v>
      </c>
      <c r="DR176" s="22">
        <v>-231195.37</v>
      </c>
      <c r="DS176" s="22">
        <v>-449811.42</v>
      </c>
      <c r="DT176" s="315">
        <f>'Schedule 8&amp;24'!C44+'Schedule 8&amp;24'!D44</f>
        <v>266324.22000000009</v>
      </c>
      <c r="DU176" s="315">
        <f>'Schedule 8&amp;24'!E44</f>
        <v>-289037.93</v>
      </c>
      <c r="DV176" s="315">
        <f>'Schedule 8&amp;24'!F44</f>
        <v>-376826.05</v>
      </c>
      <c r="DW176" s="315">
        <f>'Schedule 8&amp;24'!G44</f>
        <v>-1400181.6</v>
      </c>
      <c r="DX176" s="315">
        <f>'Schedule 8&amp;24'!H44</f>
        <v>-307460.67</v>
      </c>
      <c r="DY176" s="315">
        <f>'Schedule 8&amp;24'!I44</f>
        <v>463033.33</v>
      </c>
      <c r="DZ176" s="315">
        <f>'Schedule 8&amp;24'!J44</f>
        <v>926551.24</v>
      </c>
      <c r="EA176" s="315">
        <f>'Schedule 8&amp;24'!K44</f>
        <v>378390.67</v>
      </c>
      <c r="EB176" s="315">
        <f>'Schedule 8&amp;24'!L44</f>
        <v>458192.79</v>
      </c>
      <c r="EC176" s="315">
        <f>'Schedule 8&amp;24'!M44</f>
        <v>-616628.89</v>
      </c>
      <c r="ED176" s="315">
        <f>'Schedule 8&amp;24'!N44</f>
        <v>-100101.58</v>
      </c>
      <c r="EE176" s="315">
        <f>'Schedule 8&amp;24'!O44</f>
        <v>653582.99</v>
      </c>
      <c r="EF176" s="315">
        <f>'Schedule 8&amp;24'!P44</f>
        <v>-136090.89000000001</v>
      </c>
      <c r="EG176" s="315">
        <f>'Schedule 8&amp;24'!Q44</f>
        <v>571598.84</v>
      </c>
    </row>
    <row r="177" spans="1:139" x14ac:dyDescent="0.2">
      <c r="B177" s="90" t="s">
        <v>152</v>
      </c>
      <c r="D177" s="18">
        <f t="shared" ref="D177:AI177" si="971">SUM(D172:D176)</f>
        <v>0</v>
      </c>
      <c r="E177" s="18">
        <f t="shared" si="971"/>
        <v>0</v>
      </c>
      <c r="F177" s="18">
        <f t="shared" si="971"/>
        <v>0</v>
      </c>
      <c r="G177" s="18">
        <f t="shared" si="971"/>
        <v>0</v>
      </c>
      <c r="H177" s="18">
        <f t="shared" si="971"/>
        <v>0</v>
      </c>
      <c r="I177" s="18">
        <f t="shared" si="971"/>
        <v>0</v>
      </c>
      <c r="J177" s="18">
        <f t="shared" si="971"/>
        <v>0</v>
      </c>
      <c r="K177" s="18">
        <f t="shared" si="971"/>
        <v>0</v>
      </c>
      <c r="L177" s="18">
        <f t="shared" si="971"/>
        <v>0</v>
      </c>
      <c r="M177" s="18">
        <f t="shared" si="971"/>
        <v>0</v>
      </c>
      <c r="N177" s="18">
        <f t="shared" si="971"/>
        <v>0</v>
      </c>
      <c r="O177" s="18">
        <f t="shared" si="971"/>
        <v>0</v>
      </c>
      <c r="P177" s="18">
        <f t="shared" si="971"/>
        <v>0</v>
      </c>
      <c r="Q177" s="18">
        <f t="shared" si="971"/>
        <v>0</v>
      </c>
      <c r="R177" s="18">
        <f t="shared" si="971"/>
        <v>0</v>
      </c>
      <c r="S177" s="18">
        <f t="shared" si="971"/>
        <v>0</v>
      </c>
      <c r="T177" s="18">
        <f t="shared" si="971"/>
        <v>0</v>
      </c>
      <c r="U177" s="18">
        <f t="shared" si="971"/>
        <v>0</v>
      </c>
      <c r="V177" s="18">
        <f t="shared" si="971"/>
        <v>0</v>
      </c>
      <c r="W177" s="18">
        <f t="shared" si="971"/>
        <v>0</v>
      </c>
      <c r="X177" s="18">
        <f t="shared" si="971"/>
        <v>0</v>
      </c>
      <c r="Y177" s="18">
        <f t="shared" si="971"/>
        <v>0</v>
      </c>
      <c r="Z177" s="18">
        <f t="shared" si="971"/>
        <v>0</v>
      </c>
      <c r="AA177" s="18">
        <f t="shared" si="971"/>
        <v>0</v>
      </c>
      <c r="AB177" s="18">
        <f t="shared" si="971"/>
        <v>0</v>
      </c>
      <c r="AC177" s="18">
        <f t="shared" si="971"/>
        <v>0</v>
      </c>
      <c r="AD177" s="18">
        <f t="shared" si="971"/>
        <v>0</v>
      </c>
      <c r="AE177" s="18">
        <f t="shared" si="971"/>
        <v>0</v>
      </c>
      <c r="AF177" s="18">
        <f t="shared" si="971"/>
        <v>0</v>
      </c>
      <c r="AG177" s="18">
        <f t="shared" si="971"/>
        <v>0</v>
      </c>
      <c r="AH177" s="18">
        <f t="shared" si="971"/>
        <v>0</v>
      </c>
      <c r="AI177" s="18">
        <f t="shared" si="971"/>
        <v>0</v>
      </c>
      <c r="AJ177" s="18">
        <f t="shared" ref="AJ177:BO177" si="972">SUM(AJ172:AJ176)</f>
        <v>0</v>
      </c>
      <c r="AK177" s="18">
        <f t="shared" si="972"/>
        <v>0</v>
      </c>
      <c r="AL177" s="18">
        <f t="shared" si="972"/>
        <v>0</v>
      </c>
      <c r="AM177" s="18">
        <f t="shared" si="972"/>
        <v>0</v>
      </c>
      <c r="AN177" s="18">
        <f t="shared" si="972"/>
        <v>0</v>
      </c>
      <c r="AO177" s="18">
        <f t="shared" si="972"/>
        <v>0</v>
      </c>
      <c r="AP177" s="18">
        <f t="shared" si="972"/>
        <v>0</v>
      </c>
      <c r="AQ177" s="18">
        <f t="shared" si="972"/>
        <v>0</v>
      </c>
      <c r="AR177" s="18">
        <f t="shared" si="972"/>
        <v>0</v>
      </c>
      <c r="AS177" s="18">
        <f t="shared" si="972"/>
        <v>0</v>
      </c>
      <c r="AT177" s="18">
        <f t="shared" si="972"/>
        <v>0</v>
      </c>
      <c r="AU177" s="18">
        <f t="shared" si="972"/>
        <v>0</v>
      </c>
      <c r="AV177" s="18">
        <f t="shared" si="972"/>
        <v>0</v>
      </c>
      <c r="AW177" s="18">
        <f t="shared" si="972"/>
        <v>0</v>
      </c>
      <c r="AX177" s="18">
        <f t="shared" si="972"/>
        <v>0</v>
      </c>
      <c r="AY177" s="18">
        <f t="shared" si="972"/>
        <v>0</v>
      </c>
      <c r="AZ177" s="18">
        <f t="shared" si="972"/>
        <v>0</v>
      </c>
      <c r="BA177" s="18">
        <f t="shared" si="972"/>
        <v>0</v>
      </c>
      <c r="BB177" s="18">
        <f t="shared" si="972"/>
        <v>0</v>
      </c>
      <c r="BC177" s="18">
        <f t="shared" si="972"/>
        <v>0</v>
      </c>
      <c r="BD177" s="18">
        <f t="shared" si="972"/>
        <v>0</v>
      </c>
      <c r="BE177" s="18">
        <f t="shared" si="972"/>
        <v>0</v>
      </c>
      <c r="BF177" s="18">
        <f t="shared" si="972"/>
        <v>0</v>
      </c>
      <c r="BG177" s="18">
        <f t="shared" si="972"/>
        <v>0</v>
      </c>
      <c r="BH177" s="18">
        <f t="shared" si="972"/>
        <v>0</v>
      </c>
      <c r="BI177" s="18">
        <f t="shared" si="972"/>
        <v>0</v>
      </c>
      <c r="BJ177" s="18">
        <f t="shared" si="972"/>
        <v>0</v>
      </c>
      <c r="BK177" s="18">
        <f t="shared" si="972"/>
        <v>-152462.81</v>
      </c>
      <c r="BL177" s="18">
        <f t="shared" si="972"/>
        <v>5462972.7087190002</v>
      </c>
      <c r="BM177" s="18">
        <f t="shared" si="972"/>
        <v>76612.800000000003</v>
      </c>
      <c r="BN177" s="18">
        <f t="shared" si="972"/>
        <v>494008.26</v>
      </c>
      <c r="BO177" s="18">
        <f t="shared" si="972"/>
        <v>-19217.89</v>
      </c>
      <c r="BP177" s="18">
        <f t="shared" ref="BP177:DS177" si="973">SUM(BP172:BP176)</f>
        <v>-3891455.4387190007</v>
      </c>
      <c r="BQ177" s="18">
        <f t="shared" si="973"/>
        <v>266826.26</v>
      </c>
      <c r="BR177" s="18">
        <f t="shared" si="973"/>
        <v>188682.28</v>
      </c>
      <c r="BS177" s="18">
        <f t="shared" si="973"/>
        <v>539492.30000000005</v>
      </c>
      <c r="BT177" s="18">
        <f t="shared" si="973"/>
        <v>776217.48</v>
      </c>
      <c r="BU177" s="18">
        <f t="shared" si="973"/>
        <v>229045.95</v>
      </c>
      <c r="BV177" s="18">
        <f t="shared" si="973"/>
        <v>357067.94</v>
      </c>
      <c r="BW177" s="18">
        <f t="shared" si="973"/>
        <v>917222.45</v>
      </c>
      <c r="BX177" s="18">
        <f t="shared" si="973"/>
        <v>996508.05</v>
      </c>
      <c r="BY177" s="18">
        <f t="shared" si="973"/>
        <v>-10666.82</v>
      </c>
      <c r="BZ177" s="18">
        <f t="shared" si="973"/>
        <v>-236116.24</v>
      </c>
      <c r="CA177" s="18">
        <f t="shared" si="973"/>
        <v>-90902.9</v>
      </c>
      <c r="CB177" s="18">
        <f t="shared" si="973"/>
        <v>-5185040.8099999996</v>
      </c>
      <c r="CC177" s="18">
        <f t="shared" si="973"/>
        <v>-437844.03</v>
      </c>
      <c r="CD177" s="18">
        <f t="shared" si="973"/>
        <v>835544.64</v>
      </c>
      <c r="CE177" s="18">
        <f t="shared" si="973"/>
        <v>591007.19999999995</v>
      </c>
      <c r="CF177" s="18">
        <f t="shared" si="973"/>
        <v>226345.02</v>
      </c>
      <c r="CG177" s="18">
        <f t="shared" si="973"/>
        <v>-126160.03</v>
      </c>
      <c r="CH177" s="18">
        <f t="shared" si="973"/>
        <v>842603.65</v>
      </c>
      <c r="CI177" s="18">
        <f t="shared" si="973"/>
        <v>427983.4</v>
      </c>
      <c r="CJ177" s="18">
        <f t="shared" ref="CJ177:CU177" si="974">SUM(CJ172:CJ176)</f>
        <v>-400325.64</v>
      </c>
      <c r="CK177" s="18">
        <f t="shared" si="974"/>
        <v>706101.64</v>
      </c>
      <c r="CL177" s="18">
        <f t="shared" si="974"/>
        <v>555824.67000000004</v>
      </c>
      <c r="CM177" s="18">
        <f t="shared" si="974"/>
        <v>1568673.55</v>
      </c>
      <c r="CN177" s="18">
        <f t="shared" si="974"/>
        <v>-2194721.5399999991</v>
      </c>
      <c r="CO177" s="18">
        <f t="shared" si="974"/>
        <v>502389.04</v>
      </c>
      <c r="CP177" s="18">
        <f t="shared" si="974"/>
        <v>637411.24</v>
      </c>
      <c r="CQ177" s="18">
        <f t="shared" si="974"/>
        <v>882214.02</v>
      </c>
      <c r="CR177" s="18">
        <f t="shared" si="974"/>
        <v>565901</v>
      </c>
      <c r="CS177" s="18">
        <f t="shared" si="974"/>
        <v>467620.99</v>
      </c>
      <c r="CT177" s="18">
        <f t="shared" si="974"/>
        <v>639848.17000000004</v>
      </c>
      <c r="CU177" s="18">
        <f t="shared" si="974"/>
        <v>436564.50999999995</v>
      </c>
      <c r="CV177" s="18">
        <f t="shared" ref="CV177:DH177" si="975">SUM(CV172:CV176)</f>
        <v>835834.3</v>
      </c>
      <c r="CW177" s="18">
        <f t="shared" si="975"/>
        <v>-672872.68</v>
      </c>
      <c r="CX177" s="18">
        <f t="shared" si="975"/>
        <v>614671.35999999999</v>
      </c>
      <c r="CY177" s="18">
        <f t="shared" si="975"/>
        <v>-340080</v>
      </c>
      <c r="CZ177" s="18">
        <f t="shared" si="975"/>
        <v>-4611785.7685300941</v>
      </c>
      <c r="DA177" s="18">
        <f t="shared" si="975"/>
        <v>-722590.14</v>
      </c>
      <c r="DB177" s="18">
        <f t="shared" si="975"/>
        <v>330914.15000000002</v>
      </c>
      <c r="DC177" s="18">
        <f t="shared" si="975"/>
        <v>218839.05</v>
      </c>
      <c r="DD177" s="18">
        <f t="shared" si="975"/>
        <v>-61506.91</v>
      </c>
      <c r="DE177" s="18">
        <f t="shared" si="975"/>
        <v>-535745.41</v>
      </c>
      <c r="DF177" s="18">
        <f t="shared" si="975"/>
        <v>931970.99</v>
      </c>
      <c r="DG177" s="18">
        <f t="shared" si="975"/>
        <v>61823.27</v>
      </c>
      <c r="DH177" s="18">
        <f t="shared" si="975"/>
        <v>-377140.42</v>
      </c>
      <c r="DI177" s="18">
        <f t="shared" si="973"/>
        <v>49115.31</v>
      </c>
      <c r="DJ177" s="18">
        <f t="shared" si="973"/>
        <v>520051.73</v>
      </c>
      <c r="DK177" s="18">
        <f t="shared" si="973"/>
        <v>-576165.30000000005</v>
      </c>
      <c r="DL177" s="18">
        <f t="shared" si="973"/>
        <v>-3655889.0914699063</v>
      </c>
      <c r="DM177" s="18">
        <f t="shared" si="973"/>
        <v>414082.94</v>
      </c>
      <c r="DN177" s="18">
        <f t="shared" si="973"/>
        <v>6068.13</v>
      </c>
      <c r="DO177" s="18">
        <f t="shared" si="973"/>
        <v>-221457.49</v>
      </c>
      <c r="DP177" s="18">
        <f t="shared" si="973"/>
        <v>121947.7</v>
      </c>
      <c r="DQ177" s="18">
        <f t="shared" si="973"/>
        <v>231310.88</v>
      </c>
      <c r="DR177" s="18">
        <f t="shared" si="973"/>
        <v>-231195.37</v>
      </c>
      <c r="DS177" s="18">
        <f t="shared" si="973"/>
        <v>-449811.42</v>
      </c>
      <c r="DT177" s="18">
        <f t="shared" ref="DT177:DW177" si="976">SUM(DT172:DT176)</f>
        <v>266324.22000000009</v>
      </c>
      <c r="DU177" s="18">
        <f t="shared" si="976"/>
        <v>-289037.93</v>
      </c>
      <c r="DV177" s="18">
        <f t="shared" si="976"/>
        <v>-376826.05</v>
      </c>
      <c r="DW177" s="18">
        <f t="shared" si="976"/>
        <v>-1400181.6</v>
      </c>
      <c r="DX177" s="18">
        <f t="shared" ref="DX177:EG177" si="977">SUM(DX172:DX176)</f>
        <v>366374.45</v>
      </c>
      <c r="DY177" s="18">
        <f t="shared" si="977"/>
        <v>463033.33</v>
      </c>
      <c r="DZ177" s="18">
        <f t="shared" si="977"/>
        <v>926551.24</v>
      </c>
      <c r="EA177" s="18">
        <f t="shared" si="977"/>
        <v>378390.67</v>
      </c>
      <c r="EB177" s="18">
        <f t="shared" si="977"/>
        <v>458192.79</v>
      </c>
      <c r="EC177" s="18">
        <f t="shared" si="977"/>
        <v>-616628.89</v>
      </c>
      <c r="ED177" s="18">
        <f t="shared" si="977"/>
        <v>-100101.58</v>
      </c>
      <c r="EE177" s="18">
        <f t="shared" si="977"/>
        <v>653582.99</v>
      </c>
      <c r="EF177" s="18">
        <f t="shared" si="977"/>
        <v>-136090.89000000001</v>
      </c>
      <c r="EG177" s="18">
        <f t="shared" si="977"/>
        <v>571598.84</v>
      </c>
      <c r="EH177" s="18">
        <f t="shared" ref="EH177:EI177" si="978">SUM(EH172:EH176)</f>
        <v>0</v>
      </c>
      <c r="EI177" s="18">
        <f t="shared" si="978"/>
        <v>0</v>
      </c>
    </row>
    <row r="178" spans="1:139" x14ac:dyDescent="0.2">
      <c r="B178" s="90" t="s">
        <v>153</v>
      </c>
      <c r="D178" s="94">
        <f t="shared" ref="D178:AI178" si="979">D171+D177</f>
        <v>0</v>
      </c>
      <c r="E178" s="94">
        <f t="shared" si="979"/>
        <v>0</v>
      </c>
      <c r="F178" s="94">
        <f t="shared" si="979"/>
        <v>0</v>
      </c>
      <c r="G178" s="94">
        <f t="shared" si="979"/>
        <v>0</v>
      </c>
      <c r="H178" s="94">
        <f t="shared" si="979"/>
        <v>0</v>
      </c>
      <c r="I178" s="94">
        <f t="shared" si="979"/>
        <v>0</v>
      </c>
      <c r="J178" s="94">
        <f t="shared" si="979"/>
        <v>0</v>
      </c>
      <c r="K178" s="94">
        <f t="shared" si="979"/>
        <v>0</v>
      </c>
      <c r="L178" s="94">
        <f t="shared" si="979"/>
        <v>0</v>
      </c>
      <c r="M178" s="94">
        <f t="shared" si="979"/>
        <v>0</v>
      </c>
      <c r="N178" s="94">
        <f t="shared" si="979"/>
        <v>0</v>
      </c>
      <c r="O178" s="94">
        <f t="shared" si="979"/>
        <v>0</v>
      </c>
      <c r="P178" s="94">
        <f t="shared" si="979"/>
        <v>0</v>
      </c>
      <c r="Q178" s="94">
        <f t="shared" si="979"/>
        <v>0</v>
      </c>
      <c r="R178" s="94">
        <f t="shared" si="979"/>
        <v>0</v>
      </c>
      <c r="S178" s="94">
        <f t="shared" si="979"/>
        <v>0</v>
      </c>
      <c r="T178" s="94">
        <f t="shared" si="979"/>
        <v>0</v>
      </c>
      <c r="U178" s="94">
        <f t="shared" si="979"/>
        <v>0</v>
      </c>
      <c r="V178" s="94">
        <f t="shared" si="979"/>
        <v>0</v>
      </c>
      <c r="W178" s="94">
        <f t="shared" si="979"/>
        <v>0</v>
      </c>
      <c r="X178" s="94">
        <f t="shared" si="979"/>
        <v>0</v>
      </c>
      <c r="Y178" s="94">
        <f t="shared" si="979"/>
        <v>0</v>
      </c>
      <c r="Z178" s="94">
        <f t="shared" si="979"/>
        <v>0</v>
      </c>
      <c r="AA178" s="94">
        <f t="shared" si="979"/>
        <v>0</v>
      </c>
      <c r="AB178" s="94">
        <f t="shared" si="979"/>
        <v>0</v>
      </c>
      <c r="AC178" s="94">
        <f t="shared" si="979"/>
        <v>0</v>
      </c>
      <c r="AD178" s="94">
        <f t="shared" si="979"/>
        <v>0</v>
      </c>
      <c r="AE178" s="94">
        <f t="shared" si="979"/>
        <v>0</v>
      </c>
      <c r="AF178" s="94">
        <f t="shared" si="979"/>
        <v>0</v>
      </c>
      <c r="AG178" s="94">
        <f t="shared" si="979"/>
        <v>0</v>
      </c>
      <c r="AH178" s="94">
        <f t="shared" si="979"/>
        <v>0</v>
      </c>
      <c r="AI178" s="94">
        <f t="shared" si="979"/>
        <v>0</v>
      </c>
      <c r="AJ178" s="94">
        <f t="shared" ref="AJ178:BO178" si="980">AJ171+AJ177</f>
        <v>0</v>
      </c>
      <c r="AK178" s="94">
        <f t="shared" si="980"/>
        <v>0</v>
      </c>
      <c r="AL178" s="94">
        <f t="shared" si="980"/>
        <v>0</v>
      </c>
      <c r="AM178" s="94">
        <f t="shared" si="980"/>
        <v>0</v>
      </c>
      <c r="AN178" s="94">
        <f t="shared" si="980"/>
        <v>0</v>
      </c>
      <c r="AO178" s="94">
        <f t="shared" si="980"/>
        <v>0</v>
      </c>
      <c r="AP178" s="94">
        <f t="shared" si="980"/>
        <v>0</v>
      </c>
      <c r="AQ178" s="94">
        <f t="shared" si="980"/>
        <v>0</v>
      </c>
      <c r="AR178" s="94">
        <f t="shared" si="980"/>
        <v>0</v>
      </c>
      <c r="AS178" s="94">
        <f t="shared" si="980"/>
        <v>0</v>
      </c>
      <c r="AT178" s="94">
        <f t="shared" si="980"/>
        <v>0</v>
      </c>
      <c r="AU178" s="94">
        <f t="shared" si="980"/>
        <v>0</v>
      </c>
      <c r="AV178" s="94">
        <f t="shared" si="980"/>
        <v>0</v>
      </c>
      <c r="AW178" s="94">
        <f t="shared" si="980"/>
        <v>0</v>
      </c>
      <c r="AX178" s="94">
        <f t="shared" si="980"/>
        <v>0</v>
      </c>
      <c r="AY178" s="94">
        <f t="shared" si="980"/>
        <v>0</v>
      </c>
      <c r="AZ178" s="94">
        <f t="shared" si="980"/>
        <v>0</v>
      </c>
      <c r="BA178" s="94">
        <f t="shared" si="980"/>
        <v>0</v>
      </c>
      <c r="BB178" s="94">
        <f t="shared" si="980"/>
        <v>0</v>
      </c>
      <c r="BC178" s="94">
        <f t="shared" si="980"/>
        <v>0</v>
      </c>
      <c r="BD178" s="94">
        <f t="shared" si="980"/>
        <v>0</v>
      </c>
      <c r="BE178" s="94">
        <f t="shared" si="980"/>
        <v>0</v>
      </c>
      <c r="BF178" s="94">
        <f t="shared" si="980"/>
        <v>0</v>
      </c>
      <c r="BG178" s="94">
        <f t="shared" si="980"/>
        <v>0</v>
      </c>
      <c r="BH178" s="94">
        <f t="shared" si="980"/>
        <v>0</v>
      </c>
      <c r="BI178" s="94">
        <f t="shared" si="980"/>
        <v>0</v>
      </c>
      <c r="BJ178" s="94">
        <f t="shared" si="980"/>
        <v>0</v>
      </c>
      <c r="BK178" s="94">
        <f t="shared" si="980"/>
        <v>-152462.81</v>
      </c>
      <c r="BL178" s="94">
        <f t="shared" si="980"/>
        <v>5310509.8987190006</v>
      </c>
      <c r="BM178" s="94">
        <f t="shared" si="980"/>
        <v>5387122.6987190004</v>
      </c>
      <c r="BN178" s="94">
        <f t="shared" si="980"/>
        <v>5881130.9587190002</v>
      </c>
      <c r="BO178" s="94">
        <f t="shared" si="980"/>
        <v>5861913.0687190006</v>
      </c>
      <c r="BP178" s="94">
        <f t="shared" ref="BP178:DS178" si="981">BP171+BP177</f>
        <v>1970457.63</v>
      </c>
      <c r="BQ178" s="94">
        <f t="shared" si="981"/>
        <v>2237283.8899999997</v>
      </c>
      <c r="BR178" s="94">
        <f t="shared" si="981"/>
        <v>2425966.1699999995</v>
      </c>
      <c r="BS178" s="94">
        <f t="shared" si="981"/>
        <v>2965458.4699999997</v>
      </c>
      <c r="BT178" s="94">
        <f t="shared" si="981"/>
        <v>3741675.9499999997</v>
      </c>
      <c r="BU178" s="94">
        <f t="shared" si="981"/>
        <v>3970721.9</v>
      </c>
      <c r="BV178" s="94">
        <f t="shared" si="981"/>
        <v>4327789.84</v>
      </c>
      <c r="BW178" s="94">
        <f t="shared" si="981"/>
        <v>5245012.29</v>
      </c>
      <c r="BX178" s="94">
        <f t="shared" si="981"/>
        <v>6241520.3399999999</v>
      </c>
      <c r="BY178" s="94">
        <f t="shared" si="981"/>
        <v>6230853.5199999996</v>
      </c>
      <c r="BZ178" s="94">
        <f t="shared" si="981"/>
        <v>5994737.2799999993</v>
      </c>
      <c r="CA178" s="94">
        <f t="shared" si="981"/>
        <v>5903834.379999999</v>
      </c>
      <c r="CB178" s="94">
        <f t="shared" si="981"/>
        <v>718793.56999999937</v>
      </c>
      <c r="CC178" s="94">
        <f t="shared" si="981"/>
        <v>280949.53999999934</v>
      </c>
      <c r="CD178" s="94">
        <f t="shared" si="981"/>
        <v>1116494.1799999992</v>
      </c>
      <c r="CE178" s="94">
        <f t="shared" si="981"/>
        <v>1707501.3799999992</v>
      </c>
      <c r="CF178" s="94">
        <f t="shared" si="981"/>
        <v>1933846.3999999992</v>
      </c>
      <c r="CG178" s="94">
        <f t="shared" si="981"/>
        <v>1807686.3699999992</v>
      </c>
      <c r="CH178" s="94">
        <f t="shared" si="981"/>
        <v>2650290.0199999991</v>
      </c>
      <c r="CI178" s="94">
        <f t="shared" si="981"/>
        <v>3078273.419999999</v>
      </c>
      <c r="CJ178" s="94">
        <f t="shared" ref="CJ178:CU178" si="982">CJ171+CJ177</f>
        <v>2677947.7799999989</v>
      </c>
      <c r="CK178" s="94">
        <f t="shared" si="982"/>
        <v>3384049.419999999</v>
      </c>
      <c r="CL178" s="94">
        <f t="shared" si="982"/>
        <v>3939874.0899999989</v>
      </c>
      <c r="CM178" s="94">
        <f t="shared" si="982"/>
        <v>5508547.6399999987</v>
      </c>
      <c r="CN178" s="94">
        <f t="shared" si="982"/>
        <v>3313826.0999999996</v>
      </c>
      <c r="CO178" s="94">
        <f t="shared" si="982"/>
        <v>3816215.1399999997</v>
      </c>
      <c r="CP178" s="94">
        <f t="shared" si="982"/>
        <v>4453626.38</v>
      </c>
      <c r="CQ178" s="94">
        <f t="shared" si="982"/>
        <v>5335840.4000000004</v>
      </c>
      <c r="CR178" s="94">
        <f t="shared" si="982"/>
        <v>5901741.4000000004</v>
      </c>
      <c r="CS178" s="94">
        <f t="shared" si="982"/>
        <v>6369362.3900000006</v>
      </c>
      <c r="CT178" s="94">
        <f t="shared" si="982"/>
        <v>7009210.5600000005</v>
      </c>
      <c r="CU178" s="94">
        <f t="shared" si="982"/>
        <v>7445775.0700000003</v>
      </c>
      <c r="CV178" s="94">
        <f t="shared" ref="CV178:DH178" si="983">CV171+CV177</f>
        <v>8281609.3700000001</v>
      </c>
      <c r="CW178" s="94">
        <f t="shared" si="983"/>
        <v>7608736.6900000004</v>
      </c>
      <c r="CX178" s="94">
        <f t="shared" si="983"/>
        <v>8223408.0500000007</v>
      </c>
      <c r="CY178" s="94">
        <f t="shared" si="983"/>
        <v>7883328.0500000007</v>
      </c>
      <c r="CZ178" s="94">
        <f t="shared" si="983"/>
        <v>3271542.2814699067</v>
      </c>
      <c r="DA178" s="94">
        <f t="shared" si="983"/>
        <v>2548952.1414699065</v>
      </c>
      <c r="DB178" s="94">
        <f t="shared" si="983"/>
        <v>2879866.2914699065</v>
      </c>
      <c r="DC178" s="94">
        <f t="shared" si="983"/>
        <v>3098705.3414699063</v>
      </c>
      <c r="DD178" s="94">
        <f t="shared" si="983"/>
        <v>3037198.4314699061</v>
      </c>
      <c r="DE178" s="94">
        <f t="shared" si="983"/>
        <v>2501453.021469906</v>
      </c>
      <c r="DF178" s="94">
        <f t="shared" si="983"/>
        <v>3433424.0114699062</v>
      </c>
      <c r="DG178" s="94">
        <f t="shared" si="983"/>
        <v>3495247.2814699062</v>
      </c>
      <c r="DH178" s="94">
        <f t="shared" si="983"/>
        <v>3118106.8614699063</v>
      </c>
      <c r="DI178" s="94">
        <f t="shared" si="981"/>
        <v>3167222.1714699063</v>
      </c>
      <c r="DJ178" s="94">
        <f t="shared" si="981"/>
        <v>3687273.9014699063</v>
      </c>
      <c r="DK178" s="94">
        <f t="shared" si="981"/>
        <v>3111108.601469906</v>
      </c>
      <c r="DL178" s="94">
        <f t="shared" si="981"/>
        <v>-544780.49000000022</v>
      </c>
      <c r="DM178" s="94">
        <f t="shared" si="981"/>
        <v>-130697.55000000022</v>
      </c>
      <c r="DN178" s="94">
        <f t="shared" si="981"/>
        <v>-124629.42000000022</v>
      </c>
      <c r="DO178" s="94">
        <f t="shared" si="981"/>
        <v>-346086.91000000021</v>
      </c>
      <c r="DP178" s="94">
        <f t="shared" si="981"/>
        <v>-224139.2100000002</v>
      </c>
      <c r="DQ178" s="94">
        <f t="shared" si="981"/>
        <v>7171.6699999998091</v>
      </c>
      <c r="DR178" s="94">
        <f t="shared" si="981"/>
        <v>-224023.70000000019</v>
      </c>
      <c r="DS178" s="94">
        <f t="shared" si="981"/>
        <v>-673835.12000000011</v>
      </c>
      <c r="DT178" s="94">
        <f t="shared" ref="DT178:DW178" si="984">DT171+DT177</f>
        <v>-407510.9</v>
      </c>
      <c r="DU178" s="94">
        <f t="shared" si="984"/>
        <v>-696548.83000000007</v>
      </c>
      <c r="DV178" s="94">
        <f t="shared" si="984"/>
        <v>-1073374.8800000001</v>
      </c>
      <c r="DW178" s="94">
        <f t="shared" si="984"/>
        <v>-2473556.4800000004</v>
      </c>
      <c r="DX178" s="94">
        <f t="shared" ref="DX178:EG178" si="985">DX171+DX177</f>
        <v>-2107182.0300000003</v>
      </c>
      <c r="DY178" s="94">
        <f t="shared" si="985"/>
        <v>-1644148.7000000002</v>
      </c>
      <c r="DZ178" s="94">
        <f t="shared" si="985"/>
        <v>-717597.4600000002</v>
      </c>
      <c r="EA178" s="94">
        <f t="shared" si="985"/>
        <v>-339206.79000000021</v>
      </c>
      <c r="EB178" s="94">
        <f t="shared" si="985"/>
        <v>118985.99999999977</v>
      </c>
      <c r="EC178" s="94">
        <f t="shared" si="985"/>
        <v>-497642.89000000025</v>
      </c>
      <c r="ED178" s="94">
        <f t="shared" si="985"/>
        <v>-597744.4700000002</v>
      </c>
      <c r="EE178" s="94">
        <f t="shared" si="985"/>
        <v>55838.519999999786</v>
      </c>
      <c r="EF178" s="94">
        <f t="shared" si="985"/>
        <v>-80252.370000000228</v>
      </c>
      <c r="EG178" s="94">
        <f t="shared" si="985"/>
        <v>491346.46999999974</v>
      </c>
      <c r="EH178" s="94">
        <f t="shared" ref="EH178:EI178" si="986">EH171+EH177</f>
        <v>491346.46999999974</v>
      </c>
      <c r="EI178" s="94">
        <f t="shared" si="986"/>
        <v>491346.46999999974</v>
      </c>
    </row>
    <row r="179" spans="1:139" x14ac:dyDescent="0.2">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c r="AO179" s="91"/>
      <c r="AP179" s="91"/>
      <c r="AQ179" s="91"/>
      <c r="AR179" s="91"/>
      <c r="AS179" s="91"/>
      <c r="AT179" s="91"/>
      <c r="AU179" s="91"/>
      <c r="AV179" s="91"/>
      <c r="AW179" s="91"/>
      <c r="AX179" s="91"/>
      <c r="AY179" s="91"/>
      <c r="AZ179" s="91"/>
      <c r="BA179" s="91"/>
      <c r="BB179" s="91"/>
      <c r="BC179" s="91"/>
      <c r="BD179" s="91"/>
      <c r="BE179" s="91"/>
      <c r="BF179" s="91"/>
      <c r="BG179" s="91"/>
      <c r="BH179" s="91"/>
      <c r="BI179" s="91"/>
      <c r="BJ179" s="91"/>
      <c r="BK179" s="91"/>
      <c r="BL179" s="91"/>
      <c r="BM179" s="91"/>
      <c r="BN179" s="91"/>
      <c r="BO179" s="91"/>
      <c r="BP179" s="91"/>
      <c r="BQ179" s="91"/>
      <c r="BR179" s="91"/>
      <c r="BS179" s="91"/>
      <c r="BT179" s="91"/>
      <c r="BU179" s="91"/>
      <c r="BV179" s="91"/>
      <c r="BW179" s="91"/>
      <c r="BX179" s="91"/>
      <c r="BY179" s="91"/>
      <c r="BZ179" s="91"/>
      <c r="CA179" s="91"/>
      <c r="CB179" s="91"/>
      <c r="CC179" s="91"/>
      <c r="CD179" s="91"/>
      <c r="CE179" s="91"/>
      <c r="CF179" s="94"/>
      <c r="CG179" s="94"/>
      <c r="CH179" s="94"/>
      <c r="CI179" s="94"/>
      <c r="CJ179" s="94"/>
      <c r="CK179" s="94"/>
      <c r="CL179" s="94"/>
      <c r="CM179" s="94"/>
      <c r="CN179" s="94"/>
      <c r="CO179" s="94"/>
      <c r="CP179" s="94"/>
      <c r="CQ179" s="94"/>
      <c r="CR179" s="94"/>
      <c r="CS179" s="94"/>
      <c r="CT179" s="94"/>
      <c r="CU179" s="94"/>
      <c r="CV179" s="94"/>
      <c r="CW179" s="94"/>
      <c r="CX179" s="94"/>
      <c r="CY179" s="94"/>
      <c r="CZ179" s="94"/>
      <c r="DA179" s="94"/>
      <c r="DB179" s="94"/>
      <c r="DC179" s="94"/>
      <c r="DD179" s="94"/>
      <c r="DE179" s="94"/>
      <c r="DF179" s="94"/>
      <c r="DG179" s="94"/>
      <c r="DH179" s="94"/>
      <c r="DI179" s="94"/>
      <c r="DJ179" s="94"/>
      <c r="DK179" s="94"/>
      <c r="DL179" s="94"/>
      <c r="DM179" s="94"/>
      <c r="DN179" s="94"/>
      <c r="DO179" s="94"/>
      <c r="DP179" s="94"/>
      <c r="DQ179" s="94"/>
      <c r="DR179" s="94"/>
      <c r="DS179" s="94"/>
      <c r="DT179" s="94"/>
      <c r="DU179" s="94"/>
      <c r="DV179" s="94"/>
      <c r="DW179" s="92"/>
      <c r="DX179" s="92"/>
      <c r="DY179" s="92"/>
      <c r="DZ179" s="92"/>
      <c r="EA179" s="92"/>
      <c r="EB179" s="92"/>
      <c r="EC179" s="92"/>
      <c r="ED179" s="92"/>
      <c r="EE179" s="92"/>
      <c r="EF179" s="92"/>
      <c r="EG179" s="92"/>
      <c r="EH179" s="92"/>
      <c r="EI179" s="92"/>
    </row>
    <row r="180" spans="1:139" ht="10.5" x14ac:dyDescent="0.25">
      <c r="A180" s="89" t="s">
        <v>291</v>
      </c>
      <c r="C180" s="91">
        <v>18237211</v>
      </c>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c r="BB180" s="90"/>
      <c r="BC180" s="90"/>
      <c r="BD180" s="90"/>
      <c r="BE180" s="90"/>
      <c r="BF180" s="90"/>
      <c r="BG180" s="90"/>
      <c r="BH180" s="90"/>
      <c r="BI180" s="90"/>
      <c r="BJ180" s="90"/>
      <c r="BK180" s="90"/>
      <c r="BL180" s="90"/>
      <c r="BM180" s="90"/>
      <c r="BN180" s="90"/>
      <c r="BO180" s="90"/>
      <c r="BP180" s="90"/>
      <c r="BQ180" s="90"/>
      <c r="BR180" s="90"/>
      <c r="BS180" s="90"/>
      <c r="BT180" s="90"/>
      <c r="BU180" s="90"/>
      <c r="BV180" s="90"/>
      <c r="BW180" s="90"/>
      <c r="BX180" s="90"/>
      <c r="BY180" s="90"/>
      <c r="BZ180" s="90"/>
      <c r="CA180" s="90"/>
      <c r="CB180" s="90"/>
      <c r="CC180" s="90"/>
      <c r="CD180" s="90"/>
      <c r="CE180" s="90"/>
      <c r="DV180" s="92"/>
      <c r="DW180" s="92"/>
      <c r="DX180" s="92"/>
      <c r="DY180" s="92"/>
      <c r="DZ180" s="92"/>
      <c r="EA180" s="92"/>
      <c r="EB180" s="92"/>
      <c r="EC180" s="92"/>
      <c r="ED180" s="92"/>
      <c r="EE180" s="92"/>
      <c r="EF180" s="92"/>
      <c r="EG180" s="92"/>
      <c r="EH180" s="92"/>
      <c r="EI180" s="92"/>
    </row>
    <row r="181" spans="1:139" x14ac:dyDescent="0.2">
      <c r="B181" s="90" t="s">
        <v>149</v>
      </c>
      <c r="C181" s="91">
        <v>25400611</v>
      </c>
      <c r="D181" s="94">
        <v>0</v>
      </c>
      <c r="E181" s="94">
        <f t="shared" ref="E181:AJ181" si="987">D188</f>
        <v>0</v>
      </c>
      <c r="F181" s="94">
        <f t="shared" si="987"/>
        <v>0</v>
      </c>
      <c r="G181" s="94">
        <f t="shared" si="987"/>
        <v>0</v>
      </c>
      <c r="H181" s="94">
        <f t="shared" si="987"/>
        <v>0</v>
      </c>
      <c r="I181" s="94">
        <f t="shared" si="987"/>
        <v>0</v>
      </c>
      <c r="J181" s="94">
        <f t="shared" si="987"/>
        <v>0</v>
      </c>
      <c r="K181" s="94">
        <f t="shared" si="987"/>
        <v>0</v>
      </c>
      <c r="L181" s="94">
        <f t="shared" si="987"/>
        <v>0</v>
      </c>
      <c r="M181" s="94">
        <f t="shared" si="987"/>
        <v>0</v>
      </c>
      <c r="N181" s="94">
        <f t="shared" si="987"/>
        <v>0</v>
      </c>
      <c r="O181" s="94">
        <f t="shared" si="987"/>
        <v>0</v>
      </c>
      <c r="P181" s="94">
        <f t="shared" si="987"/>
        <v>0</v>
      </c>
      <c r="Q181" s="94">
        <f t="shared" si="987"/>
        <v>0</v>
      </c>
      <c r="R181" s="94">
        <f t="shared" si="987"/>
        <v>0</v>
      </c>
      <c r="S181" s="94">
        <f t="shared" si="987"/>
        <v>0</v>
      </c>
      <c r="T181" s="94">
        <f t="shared" si="987"/>
        <v>0</v>
      </c>
      <c r="U181" s="94">
        <f t="shared" si="987"/>
        <v>0</v>
      </c>
      <c r="V181" s="94">
        <f t="shared" si="987"/>
        <v>0</v>
      </c>
      <c r="W181" s="94">
        <f t="shared" si="987"/>
        <v>0</v>
      </c>
      <c r="X181" s="94">
        <f t="shared" si="987"/>
        <v>0</v>
      </c>
      <c r="Y181" s="94">
        <f t="shared" si="987"/>
        <v>0</v>
      </c>
      <c r="Z181" s="94">
        <f t="shared" si="987"/>
        <v>0</v>
      </c>
      <c r="AA181" s="94">
        <f t="shared" si="987"/>
        <v>0</v>
      </c>
      <c r="AB181" s="94">
        <f t="shared" si="987"/>
        <v>0</v>
      </c>
      <c r="AC181" s="94">
        <f t="shared" si="987"/>
        <v>0</v>
      </c>
      <c r="AD181" s="94">
        <f t="shared" si="987"/>
        <v>0</v>
      </c>
      <c r="AE181" s="94">
        <f t="shared" si="987"/>
        <v>0</v>
      </c>
      <c r="AF181" s="94">
        <f t="shared" si="987"/>
        <v>0</v>
      </c>
      <c r="AG181" s="94">
        <f t="shared" si="987"/>
        <v>0</v>
      </c>
      <c r="AH181" s="94">
        <f t="shared" si="987"/>
        <v>0</v>
      </c>
      <c r="AI181" s="94">
        <f t="shared" si="987"/>
        <v>0</v>
      </c>
      <c r="AJ181" s="94">
        <f t="shared" si="987"/>
        <v>0</v>
      </c>
      <c r="AK181" s="94">
        <f t="shared" ref="AK181:BP181" si="988">AJ188</f>
        <v>0</v>
      </c>
      <c r="AL181" s="94">
        <f t="shared" si="988"/>
        <v>0</v>
      </c>
      <c r="AM181" s="94">
        <f t="shared" si="988"/>
        <v>0</v>
      </c>
      <c r="AN181" s="94">
        <f t="shared" si="988"/>
        <v>0</v>
      </c>
      <c r="AO181" s="94">
        <f t="shared" si="988"/>
        <v>0</v>
      </c>
      <c r="AP181" s="94">
        <f t="shared" si="988"/>
        <v>0</v>
      </c>
      <c r="AQ181" s="94">
        <f t="shared" si="988"/>
        <v>0</v>
      </c>
      <c r="AR181" s="94">
        <f t="shared" si="988"/>
        <v>0</v>
      </c>
      <c r="AS181" s="94">
        <f t="shared" si="988"/>
        <v>0</v>
      </c>
      <c r="AT181" s="94">
        <f t="shared" si="988"/>
        <v>0</v>
      </c>
      <c r="AU181" s="94">
        <f t="shared" si="988"/>
        <v>0</v>
      </c>
      <c r="AV181" s="94">
        <f t="shared" si="988"/>
        <v>0</v>
      </c>
      <c r="AW181" s="94">
        <f t="shared" si="988"/>
        <v>0</v>
      </c>
      <c r="AX181" s="94">
        <f t="shared" si="988"/>
        <v>0</v>
      </c>
      <c r="AY181" s="94">
        <f t="shared" si="988"/>
        <v>0</v>
      </c>
      <c r="AZ181" s="94">
        <f t="shared" si="988"/>
        <v>0</v>
      </c>
      <c r="BA181" s="94">
        <f t="shared" si="988"/>
        <v>0</v>
      </c>
      <c r="BB181" s="94">
        <f t="shared" si="988"/>
        <v>0</v>
      </c>
      <c r="BC181" s="94">
        <f t="shared" si="988"/>
        <v>0</v>
      </c>
      <c r="BD181" s="94">
        <f t="shared" si="988"/>
        <v>0</v>
      </c>
      <c r="BE181" s="94">
        <f t="shared" si="988"/>
        <v>0</v>
      </c>
      <c r="BF181" s="94">
        <f t="shared" si="988"/>
        <v>0</v>
      </c>
      <c r="BG181" s="94">
        <f t="shared" si="988"/>
        <v>0</v>
      </c>
      <c r="BH181" s="94">
        <f t="shared" si="988"/>
        <v>0</v>
      </c>
      <c r="BI181" s="94">
        <f t="shared" si="988"/>
        <v>0</v>
      </c>
      <c r="BJ181" s="94">
        <f t="shared" si="988"/>
        <v>0</v>
      </c>
      <c r="BK181" s="94">
        <f t="shared" si="988"/>
        <v>0</v>
      </c>
      <c r="BL181" s="94">
        <f t="shared" si="988"/>
        <v>23158.12</v>
      </c>
      <c r="BM181" s="94">
        <f t="shared" si="988"/>
        <v>4866591.7570240004</v>
      </c>
      <c r="BN181" s="94">
        <f t="shared" si="988"/>
        <v>4505332.0170240002</v>
      </c>
      <c r="BO181" s="94">
        <f t="shared" si="988"/>
        <v>4667176.5070240004</v>
      </c>
      <c r="BP181" s="94">
        <f t="shared" si="988"/>
        <v>4061773.0070240004</v>
      </c>
      <c r="BQ181" s="94">
        <f t="shared" ref="BQ181:DR181" si="989">BP188</f>
        <v>-1126496.3099999996</v>
      </c>
      <c r="BR181" s="94">
        <f t="shared" si="989"/>
        <v>-500623.72999999963</v>
      </c>
      <c r="BS181" s="94">
        <f t="shared" si="989"/>
        <v>-722621.01999999967</v>
      </c>
      <c r="BT181" s="94">
        <f t="shared" si="989"/>
        <v>-848896.72999999963</v>
      </c>
      <c r="BU181" s="94">
        <f t="shared" si="989"/>
        <v>309045.34000000043</v>
      </c>
      <c r="BV181" s="94">
        <f t="shared" si="989"/>
        <v>504542.28000000044</v>
      </c>
      <c r="BW181" s="94">
        <f t="shared" si="989"/>
        <v>765174.36000000045</v>
      </c>
      <c r="BX181" s="94">
        <f t="shared" si="989"/>
        <v>1472859.0100000005</v>
      </c>
      <c r="BY181" s="94">
        <f t="shared" si="989"/>
        <v>1639242.9000000004</v>
      </c>
      <c r="BZ181" s="94">
        <f t="shared" si="989"/>
        <v>1280215.2300000004</v>
      </c>
      <c r="CA181" s="94">
        <f t="shared" si="989"/>
        <v>2048594.2600000005</v>
      </c>
      <c r="CB181" s="94">
        <f t="shared" si="989"/>
        <v>2151537.6200000006</v>
      </c>
      <c r="CC181" s="94">
        <f t="shared" si="989"/>
        <v>1276820.3600000001</v>
      </c>
      <c r="CD181" s="94">
        <f t="shared" si="989"/>
        <v>1704022.1600000001</v>
      </c>
      <c r="CE181" s="94">
        <f t="shared" si="989"/>
        <v>1643917.61</v>
      </c>
      <c r="CF181" s="94">
        <f t="shared" si="989"/>
        <v>1201514.08</v>
      </c>
      <c r="CG181" s="94">
        <f t="shared" si="989"/>
        <v>1002131.52</v>
      </c>
      <c r="CH181" s="94">
        <f t="shared" si="989"/>
        <v>2302345.08</v>
      </c>
      <c r="CI181" s="94">
        <f t="shared" si="989"/>
        <v>2967116.99</v>
      </c>
      <c r="CJ181" s="94">
        <f t="shared" si="989"/>
        <v>1565533.0600000003</v>
      </c>
      <c r="CK181" s="94">
        <f t="shared" ref="CK181" si="990">CJ188</f>
        <v>2926389.8200000003</v>
      </c>
      <c r="CL181" s="94">
        <f t="shared" ref="CL181" si="991">CK188</f>
        <v>3115328.0700000003</v>
      </c>
      <c r="CM181" s="94">
        <f t="shared" ref="CM181" si="992">CL188</f>
        <v>4355294.03</v>
      </c>
      <c r="CN181" s="94">
        <f t="shared" ref="CN181" si="993">CM188</f>
        <v>6668969.0500000007</v>
      </c>
      <c r="CO181" s="94">
        <f t="shared" ref="CO181" si="994">CN188</f>
        <v>7232544.3800000008</v>
      </c>
      <c r="CP181" s="94">
        <f t="shared" ref="CP181" si="995">CO188</f>
        <v>8780546.8800000008</v>
      </c>
      <c r="CQ181" s="94">
        <f t="shared" ref="CQ181" si="996">CP188</f>
        <v>9533537.1300000008</v>
      </c>
      <c r="CR181" s="94">
        <f t="shared" ref="CR181" si="997">CQ188</f>
        <v>10899541.390000001</v>
      </c>
      <c r="CS181" s="94">
        <f t="shared" ref="CS181" si="998">CR188</f>
        <v>11737094.850000001</v>
      </c>
      <c r="CT181" s="94">
        <f t="shared" ref="CT181" si="999">CS188</f>
        <v>12540532.700000001</v>
      </c>
      <c r="CU181" s="94">
        <f t="shared" ref="CU181" si="1000">CT188</f>
        <v>13321081.66</v>
      </c>
      <c r="CV181" s="94">
        <f t="shared" ref="CV181" si="1001">CU188</f>
        <v>14170696.08</v>
      </c>
      <c r="CW181" s="94">
        <f t="shared" ref="CW181" si="1002">CV188</f>
        <v>15238924.4</v>
      </c>
      <c r="CX181" s="94">
        <f t="shared" ref="CX181" si="1003">CW188</f>
        <v>15781986.620000001</v>
      </c>
      <c r="CY181" s="94">
        <f t="shared" ref="CY181" si="1004">CX188</f>
        <v>16170252.07</v>
      </c>
      <c r="CZ181" s="94">
        <f t="shared" ref="CZ181" si="1005">CY188</f>
        <v>17127091.93</v>
      </c>
      <c r="DA181" s="94">
        <f t="shared" ref="DA181" si="1006">CZ188</f>
        <v>13005818.335104663</v>
      </c>
      <c r="DB181" s="94">
        <f t="shared" ref="DB181" si="1007">DA188</f>
        <v>12072930.695104662</v>
      </c>
      <c r="DC181" s="94">
        <f t="shared" ref="DC181" si="1008">DB188</f>
        <v>13385236.755104663</v>
      </c>
      <c r="DD181" s="94">
        <f t="shared" ref="DD181" si="1009">DC188</f>
        <v>14002740.395104663</v>
      </c>
      <c r="DE181" s="94">
        <f t="shared" ref="DE181" si="1010">DD188</f>
        <v>14043511.535104664</v>
      </c>
      <c r="DF181" s="94">
        <f t="shared" ref="DF181" si="1011">DE188</f>
        <v>14431822.525104664</v>
      </c>
      <c r="DG181" s="94">
        <f t="shared" ref="DG181" si="1012">DF188</f>
        <v>15508192.695104664</v>
      </c>
      <c r="DH181" s="94">
        <f t="shared" ref="DH181" si="1013">DG188</f>
        <v>15782187.895104663</v>
      </c>
      <c r="DI181" s="94">
        <f t="shared" ref="DI181" si="1014">DH188</f>
        <v>15032094.945104664</v>
      </c>
      <c r="DJ181" s="94">
        <f t="shared" ref="DJ181" si="1015">DI188</f>
        <v>15649130.155104663</v>
      </c>
      <c r="DK181" s="94">
        <f t="shared" si="989"/>
        <v>17207395.045104664</v>
      </c>
      <c r="DL181" s="94">
        <f t="shared" si="989"/>
        <v>17580398.195104662</v>
      </c>
      <c r="DM181" s="94">
        <f t="shared" si="989"/>
        <v>7233538.7634350024</v>
      </c>
      <c r="DN181" s="94">
        <f t="shared" si="989"/>
        <v>7427184.2134350026</v>
      </c>
      <c r="DO181" s="94">
        <f t="shared" si="989"/>
        <v>8373936.7634350024</v>
      </c>
      <c r="DP181" s="94">
        <f t="shared" si="989"/>
        <v>8365746.3734350028</v>
      </c>
      <c r="DQ181" s="94">
        <f t="shared" si="989"/>
        <v>8522057.9534350019</v>
      </c>
      <c r="DR181" s="94">
        <f t="shared" si="989"/>
        <v>9127277.8834350016</v>
      </c>
      <c r="DS181" s="94">
        <f t="shared" ref="DS181" si="1016">DR188</f>
        <v>9193535.6234350018</v>
      </c>
      <c r="DT181" s="94">
        <f t="shared" ref="DT181" si="1017">DS188</f>
        <v>9477980.8934350014</v>
      </c>
      <c r="DU181" s="94">
        <f t="shared" ref="DU181" si="1018">DT188</f>
        <v>8956531.6834350005</v>
      </c>
      <c r="DV181" s="94">
        <f t="shared" ref="DV181" si="1019">DU188</f>
        <v>8900938.873435</v>
      </c>
      <c r="DW181" s="94">
        <f t="shared" ref="DW181" si="1020">DV188</f>
        <v>8147835.5834349999</v>
      </c>
      <c r="DX181" s="94">
        <f t="shared" ref="DX181" si="1021">DW188</f>
        <v>7675974.2834350001</v>
      </c>
      <c r="DY181" s="94">
        <f t="shared" ref="DY181" si="1022">DX188</f>
        <v>-1396212.7565650009</v>
      </c>
      <c r="DZ181" s="94">
        <f t="shared" ref="DZ181" si="1023">DY188</f>
        <v>-1802321.5365650009</v>
      </c>
      <c r="EA181" s="94">
        <f t="shared" ref="EA181" si="1024">DZ188</f>
        <v>-1594487.2365650008</v>
      </c>
      <c r="EB181" s="94">
        <f t="shared" ref="EB181" si="1025">EA188</f>
        <v>-2057867.4265650008</v>
      </c>
      <c r="EC181" s="94">
        <f t="shared" ref="EC181" si="1026">EB188</f>
        <v>-1586359.3165650009</v>
      </c>
      <c r="ED181" s="94">
        <f t="shared" ref="ED181" si="1027">EC188</f>
        <v>-1895921.436565001</v>
      </c>
      <c r="EE181" s="94">
        <f t="shared" ref="EE181" si="1028">ED188</f>
        <v>-2126305.8865650012</v>
      </c>
      <c r="EF181" s="94">
        <f t="shared" ref="EF181" si="1029">EE188</f>
        <v>-1459497.2665650011</v>
      </c>
      <c r="EG181" s="94">
        <f t="shared" ref="EG181" si="1030">EF188</f>
        <v>-2155494.4065650012</v>
      </c>
      <c r="EH181" s="94">
        <f t="shared" ref="EH181" si="1031">EG188</f>
        <v>-1890237.4465650013</v>
      </c>
      <c r="EI181" s="94">
        <f t="shared" ref="EI181" si="1032">EH188</f>
        <v>-1890237.4465650013</v>
      </c>
    </row>
    <row r="182" spans="1:139" x14ac:dyDescent="0.2">
      <c r="B182" s="90" t="s">
        <v>150</v>
      </c>
      <c r="C182" s="90"/>
      <c r="D182" s="22">
        <v>0</v>
      </c>
      <c r="E182" s="22">
        <v>0</v>
      </c>
      <c r="F182" s="22">
        <v>0</v>
      </c>
      <c r="G182" s="22">
        <v>0</v>
      </c>
      <c r="H182" s="22">
        <v>0</v>
      </c>
      <c r="I182" s="22">
        <v>0</v>
      </c>
      <c r="J182" s="22">
        <v>0</v>
      </c>
      <c r="K182" s="22">
        <v>0</v>
      </c>
      <c r="L182" s="22">
        <v>0</v>
      </c>
      <c r="M182" s="22">
        <v>0</v>
      </c>
      <c r="N182" s="22">
        <v>0</v>
      </c>
      <c r="O182" s="22">
        <v>0</v>
      </c>
      <c r="P182" s="22">
        <v>0</v>
      </c>
      <c r="Q182" s="22">
        <v>0</v>
      </c>
      <c r="R182" s="22">
        <v>0</v>
      </c>
      <c r="S182" s="22">
        <v>0</v>
      </c>
      <c r="T182" s="22">
        <v>0</v>
      </c>
      <c r="U182" s="22">
        <v>0</v>
      </c>
      <c r="V182" s="22">
        <v>0</v>
      </c>
      <c r="W182" s="22">
        <v>0</v>
      </c>
      <c r="X182" s="22">
        <v>0</v>
      </c>
      <c r="Y182" s="22">
        <v>0</v>
      </c>
      <c r="Z182" s="22">
        <v>0</v>
      </c>
      <c r="AA182" s="22">
        <v>0</v>
      </c>
      <c r="AB182" s="22">
        <v>0</v>
      </c>
      <c r="AC182" s="22">
        <v>0</v>
      </c>
      <c r="AD182" s="22">
        <v>0</v>
      </c>
      <c r="AE182" s="22">
        <v>0</v>
      </c>
      <c r="AF182" s="22">
        <v>0</v>
      </c>
      <c r="AG182" s="22">
        <v>0</v>
      </c>
      <c r="AH182" s="22">
        <v>0</v>
      </c>
      <c r="AI182" s="22">
        <v>0</v>
      </c>
      <c r="AJ182" s="22">
        <v>0</v>
      </c>
      <c r="AK182" s="22">
        <v>0</v>
      </c>
      <c r="AL182" s="22">
        <v>0</v>
      </c>
      <c r="AM182" s="22">
        <v>0</v>
      </c>
      <c r="AN182" s="22">
        <v>0</v>
      </c>
      <c r="AO182" s="22">
        <v>0</v>
      </c>
      <c r="AP182" s="22">
        <v>0</v>
      </c>
      <c r="AQ182" s="22">
        <v>0</v>
      </c>
      <c r="AR182" s="22">
        <v>0</v>
      </c>
      <c r="AS182" s="22">
        <v>0</v>
      </c>
      <c r="AT182" s="22">
        <v>0</v>
      </c>
      <c r="AU182" s="22">
        <v>0</v>
      </c>
      <c r="AV182" s="22">
        <v>0</v>
      </c>
      <c r="AW182" s="22">
        <v>0</v>
      </c>
      <c r="AX182" s="22">
        <v>0</v>
      </c>
      <c r="AY182" s="22">
        <v>0</v>
      </c>
      <c r="AZ182" s="22">
        <v>0</v>
      </c>
      <c r="BA182" s="22">
        <v>0</v>
      </c>
      <c r="BB182" s="22">
        <v>0</v>
      </c>
      <c r="BC182" s="22">
        <v>0</v>
      </c>
      <c r="BD182" s="22">
        <v>0</v>
      </c>
      <c r="BE182" s="22">
        <v>0</v>
      </c>
      <c r="BF182" s="22">
        <v>0</v>
      </c>
      <c r="BG182" s="22">
        <v>0</v>
      </c>
      <c r="BH182" s="22">
        <v>0</v>
      </c>
      <c r="BI182" s="22">
        <v>0</v>
      </c>
      <c r="BJ182" s="22">
        <v>0</v>
      </c>
      <c r="BK182" s="22">
        <v>0</v>
      </c>
      <c r="BL182" s="22">
        <v>0</v>
      </c>
      <c r="BM182" s="22">
        <v>0</v>
      </c>
      <c r="BN182" s="22">
        <v>0</v>
      </c>
      <c r="BO182" s="22">
        <v>0</v>
      </c>
      <c r="BP182" s="22">
        <v>-4952924.0970240002</v>
      </c>
      <c r="BQ182" s="22">
        <v>0</v>
      </c>
      <c r="BR182" s="22">
        <v>0</v>
      </c>
      <c r="BS182" s="22">
        <v>0</v>
      </c>
      <c r="BT182" s="22">
        <v>0</v>
      </c>
      <c r="BU182" s="22">
        <v>0</v>
      </c>
      <c r="BV182" s="22">
        <v>0</v>
      </c>
      <c r="BW182" s="22">
        <v>0</v>
      </c>
      <c r="BX182" s="22">
        <v>0</v>
      </c>
      <c r="BY182" s="22">
        <v>0</v>
      </c>
      <c r="BZ182" s="22">
        <v>0</v>
      </c>
      <c r="CA182" s="22">
        <v>0</v>
      </c>
      <c r="CB182" s="22">
        <v>-1472859.0100000005</v>
      </c>
      <c r="CC182" s="22">
        <v>0</v>
      </c>
      <c r="CD182" s="22">
        <v>0</v>
      </c>
      <c r="CE182" s="22">
        <v>0</v>
      </c>
      <c r="CF182" s="22">
        <v>0</v>
      </c>
      <c r="CG182" s="22">
        <v>0</v>
      </c>
      <c r="CH182" s="22">
        <v>0</v>
      </c>
      <c r="CI182" s="22">
        <v>0</v>
      </c>
      <c r="CJ182" s="22">
        <v>0</v>
      </c>
      <c r="CK182" s="22">
        <v>0</v>
      </c>
      <c r="CL182" s="22">
        <v>0</v>
      </c>
      <c r="CM182" s="22">
        <v>0</v>
      </c>
      <c r="CN182" s="22">
        <v>-1565533.0600000003</v>
      </c>
      <c r="CO182" s="22">
        <v>0</v>
      </c>
      <c r="CP182" s="22">
        <v>0</v>
      </c>
      <c r="CQ182" s="22">
        <v>0</v>
      </c>
      <c r="CR182" s="22">
        <v>0</v>
      </c>
      <c r="CS182" s="22">
        <v>0</v>
      </c>
      <c r="CT182" s="22">
        <v>0</v>
      </c>
      <c r="CU182" s="22">
        <v>0</v>
      </c>
      <c r="CV182" s="22">
        <v>0</v>
      </c>
      <c r="CW182" s="22">
        <v>0</v>
      </c>
      <c r="CX182" s="22">
        <v>0</v>
      </c>
      <c r="CY182" s="22">
        <v>0</v>
      </c>
      <c r="CZ182" s="22">
        <v>-5417154.9996813582</v>
      </c>
      <c r="DA182" s="22">
        <v>0</v>
      </c>
      <c r="DB182" s="22">
        <v>0</v>
      </c>
      <c r="DC182" s="22">
        <v>0</v>
      </c>
      <c r="DD182" s="22">
        <v>0</v>
      </c>
      <c r="DE182" s="22">
        <v>0</v>
      </c>
      <c r="DF182" s="22">
        <v>0</v>
      </c>
      <c r="DG182" s="22">
        <v>0</v>
      </c>
      <c r="DH182" s="22">
        <v>0</v>
      </c>
      <c r="DI182" s="22">
        <v>0</v>
      </c>
      <c r="DJ182" s="22">
        <v>0</v>
      </c>
      <c r="DK182" s="22">
        <v>0</v>
      </c>
      <c r="DL182" s="22">
        <v>-11092095.551669659</v>
      </c>
      <c r="DM182" s="22">
        <v>0</v>
      </c>
      <c r="DN182" s="22">
        <v>0</v>
      </c>
      <c r="DO182" s="22">
        <v>0</v>
      </c>
      <c r="DP182" s="22">
        <v>0</v>
      </c>
      <c r="DQ182" s="22">
        <v>0</v>
      </c>
      <c r="DR182" s="22">
        <v>0</v>
      </c>
      <c r="DS182" s="22">
        <v>0</v>
      </c>
      <c r="DT182" s="22">
        <v>0</v>
      </c>
      <c r="DU182" s="22">
        <v>0</v>
      </c>
      <c r="DV182" s="22">
        <v>0</v>
      </c>
      <c r="DW182" s="22">
        <v>0</v>
      </c>
      <c r="DX182" s="315">
        <v>-9477980.8900000006</v>
      </c>
      <c r="DY182" s="22">
        <v>0</v>
      </c>
      <c r="DZ182" s="22">
        <v>0</v>
      </c>
      <c r="EA182" s="22">
        <v>0</v>
      </c>
      <c r="EB182" s="22">
        <v>0</v>
      </c>
      <c r="EC182" s="22">
        <v>0</v>
      </c>
      <c r="ED182" s="22">
        <v>0</v>
      </c>
      <c r="EE182" s="22">
        <v>0</v>
      </c>
      <c r="EF182" s="22">
        <v>0</v>
      </c>
      <c r="EG182" s="22">
        <v>0</v>
      </c>
      <c r="EH182" s="22">
        <v>0</v>
      </c>
      <c r="EI182" s="22">
        <v>0</v>
      </c>
    </row>
    <row r="183" spans="1:139" x14ac:dyDescent="0.2">
      <c r="B183" s="90" t="s">
        <v>290</v>
      </c>
      <c r="D183" s="22">
        <v>0</v>
      </c>
      <c r="E183" s="22">
        <v>0</v>
      </c>
      <c r="F183" s="22">
        <v>0</v>
      </c>
      <c r="G183" s="22">
        <v>0</v>
      </c>
      <c r="H183" s="22">
        <v>0</v>
      </c>
      <c r="I183" s="22">
        <v>0</v>
      </c>
      <c r="J183" s="22">
        <v>0</v>
      </c>
      <c r="K183" s="22">
        <v>0</v>
      </c>
      <c r="L183" s="22">
        <v>0</v>
      </c>
      <c r="M183" s="22">
        <v>0</v>
      </c>
      <c r="N183" s="22">
        <v>0</v>
      </c>
      <c r="O183" s="22">
        <v>0</v>
      </c>
      <c r="P183" s="22">
        <v>0</v>
      </c>
      <c r="Q183" s="22">
        <v>0</v>
      </c>
      <c r="R183" s="22">
        <v>0</v>
      </c>
      <c r="S183" s="22">
        <v>0</v>
      </c>
      <c r="T183" s="22">
        <v>0</v>
      </c>
      <c r="U183" s="22">
        <v>0</v>
      </c>
      <c r="V183" s="22">
        <v>0</v>
      </c>
      <c r="W183" s="22">
        <v>0</v>
      </c>
      <c r="X183" s="22">
        <v>0</v>
      </c>
      <c r="Y183" s="22">
        <v>0</v>
      </c>
      <c r="Z183" s="22">
        <v>0</v>
      </c>
      <c r="AA183" s="22">
        <v>0</v>
      </c>
      <c r="AB183" s="22">
        <v>0</v>
      </c>
      <c r="AC183" s="22">
        <v>0</v>
      </c>
      <c r="AD183" s="22">
        <v>0</v>
      </c>
      <c r="AE183" s="22">
        <v>0</v>
      </c>
      <c r="AF183" s="22">
        <v>0</v>
      </c>
      <c r="AG183" s="22">
        <v>0</v>
      </c>
      <c r="AH183" s="22">
        <v>0</v>
      </c>
      <c r="AI183" s="22">
        <v>0</v>
      </c>
      <c r="AJ183" s="22">
        <v>0</v>
      </c>
      <c r="AK183" s="22">
        <v>0</v>
      </c>
      <c r="AL183" s="22">
        <v>0</v>
      </c>
      <c r="AM183" s="22">
        <v>0</v>
      </c>
      <c r="AN183" s="22">
        <v>0</v>
      </c>
      <c r="AO183" s="22">
        <v>0</v>
      </c>
      <c r="AP183" s="22">
        <v>0</v>
      </c>
      <c r="AQ183" s="22">
        <v>0</v>
      </c>
      <c r="AR183" s="22">
        <v>0</v>
      </c>
      <c r="AS183" s="22">
        <v>0</v>
      </c>
      <c r="AT183" s="22">
        <v>0</v>
      </c>
      <c r="AU183" s="22">
        <v>0</v>
      </c>
      <c r="AV183" s="22">
        <v>0</v>
      </c>
      <c r="AW183" s="22">
        <v>0</v>
      </c>
      <c r="AX183" s="22">
        <v>0</v>
      </c>
      <c r="AY183" s="22">
        <v>0</v>
      </c>
      <c r="AZ183" s="22">
        <v>0</v>
      </c>
      <c r="BA183" s="22">
        <v>0</v>
      </c>
      <c r="BB183" s="22">
        <v>0</v>
      </c>
      <c r="BC183" s="22">
        <v>0</v>
      </c>
      <c r="BD183" s="22">
        <v>0</v>
      </c>
      <c r="BE183" s="22">
        <v>0</v>
      </c>
      <c r="BF183" s="22">
        <v>0</v>
      </c>
      <c r="BG183" s="22">
        <v>0</v>
      </c>
      <c r="BH183" s="22">
        <v>0</v>
      </c>
      <c r="BI183" s="22">
        <v>0</v>
      </c>
      <c r="BJ183" s="22">
        <v>0</v>
      </c>
      <c r="BK183" s="22">
        <v>0</v>
      </c>
      <c r="BL183" s="22">
        <v>0</v>
      </c>
      <c r="BM183" s="22">
        <v>0</v>
      </c>
      <c r="BN183" s="22">
        <v>0</v>
      </c>
      <c r="BO183" s="22">
        <v>0</v>
      </c>
      <c r="BP183" s="22">
        <v>0</v>
      </c>
      <c r="BQ183" s="22">
        <v>0</v>
      </c>
      <c r="BR183" s="22">
        <v>0</v>
      </c>
      <c r="BS183" s="22">
        <v>0</v>
      </c>
      <c r="BT183" s="22">
        <v>0</v>
      </c>
      <c r="BU183" s="22">
        <v>0</v>
      </c>
      <c r="BV183" s="22">
        <v>0</v>
      </c>
      <c r="BW183" s="22">
        <v>0</v>
      </c>
      <c r="BX183" s="22">
        <v>0</v>
      </c>
      <c r="BY183" s="22">
        <v>0</v>
      </c>
      <c r="BZ183" s="22">
        <v>0</v>
      </c>
      <c r="CA183" s="22">
        <v>0</v>
      </c>
      <c r="CB183" s="22">
        <v>0</v>
      </c>
      <c r="CC183" s="22">
        <v>0</v>
      </c>
      <c r="CD183" s="22">
        <v>0</v>
      </c>
      <c r="CE183" s="22">
        <v>0</v>
      </c>
      <c r="CF183" s="22">
        <v>0</v>
      </c>
      <c r="CG183" s="22">
        <v>0</v>
      </c>
      <c r="CH183" s="22">
        <v>0</v>
      </c>
      <c r="CI183" s="22">
        <v>0</v>
      </c>
      <c r="CJ183" s="22">
        <v>0</v>
      </c>
      <c r="CK183" s="22">
        <v>0</v>
      </c>
      <c r="CL183" s="22">
        <v>0</v>
      </c>
      <c r="CM183" s="22">
        <v>812.02</v>
      </c>
      <c r="CN183" s="22">
        <v>0</v>
      </c>
      <c r="CO183" s="22">
        <v>0</v>
      </c>
      <c r="CP183" s="22">
        <v>0</v>
      </c>
      <c r="CQ183" s="22">
        <v>0</v>
      </c>
      <c r="CR183" s="22">
        <v>0</v>
      </c>
      <c r="CS183" s="22">
        <v>0</v>
      </c>
      <c r="CT183" s="22">
        <v>0</v>
      </c>
      <c r="CU183" s="22">
        <v>0</v>
      </c>
      <c r="CV183" s="22">
        <v>0</v>
      </c>
      <c r="CW183" s="22">
        <v>0</v>
      </c>
      <c r="CX183" s="22">
        <v>0</v>
      </c>
      <c r="CY183" s="22">
        <v>0</v>
      </c>
      <c r="CZ183" s="22">
        <v>-0.01</v>
      </c>
      <c r="DA183" s="22">
        <v>0</v>
      </c>
      <c r="DB183" s="22">
        <v>0</v>
      </c>
      <c r="DC183" s="22">
        <v>0</v>
      </c>
      <c r="DD183" s="22">
        <v>0</v>
      </c>
      <c r="DE183" s="22">
        <v>0</v>
      </c>
      <c r="DF183" s="22">
        <v>0</v>
      </c>
      <c r="DG183" s="22">
        <v>0</v>
      </c>
      <c r="DH183" s="22">
        <v>0</v>
      </c>
      <c r="DI183" s="22">
        <v>0</v>
      </c>
      <c r="DJ183" s="22">
        <v>0</v>
      </c>
      <c r="DK183" s="22">
        <v>0</v>
      </c>
      <c r="DL183" s="22">
        <v>0</v>
      </c>
      <c r="DM183" s="22">
        <v>0</v>
      </c>
      <c r="DN183" s="22">
        <v>0</v>
      </c>
      <c r="DO183" s="22">
        <v>0</v>
      </c>
      <c r="DP183" s="22">
        <v>0</v>
      </c>
      <c r="DQ183" s="22">
        <v>0</v>
      </c>
      <c r="DR183" s="22">
        <v>0</v>
      </c>
      <c r="DS183" s="22">
        <v>0</v>
      </c>
      <c r="DT183" s="22">
        <v>0</v>
      </c>
      <c r="DU183" s="22">
        <v>0</v>
      </c>
      <c r="DV183" s="22">
        <v>0</v>
      </c>
      <c r="DW183" s="22">
        <v>0</v>
      </c>
      <c r="DX183" s="22">
        <v>0</v>
      </c>
      <c r="DY183" s="22">
        <v>0</v>
      </c>
      <c r="DZ183" s="22">
        <v>0</v>
      </c>
      <c r="EA183" s="22">
        <v>0</v>
      </c>
      <c r="EB183" s="22">
        <v>0</v>
      </c>
      <c r="EC183" s="22">
        <v>0</v>
      </c>
      <c r="ED183" s="22">
        <v>0</v>
      </c>
      <c r="EE183" s="22">
        <v>0</v>
      </c>
      <c r="EF183" s="22">
        <v>0</v>
      </c>
      <c r="EG183" s="22">
        <v>0</v>
      </c>
      <c r="EH183" s="22">
        <v>0</v>
      </c>
      <c r="EI183" s="22">
        <v>0</v>
      </c>
    </row>
    <row r="184" spans="1:139" x14ac:dyDescent="0.2">
      <c r="B184" s="90" t="s">
        <v>164</v>
      </c>
      <c r="C184" s="90"/>
      <c r="D184" s="22">
        <v>0</v>
      </c>
      <c r="E184" s="22">
        <v>0</v>
      </c>
      <c r="F184" s="22">
        <v>0</v>
      </c>
      <c r="G184" s="22">
        <v>0</v>
      </c>
      <c r="H184" s="22">
        <v>0</v>
      </c>
      <c r="I184" s="22">
        <v>0</v>
      </c>
      <c r="J184" s="22">
        <v>0</v>
      </c>
      <c r="K184" s="22">
        <v>0</v>
      </c>
      <c r="L184" s="22">
        <v>0</v>
      </c>
      <c r="M184" s="22">
        <v>0</v>
      </c>
      <c r="N184" s="22">
        <v>0</v>
      </c>
      <c r="O184" s="22">
        <v>0</v>
      </c>
      <c r="P184" s="22">
        <v>0</v>
      </c>
      <c r="Q184" s="22">
        <v>0</v>
      </c>
      <c r="R184" s="22">
        <v>0</v>
      </c>
      <c r="S184" s="22">
        <v>0</v>
      </c>
      <c r="T184" s="22">
        <v>0</v>
      </c>
      <c r="U184" s="22">
        <v>0</v>
      </c>
      <c r="V184" s="22">
        <v>0</v>
      </c>
      <c r="W184" s="22">
        <v>0</v>
      </c>
      <c r="X184" s="22">
        <v>0</v>
      </c>
      <c r="Y184" s="22">
        <v>0</v>
      </c>
      <c r="Z184" s="22">
        <v>0</v>
      </c>
      <c r="AA184" s="22">
        <v>0</v>
      </c>
      <c r="AB184" s="22">
        <v>0</v>
      </c>
      <c r="AC184" s="22">
        <v>0</v>
      </c>
      <c r="AD184" s="22">
        <v>0</v>
      </c>
      <c r="AE184" s="22">
        <v>0</v>
      </c>
      <c r="AF184" s="22">
        <v>0</v>
      </c>
      <c r="AG184" s="22">
        <v>0</v>
      </c>
      <c r="AH184" s="22">
        <v>0</v>
      </c>
      <c r="AI184" s="22">
        <v>0</v>
      </c>
      <c r="AJ184" s="22">
        <v>0</v>
      </c>
      <c r="AK184" s="22">
        <v>0</v>
      </c>
      <c r="AL184" s="22">
        <v>0</v>
      </c>
      <c r="AM184" s="22">
        <v>0</v>
      </c>
      <c r="AN184" s="22">
        <v>0</v>
      </c>
      <c r="AO184" s="22">
        <v>0</v>
      </c>
      <c r="AP184" s="22">
        <v>0</v>
      </c>
      <c r="AQ184" s="22">
        <v>0</v>
      </c>
      <c r="AR184" s="22">
        <v>0</v>
      </c>
      <c r="AS184" s="22">
        <v>0</v>
      </c>
      <c r="AT184" s="22">
        <v>0</v>
      </c>
      <c r="AU184" s="22">
        <v>0</v>
      </c>
      <c r="AV184" s="22">
        <v>0</v>
      </c>
      <c r="AW184" s="22">
        <v>0</v>
      </c>
      <c r="AX184" s="22">
        <v>0</v>
      </c>
      <c r="AY184" s="22">
        <v>0</v>
      </c>
      <c r="AZ184" s="22">
        <v>0</v>
      </c>
      <c r="BA184" s="22">
        <v>0</v>
      </c>
      <c r="BB184" s="22">
        <v>0</v>
      </c>
      <c r="BC184" s="22">
        <v>0</v>
      </c>
      <c r="BD184" s="22">
        <v>0</v>
      </c>
      <c r="BE184" s="22">
        <v>0</v>
      </c>
      <c r="BF184" s="22">
        <v>0</v>
      </c>
      <c r="BG184" s="22">
        <v>0</v>
      </c>
      <c r="BH184" s="22">
        <v>0</v>
      </c>
      <c r="BI184" s="22">
        <v>0</v>
      </c>
      <c r="BJ184" s="22">
        <v>0</v>
      </c>
      <c r="BK184" s="22">
        <v>0</v>
      </c>
      <c r="BL184" s="22">
        <v>4929765.9770240001</v>
      </c>
      <c r="BM184" s="22">
        <v>0</v>
      </c>
      <c r="BN184" s="22">
        <v>0</v>
      </c>
      <c r="BO184" s="22">
        <v>0</v>
      </c>
      <c r="BP184" s="22">
        <v>0</v>
      </c>
      <c r="BQ184" s="22">
        <v>0</v>
      </c>
      <c r="BR184" s="22">
        <v>0</v>
      </c>
      <c r="BS184" s="22">
        <v>0</v>
      </c>
      <c r="BT184" s="22">
        <v>0</v>
      </c>
      <c r="BU184" s="22">
        <v>0</v>
      </c>
      <c r="BV184" s="22">
        <v>0</v>
      </c>
      <c r="BW184" s="22">
        <v>0</v>
      </c>
      <c r="BX184" s="22">
        <v>0</v>
      </c>
      <c r="BY184" s="22">
        <v>0</v>
      </c>
      <c r="BZ184" s="22">
        <v>0</v>
      </c>
      <c r="CA184" s="22">
        <v>0</v>
      </c>
      <c r="CB184" s="22">
        <v>0</v>
      </c>
      <c r="CC184" s="22">
        <v>0</v>
      </c>
      <c r="CD184" s="22">
        <v>0</v>
      </c>
      <c r="CE184" s="22">
        <v>0</v>
      </c>
      <c r="CF184" s="22">
        <v>0</v>
      </c>
      <c r="CG184" s="22">
        <v>0</v>
      </c>
      <c r="CH184" s="22">
        <v>0</v>
      </c>
      <c r="CI184" s="22">
        <v>0</v>
      </c>
      <c r="CJ184" s="22">
        <v>0</v>
      </c>
      <c r="CK184" s="22">
        <v>0</v>
      </c>
      <c r="CL184" s="22">
        <v>0</v>
      </c>
      <c r="CM184" s="22">
        <v>0</v>
      </c>
      <c r="CN184" s="22">
        <v>0</v>
      </c>
      <c r="CO184" s="22">
        <v>0</v>
      </c>
      <c r="CP184" s="22">
        <v>0</v>
      </c>
      <c r="CQ184" s="22">
        <v>0</v>
      </c>
      <c r="CR184" s="22">
        <v>0</v>
      </c>
      <c r="CS184" s="22">
        <v>0</v>
      </c>
      <c r="CT184" s="22">
        <v>0</v>
      </c>
      <c r="CU184" s="22">
        <v>0</v>
      </c>
      <c r="CV184" s="22">
        <v>0</v>
      </c>
      <c r="CW184" s="22">
        <v>0</v>
      </c>
      <c r="CX184" s="22">
        <v>0</v>
      </c>
      <c r="CY184" s="22">
        <v>0</v>
      </c>
      <c r="CZ184" s="22">
        <v>0</v>
      </c>
      <c r="DA184" s="22">
        <v>0</v>
      </c>
      <c r="DB184" s="22">
        <v>0</v>
      </c>
      <c r="DC184" s="22">
        <v>0</v>
      </c>
      <c r="DD184" s="22">
        <v>0</v>
      </c>
      <c r="DE184" s="22">
        <v>0</v>
      </c>
      <c r="DF184" s="22">
        <v>0</v>
      </c>
      <c r="DG184" s="22">
        <v>0</v>
      </c>
      <c r="DH184" s="22">
        <v>0</v>
      </c>
      <c r="DI184" s="22">
        <v>0</v>
      </c>
      <c r="DJ184" s="22">
        <v>0</v>
      </c>
      <c r="DK184" s="22">
        <v>0</v>
      </c>
      <c r="DL184" s="22">
        <v>0</v>
      </c>
      <c r="DM184" s="22">
        <v>0</v>
      </c>
      <c r="DN184" s="22">
        <v>0</v>
      </c>
      <c r="DO184" s="22">
        <v>0</v>
      </c>
      <c r="DP184" s="22">
        <v>0</v>
      </c>
      <c r="DQ184" s="22">
        <v>0</v>
      </c>
      <c r="DR184" s="22">
        <v>0</v>
      </c>
      <c r="DS184" s="22">
        <v>0</v>
      </c>
      <c r="DT184" s="22">
        <v>0</v>
      </c>
      <c r="DU184" s="22">
        <v>0</v>
      </c>
      <c r="DV184" s="22">
        <v>0</v>
      </c>
      <c r="DW184" s="22">
        <v>0</v>
      </c>
      <c r="DX184" s="22">
        <v>0</v>
      </c>
      <c r="DY184" s="22">
        <v>0</v>
      </c>
      <c r="DZ184" s="22">
        <v>0</v>
      </c>
      <c r="EA184" s="22">
        <v>0</v>
      </c>
      <c r="EB184" s="22">
        <v>0</v>
      </c>
      <c r="EC184" s="22">
        <v>0</v>
      </c>
      <c r="ED184" s="22">
        <v>0</v>
      </c>
      <c r="EE184" s="22">
        <v>0</v>
      </c>
      <c r="EF184" s="22">
        <v>0</v>
      </c>
      <c r="EG184" s="22">
        <v>0</v>
      </c>
      <c r="EH184" s="22">
        <v>0</v>
      </c>
      <c r="EI184" s="22">
        <v>0</v>
      </c>
    </row>
    <row r="185" spans="1:139" x14ac:dyDescent="0.2">
      <c r="B185" s="92" t="s">
        <v>234</v>
      </c>
      <c r="C185" s="90"/>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v>4750.9147860209705</v>
      </c>
      <c r="DA185" s="22"/>
      <c r="DB185" s="22"/>
      <c r="DC185" s="22"/>
      <c r="DD185" s="22"/>
      <c r="DE185" s="22"/>
      <c r="DF185" s="22"/>
      <c r="DG185" s="22"/>
      <c r="DH185" s="22"/>
      <c r="DI185" s="22"/>
      <c r="DJ185" s="22"/>
      <c r="DK185" s="22"/>
      <c r="DL185" s="22">
        <v>0</v>
      </c>
      <c r="DM185" s="22">
        <v>0</v>
      </c>
      <c r="DN185" s="22">
        <v>0</v>
      </c>
      <c r="DO185" s="22">
        <v>0</v>
      </c>
      <c r="DP185" s="22">
        <v>0</v>
      </c>
      <c r="DQ185" s="22">
        <v>0</v>
      </c>
      <c r="DR185" s="22">
        <v>0</v>
      </c>
      <c r="DS185" s="22">
        <v>0</v>
      </c>
      <c r="DT185" s="22">
        <v>0</v>
      </c>
      <c r="DU185" s="22">
        <v>0</v>
      </c>
      <c r="DV185" s="22">
        <v>0</v>
      </c>
      <c r="DW185" s="22">
        <v>0</v>
      </c>
      <c r="DX185" s="22">
        <v>0</v>
      </c>
      <c r="DY185" s="22">
        <v>0</v>
      </c>
      <c r="DZ185" s="22">
        <v>0</v>
      </c>
      <c r="EA185" s="22">
        <v>0</v>
      </c>
      <c r="EB185" s="22">
        <v>0</v>
      </c>
      <c r="EC185" s="22">
        <v>0</v>
      </c>
      <c r="ED185" s="22">
        <v>0</v>
      </c>
      <c r="EE185" s="22">
        <v>0</v>
      </c>
      <c r="EF185" s="22">
        <v>0</v>
      </c>
      <c r="EG185" s="22">
        <v>0</v>
      </c>
      <c r="EH185" s="22">
        <v>0</v>
      </c>
      <c r="EI185" s="22">
        <v>0</v>
      </c>
    </row>
    <row r="186" spans="1:139" x14ac:dyDescent="0.2">
      <c r="B186" s="90" t="s">
        <v>162</v>
      </c>
      <c r="D186" s="22">
        <v>0</v>
      </c>
      <c r="E186" s="22">
        <v>0</v>
      </c>
      <c r="F186" s="22">
        <v>0</v>
      </c>
      <c r="G186" s="22">
        <v>0</v>
      </c>
      <c r="H186" s="22">
        <v>0</v>
      </c>
      <c r="I186" s="22">
        <v>0</v>
      </c>
      <c r="J186" s="22">
        <v>0</v>
      </c>
      <c r="K186" s="22">
        <v>0</v>
      </c>
      <c r="L186" s="22">
        <v>0</v>
      </c>
      <c r="M186" s="22">
        <v>0</v>
      </c>
      <c r="N186" s="22">
        <v>0</v>
      </c>
      <c r="O186" s="22">
        <v>0</v>
      </c>
      <c r="P186" s="22">
        <v>0</v>
      </c>
      <c r="Q186" s="22">
        <v>0</v>
      </c>
      <c r="R186" s="22">
        <v>0</v>
      </c>
      <c r="S186" s="22">
        <v>0</v>
      </c>
      <c r="T186" s="22">
        <v>0</v>
      </c>
      <c r="U186" s="22">
        <v>0</v>
      </c>
      <c r="V186" s="22">
        <v>0</v>
      </c>
      <c r="W186" s="22">
        <v>0</v>
      </c>
      <c r="X186" s="22">
        <v>0</v>
      </c>
      <c r="Y186" s="22">
        <v>0</v>
      </c>
      <c r="Z186" s="22">
        <v>0</v>
      </c>
      <c r="AA186" s="22">
        <v>0</v>
      </c>
      <c r="AB186" s="22">
        <v>0</v>
      </c>
      <c r="AC186" s="22">
        <v>0</v>
      </c>
      <c r="AD186" s="22">
        <v>0</v>
      </c>
      <c r="AE186" s="22">
        <v>0</v>
      </c>
      <c r="AF186" s="22">
        <v>0</v>
      </c>
      <c r="AG186" s="22">
        <v>0</v>
      </c>
      <c r="AH186" s="22">
        <v>0</v>
      </c>
      <c r="AI186" s="22">
        <v>0</v>
      </c>
      <c r="AJ186" s="22">
        <v>0</v>
      </c>
      <c r="AK186" s="22">
        <v>0</v>
      </c>
      <c r="AL186" s="22">
        <v>0</v>
      </c>
      <c r="AM186" s="22">
        <v>0</v>
      </c>
      <c r="AN186" s="22">
        <v>0</v>
      </c>
      <c r="AO186" s="22">
        <v>0</v>
      </c>
      <c r="AP186" s="22">
        <v>0</v>
      </c>
      <c r="AQ186" s="22">
        <v>0</v>
      </c>
      <c r="AR186" s="22">
        <v>0</v>
      </c>
      <c r="AS186" s="22">
        <v>0</v>
      </c>
      <c r="AT186" s="22">
        <v>0</v>
      </c>
      <c r="AU186" s="22">
        <v>0</v>
      </c>
      <c r="AV186" s="22">
        <v>0</v>
      </c>
      <c r="AW186" s="22">
        <v>0</v>
      </c>
      <c r="AX186" s="22">
        <v>0</v>
      </c>
      <c r="AY186" s="22">
        <v>0</v>
      </c>
      <c r="AZ186" s="22">
        <v>0</v>
      </c>
      <c r="BA186" s="22">
        <v>0</v>
      </c>
      <c r="BB186" s="22">
        <v>0</v>
      </c>
      <c r="BC186" s="22">
        <v>0</v>
      </c>
      <c r="BD186" s="22">
        <v>0</v>
      </c>
      <c r="BE186" s="22">
        <v>0</v>
      </c>
      <c r="BF186" s="22">
        <v>0</v>
      </c>
      <c r="BG186" s="22">
        <v>0</v>
      </c>
      <c r="BH186" s="22">
        <v>0</v>
      </c>
      <c r="BI186" s="22">
        <v>0</v>
      </c>
      <c r="BJ186" s="22">
        <v>0</v>
      </c>
      <c r="BK186" s="22">
        <v>23158.12</v>
      </c>
      <c r="BL186" s="22">
        <v>-86332.34</v>
      </c>
      <c r="BM186" s="22">
        <v>-361259.74</v>
      </c>
      <c r="BN186" s="22">
        <v>161844.49</v>
      </c>
      <c r="BO186" s="22">
        <v>-605403.5</v>
      </c>
      <c r="BP186" s="22">
        <v>-235345.22</v>
      </c>
      <c r="BQ186" s="22">
        <v>625872.57999999996</v>
      </c>
      <c r="BR186" s="22">
        <v>-221997.29</v>
      </c>
      <c r="BS186" s="22">
        <v>-126275.71</v>
      </c>
      <c r="BT186" s="22">
        <v>1157942.07</v>
      </c>
      <c r="BU186" s="22">
        <v>195496.94</v>
      </c>
      <c r="BV186" s="22">
        <v>260632.08</v>
      </c>
      <c r="BW186" s="22">
        <v>707684.65</v>
      </c>
      <c r="BX186" s="22">
        <v>166383.89000000001</v>
      </c>
      <c r="BY186" s="22">
        <v>-359027.67</v>
      </c>
      <c r="BZ186" s="22">
        <v>768379.03</v>
      </c>
      <c r="CA186" s="22">
        <v>102943.36</v>
      </c>
      <c r="CB186" s="22">
        <v>598141.75</v>
      </c>
      <c r="CC186" s="22">
        <v>427201.8</v>
      </c>
      <c r="CD186" s="22">
        <v>-60104.55</v>
      </c>
      <c r="CE186" s="22">
        <v>-442403.53</v>
      </c>
      <c r="CF186" s="22">
        <v>-199382.56</v>
      </c>
      <c r="CG186" s="22">
        <v>1300213.56</v>
      </c>
      <c r="CH186" s="22">
        <v>664771.91</v>
      </c>
      <c r="CI186" s="22">
        <v>-1401583.93</v>
      </c>
      <c r="CJ186" s="22">
        <v>1360856.76</v>
      </c>
      <c r="CK186" s="22">
        <v>188938.25</v>
      </c>
      <c r="CL186" s="22">
        <v>1239965.96</v>
      </c>
      <c r="CM186" s="22">
        <v>2312863</v>
      </c>
      <c r="CN186" s="22">
        <v>2129108.39</v>
      </c>
      <c r="CO186" s="22">
        <v>1548002.5</v>
      </c>
      <c r="CP186" s="22">
        <v>752990.25</v>
      </c>
      <c r="CQ186" s="22">
        <v>1366004.26</v>
      </c>
      <c r="CR186" s="22">
        <v>837553.46</v>
      </c>
      <c r="CS186" s="22">
        <v>803437.85</v>
      </c>
      <c r="CT186" s="22">
        <v>780548.96</v>
      </c>
      <c r="CU186" s="22">
        <v>849614.42</v>
      </c>
      <c r="CV186" s="22">
        <v>1068228.32</v>
      </c>
      <c r="CW186" s="22">
        <v>543062.22</v>
      </c>
      <c r="CX186" s="22">
        <v>388265.45</v>
      </c>
      <c r="CY186" s="22">
        <v>956839.86</v>
      </c>
      <c r="CZ186" s="22">
        <v>1291130.5</v>
      </c>
      <c r="DA186" s="22">
        <v>-932887.64</v>
      </c>
      <c r="DB186" s="22">
        <v>1312306.06</v>
      </c>
      <c r="DC186" s="22">
        <v>617503.64</v>
      </c>
      <c r="DD186" s="22">
        <v>40771.14</v>
      </c>
      <c r="DE186" s="22">
        <v>388310.99</v>
      </c>
      <c r="DF186" s="22">
        <v>1076370.17</v>
      </c>
      <c r="DG186" s="22">
        <v>273995.2</v>
      </c>
      <c r="DH186" s="22">
        <v>-750092.95</v>
      </c>
      <c r="DI186" s="22">
        <v>617035.21</v>
      </c>
      <c r="DJ186" s="22">
        <v>1558264.89</v>
      </c>
      <c r="DK186" s="22">
        <v>373003.15</v>
      </c>
      <c r="DL186" s="22">
        <v>745236.12</v>
      </c>
      <c r="DM186" s="22">
        <v>193645.45</v>
      </c>
      <c r="DN186" s="22">
        <v>946752.55</v>
      </c>
      <c r="DO186" s="22">
        <v>-8190.39</v>
      </c>
      <c r="DP186" s="22">
        <v>156311.57999999999</v>
      </c>
      <c r="DQ186" s="22">
        <v>605219.93000000005</v>
      </c>
      <c r="DR186" s="22">
        <v>66257.740000000005</v>
      </c>
      <c r="DS186" s="22">
        <v>284445.27</v>
      </c>
      <c r="DT186" s="315">
        <f>'Schedule 7A,11,25,29,35,43'!C44+'Schedule 7A,11,25,29,35,43'!D44</f>
        <v>-521449.21000000008</v>
      </c>
      <c r="DU186" s="315">
        <f>'Schedule 7A,11,25,29,35,43'!E44</f>
        <v>-55592.81</v>
      </c>
      <c r="DV186" s="315">
        <f>'Schedule 7A,11,25,29,35,43'!F44</f>
        <v>-753103.29</v>
      </c>
      <c r="DW186" s="315">
        <f>'Schedule 7A,11,25,29,35,43'!G44</f>
        <v>-471861.3</v>
      </c>
      <c r="DX186" s="315">
        <f>'Schedule 7A,11,25,29,35,43'!H44</f>
        <v>405793.85</v>
      </c>
      <c r="DY186" s="315">
        <f>'Schedule 7A,11,25,29,35,43'!I44</f>
        <v>-406108.78</v>
      </c>
      <c r="DZ186" s="315">
        <f>'Schedule 7A,11,25,29,35,43'!J44</f>
        <v>207834.3</v>
      </c>
      <c r="EA186" s="315">
        <f>'Schedule 7A,11,25,29,35,43'!K44</f>
        <v>-463380.19</v>
      </c>
      <c r="EB186" s="315">
        <f>'Schedule 7A,11,25,29,35,43'!L44</f>
        <v>471508.11</v>
      </c>
      <c r="EC186" s="315">
        <f>'Schedule 7A,11,25,29,35,43'!M44</f>
        <v>-309562.12</v>
      </c>
      <c r="ED186" s="315">
        <f>'Schedule 7A,11,25,29,35,43'!N44</f>
        <v>-230384.45</v>
      </c>
      <c r="EE186" s="315">
        <f>'Schedule 7A,11,25,29,35,43'!O44</f>
        <v>666808.62</v>
      </c>
      <c r="EF186" s="315">
        <f>'Schedule 7A,11,25,29,35,43'!P44</f>
        <v>-695997.14</v>
      </c>
      <c r="EG186" s="315">
        <f>'Schedule 7A,11,25,29,35,43'!Q44</f>
        <v>265256.96000000002</v>
      </c>
    </row>
    <row r="187" spans="1:139" x14ac:dyDescent="0.2">
      <c r="B187" s="90" t="s">
        <v>152</v>
      </c>
      <c r="D187" s="18">
        <f t="shared" ref="D187:AI187" si="1033">SUM(D182:D186)</f>
        <v>0</v>
      </c>
      <c r="E187" s="18">
        <f t="shared" si="1033"/>
        <v>0</v>
      </c>
      <c r="F187" s="18">
        <f t="shared" si="1033"/>
        <v>0</v>
      </c>
      <c r="G187" s="18">
        <f t="shared" si="1033"/>
        <v>0</v>
      </c>
      <c r="H187" s="18">
        <f t="shared" si="1033"/>
        <v>0</v>
      </c>
      <c r="I187" s="18">
        <f t="shared" si="1033"/>
        <v>0</v>
      </c>
      <c r="J187" s="18">
        <f t="shared" si="1033"/>
        <v>0</v>
      </c>
      <c r="K187" s="18">
        <f t="shared" si="1033"/>
        <v>0</v>
      </c>
      <c r="L187" s="18">
        <f t="shared" si="1033"/>
        <v>0</v>
      </c>
      <c r="M187" s="18">
        <f t="shared" si="1033"/>
        <v>0</v>
      </c>
      <c r="N187" s="18">
        <f t="shared" si="1033"/>
        <v>0</v>
      </c>
      <c r="O187" s="18">
        <f t="shared" si="1033"/>
        <v>0</v>
      </c>
      <c r="P187" s="18">
        <f t="shared" si="1033"/>
        <v>0</v>
      </c>
      <c r="Q187" s="18">
        <f t="shared" si="1033"/>
        <v>0</v>
      </c>
      <c r="R187" s="18">
        <f t="shared" si="1033"/>
        <v>0</v>
      </c>
      <c r="S187" s="18">
        <f t="shared" si="1033"/>
        <v>0</v>
      </c>
      <c r="T187" s="18">
        <f t="shared" si="1033"/>
        <v>0</v>
      </c>
      <c r="U187" s="18">
        <f t="shared" si="1033"/>
        <v>0</v>
      </c>
      <c r="V187" s="18">
        <f t="shared" si="1033"/>
        <v>0</v>
      </c>
      <c r="W187" s="18">
        <f t="shared" si="1033"/>
        <v>0</v>
      </c>
      <c r="X187" s="18">
        <f t="shared" si="1033"/>
        <v>0</v>
      </c>
      <c r="Y187" s="18">
        <f t="shared" si="1033"/>
        <v>0</v>
      </c>
      <c r="Z187" s="18">
        <f t="shared" si="1033"/>
        <v>0</v>
      </c>
      <c r="AA187" s="18">
        <f t="shared" si="1033"/>
        <v>0</v>
      </c>
      <c r="AB187" s="18">
        <f t="shared" si="1033"/>
        <v>0</v>
      </c>
      <c r="AC187" s="18">
        <f t="shared" si="1033"/>
        <v>0</v>
      </c>
      <c r="AD187" s="18">
        <f t="shared" si="1033"/>
        <v>0</v>
      </c>
      <c r="AE187" s="18">
        <f t="shared" si="1033"/>
        <v>0</v>
      </c>
      <c r="AF187" s="18">
        <f t="shared" si="1033"/>
        <v>0</v>
      </c>
      <c r="AG187" s="18">
        <f t="shared" si="1033"/>
        <v>0</v>
      </c>
      <c r="AH187" s="18">
        <f t="shared" si="1033"/>
        <v>0</v>
      </c>
      <c r="AI187" s="18">
        <f t="shared" si="1033"/>
        <v>0</v>
      </c>
      <c r="AJ187" s="18">
        <f t="shared" ref="AJ187:BO187" si="1034">SUM(AJ182:AJ186)</f>
        <v>0</v>
      </c>
      <c r="AK187" s="18">
        <f t="shared" si="1034"/>
        <v>0</v>
      </c>
      <c r="AL187" s="18">
        <f t="shared" si="1034"/>
        <v>0</v>
      </c>
      <c r="AM187" s="18">
        <f t="shared" si="1034"/>
        <v>0</v>
      </c>
      <c r="AN187" s="18">
        <f t="shared" si="1034"/>
        <v>0</v>
      </c>
      <c r="AO187" s="18">
        <f t="shared" si="1034"/>
        <v>0</v>
      </c>
      <c r="AP187" s="18">
        <f t="shared" si="1034"/>
        <v>0</v>
      </c>
      <c r="AQ187" s="18">
        <f t="shared" si="1034"/>
        <v>0</v>
      </c>
      <c r="AR187" s="18">
        <f t="shared" si="1034"/>
        <v>0</v>
      </c>
      <c r="AS187" s="18">
        <f t="shared" si="1034"/>
        <v>0</v>
      </c>
      <c r="AT187" s="18">
        <f t="shared" si="1034"/>
        <v>0</v>
      </c>
      <c r="AU187" s="18">
        <f t="shared" si="1034"/>
        <v>0</v>
      </c>
      <c r="AV187" s="18">
        <f t="shared" si="1034"/>
        <v>0</v>
      </c>
      <c r="AW187" s="18">
        <f t="shared" si="1034"/>
        <v>0</v>
      </c>
      <c r="AX187" s="18">
        <f t="shared" si="1034"/>
        <v>0</v>
      </c>
      <c r="AY187" s="18">
        <f t="shared" si="1034"/>
        <v>0</v>
      </c>
      <c r="AZ187" s="18">
        <f t="shared" si="1034"/>
        <v>0</v>
      </c>
      <c r="BA187" s="18">
        <f t="shared" si="1034"/>
        <v>0</v>
      </c>
      <c r="BB187" s="18">
        <f t="shared" si="1034"/>
        <v>0</v>
      </c>
      <c r="BC187" s="18">
        <f t="shared" si="1034"/>
        <v>0</v>
      </c>
      <c r="BD187" s="18">
        <f t="shared" si="1034"/>
        <v>0</v>
      </c>
      <c r="BE187" s="18">
        <f t="shared" si="1034"/>
        <v>0</v>
      </c>
      <c r="BF187" s="18">
        <f t="shared" si="1034"/>
        <v>0</v>
      </c>
      <c r="BG187" s="18">
        <f t="shared" si="1034"/>
        <v>0</v>
      </c>
      <c r="BH187" s="18">
        <f t="shared" si="1034"/>
        <v>0</v>
      </c>
      <c r="BI187" s="18">
        <f t="shared" si="1034"/>
        <v>0</v>
      </c>
      <c r="BJ187" s="18">
        <f t="shared" si="1034"/>
        <v>0</v>
      </c>
      <c r="BK187" s="18">
        <f t="shared" si="1034"/>
        <v>23158.12</v>
      </c>
      <c r="BL187" s="18">
        <f t="shared" si="1034"/>
        <v>4843433.6370240003</v>
      </c>
      <c r="BM187" s="18">
        <f t="shared" si="1034"/>
        <v>-361259.74</v>
      </c>
      <c r="BN187" s="18">
        <f t="shared" si="1034"/>
        <v>161844.49</v>
      </c>
      <c r="BO187" s="18">
        <f t="shared" si="1034"/>
        <v>-605403.5</v>
      </c>
      <c r="BP187" s="18">
        <f t="shared" ref="BP187:DS187" si="1035">SUM(BP182:BP186)</f>
        <v>-5188269.317024</v>
      </c>
      <c r="BQ187" s="18">
        <f t="shared" si="1035"/>
        <v>625872.57999999996</v>
      </c>
      <c r="BR187" s="18">
        <f t="shared" si="1035"/>
        <v>-221997.29</v>
      </c>
      <c r="BS187" s="18">
        <f t="shared" si="1035"/>
        <v>-126275.71</v>
      </c>
      <c r="BT187" s="18">
        <f t="shared" si="1035"/>
        <v>1157942.07</v>
      </c>
      <c r="BU187" s="18">
        <f t="shared" si="1035"/>
        <v>195496.94</v>
      </c>
      <c r="BV187" s="18">
        <f t="shared" si="1035"/>
        <v>260632.08</v>
      </c>
      <c r="BW187" s="18">
        <f t="shared" si="1035"/>
        <v>707684.65</v>
      </c>
      <c r="BX187" s="18">
        <f t="shared" si="1035"/>
        <v>166383.89000000001</v>
      </c>
      <c r="BY187" s="18">
        <f t="shared" si="1035"/>
        <v>-359027.67</v>
      </c>
      <c r="BZ187" s="18">
        <f t="shared" si="1035"/>
        <v>768379.03</v>
      </c>
      <c r="CA187" s="18">
        <f t="shared" si="1035"/>
        <v>102943.36</v>
      </c>
      <c r="CB187" s="18">
        <f t="shared" si="1035"/>
        <v>-874717.26000000047</v>
      </c>
      <c r="CC187" s="18">
        <f t="shared" si="1035"/>
        <v>427201.8</v>
      </c>
      <c r="CD187" s="18">
        <f t="shared" si="1035"/>
        <v>-60104.55</v>
      </c>
      <c r="CE187" s="18">
        <f t="shared" si="1035"/>
        <v>-442403.53</v>
      </c>
      <c r="CF187" s="18">
        <f t="shared" si="1035"/>
        <v>-199382.56</v>
      </c>
      <c r="CG187" s="18">
        <f t="shared" si="1035"/>
        <v>1300213.56</v>
      </c>
      <c r="CH187" s="18">
        <f t="shared" si="1035"/>
        <v>664771.91</v>
      </c>
      <c r="CI187" s="18">
        <f t="shared" si="1035"/>
        <v>-1401583.93</v>
      </c>
      <c r="CJ187" s="18">
        <f t="shared" ref="CJ187:CU187" si="1036">SUM(CJ182:CJ186)</f>
        <v>1360856.76</v>
      </c>
      <c r="CK187" s="18">
        <f t="shared" si="1036"/>
        <v>188938.25</v>
      </c>
      <c r="CL187" s="18">
        <f t="shared" si="1036"/>
        <v>1239965.96</v>
      </c>
      <c r="CM187" s="18">
        <f t="shared" si="1036"/>
        <v>2313675.02</v>
      </c>
      <c r="CN187" s="18">
        <f t="shared" si="1036"/>
        <v>563575.32999999984</v>
      </c>
      <c r="CO187" s="18">
        <f t="shared" si="1036"/>
        <v>1548002.5</v>
      </c>
      <c r="CP187" s="18">
        <f t="shared" si="1036"/>
        <v>752990.25</v>
      </c>
      <c r="CQ187" s="18">
        <f t="shared" si="1036"/>
        <v>1366004.26</v>
      </c>
      <c r="CR187" s="18">
        <f t="shared" si="1036"/>
        <v>837553.46</v>
      </c>
      <c r="CS187" s="18">
        <f t="shared" si="1036"/>
        <v>803437.85</v>
      </c>
      <c r="CT187" s="18">
        <f t="shared" si="1036"/>
        <v>780548.96</v>
      </c>
      <c r="CU187" s="18">
        <f t="shared" si="1036"/>
        <v>849614.42</v>
      </c>
      <c r="CV187" s="18">
        <f t="shared" ref="CV187:DH187" si="1037">SUM(CV182:CV186)</f>
        <v>1068228.32</v>
      </c>
      <c r="CW187" s="18">
        <f t="shared" si="1037"/>
        <v>543062.22</v>
      </c>
      <c r="CX187" s="18">
        <f t="shared" si="1037"/>
        <v>388265.45</v>
      </c>
      <c r="CY187" s="18">
        <f t="shared" si="1037"/>
        <v>956839.86</v>
      </c>
      <c r="CZ187" s="18">
        <f t="shared" si="1037"/>
        <v>-4121273.5948953368</v>
      </c>
      <c r="DA187" s="18">
        <f t="shared" si="1037"/>
        <v>-932887.64</v>
      </c>
      <c r="DB187" s="18">
        <f t="shared" si="1037"/>
        <v>1312306.06</v>
      </c>
      <c r="DC187" s="18">
        <f t="shared" si="1037"/>
        <v>617503.64</v>
      </c>
      <c r="DD187" s="18">
        <f t="shared" si="1037"/>
        <v>40771.14</v>
      </c>
      <c r="DE187" s="18">
        <f t="shared" si="1037"/>
        <v>388310.99</v>
      </c>
      <c r="DF187" s="18">
        <f t="shared" si="1037"/>
        <v>1076370.17</v>
      </c>
      <c r="DG187" s="18">
        <f t="shared" si="1037"/>
        <v>273995.2</v>
      </c>
      <c r="DH187" s="18">
        <f t="shared" si="1037"/>
        <v>-750092.95</v>
      </c>
      <c r="DI187" s="18">
        <f t="shared" si="1035"/>
        <v>617035.21</v>
      </c>
      <c r="DJ187" s="18">
        <f t="shared" si="1035"/>
        <v>1558264.89</v>
      </c>
      <c r="DK187" s="18">
        <f t="shared" si="1035"/>
        <v>373003.15</v>
      </c>
      <c r="DL187" s="18">
        <f t="shared" si="1035"/>
        <v>-10346859.43166966</v>
      </c>
      <c r="DM187" s="18">
        <f t="shared" si="1035"/>
        <v>193645.45</v>
      </c>
      <c r="DN187" s="18">
        <f t="shared" si="1035"/>
        <v>946752.55</v>
      </c>
      <c r="DO187" s="18">
        <f t="shared" si="1035"/>
        <v>-8190.39</v>
      </c>
      <c r="DP187" s="18">
        <f t="shared" si="1035"/>
        <v>156311.57999999999</v>
      </c>
      <c r="DQ187" s="18">
        <f t="shared" si="1035"/>
        <v>605219.93000000005</v>
      </c>
      <c r="DR187" s="18">
        <f t="shared" si="1035"/>
        <v>66257.740000000005</v>
      </c>
      <c r="DS187" s="18">
        <f t="shared" si="1035"/>
        <v>284445.27</v>
      </c>
      <c r="DT187" s="18">
        <f t="shared" ref="DT187:DW187" si="1038">SUM(DT182:DT186)</f>
        <v>-521449.21000000008</v>
      </c>
      <c r="DU187" s="18">
        <f t="shared" si="1038"/>
        <v>-55592.81</v>
      </c>
      <c r="DV187" s="18">
        <f t="shared" si="1038"/>
        <v>-753103.29</v>
      </c>
      <c r="DW187" s="18">
        <f t="shared" si="1038"/>
        <v>-471861.3</v>
      </c>
      <c r="DX187" s="18">
        <f t="shared" ref="DX187:EG187" si="1039">SUM(DX182:DX186)</f>
        <v>-9072187.040000001</v>
      </c>
      <c r="DY187" s="18">
        <f t="shared" si="1039"/>
        <v>-406108.78</v>
      </c>
      <c r="DZ187" s="18">
        <f t="shared" si="1039"/>
        <v>207834.3</v>
      </c>
      <c r="EA187" s="18">
        <f t="shared" si="1039"/>
        <v>-463380.19</v>
      </c>
      <c r="EB187" s="18">
        <f t="shared" si="1039"/>
        <v>471508.11</v>
      </c>
      <c r="EC187" s="18">
        <f t="shared" si="1039"/>
        <v>-309562.12</v>
      </c>
      <c r="ED187" s="18">
        <f t="shared" si="1039"/>
        <v>-230384.45</v>
      </c>
      <c r="EE187" s="18">
        <f t="shared" si="1039"/>
        <v>666808.62</v>
      </c>
      <c r="EF187" s="18">
        <f t="shared" si="1039"/>
        <v>-695997.14</v>
      </c>
      <c r="EG187" s="18">
        <f t="shared" si="1039"/>
        <v>265256.96000000002</v>
      </c>
      <c r="EH187" s="18">
        <f t="shared" ref="EH187:EI187" si="1040">SUM(EH182:EH186)</f>
        <v>0</v>
      </c>
      <c r="EI187" s="18">
        <f t="shared" si="1040"/>
        <v>0</v>
      </c>
    </row>
    <row r="188" spans="1:139" x14ac:dyDescent="0.2">
      <c r="B188" s="90" t="s">
        <v>153</v>
      </c>
      <c r="D188" s="94">
        <f t="shared" ref="D188:AI188" si="1041">D181+D187</f>
        <v>0</v>
      </c>
      <c r="E188" s="94">
        <f t="shared" si="1041"/>
        <v>0</v>
      </c>
      <c r="F188" s="94">
        <f t="shared" si="1041"/>
        <v>0</v>
      </c>
      <c r="G188" s="94">
        <f t="shared" si="1041"/>
        <v>0</v>
      </c>
      <c r="H188" s="94">
        <f t="shared" si="1041"/>
        <v>0</v>
      </c>
      <c r="I188" s="94">
        <f t="shared" si="1041"/>
        <v>0</v>
      </c>
      <c r="J188" s="94">
        <f t="shared" si="1041"/>
        <v>0</v>
      </c>
      <c r="K188" s="94">
        <f t="shared" si="1041"/>
        <v>0</v>
      </c>
      <c r="L188" s="94">
        <f t="shared" si="1041"/>
        <v>0</v>
      </c>
      <c r="M188" s="94">
        <f t="shared" si="1041"/>
        <v>0</v>
      </c>
      <c r="N188" s="94">
        <f t="shared" si="1041"/>
        <v>0</v>
      </c>
      <c r="O188" s="94">
        <f t="shared" si="1041"/>
        <v>0</v>
      </c>
      <c r="P188" s="94">
        <f t="shared" si="1041"/>
        <v>0</v>
      </c>
      <c r="Q188" s="94">
        <f t="shared" si="1041"/>
        <v>0</v>
      </c>
      <c r="R188" s="94">
        <f t="shared" si="1041"/>
        <v>0</v>
      </c>
      <c r="S188" s="94">
        <f t="shared" si="1041"/>
        <v>0</v>
      </c>
      <c r="T188" s="94">
        <f t="shared" si="1041"/>
        <v>0</v>
      </c>
      <c r="U188" s="94">
        <f t="shared" si="1041"/>
        <v>0</v>
      </c>
      <c r="V188" s="94">
        <f t="shared" si="1041"/>
        <v>0</v>
      </c>
      <c r="W188" s="94">
        <f t="shared" si="1041"/>
        <v>0</v>
      </c>
      <c r="X188" s="94">
        <f t="shared" si="1041"/>
        <v>0</v>
      </c>
      <c r="Y188" s="94">
        <f t="shared" si="1041"/>
        <v>0</v>
      </c>
      <c r="Z188" s="94">
        <f t="shared" si="1041"/>
        <v>0</v>
      </c>
      <c r="AA188" s="94">
        <f t="shared" si="1041"/>
        <v>0</v>
      </c>
      <c r="AB188" s="94">
        <f t="shared" si="1041"/>
        <v>0</v>
      </c>
      <c r="AC188" s="94">
        <f t="shared" si="1041"/>
        <v>0</v>
      </c>
      <c r="AD188" s="94">
        <f t="shared" si="1041"/>
        <v>0</v>
      </c>
      <c r="AE188" s="94">
        <f t="shared" si="1041"/>
        <v>0</v>
      </c>
      <c r="AF188" s="94">
        <f t="shared" si="1041"/>
        <v>0</v>
      </c>
      <c r="AG188" s="94">
        <f t="shared" si="1041"/>
        <v>0</v>
      </c>
      <c r="AH188" s="94">
        <f t="shared" si="1041"/>
        <v>0</v>
      </c>
      <c r="AI188" s="94">
        <f t="shared" si="1041"/>
        <v>0</v>
      </c>
      <c r="AJ188" s="94">
        <f t="shared" ref="AJ188:BO188" si="1042">AJ181+AJ187</f>
        <v>0</v>
      </c>
      <c r="AK188" s="94">
        <f t="shared" si="1042"/>
        <v>0</v>
      </c>
      <c r="AL188" s="94">
        <f t="shared" si="1042"/>
        <v>0</v>
      </c>
      <c r="AM188" s="94">
        <f t="shared" si="1042"/>
        <v>0</v>
      </c>
      <c r="AN188" s="94">
        <f t="shared" si="1042"/>
        <v>0</v>
      </c>
      <c r="AO188" s="94">
        <f t="shared" si="1042"/>
        <v>0</v>
      </c>
      <c r="AP188" s="94">
        <f t="shared" si="1042"/>
        <v>0</v>
      </c>
      <c r="AQ188" s="94">
        <f t="shared" si="1042"/>
        <v>0</v>
      </c>
      <c r="AR188" s="94">
        <f t="shared" si="1042"/>
        <v>0</v>
      </c>
      <c r="AS188" s="94">
        <f t="shared" si="1042"/>
        <v>0</v>
      </c>
      <c r="AT188" s="94">
        <f t="shared" si="1042"/>
        <v>0</v>
      </c>
      <c r="AU188" s="94">
        <f t="shared" si="1042"/>
        <v>0</v>
      </c>
      <c r="AV188" s="94">
        <f t="shared" si="1042"/>
        <v>0</v>
      </c>
      <c r="AW188" s="94">
        <f t="shared" si="1042"/>
        <v>0</v>
      </c>
      <c r="AX188" s="94">
        <f t="shared" si="1042"/>
        <v>0</v>
      </c>
      <c r="AY188" s="94">
        <f t="shared" si="1042"/>
        <v>0</v>
      </c>
      <c r="AZ188" s="94">
        <f t="shared" si="1042"/>
        <v>0</v>
      </c>
      <c r="BA188" s="94">
        <f t="shared" si="1042"/>
        <v>0</v>
      </c>
      <c r="BB188" s="94">
        <f t="shared" si="1042"/>
        <v>0</v>
      </c>
      <c r="BC188" s="94">
        <f t="shared" si="1042"/>
        <v>0</v>
      </c>
      <c r="BD188" s="94">
        <f t="shared" si="1042"/>
        <v>0</v>
      </c>
      <c r="BE188" s="94">
        <f t="shared" si="1042"/>
        <v>0</v>
      </c>
      <c r="BF188" s="94">
        <f t="shared" si="1042"/>
        <v>0</v>
      </c>
      <c r="BG188" s="94">
        <f t="shared" si="1042"/>
        <v>0</v>
      </c>
      <c r="BH188" s="94">
        <f t="shared" si="1042"/>
        <v>0</v>
      </c>
      <c r="BI188" s="94">
        <f t="shared" si="1042"/>
        <v>0</v>
      </c>
      <c r="BJ188" s="94">
        <f t="shared" si="1042"/>
        <v>0</v>
      </c>
      <c r="BK188" s="94">
        <f t="shared" si="1042"/>
        <v>23158.12</v>
      </c>
      <c r="BL188" s="94">
        <f t="shared" si="1042"/>
        <v>4866591.7570240004</v>
      </c>
      <c r="BM188" s="94">
        <f t="shared" si="1042"/>
        <v>4505332.0170240002</v>
      </c>
      <c r="BN188" s="94">
        <f t="shared" si="1042"/>
        <v>4667176.5070240004</v>
      </c>
      <c r="BO188" s="94">
        <f t="shared" si="1042"/>
        <v>4061773.0070240004</v>
      </c>
      <c r="BP188" s="94">
        <f t="shared" ref="BP188:DW188" si="1043">BP181+BP187</f>
        <v>-1126496.3099999996</v>
      </c>
      <c r="BQ188" s="94">
        <f t="shared" si="1043"/>
        <v>-500623.72999999963</v>
      </c>
      <c r="BR188" s="94">
        <f t="shared" si="1043"/>
        <v>-722621.01999999967</v>
      </c>
      <c r="BS188" s="94">
        <f t="shared" si="1043"/>
        <v>-848896.72999999963</v>
      </c>
      <c r="BT188" s="94">
        <f t="shared" si="1043"/>
        <v>309045.34000000043</v>
      </c>
      <c r="BU188" s="94">
        <f t="shared" si="1043"/>
        <v>504542.28000000044</v>
      </c>
      <c r="BV188" s="94">
        <f t="shared" si="1043"/>
        <v>765174.36000000045</v>
      </c>
      <c r="BW188" s="94">
        <f t="shared" si="1043"/>
        <v>1472859.0100000005</v>
      </c>
      <c r="BX188" s="94">
        <f t="shared" si="1043"/>
        <v>1639242.9000000004</v>
      </c>
      <c r="BY188" s="94">
        <f t="shared" si="1043"/>
        <v>1280215.2300000004</v>
      </c>
      <c r="BZ188" s="94">
        <f t="shared" si="1043"/>
        <v>2048594.2600000005</v>
      </c>
      <c r="CA188" s="94">
        <f t="shared" si="1043"/>
        <v>2151537.6200000006</v>
      </c>
      <c r="CB188" s="94">
        <f t="shared" si="1043"/>
        <v>1276820.3600000001</v>
      </c>
      <c r="CC188" s="94">
        <f t="shared" si="1043"/>
        <v>1704022.1600000001</v>
      </c>
      <c r="CD188" s="94">
        <f t="shared" si="1043"/>
        <v>1643917.61</v>
      </c>
      <c r="CE188" s="94">
        <f t="shared" si="1043"/>
        <v>1201514.08</v>
      </c>
      <c r="CF188" s="94">
        <f t="shared" si="1043"/>
        <v>1002131.52</v>
      </c>
      <c r="CG188" s="94">
        <f t="shared" si="1043"/>
        <v>2302345.08</v>
      </c>
      <c r="CH188" s="94">
        <f t="shared" si="1043"/>
        <v>2967116.99</v>
      </c>
      <c r="CI188" s="94">
        <f t="shared" si="1043"/>
        <v>1565533.0600000003</v>
      </c>
      <c r="CJ188" s="94">
        <f t="shared" ref="CJ188:CU188" si="1044">CJ181+CJ187</f>
        <v>2926389.8200000003</v>
      </c>
      <c r="CK188" s="94">
        <f t="shared" si="1044"/>
        <v>3115328.0700000003</v>
      </c>
      <c r="CL188" s="94">
        <f t="shared" si="1044"/>
        <v>4355294.03</v>
      </c>
      <c r="CM188" s="94">
        <f t="shared" si="1044"/>
        <v>6668969.0500000007</v>
      </c>
      <c r="CN188" s="94">
        <f t="shared" si="1044"/>
        <v>7232544.3800000008</v>
      </c>
      <c r="CO188" s="94">
        <f t="shared" si="1044"/>
        <v>8780546.8800000008</v>
      </c>
      <c r="CP188" s="94">
        <f t="shared" si="1044"/>
        <v>9533537.1300000008</v>
      </c>
      <c r="CQ188" s="94">
        <f t="shared" si="1044"/>
        <v>10899541.390000001</v>
      </c>
      <c r="CR188" s="94">
        <f t="shared" si="1044"/>
        <v>11737094.850000001</v>
      </c>
      <c r="CS188" s="94">
        <f t="shared" si="1044"/>
        <v>12540532.700000001</v>
      </c>
      <c r="CT188" s="94">
        <f t="shared" si="1044"/>
        <v>13321081.66</v>
      </c>
      <c r="CU188" s="94">
        <f t="shared" si="1044"/>
        <v>14170696.08</v>
      </c>
      <c r="CV188" s="94">
        <f t="shared" ref="CV188:DH188" si="1045">CV181+CV187</f>
        <v>15238924.4</v>
      </c>
      <c r="CW188" s="94">
        <f t="shared" si="1045"/>
        <v>15781986.620000001</v>
      </c>
      <c r="CX188" s="94">
        <f t="shared" si="1045"/>
        <v>16170252.07</v>
      </c>
      <c r="CY188" s="94">
        <f t="shared" si="1045"/>
        <v>17127091.93</v>
      </c>
      <c r="CZ188" s="94">
        <f t="shared" si="1045"/>
        <v>13005818.335104663</v>
      </c>
      <c r="DA188" s="94">
        <f t="shared" si="1045"/>
        <v>12072930.695104662</v>
      </c>
      <c r="DB188" s="94">
        <f t="shared" si="1045"/>
        <v>13385236.755104663</v>
      </c>
      <c r="DC188" s="94">
        <f t="shared" si="1045"/>
        <v>14002740.395104663</v>
      </c>
      <c r="DD188" s="94">
        <f t="shared" si="1045"/>
        <v>14043511.535104664</v>
      </c>
      <c r="DE188" s="94">
        <f t="shared" si="1045"/>
        <v>14431822.525104664</v>
      </c>
      <c r="DF188" s="94">
        <f t="shared" si="1045"/>
        <v>15508192.695104664</v>
      </c>
      <c r="DG188" s="94">
        <f t="shared" si="1045"/>
        <v>15782187.895104663</v>
      </c>
      <c r="DH188" s="94">
        <f t="shared" si="1045"/>
        <v>15032094.945104664</v>
      </c>
      <c r="DI188" s="94">
        <f t="shared" si="1043"/>
        <v>15649130.155104663</v>
      </c>
      <c r="DJ188" s="94">
        <f t="shared" si="1043"/>
        <v>17207395.045104664</v>
      </c>
      <c r="DK188" s="94">
        <f t="shared" si="1043"/>
        <v>17580398.195104662</v>
      </c>
      <c r="DL188" s="94">
        <f t="shared" si="1043"/>
        <v>7233538.7634350024</v>
      </c>
      <c r="DM188" s="94">
        <f t="shared" si="1043"/>
        <v>7427184.2134350026</v>
      </c>
      <c r="DN188" s="94">
        <f t="shared" si="1043"/>
        <v>8373936.7634350024</v>
      </c>
      <c r="DO188" s="94">
        <f t="shared" si="1043"/>
        <v>8365746.3734350028</v>
      </c>
      <c r="DP188" s="94">
        <f t="shared" si="1043"/>
        <v>8522057.9534350019</v>
      </c>
      <c r="DQ188" s="94">
        <f t="shared" si="1043"/>
        <v>9127277.8834350016</v>
      </c>
      <c r="DR188" s="94">
        <f t="shared" si="1043"/>
        <v>9193535.6234350018</v>
      </c>
      <c r="DS188" s="94">
        <f t="shared" si="1043"/>
        <v>9477980.8934350014</v>
      </c>
      <c r="DT188" s="94">
        <f t="shared" si="1043"/>
        <v>8956531.6834350005</v>
      </c>
      <c r="DU188" s="94">
        <f t="shared" si="1043"/>
        <v>8900938.873435</v>
      </c>
      <c r="DV188" s="94">
        <f t="shared" si="1043"/>
        <v>8147835.5834349999</v>
      </c>
      <c r="DW188" s="94">
        <f t="shared" si="1043"/>
        <v>7675974.2834350001</v>
      </c>
      <c r="DX188" s="94">
        <f t="shared" ref="DX188:EG188" si="1046">DX181+DX187</f>
        <v>-1396212.7565650009</v>
      </c>
      <c r="DY188" s="94">
        <f t="shared" si="1046"/>
        <v>-1802321.5365650009</v>
      </c>
      <c r="DZ188" s="94">
        <f t="shared" si="1046"/>
        <v>-1594487.2365650008</v>
      </c>
      <c r="EA188" s="94">
        <f t="shared" si="1046"/>
        <v>-2057867.4265650008</v>
      </c>
      <c r="EB188" s="94">
        <f t="shared" si="1046"/>
        <v>-1586359.3165650009</v>
      </c>
      <c r="EC188" s="94">
        <f t="shared" si="1046"/>
        <v>-1895921.436565001</v>
      </c>
      <c r="ED188" s="94">
        <f t="shared" si="1046"/>
        <v>-2126305.8865650012</v>
      </c>
      <c r="EE188" s="94">
        <f t="shared" si="1046"/>
        <v>-1459497.2665650011</v>
      </c>
      <c r="EF188" s="94">
        <f t="shared" si="1046"/>
        <v>-2155494.4065650012</v>
      </c>
      <c r="EG188" s="94">
        <f t="shared" si="1046"/>
        <v>-1890237.4465650013</v>
      </c>
      <c r="EH188" s="94">
        <f t="shared" ref="EH188:EI188" si="1047">EH181+EH187</f>
        <v>-1890237.4465650013</v>
      </c>
      <c r="EI188" s="94">
        <f t="shared" si="1047"/>
        <v>-1890237.4465650013</v>
      </c>
    </row>
    <row r="189" spans="1:139" x14ac:dyDescent="0.2">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c r="AX189" s="91"/>
      <c r="AY189" s="91"/>
      <c r="AZ189" s="91"/>
      <c r="BA189" s="91"/>
      <c r="BB189" s="91"/>
      <c r="BC189" s="91"/>
      <c r="BD189" s="91"/>
      <c r="BE189" s="91"/>
      <c r="BF189" s="91"/>
      <c r="BG189" s="91"/>
      <c r="BH189" s="91"/>
      <c r="BI189" s="91"/>
      <c r="BJ189" s="91"/>
      <c r="BK189" s="91"/>
      <c r="BL189" s="91"/>
      <c r="BM189" s="91"/>
      <c r="BN189" s="91"/>
      <c r="BO189" s="91"/>
      <c r="BP189" s="91"/>
      <c r="BQ189" s="91"/>
      <c r="BR189" s="91"/>
      <c r="BS189" s="91"/>
      <c r="BT189" s="91"/>
      <c r="BU189" s="91"/>
      <c r="BV189" s="91"/>
      <c r="BW189" s="91"/>
      <c r="BX189" s="91"/>
      <c r="BY189" s="91"/>
      <c r="BZ189" s="91"/>
      <c r="CA189" s="91"/>
      <c r="CB189" s="91"/>
      <c r="CC189" s="91"/>
      <c r="CD189" s="91"/>
      <c r="CE189" s="91"/>
      <c r="CF189" s="94"/>
      <c r="CG189" s="94"/>
      <c r="CH189" s="94"/>
      <c r="CI189" s="94"/>
      <c r="CJ189" s="94"/>
      <c r="CK189" s="94"/>
      <c r="CL189" s="94"/>
      <c r="CM189" s="94"/>
      <c r="CN189" s="94"/>
      <c r="CO189" s="94"/>
      <c r="CP189" s="94"/>
      <c r="CQ189" s="94"/>
      <c r="CR189" s="94"/>
      <c r="CS189" s="94"/>
      <c r="CT189" s="94"/>
      <c r="CU189" s="94"/>
      <c r="CV189" s="94"/>
      <c r="CW189" s="94"/>
      <c r="CX189" s="94"/>
      <c r="CY189" s="94"/>
      <c r="CZ189" s="94"/>
      <c r="DA189" s="94"/>
      <c r="DB189" s="94"/>
      <c r="DC189" s="94"/>
      <c r="DD189" s="94"/>
      <c r="DE189" s="94"/>
      <c r="DF189" s="94"/>
      <c r="DG189" s="94"/>
      <c r="DH189" s="94"/>
      <c r="DI189" s="94"/>
      <c r="DJ189" s="94"/>
      <c r="DK189" s="94"/>
      <c r="DL189" s="94"/>
      <c r="DM189" s="94"/>
      <c r="DN189" s="94"/>
      <c r="DO189" s="94"/>
      <c r="DP189" s="94"/>
      <c r="DQ189" s="94"/>
      <c r="DR189" s="94"/>
      <c r="DS189" s="94"/>
      <c r="DT189" s="94"/>
      <c r="DU189" s="94"/>
      <c r="DV189" s="94"/>
      <c r="DW189" s="92"/>
      <c r="DX189" s="92"/>
      <c r="DY189" s="92"/>
      <c r="DZ189" s="92"/>
      <c r="EA189" s="92"/>
      <c r="EB189" s="92"/>
      <c r="EC189" s="92"/>
      <c r="ED189" s="92"/>
      <c r="EE189" s="92"/>
      <c r="EF189" s="92"/>
      <c r="EG189" s="92"/>
      <c r="EH189" s="92"/>
      <c r="EI189" s="92"/>
    </row>
    <row r="190" spans="1:139" ht="10.5" x14ac:dyDescent="0.25">
      <c r="A190" s="89" t="s">
        <v>233</v>
      </c>
      <c r="C190" s="91">
        <v>18237221</v>
      </c>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c r="BB190" s="90"/>
      <c r="BC190" s="90"/>
      <c r="BD190" s="90"/>
      <c r="BE190" s="90"/>
      <c r="BF190" s="90"/>
      <c r="BG190" s="90"/>
      <c r="BH190" s="90"/>
      <c r="BI190" s="90"/>
      <c r="BJ190" s="90"/>
      <c r="BK190" s="90"/>
      <c r="BL190" s="90"/>
      <c r="BM190" s="90"/>
      <c r="BN190" s="90"/>
      <c r="BO190" s="90"/>
      <c r="BP190" s="90"/>
      <c r="BQ190" s="90"/>
      <c r="BR190" s="90"/>
      <c r="BS190" s="90"/>
      <c r="BT190" s="90"/>
      <c r="BU190" s="90"/>
      <c r="BV190" s="90"/>
      <c r="BW190" s="90"/>
      <c r="BX190" s="90"/>
      <c r="BY190" s="90"/>
      <c r="BZ190" s="90"/>
      <c r="CA190" s="90"/>
      <c r="CB190" s="90"/>
      <c r="CC190" s="90"/>
      <c r="CD190" s="90"/>
      <c r="CE190" s="90"/>
      <c r="DV190" s="92"/>
      <c r="DW190" s="92"/>
      <c r="DX190" s="92"/>
      <c r="DY190" s="92"/>
      <c r="DZ190" s="92"/>
      <c r="EA190" s="92"/>
      <c r="EB190" s="92"/>
      <c r="EC190" s="92"/>
      <c r="ED190" s="92"/>
      <c r="EE190" s="92"/>
      <c r="EF190" s="92"/>
      <c r="EG190" s="92"/>
      <c r="EH190" s="92"/>
      <c r="EI190" s="92"/>
    </row>
    <row r="191" spans="1:139" x14ac:dyDescent="0.2">
      <c r="B191" s="90" t="s">
        <v>149</v>
      </c>
      <c r="C191" s="91">
        <v>25400621</v>
      </c>
      <c r="D191" s="94">
        <v>0</v>
      </c>
      <c r="E191" s="94">
        <f t="shared" ref="E191:AJ191" si="1048">D198</f>
        <v>0</v>
      </c>
      <c r="F191" s="94">
        <f t="shared" si="1048"/>
        <v>0</v>
      </c>
      <c r="G191" s="94">
        <f t="shared" si="1048"/>
        <v>0</v>
      </c>
      <c r="H191" s="94">
        <f t="shared" si="1048"/>
        <v>0</v>
      </c>
      <c r="I191" s="94">
        <f t="shared" si="1048"/>
        <v>0</v>
      </c>
      <c r="J191" s="94">
        <f t="shared" si="1048"/>
        <v>0</v>
      </c>
      <c r="K191" s="94">
        <f t="shared" si="1048"/>
        <v>0</v>
      </c>
      <c r="L191" s="94">
        <f t="shared" si="1048"/>
        <v>0</v>
      </c>
      <c r="M191" s="94">
        <f t="shared" si="1048"/>
        <v>0</v>
      </c>
      <c r="N191" s="94">
        <f t="shared" si="1048"/>
        <v>0</v>
      </c>
      <c r="O191" s="94">
        <f t="shared" si="1048"/>
        <v>0</v>
      </c>
      <c r="P191" s="94">
        <f t="shared" si="1048"/>
        <v>0</v>
      </c>
      <c r="Q191" s="94">
        <f t="shared" si="1048"/>
        <v>0</v>
      </c>
      <c r="R191" s="94">
        <f t="shared" si="1048"/>
        <v>0</v>
      </c>
      <c r="S191" s="94">
        <f t="shared" si="1048"/>
        <v>0</v>
      </c>
      <c r="T191" s="94">
        <f t="shared" si="1048"/>
        <v>0</v>
      </c>
      <c r="U191" s="94">
        <f t="shared" si="1048"/>
        <v>0</v>
      </c>
      <c r="V191" s="94">
        <f t="shared" si="1048"/>
        <v>0</v>
      </c>
      <c r="W191" s="94">
        <f t="shared" si="1048"/>
        <v>0</v>
      </c>
      <c r="X191" s="94">
        <f t="shared" si="1048"/>
        <v>0</v>
      </c>
      <c r="Y191" s="94">
        <f t="shared" si="1048"/>
        <v>0</v>
      </c>
      <c r="Z191" s="94">
        <f t="shared" si="1048"/>
        <v>0</v>
      </c>
      <c r="AA191" s="94">
        <f t="shared" si="1048"/>
        <v>0</v>
      </c>
      <c r="AB191" s="94">
        <f t="shared" si="1048"/>
        <v>0</v>
      </c>
      <c r="AC191" s="94">
        <f t="shared" si="1048"/>
        <v>0</v>
      </c>
      <c r="AD191" s="94">
        <f t="shared" si="1048"/>
        <v>0</v>
      </c>
      <c r="AE191" s="94">
        <f t="shared" si="1048"/>
        <v>0</v>
      </c>
      <c r="AF191" s="94">
        <f t="shared" si="1048"/>
        <v>0</v>
      </c>
      <c r="AG191" s="94">
        <f t="shared" si="1048"/>
        <v>0</v>
      </c>
      <c r="AH191" s="94">
        <f t="shared" si="1048"/>
        <v>0</v>
      </c>
      <c r="AI191" s="94">
        <f t="shared" si="1048"/>
        <v>0</v>
      </c>
      <c r="AJ191" s="94">
        <f t="shared" si="1048"/>
        <v>0</v>
      </c>
      <c r="AK191" s="94">
        <f t="shared" ref="AK191:BP191" si="1049">AJ198</f>
        <v>0</v>
      </c>
      <c r="AL191" s="94">
        <f t="shared" si="1049"/>
        <v>0</v>
      </c>
      <c r="AM191" s="94">
        <f t="shared" si="1049"/>
        <v>0</v>
      </c>
      <c r="AN191" s="94">
        <f t="shared" si="1049"/>
        <v>0</v>
      </c>
      <c r="AO191" s="94">
        <f t="shared" si="1049"/>
        <v>0</v>
      </c>
      <c r="AP191" s="94">
        <f t="shared" si="1049"/>
        <v>0</v>
      </c>
      <c r="AQ191" s="94">
        <f t="shared" si="1049"/>
        <v>0</v>
      </c>
      <c r="AR191" s="94">
        <f t="shared" si="1049"/>
        <v>0</v>
      </c>
      <c r="AS191" s="94">
        <f t="shared" si="1049"/>
        <v>0</v>
      </c>
      <c r="AT191" s="94">
        <f t="shared" si="1049"/>
        <v>0</v>
      </c>
      <c r="AU191" s="94">
        <f t="shared" si="1049"/>
        <v>0</v>
      </c>
      <c r="AV191" s="94">
        <f t="shared" si="1049"/>
        <v>0</v>
      </c>
      <c r="AW191" s="94">
        <f t="shared" si="1049"/>
        <v>0</v>
      </c>
      <c r="AX191" s="94">
        <f t="shared" si="1049"/>
        <v>0</v>
      </c>
      <c r="AY191" s="94">
        <f t="shared" si="1049"/>
        <v>0</v>
      </c>
      <c r="AZ191" s="94">
        <f t="shared" si="1049"/>
        <v>0</v>
      </c>
      <c r="BA191" s="94">
        <f t="shared" si="1049"/>
        <v>0</v>
      </c>
      <c r="BB191" s="94">
        <f t="shared" si="1049"/>
        <v>0</v>
      </c>
      <c r="BC191" s="94">
        <f t="shared" si="1049"/>
        <v>0</v>
      </c>
      <c r="BD191" s="94">
        <f t="shared" si="1049"/>
        <v>0</v>
      </c>
      <c r="BE191" s="94">
        <f t="shared" si="1049"/>
        <v>0</v>
      </c>
      <c r="BF191" s="94">
        <f t="shared" si="1049"/>
        <v>0</v>
      </c>
      <c r="BG191" s="94">
        <f t="shared" si="1049"/>
        <v>0</v>
      </c>
      <c r="BH191" s="94">
        <f t="shared" si="1049"/>
        <v>0</v>
      </c>
      <c r="BI191" s="94">
        <f t="shared" si="1049"/>
        <v>0</v>
      </c>
      <c r="BJ191" s="94">
        <f t="shared" si="1049"/>
        <v>0</v>
      </c>
      <c r="BK191" s="94">
        <f t="shared" si="1049"/>
        <v>0</v>
      </c>
      <c r="BL191" s="94">
        <f t="shared" si="1049"/>
        <v>94681.86</v>
      </c>
      <c r="BM191" s="94">
        <f t="shared" si="1049"/>
        <v>1296197.4555900001</v>
      </c>
      <c r="BN191" s="94">
        <f t="shared" si="1049"/>
        <v>1367803.3955900001</v>
      </c>
      <c r="BO191" s="94">
        <f t="shared" si="1049"/>
        <v>1441151.08559</v>
      </c>
      <c r="BP191" s="94">
        <f t="shared" si="1049"/>
        <v>1439062.00559</v>
      </c>
      <c r="BQ191" s="94">
        <f t="shared" ref="BQ191:DW191" si="1050">BP198</f>
        <v>643443.09999999974</v>
      </c>
      <c r="BR191" s="94">
        <f t="shared" si="1050"/>
        <v>820002.1799999997</v>
      </c>
      <c r="BS191" s="94">
        <f t="shared" si="1050"/>
        <v>838971.28999999969</v>
      </c>
      <c r="BT191" s="94">
        <f t="shared" si="1050"/>
        <v>1206707.6999999997</v>
      </c>
      <c r="BU191" s="94">
        <f t="shared" si="1050"/>
        <v>1277708.1999999997</v>
      </c>
      <c r="BV191" s="94">
        <f t="shared" si="1050"/>
        <v>1470633.6099999996</v>
      </c>
      <c r="BW191" s="94">
        <f t="shared" si="1050"/>
        <v>1658269.7399999998</v>
      </c>
      <c r="BX191" s="94">
        <f t="shared" si="1050"/>
        <v>1866510.0699999998</v>
      </c>
      <c r="BY191" s="94">
        <f t="shared" si="1050"/>
        <v>2139980.0599999996</v>
      </c>
      <c r="BZ191" s="94">
        <f t="shared" si="1050"/>
        <v>2149164.8299999996</v>
      </c>
      <c r="CA191" s="94">
        <f t="shared" si="1050"/>
        <v>1870207.4299999997</v>
      </c>
      <c r="CB191" s="94">
        <f t="shared" si="1050"/>
        <v>1712155.1499999997</v>
      </c>
      <c r="CC191" s="94">
        <f t="shared" si="1050"/>
        <v>918797.04699717846</v>
      </c>
      <c r="CD191" s="94">
        <f t="shared" si="1050"/>
        <v>850918.56699717848</v>
      </c>
      <c r="CE191" s="94">
        <f t="shared" si="1050"/>
        <v>907700.55699717847</v>
      </c>
      <c r="CF191" s="94">
        <f t="shared" si="1050"/>
        <v>961880.4669971785</v>
      </c>
      <c r="CG191" s="94">
        <f t="shared" si="1050"/>
        <v>976062.69699717849</v>
      </c>
      <c r="CH191" s="94">
        <f t="shared" si="1050"/>
        <v>1023477.7369971785</v>
      </c>
      <c r="CI191" s="94">
        <f t="shared" si="1050"/>
        <v>1109977.4169971785</v>
      </c>
      <c r="CJ191" s="94">
        <f t="shared" si="1050"/>
        <v>1088786.6069971784</v>
      </c>
      <c r="CK191" s="94">
        <f t="shared" ref="CK191" si="1051">CJ198</f>
        <v>1081123.1669971785</v>
      </c>
      <c r="CL191" s="94">
        <f t="shared" ref="CL191" si="1052">CK198</f>
        <v>857067.40699717845</v>
      </c>
      <c r="CM191" s="94">
        <f t="shared" ref="CM191" si="1053">CL198</f>
        <v>1069743.4069971784</v>
      </c>
      <c r="CN191" s="94">
        <f t="shared" ref="CN191" si="1054">CM198</f>
        <v>1146445.9169971785</v>
      </c>
      <c r="CO191" s="94">
        <f t="shared" ref="CO191" si="1055">CN198</f>
        <v>93809.410000000149</v>
      </c>
      <c r="CP191" s="94">
        <f t="shared" ref="CP191" si="1056">CO198</f>
        <v>88214.400000000154</v>
      </c>
      <c r="CQ191" s="94">
        <f t="shared" ref="CQ191" si="1057">CP198</f>
        <v>140714.82000000015</v>
      </c>
      <c r="CR191" s="94">
        <f t="shared" ref="CR191" si="1058">CQ198</f>
        <v>231827.73000000016</v>
      </c>
      <c r="CS191" s="94">
        <f t="shared" ref="CS191" si="1059">CR198</f>
        <v>299174.30000000016</v>
      </c>
      <c r="CT191" s="94">
        <f t="shared" ref="CT191" si="1060">CS198</f>
        <v>319328.11000000016</v>
      </c>
      <c r="CU191" s="94">
        <f t="shared" ref="CU191" si="1061">CT198</f>
        <v>371583.68000000017</v>
      </c>
      <c r="CV191" s="94">
        <f t="shared" ref="CV191" si="1062">CU198</f>
        <v>377070.33000000019</v>
      </c>
      <c r="CW191" s="94">
        <f t="shared" ref="CW191" si="1063">CV198</f>
        <v>406681.38000000018</v>
      </c>
      <c r="CX191" s="94">
        <f t="shared" ref="CX191" si="1064">CW198</f>
        <v>387651.62000000017</v>
      </c>
      <c r="CY191" s="94">
        <f t="shared" ref="CY191" si="1065">CX198</f>
        <v>448366.00000000017</v>
      </c>
      <c r="CZ191" s="94">
        <f t="shared" ref="CZ191" si="1066">CY198</f>
        <v>500306.52000000019</v>
      </c>
      <c r="DA191" s="94">
        <f t="shared" ref="DA191" si="1067">CZ198</f>
        <v>206605.22755148634</v>
      </c>
      <c r="DB191" s="94">
        <f t="shared" ref="DB191" si="1068">DA198</f>
        <v>224503.87755148634</v>
      </c>
      <c r="DC191" s="94">
        <f t="shared" ref="DC191" si="1069">DB198</f>
        <v>246849.12755148634</v>
      </c>
      <c r="DD191" s="94">
        <f t="shared" ref="DD191" si="1070">DC198</f>
        <v>246413.40755148634</v>
      </c>
      <c r="DE191" s="94">
        <f t="shared" ref="DE191" si="1071">DD198</f>
        <v>273492.12755148637</v>
      </c>
      <c r="DF191" s="94">
        <f t="shared" ref="DF191" si="1072">DE198</f>
        <v>169443.26755148638</v>
      </c>
      <c r="DG191" s="94">
        <f t="shared" ref="DG191" si="1073">DF198</f>
        <v>228971.89755148639</v>
      </c>
      <c r="DH191" s="94">
        <f t="shared" ref="DH191" si="1074">DG198</f>
        <v>220059.01755148638</v>
      </c>
      <c r="DI191" s="94">
        <f t="shared" si="1050"/>
        <v>220550.81755148637</v>
      </c>
      <c r="DJ191" s="94">
        <f t="shared" si="1050"/>
        <v>213586.79755148638</v>
      </c>
      <c r="DK191" s="94">
        <f t="shared" si="1050"/>
        <v>242881.99755148639</v>
      </c>
      <c r="DL191" s="94">
        <f t="shared" si="1050"/>
        <v>282019.92755148641</v>
      </c>
      <c r="DM191" s="94">
        <f t="shared" si="1050"/>
        <v>245400.47274997603</v>
      </c>
      <c r="DN191" s="94">
        <f t="shared" si="1050"/>
        <v>277938.53274997603</v>
      </c>
      <c r="DO191" s="94">
        <f t="shared" si="1050"/>
        <v>281368.21274997602</v>
      </c>
      <c r="DP191" s="94">
        <f t="shared" si="1050"/>
        <v>244799.64274997602</v>
      </c>
      <c r="DQ191" s="94">
        <f t="shared" si="1050"/>
        <v>270024.67274997605</v>
      </c>
      <c r="DR191" s="94">
        <f t="shared" si="1050"/>
        <v>205500.41274997604</v>
      </c>
      <c r="DS191" s="94">
        <f t="shared" si="1050"/>
        <v>209643.96274997602</v>
      </c>
      <c r="DT191" s="94">
        <f t="shared" si="1050"/>
        <v>135071.55274997602</v>
      </c>
      <c r="DU191" s="94">
        <f t="shared" si="1050"/>
        <v>240349.562749976</v>
      </c>
      <c r="DV191" s="94">
        <f t="shared" si="1050"/>
        <v>280407.312749976</v>
      </c>
      <c r="DW191" s="94">
        <f t="shared" si="1050"/>
        <v>234066.07274997601</v>
      </c>
      <c r="DX191" s="94">
        <f t="shared" ref="DX191" si="1075">DW198</f>
        <v>270259.27274997602</v>
      </c>
      <c r="DY191" s="94">
        <f t="shared" ref="DY191" si="1076">DX198</f>
        <v>109650.87274997603</v>
      </c>
      <c r="DZ191" s="94">
        <f t="shared" ref="DZ191" si="1077">DY198</f>
        <v>108348.63274997602</v>
      </c>
      <c r="EA191" s="94">
        <f t="shared" ref="EA191" si="1078">DZ198</f>
        <v>132537.80274997602</v>
      </c>
      <c r="EB191" s="94">
        <f t="shared" ref="EB191" si="1079">EA198</f>
        <v>147588.71274997602</v>
      </c>
      <c r="EC191" s="94">
        <f t="shared" ref="EC191" si="1080">EB198</f>
        <v>191516.42274997602</v>
      </c>
      <c r="ED191" s="94">
        <f t="shared" ref="ED191" si="1081">EC198</f>
        <v>125621.84274997601</v>
      </c>
      <c r="EE191" s="94">
        <f t="shared" ref="EE191" si="1082">ED198</f>
        <v>140343.21274997602</v>
      </c>
      <c r="EF191" s="94">
        <f t="shared" ref="EF191" si="1083">EE198</f>
        <v>111093.70274997603</v>
      </c>
      <c r="EG191" s="94">
        <f t="shared" ref="EG191" si="1084">EF198</f>
        <v>248112.252749976</v>
      </c>
      <c r="EH191" s="94">
        <f t="shared" ref="EH191" si="1085">EG198</f>
        <v>316573.02274997602</v>
      </c>
      <c r="EI191" s="94">
        <f t="shared" ref="EI191" si="1086">EH198</f>
        <v>316573.02274997602</v>
      </c>
    </row>
    <row r="192" spans="1:139" x14ac:dyDescent="0.2">
      <c r="B192" s="90" t="s">
        <v>150</v>
      </c>
      <c r="C192" s="90"/>
      <c r="D192" s="22">
        <v>0</v>
      </c>
      <c r="E192" s="22">
        <v>0</v>
      </c>
      <c r="F192" s="22">
        <v>0</v>
      </c>
      <c r="G192" s="22">
        <v>0</v>
      </c>
      <c r="H192" s="22">
        <v>0</v>
      </c>
      <c r="I192" s="22">
        <v>0</v>
      </c>
      <c r="J192" s="22">
        <v>0</v>
      </c>
      <c r="K192" s="22">
        <v>0</v>
      </c>
      <c r="L192" s="22">
        <v>0</v>
      </c>
      <c r="M192" s="22">
        <v>0</v>
      </c>
      <c r="N192" s="22">
        <v>0</v>
      </c>
      <c r="O192" s="22">
        <v>0</v>
      </c>
      <c r="P192" s="22">
        <v>0</v>
      </c>
      <c r="Q192" s="22">
        <v>0</v>
      </c>
      <c r="R192" s="22">
        <v>0</v>
      </c>
      <c r="S192" s="22">
        <v>0</v>
      </c>
      <c r="T192" s="22">
        <v>0</v>
      </c>
      <c r="U192" s="22">
        <v>0</v>
      </c>
      <c r="V192" s="22">
        <v>0</v>
      </c>
      <c r="W192" s="22">
        <v>0</v>
      </c>
      <c r="X192" s="22">
        <v>0</v>
      </c>
      <c r="Y192" s="22">
        <v>0</v>
      </c>
      <c r="Z192" s="22">
        <v>0</v>
      </c>
      <c r="AA192" s="22">
        <v>0</v>
      </c>
      <c r="AB192" s="22">
        <v>0</v>
      </c>
      <c r="AC192" s="22">
        <v>0</v>
      </c>
      <c r="AD192" s="22">
        <v>0</v>
      </c>
      <c r="AE192" s="22">
        <v>0</v>
      </c>
      <c r="AF192" s="22">
        <v>0</v>
      </c>
      <c r="AG192" s="22">
        <v>0</v>
      </c>
      <c r="AH192" s="22">
        <v>0</v>
      </c>
      <c r="AI192" s="22">
        <v>0</v>
      </c>
      <c r="AJ192" s="22">
        <v>0</v>
      </c>
      <c r="AK192" s="22">
        <v>0</v>
      </c>
      <c r="AL192" s="22">
        <v>0</v>
      </c>
      <c r="AM192" s="22">
        <v>0</v>
      </c>
      <c r="AN192" s="22">
        <v>0</v>
      </c>
      <c r="AO192" s="22">
        <v>0</v>
      </c>
      <c r="AP192" s="22">
        <v>0</v>
      </c>
      <c r="AQ192" s="22">
        <v>0</v>
      </c>
      <c r="AR192" s="22">
        <v>0</v>
      </c>
      <c r="AS192" s="22">
        <v>0</v>
      </c>
      <c r="AT192" s="22">
        <v>0</v>
      </c>
      <c r="AU192" s="22">
        <v>0</v>
      </c>
      <c r="AV192" s="22">
        <v>0</v>
      </c>
      <c r="AW192" s="22">
        <v>0</v>
      </c>
      <c r="AX192" s="22">
        <v>0</v>
      </c>
      <c r="AY192" s="22">
        <v>0</v>
      </c>
      <c r="AZ192" s="22">
        <v>0</v>
      </c>
      <c r="BA192" s="22">
        <v>0</v>
      </c>
      <c r="BB192" s="22">
        <v>0</v>
      </c>
      <c r="BC192" s="22">
        <v>0</v>
      </c>
      <c r="BD192" s="22">
        <v>0</v>
      </c>
      <c r="BE192" s="22">
        <v>0</v>
      </c>
      <c r="BF192" s="22">
        <v>0</v>
      </c>
      <c r="BG192" s="22">
        <v>0</v>
      </c>
      <c r="BH192" s="22">
        <v>0</v>
      </c>
      <c r="BI192" s="22">
        <v>0</v>
      </c>
      <c r="BJ192" s="22">
        <v>0</v>
      </c>
      <c r="BK192" s="22">
        <v>0</v>
      </c>
      <c r="BL192" s="22">
        <v>0</v>
      </c>
      <c r="BM192" s="22">
        <v>0</v>
      </c>
      <c r="BN192" s="22">
        <v>0</v>
      </c>
      <c r="BO192" s="22">
        <v>0</v>
      </c>
      <c r="BP192" s="22">
        <v>-1048904.2855900002</v>
      </c>
      <c r="BQ192" s="22">
        <v>0</v>
      </c>
      <c r="BR192" s="22">
        <v>0</v>
      </c>
      <c r="BS192" s="22">
        <v>0</v>
      </c>
      <c r="BT192" s="22">
        <v>0</v>
      </c>
      <c r="BU192" s="22">
        <v>0</v>
      </c>
      <c r="BV192" s="22">
        <v>0</v>
      </c>
      <c r="BW192" s="22">
        <v>0</v>
      </c>
      <c r="BX192" s="22">
        <v>0</v>
      </c>
      <c r="BY192" s="22">
        <v>0</v>
      </c>
      <c r="BZ192" s="22">
        <v>0</v>
      </c>
      <c r="CA192" s="22">
        <v>0</v>
      </c>
      <c r="CB192" s="22">
        <v>-721239.48300282122</v>
      </c>
      <c r="CC192" s="22">
        <v>0</v>
      </c>
      <c r="CD192" s="22">
        <v>0</v>
      </c>
      <c r="CE192" s="22">
        <v>0</v>
      </c>
      <c r="CF192" s="22">
        <v>0</v>
      </c>
      <c r="CG192" s="22">
        <v>0</v>
      </c>
      <c r="CH192" s="22">
        <v>0</v>
      </c>
      <c r="CI192" s="22">
        <v>0</v>
      </c>
      <c r="CJ192" s="22">
        <v>0</v>
      </c>
      <c r="CK192" s="22">
        <v>0</v>
      </c>
      <c r="CL192" s="22">
        <v>0</v>
      </c>
      <c r="CM192" s="22">
        <v>0</v>
      </c>
      <c r="CN192" s="22">
        <v>-1088786.6069971784</v>
      </c>
      <c r="CO192" s="22">
        <v>0</v>
      </c>
      <c r="CP192" s="22">
        <v>0</v>
      </c>
      <c r="CQ192" s="22">
        <v>0</v>
      </c>
      <c r="CR192" s="22">
        <v>0</v>
      </c>
      <c r="CS192" s="22">
        <v>0</v>
      </c>
      <c r="CT192" s="22">
        <v>0</v>
      </c>
      <c r="CU192" s="22">
        <v>0</v>
      </c>
      <c r="CV192" s="22">
        <v>0</v>
      </c>
      <c r="CW192" s="22">
        <v>0</v>
      </c>
      <c r="CX192" s="22">
        <v>0</v>
      </c>
      <c r="CY192" s="22">
        <v>0</v>
      </c>
      <c r="CZ192" s="22">
        <v>-205817.04366463522</v>
      </c>
      <c r="DA192" s="22">
        <v>0</v>
      </c>
      <c r="DB192" s="22">
        <v>0</v>
      </c>
      <c r="DC192" s="22">
        <v>0</v>
      </c>
      <c r="DD192" s="22">
        <v>0</v>
      </c>
      <c r="DE192" s="22">
        <v>0</v>
      </c>
      <c r="DF192" s="22">
        <v>0</v>
      </c>
      <c r="DG192" s="22">
        <v>0</v>
      </c>
      <c r="DH192" s="22">
        <v>0</v>
      </c>
      <c r="DI192" s="22">
        <v>0</v>
      </c>
      <c r="DJ192" s="22">
        <v>0</v>
      </c>
      <c r="DK192" s="22">
        <v>0</v>
      </c>
      <c r="DL192" s="22">
        <v>-55718.064801510387</v>
      </c>
      <c r="DM192" s="22">
        <v>0</v>
      </c>
      <c r="DN192" s="22">
        <v>0</v>
      </c>
      <c r="DO192" s="22">
        <v>0</v>
      </c>
      <c r="DP192" s="22">
        <v>0</v>
      </c>
      <c r="DQ192" s="22">
        <v>0</v>
      </c>
      <c r="DR192" s="22">
        <v>0</v>
      </c>
      <c r="DS192" s="22">
        <v>0</v>
      </c>
      <c r="DT192" s="22">
        <v>0</v>
      </c>
      <c r="DU192" s="22">
        <v>0</v>
      </c>
      <c r="DV192" s="22">
        <v>0</v>
      </c>
      <c r="DW192" s="22">
        <v>0</v>
      </c>
      <c r="DX192" s="315">
        <v>-135071.54999999999</v>
      </c>
      <c r="DY192" s="22">
        <v>0</v>
      </c>
      <c r="DZ192" s="22">
        <v>0</v>
      </c>
      <c r="EA192" s="22">
        <v>0</v>
      </c>
      <c r="EB192" s="22">
        <v>0</v>
      </c>
      <c r="EC192" s="22">
        <v>0</v>
      </c>
      <c r="ED192" s="22">
        <v>0</v>
      </c>
      <c r="EE192" s="22">
        <v>0</v>
      </c>
      <c r="EF192" s="22">
        <v>0</v>
      </c>
      <c r="EG192" s="22">
        <v>0</v>
      </c>
      <c r="EH192" s="22">
        <v>0</v>
      </c>
      <c r="EI192" s="22">
        <v>0</v>
      </c>
    </row>
    <row r="193" spans="1:139" x14ac:dyDescent="0.2">
      <c r="B193" s="90" t="s">
        <v>290</v>
      </c>
      <c r="D193" s="22">
        <v>0</v>
      </c>
      <c r="E193" s="22">
        <v>0</v>
      </c>
      <c r="F193" s="22">
        <v>0</v>
      </c>
      <c r="G193" s="22">
        <v>0</v>
      </c>
      <c r="H193" s="22">
        <v>0</v>
      </c>
      <c r="I193" s="22">
        <v>0</v>
      </c>
      <c r="J193" s="22">
        <v>0</v>
      </c>
      <c r="K193" s="22">
        <v>0</v>
      </c>
      <c r="L193" s="22">
        <v>0</v>
      </c>
      <c r="M193" s="22">
        <v>0</v>
      </c>
      <c r="N193" s="22">
        <v>0</v>
      </c>
      <c r="O193" s="22">
        <v>0</v>
      </c>
      <c r="P193" s="22">
        <v>0</v>
      </c>
      <c r="Q193" s="22">
        <v>0</v>
      </c>
      <c r="R193" s="22">
        <v>0</v>
      </c>
      <c r="S193" s="22">
        <v>0</v>
      </c>
      <c r="T193" s="22">
        <v>0</v>
      </c>
      <c r="U193" s="22">
        <v>0</v>
      </c>
      <c r="V193" s="22">
        <v>0</v>
      </c>
      <c r="W193" s="22">
        <v>0</v>
      </c>
      <c r="X193" s="22">
        <v>0</v>
      </c>
      <c r="Y193" s="22">
        <v>0</v>
      </c>
      <c r="Z193" s="22">
        <v>0</v>
      </c>
      <c r="AA193" s="22">
        <v>0</v>
      </c>
      <c r="AB193" s="22">
        <v>0</v>
      </c>
      <c r="AC193" s="22">
        <v>0</v>
      </c>
      <c r="AD193" s="22">
        <v>0</v>
      </c>
      <c r="AE193" s="22">
        <v>0</v>
      </c>
      <c r="AF193" s="22">
        <v>0</v>
      </c>
      <c r="AG193" s="22">
        <v>0</v>
      </c>
      <c r="AH193" s="22">
        <v>0</v>
      </c>
      <c r="AI193" s="22">
        <v>0</v>
      </c>
      <c r="AJ193" s="22">
        <v>0</v>
      </c>
      <c r="AK193" s="22">
        <v>0</v>
      </c>
      <c r="AL193" s="22">
        <v>0</v>
      </c>
      <c r="AM193" s="22">
        <v>0</v>
      </c>
      <c r="AN193" s="22">
        <v>0</v>
      </c>
      <c r="AO193" s="22">
        <v>0</v>
      </c>
      <c r="AP193" s="22">
        <v>0</v>
      </c>
      <c r="AQ193" s="22">
        <v>0</v>
      </c>
      <c r="AR193" s="22">
        <v>0</v>
      </c>
      <c r="AS193" s="22">
        <v>0</v>
      </c>
      <c r="AT193" s="22">
        <v>0</v>
      </c>
      <c r="AU193" s="22">
        <v>0</v>
      </c>
      <c r="AV193" s="22">
        <v>0</v>
      </c>
      <c r="AW193" s="22">
        <v>0</v>
      </c>
      <c r="AX193" s="22">
        <v>0</v>
      </c>
      <c r="AY193" s="22">
        <v>0</v>
      </c>
      <c r="AZ193" s="22">
        <v>0</v>
      </c>
      <c r="BA193" s="22">
        <v>0</v>
      </c>
      <c r="BB193" s="22">
        <v>0</v>
      </c>
      <c r="BC193" s="22">
        <v>0</v>
      </c>
      <c r="BD193" s="22">
        <v>0</v>
      </c>
      <c r="BE193" s="22">
        <v>0</v>
      </c>
      <c r="BF193" s="22">
        <v>0</v>
      </c>
      <c r="BG193" s="22">
        <v>0</v>
      </c>
      <c r="BH193" s="22">
        <v>0</v>
      </c>
      <c r="BI193" s="22">
        <v>0</v>
      </c>
      <c r="BJ193" s="22">
        <v>0</v>
      </c>
      <c r="BK193" s="22">
        <v>0</v>
      </c>
      <c r="BL193" s="22">
        <v>0</v>
      </c>
      <c r="BM193" s="22">
        <v>0</v>
      </c>
      <c r="BN193" s="22">
        <v>0</v>
      </c>
      <c r="BO193" s="22">
        <v>0</v>
      </c>
      <c r="BP193" s="22">
        <v>0</v>
      </c>
      <c r="BQ193" s="22">
        <v>0</v>
      </c>
      <c r="BR193" s="22">
        <v>0</v>
      </c>
      <c r="BS193" s="22">
        <v>0</v>
      </c>
      <c r="BT193" s="22">
        <v>0</v>
      </c>
      <c r="BU193" s="22">
        <v>0</v>
      </c>
      <c r="BV193" s="22">
        <v>0</v>
      </c>
      <c r="BW193" s="22">
        <v>0</v>
      </c>
      <c r="BX193" s="22">
        <v>0</v>
      </c>
      <c r="BY193" s="22">
        <v>0</v>
      </c>
      <c r="BZ193" s="22">
        <v>0</v>
      </c>
      <c r="CA193" s="22">
        <v>0</v>
      </c>
      <c r="CB193" s="22">
        <v>0</v>
      </c>
      <c r="CC193" s="22">
        <v>0</v>
      </c>
      <c r="CD193" s="22">
        <v>0</v>
      </c>
      <c r="CE193" s="22">
        <v>0</v>
      </c>
      <c r="CF193" s="22">
        <v>0</v>
      </c>
      <c r="CG193" s="22">
        <v>0</v>
      </c>
      <c r="CH193" s="22">
        <v>0</v>
      </c>
      <c r="CI193" s="22">
        <v>0</v>
      </c>
      <c r="CJ193" s="22">
        <v>0</v>
      </c>
      <c r="CK193" s="22">
        <v>0</v>
      </c>
      <c r="CL193" s="22">
        <v>0</v>
      </c>
      <c r="CM193" s="22">
        <v>0</v>
      </c>
      <c r="CN193" s="22">
        <v>0</v>
      </c>
      <c r="CO193" s="22">
        <v>0</v>
      </c>
      <c r="CP193" s="22">
        <v>0</v>
      </c>
      <c r="CQ193" s="22">
        <v>0</v>
      </c>
      <c r="CR193" s="22">
        <v>0</v>
      </c>
      <c r="CS193" s="22">
        <v>0</v>
      </c>
      <c r="CT193" s="22">
        <v>0</v>
      </c>
      <c r="CU193" s="22">
        <v>0</v>
      </c>
      <c r="CV193" s="22">
        <v>0</v>
      </c>
      <c r="CW193" s="22">
        <v>0</v>
      </c>
      <c r="CX193" s="22">
        <v>0</v>
      </c>
      <c r="CY193" s="22">
        <v>0</v>
      </c>
      <c r="CZ193" s="22">
        <v>-0.01</v>
      </c>
      <c r="DA193" s="22">
        <v>0</v>
      </c>
      <c r="DB193" s="22">
        <v>0</v>
      </c>
      <c r="DC193" s="22">
        <v>0</v>
      </c>
      <c r="DD193" s="22">
        <v>0</v>
      </c>
      <c r="DE193" s="22">
        <v>0</v>
      </c>
      <c r="DF193" s="22">
        <v>0</v>
      </c>
      <c r="DG193" s="22">
        <v>0</v>
      </c>
      <c r="DH193" s="22">
        <v>0</v>
      </c>
      <c r="DI193" s="22">
        <v>0</v>
      </c>
      <c r="DJ193" s="22">
        <v>0</v>
      </c>
      <c r="DK193" s="22">
        <v>0</v>
      </c>
      <c r="DL193" s="22">
        <v>0</v>
      </c>
      <c r="DM193" s="22">
        <v>0</v>
      </c>
      <c r="DN193" s="22">
        <v>0</v>
      </c>
      <c r="DO193" s="22">
        <v>0</v>
      </c>
      <c r="DP193" s="22">
        <v>0</v>
      </c>
      <c r="DQ193" s="22">
        <v>0</v>
      </c>
      <c r="DR193" s="22">
        <v>0</v>
      </c>
      <c r="DS193" s="22">
        <v>0.01</v>
      </c>
      <c r="DT193" s="22">
        <v>0</v>
      </c>
      <c r="DU193" s="22">
        <v>0</v>
      </c>
      <c r="DV193" s="22">
        <v>0</v>
      </c>
      <c r="DW193" s="22">
        <v>0</v>
      </c>
      <c r="DX193" s="22">
        <v>0</v>
      </c>
      <c r="DY193" s="22">
        <v>0</v>
      </c>
      <c r="DZ193" s="22">
        <v>0</v>
      </c>
      <c r="EA193" s="22">
        <v>0</v>
      </c>
      <c r="EB193" s="22">
        <v>0</v>
      </c>
      <c r="EC193" s="22">
        <v>0</v>
      </c>
      <c r="ED193" s="22">
        <v>0</v>
      </c>
      <c r="EE193" s="22">
        <v>0</v>
      </c>
      <c r="EF193" s="22">
        <v>0</v>
      </c>
      <c r="EG193" s="22">
        <v>0</v>
      </c>
      <c r="EH193" s="22">
        <v>0</v>
      </c>
      <c r="EI193" s="22">
        <v>0</v>
      </c>
    </row>
    <row r="194" spans="1:139" x14ac:dyDescent="0.2">
      <c r="B194" s="90" t="s">
        <v>164</v>
      </c>
      <c r="C194" s="90"/>
      <c r="D194" s="22">
        <v>0</v>
      </c>
      <c r="E194" s="22">
        <v>0</v>
      </c>
      <c r="F194" s="22">
        <v>0</v>
      </c>
      <c r="G194" s="22">
        <v>0</v>
      </c>
      <c r="H194" s="22">
        <v>0</v>
      </c>
      <c r="I194" s="22">
        <v>0</v>
      </c>
      <c r="J194" s="22">
        <v>0</v>
      </c>
      <c r="K194" s="22">
        <v>0</v>
      </c>
      <c r="L194" s="22">
        <v>0</v>
      </c>
      <c r="M194" s="22">
        <v>0</v>
      </c>
      <c r="N194" s="22">
        <v>0</v>
      </c>
      <c r="O194" s="22">
        <v>0</v>
      </c>
      <c r="P194" s="22">
        <v>0</v>
      </c>
      <c r="Q194" s="22">
        <v>0</v>
      </c>
      <c r="R194" s="22">
        <v>0</v>
      </c>
      <c r="S194" s="22">
        <v>0</v>
      </c>
      <c r="T194" s="22">
        <v>0</v>
      </c>
      <c r="U194" s="22">
        <v>0</v>
      </c>
      <c r="V194" s="22">
        <v>0</v>
      </c>
      <c r="W194" s="22">
        <v>0</v>
      </c>
      <c r="X194" s="22">
        <v>0</v>
      </c>
      <c r="Y194" s="22">
        <v>0</v>
      </c>
      <c r="Z194" s="22">
        <v>0</v>
      </c>
      <c r="AA194" s="22">
        <v>0</v>
      </c>
      <c r="AB194" s="22">
        <v>0</v>
      </c>
      <c r="AC194" s="22">
        <v>0</v>
      </c>
      <c r="AD194" s="22">
        <v>0</v>
      </c>
      <c r="AE194" s="22">
        <v>0</v>
      </c>
      <c r="AF194" s="22">
        <v>0</v>
      </c>
      <c r="AG194" s="22">
        <v>0</v>
      </c>
      <c r="AH194" s="22">
        <v>0</v>
      </c>
      <c r="AI194" s="22">
        <v>0</v>
      </c>
      <c r="AJ194" s="22">
        <v>0</v>
      </c>
      <c r="AK194" s="22">
        <v>0</v>
      </c>
      <c r="AL194" s="22">
        <v>0</v>
      </c>
      <c r="AM194" s="22">
        <v>0</v>
      </c>
      <c r="AN194" s="22">
        <v>0</v>
      </c>
      <c r="AO194" s="22">
        <v>0</v>
      </c>
      <c r="AP194" s="22">
        <v>0</v>
      </c>
      <c r="AQ194" s="22">
        <v>0</v>
      </c>
      <c r="AR194" s="22">
        <v>0</v>
      </c>
      <c r="AS194" s="22">
        <v>0</v>
      </c>
      <c r="AT194" s="22">
        <v>0</v>
      </c>
      <c r="AU194" s="22">
        <v>0</v>
      </c>
      <c r="AV194" s="22">
        <v>0</v>
      </c>
      <c r="AW194" s="22">
        <v>0</v>
      </c>
      <c r="AX194" s="22">
        <v>0</v>
      </c>
      <c r="AY194" s="22">
        <v>0</v>
      </c>
      <c r="AZ194" s="22">
        <v>0</v>
      </c>
      <c r="BA194" s="22">
        <v>0</v>
      </c>
      <c r="BB194" s="22">
        <v>0</v>
      </c>
      <c r="BC194" s="22">
        <v>0</v>
      </c>
      <c r="BD194" s="22">
        <v>0</v>
      </c>
      <c r="BE194" s="22">
        <v>0</v>
      </c>
      <c r="BF194" s="22">
        <v>0</v>
      </c>
      <c r="BG194" s="22">
        <v>0</v>
      </c>
      <c r="BH194" s="22">
        <v>0</v>
      </c>
      <c r="BI194" s="22">
        <v>0</v>
      </c>
      <c r="BJ194" s="22">
        <v>0</v>
      </c>
      <c r="BK194" s="22">
        <v>0</v>
      </c>
      <c r="BL194" s="22">
        <v>954222.42559000012</v>
      </c>
      <c r="BM194" s="22">
        <v>0</v>
      </c>
      <c r="BN194" s="22">
        <v>0</v>
      </c>
      <c r="BO194" s="22">
        <v>0</v>
      </c>
      <c r="BP194" s="22">
        <v>0</v>
      </c>
      <c r="BQ194" s="22">
        <v>0</v>
      </c>
      <c r="BR194" s="22">
        <v>0</v>
      </c>
      <c r="BS194" s="22">
        <v>0</v>
      </c>
      <c r="BT194" s="22">
        <v>0</v>
      </c>
      <c r="BU194" s="22">
        <v>0</v>
      </c>
      <c r="BV194" s="22">
        <v>0</v>
      </c>
      <c r="BW194" s="22">
        <v>0</v>
      </c>
      <c r="BX194" s="22">
        <v>0</v>
      </c>
      <c r="BY194" s="22">
        <v>0</v>
      </c>
      <c r="BZ194" s="22">
        <v>0</v>
      </c>
      <c r="CA194" s="22">
        <v>0</v>
      </c>
      <c r="CB194" s="22">
        <v>0</v>
      </c>
      <c r="CC194" s="22">
        <v>0</v>
      </c>
      <c r="CD194" s="22">
        <v>0</v>
      </c>
      <c r="CE194" s="22">
        <v>0</v>
      </c>
      <c r="CF194" s="22">
        <v>0</v>
      </c>
      <c r="CG194" s="22">
        <v>0</v>
      </c>
      <c r="CH194" s="22">
        <v>0</v>
      </c>
      <c r="CI194" s="22">
        <v>0</v>
      </c>
      <c r="CJ194" s="22">
        <v>0</v>
      </c>
      <c r="CK194" s="22">
        <v>0</v>
      </c>
      <c r="CL194" s="22">
        <v>0</v>
      </c>
      <c r="CM194" s="22">
        <v>0</v>
      </c>
      <c r="CN194" s="22">
        <v>0</v>
      </c>
      <c r="CO194" s="22">
        <v>0</v>
      </c>
      <c r="CP194" s="22">
        <v>0</v>
      </c>
      <c r="CQ194" s="22">
        <v>0</v>
      </c>
      <c r="CR194" s="22">
        <v>0</v>
      </c>
      <c r="CS194" s="22">
        <v>0</v>
      </c>
      <c r="CT194" s="22">
        <v>0</v>
      </c>
      <c r="CU194" s="22">
        <v>0</v>
      </c>
      <c r="CV194" s="22">
        <v>0</v>
      </c>
      <c r="CW194" s="22">
        <v>0</v>
      </c>
      <c r="CX194" s="22">
        <v>0</v>
      </c>
      <c r="CY194" s="22">
        <v>0</v>
      </c>
      <c r="CZ194" s="22">
        <v>0</v>
      </c>
      <c r="DA194" s="22">
        <v>0</v>
      </c>
      <c r="DB194" s="22">
        <v>0</v>
      </c>
      <c r="DC194" s="22">
        <v>0</v>
      </c>
      <c r="DD194" s="22">
        <v>0</v>
      </c>
      <c r="DE194" s="22">
        <v>0</v>
      </c>
      <c r="DF194" s="22">
        <v>0</v>
      </c>
      <c r="DG194" s="22">
        <v>0</v>
      </c>
      <c r="DH194" s="22">
        <v>0</v>
      </c>
      <c r="DI194" s="22">
        <v>0</v>
      </c>
      <c r="DJ194" s="22">
        <v>0</v>
      </c>
      <c r="DK194" s="22">
        <v>0</v>
      </c>
      <c r="DL194" s="22">
        <v>0</v>
      </c>
      <c r="DM194" s="22">
        <v>0</v>
      </c>
      <c r="DN194" s="22">
        <v>0</v>
      </c>
      <c r="DO194" s="22">
        <v>0</v>
      </c>
      <c r="DP194" s="22">
        <v>0</v>
      </c>
      <c r="DQ194" s="22">
        <v>0</v>
      </c>
      <c r="DR194" s="22">
        <v>0</v>
      </c>
      <c r="DS194" s="22">
        <v>0</v>
      </c>
      <c r="DT194" s="22">
        <v>0</v>
      </c>
      <c r="DU194" s="22">
        <v>0</v>
      </c>
      <c r="DV194" s="22">
        <v>0</v>
      </c>
      <c r="DW194" s="22">
        <v>0</v>
      </c>
      <c r="DX194" s="22">
        <v>0</v>
      </c>
      <c r="DY194" s="22">
        <v>0</v>
      </c>
      <c r="DZ194" s="22">
        <v>0</v>
      </c>
      <c r="EA194" s="22">
        <v>0</v>
      </c>
      <c r="EB194" s="22">
        <v>0</v>
      </c>
      <c r="EC194" s="22">
        <v>0</v>
      </c>
      <c r="ED194" s="22">
        <v>0</v>
      </c>
      <c r="EE194" s="22">
        <v>0</v>
      </c>
      <c r="EF194" s="22">
        <v>0</v>
      </c>
      <c r="EG194" s="22">
        <v>0</v>
      </c>
      <c r="EH194" s="22">
        <v>0</v>
      </c>
      <c r="EI194" s="22">
        <v>0</v>
      </c>
    </row>
    <row r="195" spans="1:139" x14ac:dyDescent="0.2">
      <c r="B195" s="92" t="s">
        <v>234</v>
      </c>
      <c r="C195" s="90"/>
      <c r="D195" s="22">
        <v>0</v>
      </c>
      <c r="E195" s="22">
        <v>0</v>
      </c>
      <c r="F195" s="22">
        <v>0</v>
      </c>
      <c r="G195" s="22">
        <v>0</v>
      </c>
      <c r="H195" s="22">
        <v>0</v>
      </c>
      <c r="I195" s="22">
        <v>0</v>
      </c>
      <c r="J195" s="22">
        <v>0</v>
      </c>
      <c r="K195" s="22">
        <v>0</v>
      </c>
      <c r="L195" s="22">
        <v>0</v>
      </c>
      <c r="M195" s="22">
        <v>0</v>
      </c>
      <c r="N195" s="22">
        <v>0</v>
      </c>
      <c r="O195" s="22">
        <v>0</v>
      </c>
      <c r="P195" s="22">
        <v>0</v>
      </c>
      <c r="Q195" s="22">
        <v>0</v>
      </c>
      <c r="R195" s="22">
        <v>0</v>
      </c>
      <c r="S195" s="22">
        <v>0</v>
      </c>
      <c r="T195" s="22">
        <v>0</v>
      </c>
      <c r="U195" s="22">
        <v>0</v>
      </c>
      <c r="V195" s="22">
        <v>0</v>
      </c>
      <c r="W195" s="22">
        <v>0</v>
      </c>
      <c r="X195" s="22">
        <v>0</v>
      </c>
      <c r="Y195" s="22">
        <v>0</v>
      </c>
      <c r="Z195" s="22">
        <v>0</v>
      </c>
      <c r="AA195" s="22">
        <v>0</v>
      </c>
      <c r="AB195" s="22">
        <v>0</v>
      </c>
      <c r="AC195" s="22">
        <v>0</v>
      </c>
      <c r="AD195" s="22">
        <v>0</v>
      </c>
      <c r="AE195" s="22">
        <v>0</v>
      </c>
      <c r="AF195" s="22">
        <v>0</v>
      </c>
      <c r="AG195" s="22">
        <v>0</v>
      </c>
      <c r="AH195" s="22">
        <v>0</v>
      </c>
      <c r="AI195" s="22">
        <v>0</v>
      </c>
      <c r="AJ195" s="22">
        <v>0</v>
      </c>
      <c r="AK195" s="22">
        <v>0</v>
      </c>
      <c r="AL195" s="22">
        <v>0</v>
      </c>
      <c r="AM195" s="22">
        <v>0</v>
      </c>
      <c r="AN195" s="22">
        <v>0</v>
      </c>
      <c r="AO195" s="22">
        <v>0</v>
      </c>
      <c r="AP195" s="22">
        <v>0</v>
      </c>
      <c r="AQ195" s="22">
        <v>0</v>
      </c>
      <c r="AR195" s="22">
        <v>0</v>
      </c>
      <c r="AS195" s="22">
        <v>0</v>
      </c>
      <c r="AT195" s="22">
        <v>0</v>
      </c>
      <c r="AU195" s="22">
        <v>0</v>
      </c>
      <c r="AV195" s="22">
        <v>0</v>
      </c>
      <c r="AW195" s="22">
        <v>0</v>
      </c>
      <c r="AX195" s="22">
        <v>0</v>
      </c>
      <c r="AY195" s="22">
        <v>0</v>
      </c>
      <c r="AZ195" s="22">
        <v>0</v>
      </c>
      <c r="BA195" s="22">
        <v>0</v>
      </c>
      <c r="BB195" s="22">
        <v>0</v>
      </c>
      <c r="BC195" s="22">
        <v>0</v>
      </c>
      <c r="BD195" s="22">
        <v>0</v>
      </c>
      <c r="BE195" s="22">
        <v>0</v>
      </c>
      <c r="BF195" s="22">
        <v>0</v>
      </c>
      <c r="BG195" s="22">
        <v>0</v>
      </c>
      <c r="BH195" s="22">
        <v>0</v>
      </c>
      <c r="BI195" s="22">
        <v>0</v>
      </c>
      <c r="BJ195" s="22">
        <v>0</v>
      </c>
      <c r="BK195" s="22">
        <v>0</v>
      </c>
      <c r="BL195" s="22">
        <v>0</v>
      </c>
      <c r="BM195" s="22">
        <v>0</v>
      </c>
      <c r="BN195" s="22">
        <v>0</v>
      </c>
      <c r="BO195" s="22">
        <v>0</v>
      </c>
      <c r="BP195" s="22">
        <v>0</v>
      </c>
      <c r="BQ195" s="22">
        <v>0</v>
      </c>
      <c r="BR195" s="22">
        <v>0</v>
      </c>
      <c r="BS195" s="22">
        <v>0</v>
      </c>
      <c r="BT195" s="22">
        <v>0</v>
      </c>
      <c r="BU195" s="22">
        <v>0</v>
      </c>
      <c r="BV195" s="22">
        <v>0</v>
      </c>
      <c r="BW195" s="22">
        <v>0</v>
      </c>
      <c r="BX195" s="22">
        <v>0</v>
      </c>
      <c r="BY195" s="22">
        <v>0</v>
      </c>
      <c r="BZ195" s="22">
        <v>0</v>
      </c>
      <c r="CA195" s="22">
        <v>0</v>
      </c>
      <c r="CB195" s="22">
        <v>0</v>
      </c>
      <c r="CC195" s="22">
        <v>0</v>
      </c>
      <c r="CD195" s="22">
        <v>0</v>
      </c>
      <c r="CE195" s="22">
        <v>0</v>
      </c>
      <c r="CF195" s="22">
        <v>0</v>
      </c>
      <c r="CG195" s="22">
        <v>0</v>
      </c>
      <c r="CH195" s="22">
        <v>0</v>
      </c>
      <c r="CI195" s="22">
        <v>0</v>
      </c>
      <c r="CJ195" s="22">
        <v>0</v>
      </c>
      <c r="CK195" s="22">
        <v>0</v>
      </c>
      <c r="CL195" s="22">
        <v>0</v>
      </c>
      <c r="CM195" s="22">
        <v>0</v>
      </c>
      <c r="CN195" s="22">
        <v>0</v>
      </c>
      <c r="CO195" s="22">
        <v>0</v>
      </c>
      <c r="CP195" s="22">
        <v>0</v>
      </c>
      <c r="CQ195" s="22">
        <v>0</v>
      </c>
      <c r="CR195" s="22">
        <v>0</v>
      </c>
      <c r="CS195" s="22">
        <v>0</v>
      </c>
      <c r="CT195" s="22">
        <v>0</v>
      </c>
      <c r="CU195" s="22">
        <v>0</v>
      </c>
      <c r="CV195" s="22">
        <v>0</v>
      </c>
      <c r="CW195" s="22">
        <v>0</v>
      </c>
      <c r="CX195" s="22">
        <v>0</v>
      </c>
      <c r="CY195" s="22">
        <v>0</v>
      </c>
      <c r="CZ195" s="22">
        <v>-113680.31878387864</v>
      </c>
      <c r="DA195" s="22">
        <v>0</v>
      </c>
      <c r="DB195" s="22">
        <v>0</v>
      </c>
      <c r="DC195" s="22">
        <v>0</v>
      </c>
      <c r="DD195" s="22">
        <v>0</v>
      </c>
      <c r="DE195" s="22">
        <v>0</v>
      </c>
      <c r="DF195" s="22">
        <v>0</v>
      </c>
      <c r="DG195" s="22">
        <v>0</v>
      </c>
      <c r="DH195" s="22">
        <v>0</v>
      </c>
      <c r="DI195" s="22">
        <v>0</v>
      </c>
      <c r="DJ195" s="22">
        <v>0</v>
      </c>
      <c r="DK195" s="22">
        <v>0</v>
      </c>
      <c r="DL195" s="22">
        <v>0</v>
      </c>
      <c r="DM195" s="22">
        <v>0</v>
      </c>
      <c r="DN195" s="22">
        <v>0</v>
      </c>
      <c r="DO195" s="22">
        <v>0</v>
      </c>
      <c r="DP195" s="22">
        <v>0</v>
      </c>
      <c r="DQ195" s="22">
        <v>0</v>
      </c>
      <c r="DR195" s="22">
        <v>0</v>
      </c>
      <c r="DS195" s="22">
        <v>0</v>
      </c>
      <c r="DT195" s="22">
        <v>0</v>
      </c>
      <c r="DU195" s="22">
        <v>0</v>
      </c>
      <c r="DV195" s="22">
        <v>0</v>
      </c>
      <c r="DW195" s="22">
        <v>0</v>
      </c>
      <c r="DX195" s="22">
        <v>0</v>
      </c>
      <c r="DY195" s="22">
        <v>0</v>
      </c>
      <c r="DZ195" s="22">
        <v>0</v>
      </c>
      <c r="EA195" s="22">
        <v>0</v>
      </c>
      <c r="EB195" s="22">
        <v>0</v>
      </c>
      <c r="EC195" s="22">
        <v>0</v>
      </c>
      <c r="ED195" s="22">
        <v>0</v>
      </c>
      <c r="EE195" s="22">
        <v>0</v>
      </c>
      <c r="EF195" s="22">
        <v>0</v>
      </c>
      <c r="EG195" s="22">
        <v>0</v>
      </c>
      <c r="EH195" s="22">
        <v>0</v>
      </c>
      <c r="EI195" s="22">
        <v>0</v>
      </c>
    </row>
    <row r="196" spans="1:139" x14ac:dyDescent="0.2">
      <c r="B196" s="90" t="s">
        <v>162</v>
      </c>
      <c r="D196" s="22">
        <v>0</v>
      </c>
      <c r="E196" s="22">
        <v>0</v>
      </c>
      <c r="F196" s="22">
        <v>0</v>
      </c>
      <c r="G196" s="22">
        <v>0</v>
      </c>
      <c r="H196" s="22">
        <v>0</v>
      </c>
      <c r="I196" s="22">
        <v>0</v>
      </c>
      <c r="J196" s="22">
        <v>0</v>
      </c>
      <c r="K196" s="22">
        <v>0</v>
      </c>
      <c r="L196" s="22">
        <v>0</v>
      </c>
      <c r="M196" s="22">
        <v>0</v>
      </c>
      <c r="N196" s="22">
        <v>0</v>
      </c>
      <c r="O196" s="22">
        <v>0</v>
      </c>
      <c r="P196" s="22">
        <v>0</v>
      </c>
      <c r="Q196" s="22">
        <v>0</v>
      </c>
      <c r="R196" s="22">
        <v>0</v>
      </c>
      <c r="S196" s="22">
        <v>0</v>
      </c>
      <c r="T196" s="22">
        <v>0</v>
      </c>
      <c r="U196" s="22">
        <v>0</v>
      </c>
      <c r="V196" s="22">
        <v>0</v>
      </c>
      <c r="W196" s="22">
        <v>0</v>
      </c>
      <c r="X196" s="22">
        <v>0</v>
      </c>
      <c r="Y196" s="22">
        <v>0</v>
      </c>
      <c r="Z196" s="22">
        <v>0</v>
      </c>
      <c r="AA196" s="22">
        <v>0</v>
      </c>
      <c r="AB196" s="22">
        <v>0</v>
      </c>
      <c r="AC196" s="22">
        <v>0</v>
      </c>
      <c r="AD196" s="22">
        <v>0</v>
      </c>
      <c r="AE196" s="22">
        <v>0</v>
      </c>
      <c r="AF196" s="22">
        <v>0</v>
      </c>
      <c r="AG196" s="22">
        <v>0</v>
      </c>
      <c r="AH196" s="22">
        <v>0</v>
      </c>
      <c r="AI196" s="22">
        <v>0</v>
      </c>
      <c r="AJ196" s="22">
        <v>0</v>
      </c>
      <c r="AK196" s="22">
        <v>0</v>
      </c>
      <c r="AL196" s="22">
        <v>0</v>
      </c>
      <c r="AM196" s="22">
        <v>0</v>
      </c>
      <c r="AN196" s="22">
        <v>0</v>
      </c>
      <c r="AO196" s="22">
        <v>0</v>
      </c>
      <c r="AP196" s="22">
        <v>0</v>
      </c>
      <c r="AQ196" s="22">
        <v>0</v>
      </c>
      <c r="AR196" s="22">
        <v>0</v>
      </c>
      <c r="AS196" s="22">
        <v>0</v>
      </c>
      <c r="AT196" s="22">
        <v>0</v>
      </c>
      <c r="AU196" s="22">
        <v>0</v>
      </c>
      <c r="AV196" s="22">
        <v>0</v>
      </c>
      <c r="AW196" s="22">
        <v>0</v>
      </c>
      <c r="AX196" s="22">
        <v>0</v>
      </c>
      <c r="AY196" s="22">
        <v>0</v>
      </c>
      <c r="AZ196" s="22">
        <v>0</v>
      </c>
      <c r="BA196" s="22">
        <v>0</v>
      </c>
      <c r="BB196" s="22">
        <v>0</v>
      </c>
      <c r="BC196" s="22">
        <v>0</v>
      </c>
      <c r="BD196" s="22">
        <v>0</v>
      </c>
      <c r="BE196" s="22">
        <v>0</v>
      </c>
      <c r="BF196" s="22">
        <v>0</v>
      </c>
      <c r="BG196" s="22">
        <v>0</v>
      </c>
      <c r="BH196" s="22">
        <v>0</v>
      </c>
      <c r="BI196" s="22">
        <v>0</v>
      </c>
      <c r="BJ196" s="22">
        <v>0</v>
      </c>
      <c r="BK196" s="22">
        <v>94681.86</v>
      </c>
      <c r="BL196" s="22">
        <v>247293.17</v>
      </c>
      <c r="BM196" s="22">
        <v>71605.94</v>
      </c>
      <c r="BN196" s="22">
        <v>73347.69</v>
      </c>
      <c r="BO196" s="22">
        <v>-2089.08</v>
      </c>
      <c r="BP196" s="22">
        <v>253285.38</v>
      </c>
      <c r="BQ196" s="22">
        <v>176559.08</v>
      </c>
      <c r="BR196" s="22">
        <v>18969.11</v>
      </c>
      <c r="BS196" s="22">
        <v>367736.41</v>
      </c>
      <c r="BT196" s="22">
        <v>71000.5</v>
      </c>
      <c r="BU196" s="22">
        <v>192925.41</v>
      </c>
      <c r="BV196" s="22">
        <v>187636.13</v>
      </c>
      <c r="BW196" s="22">
        <v>208240.33</v>
      </c>
      <c r="BX196" s="22">
        <v>273469.99</v>
      </c>
      <c r="BY196" s="22">
        <v>9184.77</v>
      </c>
      <c r="BZ196" s="22">
        <v>-278957.40000000002</v>
      </c>
      <c r="CA196" s="22">
        <v>-158052.28</v>
      </c>
      <c r="CB196" s="22">
        <v>-72118.62</v>
      </c>
      <c r="CC196" s="22">
        <v>-67878.48</v>
      </c>
      <c r="CD196" s="22">
        <v>56781.99</v>
      </c>
      <c r="CE196" s="22">
        <v>54179.91</v>
      </c>
      <c r="CF196" s="22">
        <v>14182.23</v>
      </c>
      <c r="CG196" s="22">
        <v>47415.040000000001</v>
      </c>
      <c r="CH196" s="22">
        <v>86499.68</v>
      </c>
      <c r="CI196" s="22">
        <v>-21190.81</v>
      </c>
      <c r="CJ196" s="22">
        <v>-7663.44</v>
      </c>
      <c r="CK196" s="22">
        <v>-224055.76</v>
      </c>
      <c r="CL196" s="22">
        <v>212676</v>
      </c>
      <c r="CM196" s="22">
        <v>76702.509999999995</v>
      </c>
      <c r="CN196" s="22">
        <v>36150.1</v>
      </c>
      <c r="CO196" s="22">
        <v>-5595.01</v>
      </c>
      <c r="CP196" s="22">
        <v>52500.42</v>
      </c>
      <c r="CQ196" s="22">
        <v>91112.91</v>
      </c>
      <c r="CR196" s="22">
        <v>67346.570000000007</v>
      </c>
      <c r="CS196" s="22">
        <v>20153.809999999998</v>
      </c>
      <c r="CT196" s="22">
        <v>52255.57</v>
      </c>
      <c r="CU196" s="22">
        <v>5486.6500000000005</v>
      </c>
      <c r="CV196" s="22">
        <v>29611.05</v>
      </c>
      <c r="CW196" s="22">
        <v>-19029.759999999998</v>
      </c>
      <c r="CX196" s="22">
        <v>60714.38</v>
      </c>
      <c r="CY196" s="22">
        <v>51940.52</v>
      </c>
      <c r="CZ196" s="22">
        <v>25796.080000000002</v>
      </c>
      <c r="DA196" s="22">
        <v>17898.650000000001</v>
      </c>
      <c r="DB196" s="22">
        <v>22345.25</v>
      </c>
      <c r="DC196" s="22">
        <v>-435.72</v>
      </c>
      <c r="DD196" s="22">
        <v>27078.720000000001</v>
      </c>
      <c r="DE196" s="22">
        <v>-104048.86</v>
      </c>
      <c r="DF196" s="22">
        <v>59528.63</v>
      </c>
      <c r="DG196" s="22">
        <v>-8912.8799999999992</v>
      </c>
      <c r="DH196" s="22">
        <v>491.8</v>
      </c>
      <c r="DI196" s="22">
        <v>-6964.02</v>
      </c>
      <c r="DJ196" s="22">
        <v>29295.200000000001</v>
      </c>
      <c r="DK196" s="22">
        <v>39137.93</v>
      </c>
      <c r="DL196" s="22">
        <v>19098.61</v>
      </c>
      <c r="DM196" s="22">
        <v>32538.06</v>
      </c>
      <c r="DN196" s="22">
        <v>3429.68</v>
      </c>
      <c r="DO196" s="22">
        <v>-36568.57</v>
      </c>
      <c r="DP196" s="22">
        <v>25225.03</v>
      </c>
      <c r="DQ196" s="22">
        <v>-64524.26</v>
      </c>
      <c r="DR196" s="22">
        <v>4143.55</v>
      </c>
      <c r="DS196" s="22">
        <v>-74572.42</v>
      </c>
      <c r="DT196" s="315">
        <f>'Schedule SC'!C44+'Schedule SC'!D44</f>
        <v>105278.01</v>
      </c>
      <c r="DU196" s="315">
        <f>'Schedule SC'!E44</f>
        <v>40057.75</v>
      </c>
      <c r="DV196" s="315">
        <f>'Schedule SC'!F44</f>
        <v>-46341.24</v>
      </c>
      <c r="DW196" s="315">
        <f>'Schedule SC'!G44</f>
        <v>36193.199999999997</v>
      </c>
      <c r="DX196" s="315">
        <f>'Schedule SC'!H44</f>
        <v>-25536.85</v>
      </c>
      <c r="DY196" s="315">
        <f>'Schedule SC'!I44</f>
        <v>-1302.24</v>
      </c>
      <c r="DZ196" s="315">
        <f>'Schedule SC'!J44</f>
        <v>24189.17</v>
      </c>
      <c r="EA196" s="315">
        <f>'Schedule SC'!K44</f>
        <v>15050.91</v>
      </c>
      <c r="EB196" s="315">
        <f>'Schedule SC'!L44</f>
        <v>43927.71</v>
      </c>
      <c r="EC196" s="315">
        <f>'Schedule SC'!M44</f>
        <v>-65894.58</v>
      </c>
      <c r="ED196" s="315">
        <f>'Schedule SC'!N44</f>
        <v>14721.37</v>
      </c>
      <c r="EE196" s="315">
        <f>'Schedule SC'!O44</f>
        <v>-29249.51</v>
      </c>
      <c r="EF196" s="315">
        <f>'Schedule SC'!P44</f>
        <v>137018.54999999999</v>
      </c>
      <c r="EG196" s="315">
        <f>'Schedule SC'!Q44</f>
        <v>68460.77</v>
      </c>
    </row>
    <row r="197" spans="1:139" x14ac:dyDescent="0.2">
      <c r="B197" s="90" t="s">
        <v>152</v>
      </c>
      <c r="D197" s="18">
        <f t="shared" ref="D197:AI197" si="1087">SUM(D192:D196)</f>
        <v>0</v>
      </c>
      <c r="E197" s="18">
        <f t="shared" si="1087"/>
        <v>0</v>
      </c>
      <c r="F197" s="18">
        <f t="shared" si="1087"/>
        <v>0</v>
      </c>
      <c r="G197" s="18">
        <f t="shared" si="1087"/>
        <v>0</v>
      </c>
      <c r="H197" s="18">
        <f t="shared" si="1087"/>
        <v>0</v>
      </c>
      <c r="I197" s="18">
        <f t="shared" si="1087"/>
        <v>0</v>
      </c>
      <c r="J197" s="18">
        <f t="shared" si="1087"/>
        <v>0</v>
      </c>
      <c r="K197" s="18">
        <f t="shared" si="1087"/>
        <v>0</v>
      </c>
      <c r="L197" s="18">
        <f t="shared" si="1087"/>
        <v>0</v>
      </c>
      <c r="M197" s="18">
        <f t="shared" si="1087"/>
        <v>0</v>
      </c>
      <c r="N197" s="18">
        <f t="shared" si="1087"/>
        <v>0</v>
      </c>
      <c r="O197" s="18">
        <f t="shared" si="1087"/>
        <v>0</v>
      </c>
      <c r="P197" s="18">
        <f t="shared" si="1087"/>
        <v>0</v>
      </c>
      <c r="Q197" s="18">
        <f t="shared" si="1087"/>
        <v>0</v>
      </c>
      <c r="R197" s="18">
        <f t="shared" si="1087"/>
        <v>0</v>
      </c>
      <c r="S197" s="18">
        <f t="shared" si="1087"/>
        <v>0</v>
      </c>
      <c r="T197" s="18">
        <f t="shared" si="1087"/>
        <v>0</v>
      </c>
      <c r="U197" s="18">
        <f t="shared" si="1087"/>
        <v>0</v>
      </c>
      <c r="V197" s="18">
        <f t="shared" si="1087"/>
        <v>0</v>
      </c>
      <c r="W197" s="18">
        <f t="shared" si="1087"/>
        <v>0</v>
      </c>
      <c r="X197" s="18">
        <f t="shared" si="1087"/>
        <v>0</v>
      </c>
      <c r="Y197" s="18">
        <f t="shared" si="1087"/>
        <v>0</v>
      </c>
      <c r="Z197" s="18">
        <f t="shared" si="1087"/>
        <v>0</v>
      </c>
      <c r="AA197" s="18">
        <f t="shared" si="1087"/>
        <v>0</v>
      </c>
      <c r="AB197" s="18">
        <f t="shared" si="1087"/>
        <v>0</v>
      </c>
      <c r="AC197" s="18">
        <f t="shared" si="1087"/>
        <v>0</v>
      </c>
      <c r="AD197" s="18">
        <f t="shared" si="1087"/>
        <v>0</v>
      </c>
      <c r="AE197" s="18">
        <f t="shared" si="1087"/>
        <v>0</v>
      </c>
      <c r="AF197" s="18">
        <f t="shared" si="1087"/>
        <v>0</v>
      </c>
      <c r="AG197" s="18">
        <f t="shared" si="1087"/>
        <v>0</v>
      </c>
      <c r="AH197" s="18">
        <f t="shared" si="1087"/>
        <v>0</v>
      </c>
      <c r="AI197" s="18">
        <f t="shared" si="1087"/>
        <v>0</v>
      </c>
      <c r="AJ197" s="18">
        <f t="shared" ref="AJ197:BO197" si="1088">SUM(AJ192:AJ196)</f>
        <v>0</v>
      </c>
      <c r="AK197" s="18">
        <f t="shared" si="1088"/>
        <v>0</v>
      </c>
      <c r="AL197" s="18">
        <f t="shared" si="1088"/>
        <v>0</v>
      </c>
      <c r="AM197" s="18">
        <f t="shared" si="1088"/>
        <v>0</v>
      </c>
      <c r="AN197" s="18">
        <f t="shared" si="1088"/>
        <v>0</v>
      </c>
      <c r="AO197" s="18">
        <f t="shared" si="1088"/>
        <v>0</v>
      </c>
      <c r="AP197" s="18">
        <f t="shared" si="1088"/>
        <v>0</v>
      </c>
      <c r="AQ197" s="18">
        <f t="shared" si="1088"/>
        <v>0</v>
      </c>
      <c r="AR197" s="18">
        <f t="shared" si="1088"/>
        <v>0</v>
      </c>
      <c r="AS197" s="18">
        <f t="shared" si="1088"/>
        <v>0</v>
      </c>
      <c r="AT197" s="18">
        <f t="shared" si="1088"/>
        <v>0</v>
      </c>
      <c r="AU197" s="18">
        <f t="shared" si="1088"/>
        <v>0</v>
      </c>
      <c r="AV197" s="18">
        <f t="shared" si="1088"/>
        <v>0</v>
      </c>
      <c r="AW197" s="18">
        <f t="shared" si="1088"/>
        <v>0</v>
      </c>
      <c r="AX197" s="18">
        <f t="shared" si="1088"/>
        <v>0</v>
      </c>
      <c r="AY197" s="18">
        <f t="shared" si="1088"/>
        <v>0</v>
      </c>
      <c r="AZ197" s="18">
        <f t="shared" si="1088"/>
        <v>0</v>
      </c>
      <c r="BA197" s="18">
        <f t="shared" si="1088"/>
        <v>0</v>
      </c>
      <c r="BB197" s="18">
        <f t="shared" si="1088"/>
        <v>0</v>
      </c>
      <c r="BC197" s="18">
        <f t="shared" si="1088"/>
        <v>0</v>
      </c>
      <c r="BD197" s="18">
        <f t="shared" si="1088"/>
        <v>0</v>
      </c>
      <c r="BE197" s="18">
        <f t="shared" si="1088"/>
        <v>0</v>
      </c>
      <c r="BF197" s="18">
        <f t="shared" si="1088"/>
        <v>0</v>
      </c>
      <c r="BG197" s="18">
        <f t="shared" si="1088"/>
        <v>0</v>
      </c>
      <c r="BH197" s="18">
        <f t="shared" si="1088"/>
        <v>0</v>
      </c>
      <c r="BI197" s="18">
        <f t="shared" si="1088"/>
        <v>0</v>
      </c>
      <c r="BJ197" s="18">
        <f t="shared" si="1088"/>
        <v>0</v>
      </c>
      <c r="BK197" s="18">
        <f t="shared" si="1088"/>
        <v>94681.86</v>
      </c>
      <c r="BL197" s="18">
        <f t="shared" si="1088"/>
        <v>1201515.59559</v>
      </c>
      <c r="BM197" s="18">
        <f t="shared" si="1088"/>
        <v>71605.94</v>
      </c>
      <c r="BN197" s="18">
        <f t="shared" si="1088"/>
        <v>73347.69</v>
      </c>
      <c r="BO197" s="18">
        <f t="shared" si="1088"/>
        <v>-2089.08</v>
      </c>
      <c r="BP197" s="18">
        <f t="shared" ref="BP197:DS197" si="1089">SUM(BP192:BP196)</f>
        <v>-795618.90559000021</v>
      </c>
      <c r="BQ197" s="18">
        <f t="shared" si="1089"/>
        <v>176559.08</v>
      </c>
      <c r="BR197" s="18">
        <f t="shared" si="1089"/>
        <v>18969.11</v>
      </c>
      <c r="BS197" s="18">
        <f t="shared" si="1089"/>
        <v>367736.41</v>
      </c>
      <c r="BT197" s="18">
        <f t="shared" si="1089"/>
        <v>71000.5</v>
      </c>
      <c r="BU197" s="18">
        <f t="shared" si="1089"/>
        <v>192925.41</v>
      </c>
      <c r="BV197" s="18">
        <f t="shared" si="1089"/>
        <v>187636.13</v>
      </c>
      <c r="BW197" s="18">
        <f t="shared" si="1089"/>
        <v>208240.33</v>
      </c>
      <c r="BX197" s="18">
        <f t="shared" si="1089"/>
        <v>273469.99</v>
      </c>
      <c r="BY197" s="18">
        <f t="shared" si="1089"/>
        <v>9184.77</v>
      </c>
      <c r="BZ197" s="18">
        <f t="shared" si="1089"/>
        <v>-278957.40000000002</v>
      </c>
      <c r="CA197" s="18">
        <f t="shared" si="1089"/>
        <v>-158052.28</v>
      </c>
      <c r="CB197" s="18">
        <f t="shared" si="1089"/>
        <v>-793358.10300282121</v>
      </c>
      <c r="CC197" s="18">
        <f t="shared" si="1089"/>
        <v>-67878.48</v>
      </c>
      <c r="CD197" s="18">
        <f t="shared" si="1089"/>
        <v>56781.99</v>
      </c>
      <c r="CE197" s="18">
        <f t="shared" si="1089"/>
        <v>54179.91</v>
      </c>
      <c r="CF197" s="18">
        <f t="shared" si="1089"/>
        <v>14182.23</v>
      </c>
      <c r="CG197" s="18">
        <f t="shared" si="1089"/>
        <v>47415.040000000001</v>
      </c>
      <c r="CH197" s="18">
        <f t="shared" si="1089"/>
        <v>86499.68</v>
      </c>
      <c r="CI197" s="18">
        <f t="shared" si="1089"/>
        <v>-21190.81</v>
      </c>
      <c r="CJ197" s="18">
        <f t="shared" ref="CJ197:CU197" si="1090">SUM(CJ192:CJ196)</f>
        <v>-7663.44</v>
      </c>
      <c r="CK197" s="18">
        <f t="shared" si="1090"/>
        <v>-224055.76</v>
      </c>
      <c r="CL197" s="18">
        <f t="shared" si="1090"/>
        <v>212676</v>
      </c>
      <c r="CM197" s="18">
        <f t="shared" si="1090"/>
        <v>76702.509999999995</v>
      </c>
      <c r="CN197" s="18">
        <f t="shared" si="1090"/>
        <v>-1052636.5069971783</v>
      </c>
      <c r="CO197" s="18">
        <f t="shared" si="1090"/>
        <v>-5595.01</v>
      </c>
      <c r="CP197" s="18">
        <f t="shared" si="1090"/>
        <v>52500.42</v>
      </c>
      <c r="CQ197" s="18">
        <f t="shared" si="1090"/>
        <v>91112.91</v>
      </c>
      <c r="CR197" s="18">
        <f t="shared" si="1090"/>
        <v>67346.570000000007</v>
      </c>
      <c r="CS197" s="18">
        <f t="shared" si="1090"/>
        <v>20153.809999999998</v>
      </c>
      <c r="CT197" s="18">
        <f t="shared" si="1090"/>
        <v>52255.57</v>
      </c>
      <c r="CU197" s="18">
        <f t="shared" si="1090"/>
        <v>5486.6500000000005</v>
      </c>
      <c r="CV197" s="18">
        <f t="shared" ref="CV197:DH197" si="1091">SUM(CV192:CV196)</f>
        <v>29611.05</v>
      </c>
      <c r="CW197" s="18">
        <f t="shared" si="1091"/>
        <v>-19029.759999999998</v>
      </c>
      <c r="CX197" s="18">
        <f t="shared" si="1091"/>
        <v>60714.38</v>
      </c>
      <c r="CY197" s="18">
        <f t="shared" si="1091"/>
        <v>51940.52</v>
      </c>
      <c r="CZ197" s="18">
        <f t="shared" si="1091"/>
        <v>-293701.29244851385</v>
      </c>
      <c r="DA197" s="18">
        <f t="shared" si="1091"/>
        <v>17898.650000000001</v>
      </c>
      <c r="DB197" s="18">
        <f t="shared" si="1091"/>
        <v>22345.25</v>
      </c>
      <c r="DC197" s="18">
        <f t="shared" si="1091"/>
        <v>-435.72</v>
      </c>
      <c r="DD197" s="18">
        <f t="shared" si="1091"/>
        <v>27078.720000000001</v>
      </c>
      <c r="DE197" s="18">
        <f t="shared" si="1091"/>
        <v>-104048.86</v>
      </c>
      <c r="DF197" s="18">
        <f t="shared" si="1091"/>
        <v>59528.63</v>
      </c>
      <c r="DG197" s="18">
        <f t="shared" si="1091"/>
        <v>-8912.8799999999992</v>
      </c>
      <c r="DH197" s="18">
        <f t="shared" si="1091"/>
        <v>491.8</v>
      </c>
      <c r="DI197" s="18">
        <f t="shared" si="1089"/>
        <v>-6964.02</v>
      </c>
      <c r="DJ197" s="18">
        <f t="shared" si="1089"/>
        <v>29295.200000000001</v>
      </c>
      <c r="DK197" s="18">
        <f t="shared" si="1089"/>
        <v>39137.93</v>
      </c>
      <c r="DL197" s="18">
        <f t="shared" si="1089"/>
        <v>-36619.454801510386</v>
      </c>
      <c r="DM197" s="18">
        <f t="shared" si="1089"/>
        <v>32538.06</v>
      </c>
      <c r="DN197" s="18">
        <f t="shared" si="1089"/>
        <v>3429.68</v>
      </c>
      <c r="DO197" s="18">
        <f t="shared" si="1089"/>
        <v>-36568.57</v>
      </c>
      <c r="DP197" s="18">
        <f t="shared" si="1089"/>
        <v>25225.03</v>
      </c>
      <c r="DQ197" s="18">
        <f t="shared" si="1089"/>
        <v>-64524.26</v>
      </c>
      <c r="DR197" s="18">
        <f t="shared" si="1089"/>
        <v>4143.55</v>
      </c>
      <c r="DS197" s="18">
        <f t="shared" si="1089"/>
        <v>-74572.41</v>
      </c>
      <c r="DT197" s="18">
        <f t="shared" ref="DT197:DW197" si="1092">SUM(DT192:DT196)</f>
        <v>105278.01</v>
      </c>
      <c r="DU197" s="18">
        <f t="shared" si="1092"/>
        <v>40057.75</v>
      </c>
      <c r="DV197" s="18">
        <f t="shared" si="1092"/>
        <v>-46341.24</v>
      </c>
      <c r="DW197" s="18">
        <f t="shared" si="1092"/>
        <v>36193.199999999997</v>
      </c>
      <c r="DX197" s="18">
        <f t="shared" ref="DX197:EG197" si="1093">SUM(DX192:DX196)</f>
        <v>-160608.4</v>
      </c>
      <c r="DY197" s="18">
        <f t="shared" si="1093"/>
        <v>-1302.24</v>
      </c>
      <c r="DZ197" s="18">
        <f t="shared" si="1093"/>
        <v>24189.17</v>
      </c>
      <c r="EA197" s="18">
        <f t="shared" si="1093"/>
        <v>15050.91</v>
      </c>
      <c r="EB197" s="18">
        <f t="shared" si="1093"/>
        <v>43927.71</v>
      </c>
      <c r="EC197" s="18">
        <f t="shared" si="1093"/>
        <v>-65894.58</v>
      </c>
      <c r="ED197" s="18">
        <f t="shared" si="1093"/>
        <v>14721.37</v>
      </c>
      <c r="EE197" s="18">
        <f t="shared" si="1093"/>
        <v>-29249.51</v>
      </c>
      <c r="EF197" s="18">
        <f t="shared" si="1093"/>
        <v>137018.54999999999</v>
      </c>
      <c r="EG197" s="18">
        <f t="shared" si="1093"/>
        <v>68460.77</v>
      </c>
      <c r="EH197" s="18">
        <f t="shared" ref="EH197:EI197" si="1094">SUM(EH192:EH196)</f>
        <v>0</v>
      </c>
      <c r="EI197" s="18">
        <f t="shared" si="1094"/>
        <v>0</v>
      </c>
    </row>
    <row r="198" spans="1:139" x14ac:dyDescent="0.2">
      <c r="B198" s="90" t="s">
        <v>153</v>
      </c>
      <c r="D198" s="94">
        <f t="shared" ref="D198:AI198" si="1095">D191+D197</f>
        <v>0</v>
      </c>
      <c r="E198" s="94">
        <f t="shared" si="1095"/>
        <v>0</v>
      </c>
      <c r="F198" s="94">
        <f t="shared" si="1095"/>
        <v>0</v>
      </c>
      <c r="G198" s="94">
        <f t="shared" si="1095"/>
        <v>0</v>
      </c>
      <c r="H198" s="94">
        <f t="shared" si="1095"/>
        <v>0</v>
      </c>
      <c r="I198" s="94">
        <f t="shared" si="1095"/>
        <v>0</v>
      </c>
      <c r="J198" s="94">
        <f t="shared" si="1095"/>
        <v>0</v>
      </c>
      <c r="K198" s="94">
        <f t="shared" si="1095"/>
        <v>0</v>
      </c>
      <c r="L198" s="94">
        <f t="shared" si="1095"/>
        <v>0</v>
      </c>
      <c r="M198" s="94">
        <f t="shared" si="1095"/>
        <v>0</v>
      </c>
      <c r="N198" s="94">
        <f t="shared" si="1095"/>
        <v>0</v>
      </c>
      <c r="O198" s="94">
        <f t="shared" si="1095"/>
        <v>0</v>
      </c>
      <c r="P198" s="94">
        <f t="shared" si="1095"/>
        <v>0</v>
      </c>
      <c r="Q198" s="94">
        <f t="shared" si="1095"/>
        <v>0</v>
      </c>
      <c r="R198" s="94">
        <f t="shared" si="1095"/>
        <v>0</v>
      </c>
      <c r="S198" s="94">
        <f t="shared" si="1095"/>
        <v>0</v>
      </c>
      <c r="T198" s="94">
        <f t="shared" si="1095"/>
        <v>0</v>
      </c>
      <c r="U198" s="94">
        <f t="shared" si="1095"/>
        <v>0</v>
      </c>
      <c r="V198" s="94">
        <f t="shared" si="1095"/>
        <v>0</v>
      </c>
      <c r="W198" s="94">
        <f t="shared" si="1095"/>
        <v>0</v>
      </c>
      <c r="X198" s="94">
        <f t="shared" si="1095"/>
        <v>0</v>
      </c>
      <c r="Y198" s="94">
        <f t="shared" si="1095"/>
        <v>0</v>
      </c>
      <c r="Z198" s="94">
        <f t="shared" si="1095"/>
        <v>0</v>
      </c>
      <c r="AA198" s="94">
        <f t="shared" si="1095"/>
        <v>0</v>
      </c>
      <c r="AB198" s="94">
        <f t="shared" si="1095"/>
        <v>0</v>
      </c>
      <c r="AC198" s="94">
        <f t="shared" si="1095"/>
        <v>0</v>
      </c>
      <c r="AD198" s="94">
        <f t="shared" si="1095"/>
        <v>0</v>
      </c>
      <c r="AE198" s="94">
        <f t="shared" si="1095"/>
        <v>0</v>
      </c>
      <c r="AF198" s="94">
        <f t="shared" si="1095"/>
        <v>0</v>
      </c>
      <c r="AG198" s="94">
        <f t="shared" si="1095"/>
        <v>0</v>
      </c>
      <c r="AH198" s="94">
        <f t="shared" si="1095"/>
        <v>0</v>
      </c>
      <c r="AI198" s="94">
        <f t="shared" si="1095"/>
        <v>0</v>
      </c>
      <c r="AJ198" s="94">
        <f t="shared" ref="AJ198:BO198" si="1096">AJ191+AJ197</f>
        <v>0</v>
      </c>
      <c r="AK198" s="94">
        <f t="shared" si="1096"/>
        <v>0</v>
      </c>
      <c r="AL198" s="94">
        <f t="shared" si="1096"/>
        <v>0</v>
      </c>
      <c r="AM198" s="94">
        <f t="shared" si="1096"/>
        <v>0</v>
      </c>
      <c r="AN198" s="94">
        <f t="shared" si="1096"/>
        <v>0</v>
      </c>
      <c r="AO198" s="94">
        <f t="shared" si="1096"/>
        <v>0</v>
      </c>
      <c r="AP198" s="94">
        <f t="shared" si="1096"/>
        <v>0</v>
      </c>
      <c r="AQ198" s="94">
        <f t="shared" si="1096"/>
        <v>0</v>
      </c>
      <c r="AR198" s="94">
        <f t="shared" si="1096"/>
        <v>0</v>
      </c>
      <c r="AS198" s="94">
        <f t="shared" si="1096"/>
        <v>0</v>
      </c>
      <c r="AT198" s="94">
        <f t="shared" si="1096"/>
        <v>0</v>
      </c>
      <c r="AU198" s="94">
        <f t="shared" si="1096"/>
        <v>0</v>
      </c>
      <c r="AV198" s="94">
        <f t="shared" si="1096"/>
        <v>0</v>
      </c>
      <c r="AW198" s="94">
        <f t="shared" si="1096"/>
        <v>0</v>
      </c>
      <c r="AX198" s="94">
        <f t="shared" si="1096"/>
        <v>0</v>
      </c>
      <c r="AY198" s="94">
        <f t="shared" si="1096"/>
        <v>0</v>
      </c>
      <c r="AZ198" s="94">
        <f t="shared" si="1096"/>
        <v>0</v>
      </c>
      <c r="BA198" s="94">
        <f t="shared" si="1096"/>
        <v>0</v>
      </c>
      <c r="BB198" s="94">
        <f t="shared" si="1096"/>
        <v>0</v>
      </c>
      <c r="BC198" s="94">
        <f t="shared" si="1096"/>
        <v>0</v>
      </c>
      <c r="BD198" s="94">
        <f t="shared" si="1096"/>
        <v>0</v>
      </c>
      <c r="BE198" s="94">
        <f t="shared" si="1096"/>
        <v>0</v>
      </c>
      <c r="BF198" s="94">
        <f t="shared" si="1096"/>
        <v>0</v>
      </c>
      <c r="BG198" s="94">
        <f t="shared" si="1096"/>
        <v>0</v>
      </c>
      <c r="BH198" s="94">
        <f t="shared" si="1096"/>
        <v>0</v>
      </c>
      <c r="BI198" s="94">
        <f t="shared" si="1096"/>
        <v>0</v>
      </c>
      <c r="BJ198" s="94">
        <f t="shared" si="1096"/>
        <v>0</v>
      </c>
      <c r="BK198" s="94">
        <f t="shared" si="1096"/>
        <v>94681.86</v>
      </c>
      <c r="BL198" s="94">
        <f t="shared" si="1096"/>
        <v>1296197.4555900001</v>
      </c>
      <c r="BM198" s="94">
        <f t="shared" si="1096"/>
        <v>1367803.3955900001</v>
      </c>
      <c r="BN198" s="94">
        <f t="shared" si="1096"/>
        <v>1441151.08559</v>
      </c>
      <c r="BO198" s="94">
        <f t="shared" si="1096"/>
        <v>1439062.00559</v>
      </c>
      <c r="BP198" s="94">
        <f t="shared" ref="BP198:DR198" si="1097">BP191+BP197</f>
        <v>643443.09999999974</v>
      </c>
      <c r="BQ198" s="94">
        <f t="shared" si="1097"/>
        <v>820002.1799999997</v>
      </c>
      <c r="BR198" s="94">
        <f t="shared" si="1097"/>
        <v>838971.28999999969</v>
      </c>
      <c r="BS198" s="94">
        <f t="shared" si="1097"/>
        <v>1206707.6999999997</v>
      </c>
      <c r="BT198" s="94">
        <f t="shared" si="1097"/>
        <v>1277708.1999999997</v>
      </c>
      <c r="BU198" s="94">
        <f t="shared" si="1097"/>
        <v>1470633.6099999996</v>
      </c>
      <c r="BV198" s="94">
        <f t="shared" si="1097"/>
        <v>1658269.7399999998</v>
      </c>
      <c r="BW198" s="94">
        <f t="shared" si="1097"/>
        <v>1866510.0699999998</v>
      </c>
      <c r="BX198" s="94">
        <f t="shared" si="1097"/>
        <v>2139980.0599999996</v>
      </c>
      <c r="BY198" s="94">
        <f t="shared" si="1097"/>
        <v>2149164.8299999996</v>
      </c>
      <c r="BZ198" s="94">
        <f t="shared" si="1097"/>
        <v>1870207.4299999997</v>
      </c>
      <c r="CA198" s="94">
        <f t="shared" si="1097"/>
        <v>1712155.1499999997</v>
      </c>
      <c r="CB198" s="94">
        <f t="shared" si="1097"/>
        <v>918797.04699717846</v>
      </c>
      <c r="CC198" s="94">
        <f t="shared" si="1097"/>
        <v>850918.56699717848</v>
      </c>
      <c r="CD198" s="94">
        <f t="shared" si="1097"/>
        <v>907700.55699717847</v>
      </c>
      <c r="CE198" s="94">
        <f t="shared" si="1097"/>
        <v>961880.4669971785</v>
      </c>
      <c r="CF198" s="94">
        <f t="shared" si="1097"/>
        <v>976062.69699717849</v>
      </c>
      <c r="CG198" s="94">
        <f t="shared" si="1097"/>
        <v>1023477.7369971785</v>
      </c>
      <c r="CH198" s="94">
        <f t="shared" si="1097"/>
        <v>1109977.4169971785</v>
      </c>
      <c r="CI198" s="94">
        <f t="shared" si="1097"/>
        <v>1088786.6069971784</v>
      </c>
      <c r="CJ198" s="94">
        <f t="shared" ref="CJ198:CU198" si="1098">CJ191+CJ197</f>
        <v>1081123.1669971785</v>
      </c>
      <c r="CK198" s="94">
        <f t="shared" si="1098"/>
        <v>857067.40699717845</v>
      </c>
      <c r="CL198" s="94">
        <f t="shared" si="1098"/>
        <v>1069743.4069971784</v>
      </c>
      <c r="CM198" s="94">
        <f t="shared" si="1098"/>
        <v>1146445.9169971785</v>
      </c>
      <c r="CN198" s="94">
        <f t="shared" si="1098"/>
        <v>93809.410000000149</v>
      </c>
      <c r="CO198" s="94">
        <f t="shared" si="1098"/>
        <v>88214.400000000154</v>
      </c>
      <c r="CP198" s="94">
        <f t="shared" si="1098"/>
        <v>140714.82000000015</v>
      </c>
      <c r="CQ198" s="94">
        <f t="shared" si="1098"/>
        <v>231827.73000000016</v>
      </c>
      <c r="CR198" s="94">
        <f t="shared" si="1098"/>
        <v>299174.30000000016</v>
      </c>
      <c r="CS198" s="94">
        <f t="shared" si="1098"/>
        <v>319328.11000000016</v>
      </c>
      <c r="CT198" s="94">
        <f t="shared" si="1098"/>
        <v>371583.68000000017</v>
      </c>
      <c r="CU198" s="94">
        <f t="shared" si="1098"/>
        <v>377070.33000000019</v>
      </c>
      <c r="CV198" s="94">
        <f t="shared" ref="CV198:DH198" si="1099">CV191+CV197</f>
        <v>406681.38000000018</v>
      </c>
      <c r="CW198" s="94">
        <f t="shared" si="1099"/>
        <v>387651.62000000017</v>
      </c>
      <c r="CX198" s="94">
        <f t="shared" si="1099"/>
        <v>448366.00000000017</v>
      </c>
      <c r="CY198" s="94">
        <f t="shared" si="1099"/>
        <v>500306.52000000019</v>
      </c>
      <c r="CZ198" s="94">
        <f t="shared" si="1099"/>
        <v>206605.22755148634</v>
      </c>
      <c r="DA198" s="94">
        <f t="shared" si="1099"/>
        <v>224503.87755148634</v>
      </c>
      <c r="DB198" s="94">
        <f t="shared" si="1099"/>
        <v>246849.12755148634</v>
      </c>
      <c r="DC198" s="94">
        <f t="shared" si="1099"/>
        <v>246413.40755148634</v>
      </c>
      <c r="DD198" s="94">
        <f t="shared" si="1099"/>
        <v>273492.12755148637</v>
      </c>
      <c r="DE198" s="94">
        <f t="shared" si="1099"/>
        <v>169443.26755148638</v>
      </c>
      <c r="DF198" s="94">
        <f t="shared" si="1099"/>
        <v>228971.89755148639</v>
      </c>
      <c r="DG198" s="94">
        <f t="shared" si="1099"/>
        <v>220059.01755148638</v>
      </c>
      <c r="DH198" s="94">
        <f t="shared" si="1099"/>
        <v>220550.81755148637</v>
      </c>
      <c r="DI198" s="94">
        <f t="shared" si="1097"/>
        <v>213586.79755148638</v>
      </c>
      <c r="DJ198" s="94">
        <f t="shared" si="1097"/>
        <v>242881.99755148639</v>
      </c>
      <c r="DK198" s="94">
        <f t="shared" si="1097"/>
        <v>282019.92755148641</v>
      </c>
      <c r="DL198" s="94">
        <f t="shared" si="1097"/>
        <v>245400.47274997603</v>
      </c>
      <c r="DM198" s="94">
        <f t="shared" si="1097"/>
        <v>277938.53274997603</v>
      </c>
      <c r="DN198" s="94">
        <f t="shared" si="1097"/>
        <v>281368.21274997602</v>
      </c>
      <c r="DO198" s="94">
        <f t="shared" si="1097"/>
        <v>244799.64274997602</v>
      </c>
      <c r="DP198" s="94">
        <f t="shared" si="1097"/>
        <v>270024.67274997605</v>
      </c>
      <c r="DQ198" s="94">
        <f t="shared" si="1097"/>
        <v>205500.41274997604</v>
      </c>
      <c r="DR198" s="94">
        <f t="shared" si="1097"/>
        <v>209643.96274997602</v>
      </c>
      <c r="DS198" s="94">
        <f>DS191+DS197</f>
        <v>135071.55274997602</v>
      </c>
      <c r="DT198" s="94">
        <f t="shared" ref="DT198:DW198" si="1100">DT191+DT197</f>
        <v>240349.562749976</v>
      </c>
      <c r="DU198" s="94">
        <f t="shared" si="1100"/>
        <v>280407.312749976</v>
      </c>
      <c r="DV198" s="94">
        <f t="shared" si="1100"/>
        <v>234066.07274997601</v>
      </c>
      <c r="DW198" s="94">
        <f t="shared" si="1100"/>
        <v>270259.27274997602</v>
      </c>
      <c r="DX198" s="94">
        <f t="shared" ref="DX198:EG198" si="1101">DX191+DX197</f>
        <v>109650.87274997603</v>
      </c>
      <c r="DY198" s="94">
        <f t="shared" si="1101"/>
        <v>108348.63274997602</v>
      </c>
      <c r="DZ198" s="94">
        <f t="shared" si="1101"/>
        <v>132537.80274997602</v>
      </c>
      <c r="EA198" s="94">
        <f t="shared" si="1101"/>
        <v>147588.71274997602</v>
      </c>
      <c r="EB198" s="94">
        <f t="shared" si="1101"/>
        <v>191516.42274997602</v>
      </c>
      <c r="EC198" s="94">
        <f t="shared" si="1101"/>
        <v>125621.84274997601</v>
      </c>
      <c r="ED198" s="94">
        <f t="shared" si="1101"/>
        <v>140343.21274997602</v>
      </c>
      <c r="EE198" s="94">
        <f t="shared" si="1101"/>
        <v>111093.70274997603</v>
      </c>
      <c r="EF198" s="94">
        <f t="shared" si="1101"/>
        <v>248112.252749976</v>
      </c>
      <c r="EG198" s="94">
        <f t="shared" si="1101"/>
        <v>316573.02274997602</v>
      </c>
      <c r="EH198" s="94">
        <f t="shared" ref="EH198:EI198" si="1102">EH191+EH197</f>
        <v>316573.02274997602</v>
      </c>
      <c r="EI198" s="94">
        <f t="shared" si="1102"/>
        <v>316573.02274997602</v>
      </c>
    </row>
    <row r="199" spans="1:139" x14ac:dyDescent="0.2">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91"/>
      <c r="BE199" s="91"/>
      <c r="BF199" s="91"/>
      <c r="BG199" s="91"/>
      <c r="BH199" s="91"/>
      <c r="BI199" s="91"/>
      <c r="BJ199" s="91"/>
      <c r="BK199" s="91"/>
      <c r="BL199" s="91"/>
      <c r="BM199" s="91"/>
      <c r="BN199" s="91"/>
      <c r="BO199" s="91"/>
      <c r="BP199" s="91"/>
      <c r="BQ199" s="91"/>
      <c r="BR199" s="91"/>
      <c r="BS199" s="91"/>
      <c r="BT199" s="91"/>
      <c r="BU199" s="91"/>
      <c r="BV199" s="91"/>
      <c r="BW199" s="91"/>
      <c r="BX199" s="91"/>
      <c r="BY199" s="91"/>
      <c r="BZ199" s="91"/>
      <c r="CA199" s="91"/>
      <c r="CB199" s="91"/>
      <c r="CC199" s="91"/>
      <c r="CD199" s="91"/>
      <c r="CE199" s="91"/>
      <c r="CF199" s="94"/>
      <c r="CG199" s="94"/>
      <c r="CH199" s="94"/>
      <c r="CI199" s="94"/>
      <c r="CJ199" s="94"/>
      <c r="CK199" s="94"/>
      <c r="CL199" s="94"/>
      <c r="CM199" s="94"/>
      <c r="CN199" s="94"/>
      <c r="CO199" s="94"/>
      <c r="CP199" s="94"/>
      <c r="CQ199" s="94"/>
      <c r="CR199" s="94"/>
      <c r="CS199" s="94"/>
      <c r="CT199" s="94"/>
      <c r="CU199" s="94"/>
      <c r="CV199" s="94"/>
      <c r="CW199" s="94"/>
      <c r="CX199" s="94"/>
      <c r="CY199" s="94"/>
      <c r="CZ199" s="94"/>
      <c r="DA199" s="94"/>
      <c r="DB199" s="94"/>
      <c r="DC199" s="94"/>
      <c r="DD199" s="94"/>
      <c r="DE199" s="94"/>
      <c r="DF199" s="94"/>
      <c r="DG199" s="94"/>
      <c r="DH199" s="94"/>
      <c r="DI199" s="94"/>
      <c r="DJ199" s="94"/>
      <c r="DK199" s="94"/>
      <c r="DL199" s="94"/>
      <c r="DM199" s="94"/>
      <c r="DN199" s="94"/>
      <c r="DO199" s="94"/>
      <c r="DP199" s="94"/>
      <c r="DQ199" s="94"/>
      <c r="DR199" s="94"/>
      <c r="DS199" s="94"/>
      <c r="DT199" s="94"/>
      <c r="DU199" s="94"/>
      <c r="DV199" s="94"/>
      <c r="DW199" s="92"/>
      <c r="DX199" s="92"/>
      <c r="DY199" s="92"/>
      <c r="DZ199" s="92"/>
      <c r="EA199" s="92"/>
      <c r="EB199" s="92"/>
      <c r="EC199" s="92"/>
      <c r="ED199" s="92"/>
      <c r="EE199" s="92"/>
      <c r="EF199" s="92"/>
      <c r="EG199" s="92"/>
      <c r="EH199" s="92"/>
      <c r="EI199" s="92"/>
    </row>
    <row r="200" spans="1:139" ht="10.5" x14ac:dyDescent="0.25">
      <c r="A200" s="89" t="s">
        <v>166</v>
      </c>
      <c r="C200" s="91">
        <v>18238181</v>
      </c>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c r="BB200" s="90"/>
      <c r="BC200" s="90"/>
      <c r="BD200" s="90"/>
      <c r="BE200" s="90"/>
      <c r="BF200" s="90"/>
      <c r="BG200" s="90"/>
      <c r="BH200" s="90"/>
      <c r="BI200" s="90"/>
      <c r="BJ200" s="90"/>
      <c r="BK200" s="90"/>
      <c r="BL200" s="90"/>
      <c r="BM200" s="90"/>
      <c r="BN200" s="90"/>
      <c r="BO200" s="90"/>
      <c r="BP200" s="90"/>
      <c r="BQ200" s="90"/>
      <c r="BR200" s="90"/>
      <c r="BS200" s="90"/>
      <c r="BT200" s="90"/>
      <c r="BU200" s="90"/>
      <c r="BV200" s="90"/>
      <c r="BW200" s="90"/>
      <c r="BX200" s="90"/>
      <c r="BY200" s="90"/>
      <c r="BZ200" s="90"/>
      <c r="CA200" s="90"/>
      <c r="CB200" s="90"/>
      <c r="CC200" s="90"/>
      <c r="CD200" s="90"/>
      <c r="CE200" s="90"/>
      <c r="DV200" s="92"/>
      <c r="DW200" s="92"/>
      <c r="DX200" s="92"/>
      <c r="DY200" s="92"/>
      <c r="DZ200" s="92"/>
      <c r="EA200" s="92"/>
      <c r="EB200" s="92"/>
      <c r="EC200" s="92"/>
      <c r="ED200" s="92"/>
      <c r="EE200" s="92"/>
      <c r="EF200" s="92"/>
      <c r="EG200" s="92"/>
      <c r="EH200" s="92"/>
      <c r="EI200" s="92"/>
    </row>
    <row r="201" spans="1:139" x14ac:dyDescent="0.2">
      <c r="B201" s="90" t="s">
        <v>149</v>
      </c>
      <c r="C201" s="91">
        <v>25400381</v>
      </c>
      <c r="D201" s="94">
        <v>0</v>
      </c>
      <c r="E201" s="94">
        <f t="shared" ref="E201:AJ201" si="1103">D208</f>
        <v>0</v>
      </c>
      <c r="F201" s="94">
        <f t="shared" si="1103"/>
        <v>0</v>
      </c>
      <c r="G201" s="94">
        <f t="shared" si="1103"/>
        <v>0</v>
      </c>
      <c r="H201" s="94">
        <f t="shared" si="1103"/>
        <v>0</v>
      </c>
      <c r="I201" s="94">
        <f t="shared" si="1103"/>
        <v>0</v>
      </c>
      <c r="J201" s="94">
        <f t="shared" si="1103"/>
        <v>0</v>
      </c>
      <c r="K201" s="94">
        <f t="shared" si="1103"/>
        <v>0</v>
      </c>
      <c r="L201" s="94">
        <f t="shared" si="1103"/>
        <v>0</v>
      </c>
      <c r="M201" s="94">
        <f t="shared" si="1103"/>
        <v>0</v>
      </c>
      <c r="N201" s="94">
        <f t="shared" si="1103"/>
        <v>0</v>
      </c>
      <c r="O201" s="94">
        <f t="shared" si="1103"/>
        <v>0</v>
      </c>
      <c r="P201" s="94">
        <f t="shared" si="1103"/>
        <v>0</v>
      </c>
      <c r="Q201" s="94">
        <f t="shared" si="1103"/>
        <v>270508.40286809043</v>
      </c>
      <c r="R201" s="94">
        <f t="shared" si="1103"/>
        <v>448916.78094702796</v>
      </c>
      <c r="S201" s="94">
        <f t="shared" si="1103"/>
        <v>327362.53506467026</v>
      </c>
      <c r="T201" s="94">
        <f t="shared" si="1103"/>
        <v>338423.5400718025</v>
      </c>
      <c r="U201" s="94">
        <f t="shared" si="1103"/>
        <v>710345.49150484963</v>
      </c>
      <c r="V201" s="94">
        <f t="shared" si="1103"/>
        <v>519324.26346825226</v>
      </c>
      <c r="W201" s="94">
        <f t="shared" si="1103"/>
        <v>305233.6458585147</v>
      </c>
      <c r="X201" s="94">
        <f t="shared" si="1103"/>
        <v>299869.46267004072</v>
      </c>
      <c r="Y201" s="94">
        <f t="shared" si="1103"/>
        <v>464769.71167885553</v>
      </c>
      <c r="Z201" s="94">
        <f t="shared" si="1103"/>
        <v>729211.12797160156</v>
      </c>
      <c r="AA201" s="94">
        <f t="shared" si="1103"/>
        <v>1035091.8913288352</v>
      </c>
      <c r="AB201" s="94">
        <f t="shared" si="1103"/>
        <v>1278986.8507978125</v>
      </c>
      <c r="AC201" s="94">
        <f t="shared" si="1103"/>
        <v>1061282.4555280462</v>
      </c>
      <c r="AD201" s="94">
        <f t="shared" si="1103"/>
        <v>1004199.7711903461</v>
      </c>
      <c r="AE201" s="94">
        <f t="shared" si="1103"/>
        <v>1163066.1979083968</v>
      </c>
      <c r="AF201" s="94">
        <f t="shared" si="1103"/>
        <v>1350675.9909343959</v>
      </c>
      <c r="AG201" s="94">
        <f t="shared" si="1103"/>
        <v>383112.19058614864</v>
      </c>
      <c r="AH201" s="94">
        <f t="shared" si="1103"/>
        <v>300434.8951399065</v>
      </c>
      <c r="AI201" s="94">
        <f t="shared" si="1103"/>
        <v>-186381.08020710479</v>
      </c>
      <c r="AJ201" s="94">
        <f t="shared" si="1103"/>
        <v>-166670.13060126841</v>
      </c>
      <c r="AK201" s="94">
        <f t="shared" ref="AK201:BP201" si="1104">AJ208</f>
        <v>-224053.67291928187</v>
      </c>
      <c r="AL201" s="94">
        <f t="shared" si="1104"/>
        <v>87753.293094418012</v>
      </c>
      <c r="AM201" s="94">
        <f t="shared" si="1104"/>
        <v>540573.40368785732</v>
      </c>
      <c r="AN201" s="94">
        <f t="shared" si="1104"/>
        <v>607813.75698074349</v>
      </c>
      <c r="AO201" s="94">
        <f t="shared" si="1104"/>
        <v>960367.50552920322</v>
      </c>
      <c r="AP201" s="94">
        <f t="shared" si="1104"/>
        <v>897636.87425272341</v>
      </c>
      <c r="AQ201" s="94">
        <f t="shared" si="1104"/>
        <v>1271612.7334970199</v>
      </c>
      <c r="AR201" s="94">
        <f t="shared" si="1104"/>
        <v>1343304.8131457639</v>
      </c>
      <c r="AS201" s="94">
        <f t="shared" si="1104"/>
        <v>851953.75227026106</v>
      </c>
      <c r="AT201" s="94">
        <f t="shared" si="1104"/>
        <v>588488.52468707506</v>
      </c>
      <c r="AU201" s="94">
        <f t="shared" si="1104"/>
        <v>274418.60255160695</v>
      </c>
      <c r="AV201" s="94">
        <f t="shared" si="1104"/>
        <v>4247.5183067533653</v>
      </c>
      <c r="AW201" s="94">
        <f t="shared" si="1104"/>
        <v>-359119.58747317758</v>
      </c>
      <c r="AX201" s="94">
        <f t="shared" si="1104"/>
        <v>-332474.00521688047</v>
      </c>
      <c r="AY201" s="94">
        <f t="shared" si="1104"/>
        <v>14526.211423792411</v>
      </c>
      <c r="AZ201" s="94">
        <f t="shared" si="1104"/>
        <v>-33838.452775835874</v>
      </c>
      <c r="BA201" s="94">
        <f t="shared" si="1104"/>
        <v>33521.577224164124</v>
      </c>
      <c r="BB201" s="94">
        <f t="shared" si="1104"/>
        <v>52647.867224164125</v>
      </c>
      <c r="BC201" s="94">
        <f t="shared" si="1104"/>
        <v>105728.05722416413</v>
      </c>
      <c r="BD201" s="94">
        <f t="shared" si="1104"/>
        <v>33417.077224164139</v>
      </c>
      <c r="BE201" s="94">
        <f t="shared" si="1104"/>
        <v>39212.867224164132</v>
      </c>
      <c r="BF201" s="94">
        <f t="shared" si="1104"/>
        <v>-146873.89277583588</v>
      </c>
      <c r="BG201" s="94">
        <f t="shared" si="1104"/>
        <v>-261024.92277583588</v>
      </c>
      <c r="BH201" s="94">
        <f t="shared" si="1104"/>
        <v>-470482.22277583589</v>
      </c>
      <c r="BI201" s="94">
        <f t="shared" si="1104"/>
        <v>-589444.36277583591</v>
      </c>
      <c r="BJ201" s="94">
        <f t="shared" si="1104"/>
        <v>-388344.21277583588</v>
      </c>
      <c r="BK201" s="94">
        <f t="shared" si="1104"/>
        <v>-110665.82277583587</v>
      </c>
      <c r="BL201" s="94">
        <f t="shared" si="1104"/>
        <v>313287.22722416394</v>
      </c>
      <c r="BM201" s="94">
        <f t="shared" si="1104"/>
        <v>230661.52722416393</v>
      </c>
      <c r="BN201" s="94">
        <f t="shared" si="1104"/>
        <v>398100.72722416394</v>
      </c>
      <c r="BO201" s="94">
        <f t="shared" si="1104"/>
        <v>364793.09722416394</v>
      </c>
      <c r="BP201" s="94">
        <f t="shared" si="1104"/>
        <v>1266996.817224164</v>
      </c>
      <c r="BQ201" s="94">
        <f t="shared" ref="BQ201:DW201" si="1105">BP208</f>
        <v>947115.21722416417</v>
      </c>
      <c r="BR201" s="94">
        <f t="shared" si="1105"/>
        <v>1250434.7672241642</v>
      </c>
      <c r="BS201" s="94">
        <f t="shared" si="1105"/>
        <v>1538521.3372241643</v>
      </c>
      <c r="BT201" s="94">
        <f t="shared" si="1105"/>
        <v>1557049.9872241642</v>
      </c>
      <c r="BU201" s="94">
        <f t="shared" si="1105"/>
        <v>2098491.567224164</v>
      </c>
      <c r="BV201" s="94">
        <f t="shared" si="1105"/>
        <v>1353437.1272241641</v>
      </c>
      <c r="BW201" s="94">
        <f t="shared" si="1105"/>
        <v>1303920.297224164</v>
      </c>
      <c r="BX201" s="94">
        <f t="shared" si="1105"/>
        <v>1498428.4672241639</v>
      </c>
      <c r="BY201" s="94">
        <f t="shared" si="1105"/>
        <v>1667087.267224164</v>
      </c>
      <c r="BZ201" s="94">
        <f t="shared" si="1105"/>
        <v>2226481.3072241638</v>
      </c>
      <c r="CA201" s="94">
        <f t="shared" si="1105"/>
        <v>2174529.9272241639</v>
      </c>
      <c r="CB201" s="94">
        <f t="shared" si="1105"/>
        <v>2731999.2672241637</v>
      </c>
      <c r="CC201" s="94">
        <f t="shared" si="1105"/>
        <v>1289069.6099999999</v>
      </c>
      <c r="CD201" s="94">
        <f t="shared" si="1105"/>
        <v>1174776.5799999998</v>
      </c>
      <c r="CE201" s="94">
        <f t="shared" si="1105"/>
        <v>1148010.7299999997</v>
      </c>
      <c r="CF201" s="94">
        <f t="shared" si="1105"/>
        <v>1326812.9799999997</v>
      </c>
      <c r="CG201" s="94">
        <f t="shared" si="1105"/>
        <v>1482400.7399999998</v>
      </c>
      <c r="CH201" s="94">
        <f t="shared" si="1105"/>
        <v>575549.58999999973</v>
      </c>
      <c r="CI201" s="94">
        <f t="shared" si="1105"/>
        <v>735825.22999999975</v>
      </c>
      <c r="CJ201" s="94">
        <f t="shared" si="1105"/>
        <v>754442.50999999978</v>
      </c>
      <c r="CK201" s="94">
        <f t="shared" ref="CK201" si="1106">CJ208</f>
        <v>1058802.6999999997</v>
      </c>
      <c r="CL201" s="94">
        <f t="shared" ref="CL201" si="1107">CK208</f>
        <v>1206213.6299999997</v>
      </c>
      <c r="CM201" s="94">
        <f t="shared" ref="CM201" si="1108">CL208</f>
        <v>1144739.4399999997</v>
      </c>
      <c r="CN201" s="94">
        <f t="shared" ref="CN201" si="1109">CM208</f>
        <v>2019487.3799999997</v>
      </c>
      <c r="CO201" s="94">
        <f t="shared" ref="CO201" si="1110">CN208</f>
        <v>1456893.8399999999</v>
      </c>
      <c r="CP201" s="94">
        <f t="shared" ref="CP201" si="1111">CO208</f>
        <v>1850587.13</v>
      </c>
      <c r="CQ201" s="94">
        <f t="shared" ref="CQ201" si="1112">CP208</f>
        <v>2197774.96</v>
      </c>
      <c r="CR201" s="94">
        <f t="shared" ref="CR201" si="1113">CQ208</f>
        <v>2346625.2999999998</v>
      </c>
      <c r="CS201" s="94">
        <f t="shared" ref="CS201" si="1114">CR208</f>
        <v>2607256.5099999998</v>
      </c>
      <c r="CT201" s="94">
        <f t="shared" ref="CT201" si="1115">CS208</f>
        <v>2368732.7599999998</v>
      </c>
      <c r="CU201" s="94">
        <f t="shared" ref="CU201" si="1116">CT208</f>
        <v>2520346.0399999996</v>
      </c>
      <c r="CV201" s="94">
        <f t="shared" ref="CV201" si="1117">CU208</f>
        <v>3375282.09</v>
      </c>
      <c r="CW201" s="94">
        <f t="shared" ref="CW201" si="1118">CV208</f>
        <v>4069866.88</v>
      </c>
      <c r="CX201" s="94">
        <f t="shared" ref="CX201" si="1119">CW208</f>
        <v>4412014.7299999995</v>
      </c>
      <c r="CY201" s="94">
        <f t="shared" ref="CY201" si="1120">CX208</f>
        <v>4308687.3999999994</v>
      </c>
      <c r="CZ201" s="94">
        <f t="shared" ref="CZ201" si="1121">CY208</f>
        <v>5247650.1899999995</v>
      </c>
      <c r="DA201" s="94">
        <f t="shared" ref="DA201" si="1122">CZ208</f>
        <v>3706969.0184609992</v>
      </c>
      <c r="DB201" s="94">
        <f t="shared" ref="DB201" si="1123">DA208</f>
        <v>3785766.7084609992</v>
      </c>
      <c r="DC201" s="94">
        <f t="shared" ref="DC201" si="1124">DB208</f>
        <v>3757251.9184609991</v>
      </c>
      <c r="DD201" s="94">
        <f t="shared" ref="DD201" si="1125">DC208</f>
        <v>4148403.778460999</v>
      </c>
      <c r="DE201" s="94">
        <f t="shared" ref="DE201" si="1126">DD208</f>
        <v>4429535.7284609992</v>
      </c>
      <c r="DF201" s="94">
        <f t="shared" ref="DF201" si="1127">DE208</f>
        <v>3813658.048460999</v>
      </c>
      <c r="DG201" s="94">
        <f t="shared" ref="DG201" si="1128">DF208</f>
        <v>3651005.6084609991</v>
      </c>
      <c r="DH201" s="94">
        <f t="shared" ref="DH201" si="1129">DG208</f>
        <v>4019922.0684609991</v>
      </c>
      <c r="DI201" s="94">
        <f t="shared" si="1105"/>
        <v>4322739.4684609994</v>
      </c>
      <c r="DJ201" s="94">
        <f t="shared" si="1105"/>
        <v>4702985.7484609997</v>
      </c>
      <c r="DK201" s="94">
        <f t="shared" si="1105"/>
        <v>4724019.3784609996</v>
      </c>
      <c r="DL201" s="94">
        <f t="shared" si="1105"/>
        <v>5434762.7584609995</v>
      </c>
      <c r="DM201" s="94">
        <f t="shared" si="1105"/>
        <v>1746829.8900000011</v>
      </c>
      <c r="DN201" s="94">
        <f t="shared" si="1105"/>
        <v>1910718.830000001</v>
      </c>
      <c r="DO201" s="94">
        <f t="shared" si="1105"/>
        <v>2235090.8900000011</v>
      </c>
      <c r="DP201" s="94">
        <f t="shared" si="1105"/>
        <v>2595004.8200000012</v>
      </c>
      <c r="DQ201" s="94">
        <f t="shared" si="1105"/>
        <v>2723482.1900000013</v>
      </c>
      <c r="DR201" s="94">
        <f t="shared" si="1105"/>
        <v>1889246.8100000015</v>
      </c>
      <c r="DS201" s="94">
        <f t="shared" si="1105"/>
        <v>1795948.6100000015</v>
      </c>
      <c r="DT201" s="94">
        <f t="shared" si="1105"/>
        <v>2105273.8300000015</v>
      </c>
      <c r="DU201" s="94">
        <f t="shared" si="1105"/>
        <v>1529122.4300000016</v>
      </c>
      <c r="DV201" s="94">
        <f t="shared" si="1105"/>
        <v>709740.68000000156</v>
      </c>
      <c r="DW201" s="94">
        <f t="shared" si="1105"/>
        <v>-472883.33999999845</v>
      </c>
      <c r="DX201" s="94">
        <f t="shared" ref="DX201" si="1130">DW208</f>
        <v>312397.92000000156</v>
      </c>
      <c r="DY201" s="94">
        <f t="shared" ref="DY201" si="1131">DX208</f>
        <v>-810624.42999999854</v>
      </c>
      <c r="DZ201" s="94">
        <f t="shared" ref="DZ201" si="1132">DY208</f>
        <v>119838.1100000015</v>
      </c>
      <c r="EA201" s="94">
        <f t="shared" ref="EA201" si="1133">DZ208</f>
        <v>784026.46000000148</v>
      </c>
      <c r="EB201" s="94">
        <f t="shared" ref="EB201" si="1134">EA208</f>
        <v>1296995.6700000016</v>
      </c>
      <c r="EC201" s="94">
        <f t="shared" ref="EC201" si="1135">EB208</f>
        <v>2113295.0300000017</v>
      </c>
      <c r="ED201" s="94">
        <f t="shared" ref="ED201" si="1136">EC208</f>
        <v>688711.38000000175</v>
      </c>
      <c r="EE201" s="94">
        <f t="shared" ref="EE201" si="1137">ED208</f>
        <v>-371461.8199999982</v>
      </c>
      <c r="EF201" s="94">
        <f t="shared" ref="EF201" si="1138">EE208</f>
        <v>-1582763.1699999983</v>
      </c>
      <c r="EG201" s="94">
        <f t="shared" ref="EG201" si="1139">EF208</f>
        <v>-3689731.6199999982</v>
      </c>
      <c r="EH201" s="94">
        <f t="shared" ref="EH201" si="1140">EG208</f>
        <v>-5751760.4099999983</v>
      </c>
      <c r="EI201" s="94">
        <f t="shared" ref="EI201" si="1141">EH208</f>
        <v>-5751760.4099999983</v>
      </c>
    </row>
    <row r="202" spans="1:139" x14ac:dyDescent="0.2">
      <c r="B202" s="90" t="s">
        <v>150</v>
      </c>
      <c r="C202" s="90"/>
      <c r="D202" s="22">
        <v>0</v>
      </c>
      <c r="E202" s="22">
        <v>0</v>
      </c>
      <c r="F202" s="22">
        <v>0</v>
      </c>
      <c r="G202" s="22">
        <v>0</v>
      </c>
      <c r="H202" s="22">
        <v>0</v>
      </c>
      <c r="I202" s="22">
        <v>0</v>
      </c>
      <c r="J202" s="22">
        <v>0</v>
      </c>
      <c r="K202" s="22">
        <v>0</v>
      </c>
      <c r="L202" s="22">
        <v>0</v>
      </c>
      <c r="M202" s="22">
        <v>0</v>
      </c>
      <c r="N202" s="22">
        <v>0</v>
      </c>
      <c r="O202" s="22">
        <v>0</v>
      </c>
      <c r="P202" s="22">
        <v>0</v>
      </c>
      <c r="Q202" s="22">
        <v>0</v>
      </c>
      <c r="R202" s="22">
        <v>0</v>
      </c>
      <c r="S202" s="22">
        <v>0</v>
      </c>
      <c r="T202" s="22">
        <v>170995.58985855166</v>
      </c>
      <c r="U202" s="22">
        <v>0</v>
      </c>
      <c r="V202" s="22">
        <v>0</v>
      </c>
      <c r="W202" s="22">
        <v>0</v>
      </c>
      <c r="X202" s="22">
        <v>0</v>
      </c>
      <c r="Y202" s="22">
        <v>0</v>
      </c>
      <c r="Z202" s="22">
        <v>0</v>
      </c>
      <c r="AA202" s="22">
        <v>0</v>
      </c>
      <c r="AB202" s="22">
        <v>0</v>
      </c>
      <c r="AC202" s="22">
        <v>0</v>
      </c>
      <c r="AD202" s="22">
        <v>0</v>
      </c>
      <c r="AE202" s="22">
        <v>0</v>
      </c>
      <c r="AF202" s="22">
        <v>-1188911.7640622247</v>
      </c>
      <c r="AG202" s="22">
        <v>0</v>
      </c>
      <c r="AH202" s="22">
        <v>0</v>
      </c>
      <c r="AI202" s="22">
        <v>0</v>
      </c>
      <c r="AJ202" s="22">
        <v>0</v>
      </c>
      <c r="AK202" s="22">
        <v>0</v>
      </c>
      <c r="AL202" s="22">
        <v>0</v>
      </c>
      <c r="AM202" s="22">
        <v>0</v>
      </c>
      <c r="AN202" s="22">
        <v>0</v>
      </c>
      <c r="AO202" s="22">
        <v>0</v>
      </c>
      <c r="AP202" s="22">
        <v>0</v>
      </c>
      <c r="AQ202" s="22">
        <v>0</v>
      </c>
      <c r="AR202" s="22">
        <v>-607813.75698074303</v>
      </c>
      <c r="AS202" s="22">
        <v>0</v>
      </c>
      <c r="AT202" s="22">
        <v>0</v>
      </c>
      <c r="AU202" s="22">
        <v>0</v>
      </c>
      <c r="AV202" s="22">
        <v>0</v>
      </c>
      <c r="AW202" s="22">
        <v>0</v>
      </c>
      <c r="AX202" s="22">
        <v>0</v>
      </c>
      <c r="AY202" s="22">
        <v>0</v>
      </c>
      <c r="AZ202" s="22">
        <v>0</v>
      </c>
      <c r="BA202" s="22">
        <v>0</v>
      </c>
      <c r="BB202" s="22">
        <v>0</v>
      </c>
      <c r="BC202" s="22">
        <v>0</v>
      </c>
      <c r="BD202" s="22">
        <v>33838.449999999997</v>
      </c>
      <c r="BE202" s="22">
        <v>0</v>
      </c>
      <c r="BF202" s="22">
        <v>0</v>
      </c>
      <c r="BG202" s="22">
        <v>0</v>
      </c>
      <c r="BH202" s="22">
        <v>0</v>
      </c>
      <c r="BI202" s="22">
        <v>0</v>
      </c>
      <c r="BJ202" s="22">
        <v>0</v>
      </c>
      <c r="BK202" s="22">
        <v>0</v>
      </c>
      <c r="BL202" s="22">
        <v>0</v>
      </c>
      <c r="BM202" s="22">
        <v>0</v>
      </c>
      <c r="BN202" s="22">
        <v>0</v>
      </c>
      <c r="BO202" s="22">
        <v>0</v>
      </c>
      <c r="BP202" s="22">
        <v>-313287.1599999998</v>
      </c>
      <c r="BQ202" s="22">
        <v>0</v>
      </c>
      <c r="BR202" s="22">
        <v>0</v>
      </c>
      <c r="BS202" s="22">
        <v>0</v>
      </c>
      <c r="BT202" s="22">
        <v>0</v>
      </c>
      <c r="BU202" s="22">
        <v>0</v>
      </c>
      <c r="BV202" s="22">
        <v>0</v>
      </c>
      <c r="BW202" s="22">
        <v>0</v>
      </c>
      <c r="BX202" s="22">
        <v>0</v>
      </c>
      <c r="BY202" s="22">
        <v>0</v>
      </c>
      <c r="BZ202" s="22">
        <v>0</v>
      </c>
      <c r="CA202" s="22">
        <v>0</v>
      </c>
      <c r="CB202" s="22">
        <v>-1498428.4672241639</v>
      </c>
      <c r="CC202" s="22">
        <v>0</v>
      </c>
      <c r="CD202" s="22">
        <v>0</v>
      </c>
      <c r="CE202" s="22">
        <v>0</v>
      </c>
      <c r="CF202" s="22">
        <v>0</v>
      </c>
      <c r="CG202" s="22">
        <v>0</v>
      </c>
      <c r="CH202" s="22">
        <v>0</v>
      </c>
      <c r="CI202" s="22">
        <v>0</v>
      </c>
      <c r="CJ202" s="22">
        <v>0</v>
      </c>
      <c r="CK202" s="22">
        <v>0</v>
      </c>
      <c r="CL202" s="22">
        <v>0</v>
      </c>
      <c r="CM202" s="22">
        <v>0</v>
      </c>
      <c r="CN202" s="22">
        <v>-754442.50999999978</v>
      </c>
      <c r="CO202" s="22">
        <v>0</v>
      </c>
      <c r="CP202" s="22">
        <v>0</v>
      </c>
      <c r="CQ202" s="22">
        <v>0</v>
      </c>
      <c r="CR202" s="22">
        <v>0</v>
      </c>
      <c r="CS202" s="22">
        <v>0</v>
      </c>
      <c r="CT202" s="22">
        <v>0</v>
      </c>
      <c r="CU202" s="22">
        <v>0</v>
      </c>
      <c r="CV202" s="22">
        <v>0</v>
      </c>
      <c r="CW202" s="22">
        <v>0</v>
      </c>
      <c r="CX202" s="22">
        <v>0</v>
      </c>
      <c r="CY202" s="22">
        <v>0</v>
      </c>
      <c r="CZ202" s="22">
        <v>-2104938.2512325244</v>
      </c>
      <c r="DA202" s="22">
        <v>0</v>
      </c>
      <c r="DB202" s="22">
        <v>0</v>
      </c>
      <c r="DC202" s="22">
        <v>0</v>
      </c>
      <c r="DD202" s="22">
        <v>0</v>
      </c>
      <c r="DE202" s="22">
        <v>0</v>
      </c>
      <c r="DF202" s="22">
        <v>0</v>
      </c>
      <c r="DG202" s="22">
        <v>0</v>
      </c>
      <c r="DH202" s="22">
        <v>0</v>
      </c>
      <c r="DI202" s="22">
        <v>0</v>
      </c>
      <c r="DJ202" s="22">
        <v>0</v>
      </c>
      <c r="DK202" s="22">
        <v>0</v>
      </c>
      <c r="DL202" s="22">
        <v>-4019922.0684609986</v>
      </c>
      <c r="DM202" s="22">
        <v>0</v>
      </c>
      <c r="DN202" s="22">
        <v>0</v>
      </c>
      <c r="DO202" s="22">
        <v>0</v>
      </c>
      <c r="DP202" s="22">
        <v>0</v>
      </c>
      <c r="DQ202" s="22">
        <v>0</v>
      </c>
      <c r="DR202" s="22">
        <v>0</v>
      </c>
      <c r="DS202" s="22">
        <v>0</v>
      </c>
      <c r="DT202" s="22">
        <v>0</v>
      </c>
      <c r="DU202" s="22">
        <v>0</v>
      </c>
      <c r="DV202" s="22">
        <v>0</v>
      </c>
      <c r="DW202" s="22">
        <v>0</v>
      </c>
      <c r="DX202" s="315">
        <v>-2105273.83</v>
      </c>
      <c r="DY202" s="22">
        <v>0</v>
      </c>
      <c r="DZ202" s="22">
        <v>0</v>
      </c>
      <c r="EA202" s="22">
        <v>0</v>
      </c>
      <c r="EB202" s="22">
        <v>0</v>
      </c>
      <c r="EC202" s="22">
        <v>0</v>
      </c>
      <c r="ED202" s="22">
        <v>0</v>
      </c>
      <c r="EE202" s="22">
        <v>0</v>
      </c>
      <c r="EF202" s="22">
        <v>0</v>
      </c>
      <c r="EG202" s="22">
        <v>0</v>
      </c>
      <c r="EH202" s="22">
        <v>0</v>
      </c>
      <c r="EI202" s="22">
        <v>0</v>
      </c>
    </row>
    <row r="203" spans="1:139" x14ac:dyDescent="0.2">
      <c r="B203" s="90" t="s">
        <v>202</v>
      </c>
      <c r="C203" s="90"/>
      <c r="D203" s="22">
        <v>0</v>
      </c>
      <c r="E203" s="22">
        <v>0</v>
      </c>
      <c r="F203" s="22">
        <v>0</v>
      </c>
      <c r="G203" s="22">
        <v>0</v>
      </c>
      <c r="H203" s="22">
        <v>0</v>
      </c>
      <c r="I203" s="22">
        <v>0</v>
      </c>
      <c r="J203" s="22">
        <v>0</v>
      </c>
      <c r="K203" s="22">
        <v>0</v>
      </c>
      <c r="L203" s="22">
        <v>0</v>
      </c>
      <c r="M203" s="22">
        <v>0</v>
      </c>
      <c r="N203" s="22">
        <v>0</v>
      </c>
      <c r="O203" s="22">
        <v>0</v>
      </c>
      <c r="P203" s="22">
        <v>0</v>
      </c>
      <c r="Q203" s="22">
        <v>0</v>
      </c>
      <c r="R203" s="22">
        <v>0</v>
      </c>
      <c r="S203" s="22">
        <v>0</v>
      </c>
      <c r="T203" s="22">
        <v>0</v>
      </c>
      <c r="U203" s="22">
        <v>0</v>
      </c>
      <c r="V203" s="22">
        <v>0</v>
      </c>
      <c r="W203" s="22">
        <v>0</v>
      </c>
      <c r="X203" s="22">
        <v>0</v>
      </c>
      <c r="Y203" s="22">
        <v>0</v>
      </c>
      <c r="Z203" s="22">
        <v>0</v>
      </c>
      <c r="AA203" s="22">
        <v>0</v>
      </c>
      <c r="AB203" s="22">
        <v>0</v>
      </c>
      <c r="AC203" s="22">
        <v>0</v>
      </c>
      <c r="AD203" s="22">
        <v>-124011.38032843266</v>
      </c>
      <c r="AE203" s="22">
        <v>-9962.2167625255242</v>
      </c>
      <c r="AF203" s="22">
        <v>-5951.6266459363687</v>
      </c>
      <c r="AG203" s="22">
        <v>-956.95086052893021</v>
      </c>
      <c r="AH203" s="22">
        <v>-269.86297373910202</v>
      </c>
      <c r="AI203" s="22">
        <v>0</v>
      </c>
      <c r="AJ203" s="22">
        <v>0</v>
      </c>
      <c r="AK203" s="22">
        <v>0</v>
      </c>
      <c r="AL203" s="22">
        <v>0</v>
      </c>
      <c r="AM203" s="22">
        <v>0</v>
      </c>
      <c r="AN203" s="22">
        <v>0</v>
      </c>
      <c r="AO203" s="22">
        <v>0</v>
      </c>
      <c r="AP203" s="22">
        <v>0</v>
      </c>
      <c r="AQ203" s="22">
        <v>0</v>
      </c>
      <c r="AR203" s="22">
        <v>0</v>
      </c>
      <c r="AS203" s="22">
        <v>0</v>
      </c>
      <c r="AT203" s="22">
        <v>0</v>
      </c>
      <c r="AU203" s="22">
        <v>0</v>
      </c>
      <c r="AV203" s="22">
        <v>0</v>
      </c>
      <c r="AW203" s="22">
        <v>0</v>
      </c>
      <c r="AX203" s="22">
        <v>0</v>
      </c>
      <c r="AY203" s="22">
        <v>0</v>
      </c>
      <c r="AZ203" s="22">
        <v>0</v>
      </c>
      <c r="BA203" s="22">
        <v>0</v>
      </c>
      <c r="BB203" s="22">
        <v>0</v>
      </c>
      <c r="BC203" s="22">
        <v>0</v>
      </c>
      <c r="BD203" s="22">
        <v>0</v>
      </c>
      <c r="BE203" s="22">
        <v>0</v>
      </c>
      <c r="BF203" s="22">
        <v>0</v>
      </c>
      <c r="BG203" s="22">
        <v>0</v>
      </c>
      <c r="BH203" s="22">
        <v>0</v>
      </c>
      <c r="BI203" s="22">
        <v>0</v>
      </c>
      <c r="BJ203" s="22">
        <v>0</v>
      </c>
      <c r="BK203" s="22">
        <v>0</v>
      </c>
      <c r="BL203" s="22">
        <v>0</v>
      </c>
      <c r="BM203" s="22">
        <v>0</v>
      </c>
      <c r="BN203" s="22">
        <v>0</v>
      </c>
      <c r="BO203" s="22">
        <v>0</v>
      </c>
      <c r="BP203" s="22">
        <v>0</v>
      </c>
      <c r="BQ203" s="22">
        <v>0</v>
      </c>
      <c r="BR203" s="22">
        <v>0</v>
      </c>
      <c r="BS203" s="22">
        <v>0</v>
      </c>
      <c r="BT203" s="22">
        <v>0</v>
      </c>
      <c r="BU203" s="22">
        <v>0</v>
      </c>
      <c r="BV203" s="22">
        <v>0</v>
      </c>
      <c r="BW203" s="22">
        <v>0</v>
      </c>
      <c r="BX203" s="22">
        <v>0</v>
      </c>
      <c r="BY203" s="22">
        <v>0</v>
      </c>
      <c r="BZ203" s="22">
        <v>0</v>
      </c>
      <c r="CA203" s="22">
        <v>0</v>
      </c>
      <c r="CB203" s="22">
        <v>0</v>
      </c>
      <c r="CC203" s="22">
        <v>0</v>
      </c>
      <c r="CD203" s="22">
        <v>0</v>
      </c>
      <c r="CE203" s="22">
        <v>0</v>
      </c>
      <c r="CF203" s="22">
        <v>0</v>
      </c>
      <c r="CG203" s="22">
        <v>0</v>
      </c>
      <c r="CH203" s="22">
        <v>0</v>
      </c>
      <c r="CI203" s="22">
        <v>0</v>
      </c>
      <c r="CJ203" s="22">
        <v>0</v>
      </c>
      <c r="CK203" s="22">
        <v>0</v>
      </c>
      <c r="CL203" s="22">
        <v>0</v>
      </c>
      <c r="CM203" s="22">
        <v>0</v>
      </c>
      <c r="CN203" s="22">
        <v>0</v>
      </c>
      <c r="CO203" s="22">
        <v>0</v>
      </c>
      <c r="CP203" s="22">
        <v>0</v>
      </c>
      <c r="CQ203" s="22">
        <v>0</v>
      </c>
      <c r="CR203" s="22">
        <v>0</v>
      </c>
      <c r="CS203" s="22">
        <v>0</v>
      </c>
      <c r="CT203" s="22">
        <v>0</v>
      </c>
      <c r="CU203" s="22">
        <v>0</v>
      </c>
      <c r="CV203" s="22">
        <v>0</v>
      </c>
      <c r="CW203" s="22">
        <v>0</v>
      </c>
      <c r="CX203" s="22">
        <v>0</v>
      </c>
      <c r="CY203" s="22">
        <v>0</v>
      </c>
      <c r="CZ203" s="22">
        <v>0</v>
      </c>
      <c r="DA203" s="22">
        <v>0</v>
      </c>
      <c r="DB203" s="22">
        <v>0</v>
      </c>
      <c r="DC203" s="22">
        <v>0</v>
      </c>
      <c r="DD203" s="22">
        <v>0</v>
      </c>
      <c r="DE203" s="22">
        <v>0</v>
      </c>
      <c r="DF203" s="22">
        <v>0</v>
      </c>
      <c r="DG203" s="22">
        <v>0</v>
      </c>
      <c r="DH203" s="22">
        <v>0</v>
      </c>
      <c r="DI203" s="22">
        <v>0</v>
      </c>
      <c r="DJ203" s="22">
        <v>0</v>
      </c>
      <c r="DK203" s="22">
        <v>0</v>
      </c>
      <c r="DL203" s="22">
        <v>0</v>
      </c>
      <c r="DM203" s="22">
        <v>0</v>
      </c>
      <c r="DN203" s="22">
        <v>0</v>
      </c>
      <c r="DO203" s="22">
        <v>0</v>
      </c>
      <c r="DP203" s="22">
        <v>0</v>
      </c>
      <c r="DQ203" s="22">
        <v>0</v>
      </c>
      <c r="DR203" s="22">
        <v>0</v>
      </c>
      <c r="DS203" s="22">
        <v>0</v>
      </c>
      <c r="DT203" s="22">
        <v>0</v>
      </c>
      <c r="DU203" s="22">
        <v>0</v>
      </c>
      <c r="DV203" s="22">
        <v>0</v>
      </c>
      <c r="DW203" s="22">
        <v>0</v>
      </c>
      <c r="DX203" s="22">
        <v>0</v>
      </c>
      <c r="DY203" s="22">
        <v>0</v>
      </c>
      <c r="DZ203" s="22">
        <v>0</v>
      </c>
      <c r="EA203" s="22">
        <v>0</v>
      </c>
      <c r="EB203" s="22">
        <v>0</v>
      </c>
      <c r="EC203" s="22">
        <v>0</v>
      </c>
      <c r="ED203" s="22">
        <v>0</v>
      </c>
      <c r="EE203" s="22">
        <v>0</v>
      </c>
      <c r="EF203" s="22">
        <v>0</v>
      </c>
      <c r="EG203" s="22">
        <v>0</v>
      </c>
      <c r="EH203" s="22">
        <v>0</v>
      </c>
      <c r="EI203" s="22">
        <v>0</v>
      </c>
    </row>
    <row r="204" spans="1:139" x14ac:dyDescent="0.2">
      <c r="B204" s="90" t="s">
        <v>203</v>
      </c>
      <c r="C204" s="90"/>
      <c r="D204" s="22">
        <v>0</v>
      </c>
      <c r="E204" s="22">
        <v>0</v>
      </c>
      <c r="F204" s="22">
        <v>0</v>
      </c>
      <c r="G204" s="22">
        <v>0</v>
      </c>
      <c r="H204" s="22">
        <v>0</v>
      </c>
      <c r="I204" s="22">
        <v>0</v>
      </c>
      <c r="J204" s="22">
        <v>0</v>
      </c>
      <c r="K204" s="22">
        <v>0</v>
      </c>
      <c r="L204" s="22">
        <v>0</v>
      </c>
      <c r="M204" s="22">
        <v>0</v>
      </c>
      <c r="N204" s="22">
        <v>0</v>
      </c>
      <c r="O204" s="22">
        <v>0</v>
      </c>
      <c r="P204" s="22">
        <v>-170995.58985855166</v>
      </c>
      <c r="Q204" s="22">
        <v>0</v>
      </c>
      <c r="R204" s="22">
        <v>0</v>
      </c>
      <c r="S204" s="22">
        <v>0</v>
      </c>
      <c r="T204" s="22">
        <v>0</v>
      </c>
      <c r="U204" s="22">
        <v>0</v>
      </c>
      <c r="V204" s="22">
        <v>0</v>
      </c>
      <c r="W204" s="22">
        <v>0</v>
      </c>
      <c r="X204" s="22">
        <v>0</v>
      </c>
      <c r="Y204" s="22">
        <v>0</v>
      </c>
      <c r="Z204" s="22">
        <v>0</v>
      </c>
      <c r="AA204" s="22">
        <v>0</v>
      </c>
      <c r="AB204" s="22">
        <v>0</v>
      </c>
      <c r="AC204" s="22">
        <v>0</v>
      </c>
      <c r="AD204" s="22">
        <v>0</v>
      </c>
      <c r="AE204" s="22">
        <v>0</v>
      </c>
      <c r="AF204" s="22">
        <v>0</v>
      </c>
      <c r="AG204" s="22">
        <v>0</v>
      </c>
      <c r="AH204" s="22">
        <v>0</v>
      </c>
      <c r="AI204" s="22">
        <v>0</v>
      </c>
      <c r="AJ204" s="22">
        <v>0</v>
      </c>
      <c r="AK204" s="22">
        <v>0</v>
      </c>
      <c r="AL204" s="22">
        <v>0</v>
      </c>
      <c r="AM204" s="22">
        <v>0</v>
      </c>
      <c r="AN204" s="22">
        <v>0</v>
      </c>
      <c r="AO204" s="22">
        <v>0</v>
      </c>
      <c r="AP204" s="22">
        <v>0</v>
      </c>
      <c r="AQ204" s="22">
        <v>0</v>
      </c>
      <c r="AR204" s="22">
        <v>0</v>
      </c>
      <c r="AS204" s="22">
        <v>0</v>
      </c>
      <c r="AT204" s="22">
        <v>0</v>
      </c>
      <c r="AU204" s="22">
        <v>0</v>
      </c>
      <c r="AV204" s="22">
        <v>0</v>
      </c>
      <c r="AW204" s="22">
        <v>0</v>
      </c>
      <c r="AX204" s="22">
        <v>0</v>
      </c>
      <c r="AY204" s="22">
        <v>0</v>
      </c>
      <c r="AZ204" s="22">
        <v>0</v>
      </c>
      <c r="BA204" s="22">
        <v>0</v>
      </c>
      <c r="BB204" s="22">
        <v>0</v>
      </c>
      <c r="BC204" s="22">
        <v>0</v>
      </c>
      <c r="BD204" s="22">
        <v>0</v>
      </c>
      <c r="BE204" s="22">
        <v>0</v>
      </c>
      <c r="BF204" s="22">
        <v>0</v>
      </c>
      <c r="BG204" s="22">
        <v>0</v>
      </c>
      <c r="BH204" s="22">
        <v>0</v>
      </c>
      <c r="BI204" s="22">
        <v>0</v>
      </c>
      <c r="BJ204" s="22">
        <v>0</v>
      </c>
      <c r="BK204" s="22">
        <v>0</v>
      </c>
      <c r="BL204" s="22">
        <v>0</v>
      </c>
      <c r="BM204" s="22">
        <v>0</v>
      </c>
      <c r="BN204" s="22">
        <v>0</v>
      </c>
      <c r="BO204" s="22">
        <v>0</v>
      </c>
      <c r="BP204" s="22">
        <v>0</v>
      </c>
      <c r="BQ204" s="22">
        <v>0</v>
      </c>
      <c r="BR204" s="22">
        <v>0</v>
      </c>
      <c r="BS204" s="22">
        <v>0</v>
      </c>
      <c r="BT204" s="22">
        <v>0</v>
      </c>
      <c r="BU204" s="22">
        <v>0</v>
      </c>
      <c r="BV204" s="22">
        <v>0</v>
      </c>
      <c r="BW204" s="22">
        <v>0</v>
      </c>
      <c r="BX204" s="22">
        <v>0</v>
      </c>
      <c r="BY204" s="22">
        <v>0</v>
      </c>
      <c r="BZ204" s="22">
        <v>0</v>
      </c>
      <c r="CA204" s="22">
        <v>0</v>
      </c>
      <c r="CB204" s="22">
        <v>0</v>
      </c>
      <c r="CC204" s="22">
        <v>0</v>
      </c>
      <c r="CD204" s="22">
        <v>0</v>
      </c>
      <c r="CE204" s="22">
        <v>0</v>
      </c>
      <c r="CF204" s="22">
        <v>0</v>
      </c>
      <c r="CG204" s="22">
        <v>0</v>
      </c>
      <c r="CH204" s="22">
        <v>0</v>
      </c>
      <c r="CI204" s="22">
        <v>0</v>
      </c>
      <c r="CJ204" s="22">
        <v>0</v>
      </c>
      <c r="CK204" s="22">
        <v>0</v>
      </c>
      <c r="CL204" s="22">
        <v>0</v>
      </c>
      <c r="CM204" s="22">
        <v>0</v>
      </c>
      <c r="CN204" s="22">
        <v>0</v>
      </c>
      <c r="CO204" s="22">
        <v>0</v>
      </c>
      <c r="CP204" s="22">
        <v>0</v>
      </c>
      <c r="CQ204" s="22">
        <v>0</v>
      </c>
      <c r="CR204" s="22">
        <v>0</v>
      </c>
      <c r="CS204" s="22">
        <v>0</v>
      </c>
      <c r="CT204" s="22">
        <v>0</v>
      </c>
      <c r="CU204" s="22">
        <v>0</v>
      </c>
      <c r="CV204" s="22">
        <v>0</v>
      </c>
      <c r="CW204" s="22">
        <v>0</v>
      </c>
      <c r="CX204" s="22">
        <v>0</v>
      </c>
      <c r="CY204" s="22">
        <v>0</v>
      </c>
      <c r="CZ204" s="22">
        <v>0</v>
      </c>
      <c r="DA204" s="22">
        <v>0</v>
      </c>
      <c r="DB204" s="22">
        <v>0</v>
      </c>
      <c r="DC204" s="22">
        <v>0</v>
      </c>
      <c r="DD204" s="22">
        <v>0</v>
      </c>
      <c r="DE204" s="22">
        <v>0</v>
      </c>
      <c r="DF204" s="22">
        <v>0</v>
      </c>
      <c r="DG204" s="22">
        <v>0</v>
      </c>
      <c r="DH204" s="22">
        <v>0</v>
      </c>
      <c r="DI204" s="22">
        <v>0</v>
      </c>
      <c r="DJ204" s="22">
        <v>0</v>
      </c>
      <c r="DK204" s="22">
        <v>0</v>
      </c>
      <c r="DL204" s="22">
        <v>0</v>
      </c>
      <c r="DM204" s="22">
        <v>0</v>
      </c>
      <c r="DN204" s="22">
        <v>0</v>
      </c>
      <c r="DO204" s="22">
        <v>0</v>
      </c>
      <c r="DP204" s="22">
        <v>0</v>
      </c>
      <c r="DQ204" s="22">
        <v>0</v>
      </c>
      <c r="DR204" s="22">
        <v>0</v>
      </c>
      <c r="DS204" s="22">
        <v>0</v>
      </c>
      <c r="DT204" s="22">
        <v>0</v>
      </c>
      <c r="DU204" s="22">
        <v>0</v>
      </c>
      <c r="DV204" s="22">
        <v>0</v>
      </c>
      <c r="DW204" s="22">
        <v>0</v>
      </c>
      <c r="DX204" s="22">
        <v>0</v>
      </c>
      <c r="DY204" s="22">
        <v>0</v>
      </c>
      <c r="DZ204" s="22">
        <v>0</v>
      </c>
      <c r="EA204" s="22">
        <v>0</v>
      </c>
      <c r="EB204" s="22">
        <v>0</v>
      </c>
      <c r="EC204" s="22">
        <v>0</v>
      </c>
      <c r="ED204" s="22">
        <v>0</v>
      </c>
      <c r="EE204" s="22">
        <v>0</v>
      </c>
      <c r="EF204" s="22">
        <v>0</v>
      </c>
      <c r="EG204" s="22">
        <v>0</v>
      </c>
      <c r="EH204" s="22">
        <v>0</v>
      </c>
      <c r="EI204" s="22">
        <v>0</v>
      </c>
    </row>
    <row r="205" spans="1:139" x14ac:dyDescent="0.2">
      <c r="B205" s="92" t="s">
        <v>234</v>
      </c>
      <c r="C205" s="90"/>
      <c r="D205" s="22">
        <v>0</v>
      </c>
      <c r="E205" s="22">
        <v>0</v>
      </c>
      <c r="F205" s="22">
        <v>0</v>
      </c>
      <c r="G205" s="22">
        <v>0</v>
      </c>
      <c r="H205" s="22">
        <v>0</v>
      </c>
      <c r="I205" s="22">
        <v>0</v>
      </c>
      <c r="J205" s="22">
        <v>0</v>
      </c>
      <c r="K205" s="22">
        <v>0</v>
      </c>
      <c r="L205" s="22">
        <v>0</v>
      </c>
      <c r="M205" s="22">
        <v>0</v>
      </c>
      <c r="N205" s="22">
        <v>0</v>
      </c>
      <c r="O205" s="22">
        <v>0</v>
      </c>
      <c r="P205" s="22">
        <v>0</v>
      </c>
      <c r="Q205" s="22">
        <v>0</v>
      </c>
      <c r="R205" s="22">
        <v>0</v>
      </c>
      <c r="S205" s="22">
        <v>0</v>
      </c>
      <c r="T205" s="22">
        <v>0</v>
      </c>
      <c r="U205" s="22">
        <v>0</v>
      </c>
      <c r="V205" s="22">
        <v>0</v>
      </c>
      <c r="W205" s="22">
        <v>0</v>
      </c>
      <c r="X205" s="22">
        <v>0</v>
      </c>
      <c r="Y205" s="22">
        <v>0</v>
      </c>
      <c r="Z205" s="22">
        <v>0</v>
      </c>
      <c r="AA205" s="22">
        <v>0</v>
      </c>
      <c r="AB205" s="22">
        <v>0</v>
      </c>
      <c r="AC205" s="22">
        <v>0</v>
      </c>
      <c r="AD205" s="22">
        <v>0</v>
      </c>
      <c r="AE205" s="22">
        <v>0</v>
      </c>
      <c r="AF205" s="22">
        <v>0</v>
      </c>
      <c r="AG205" s="22">
        <v>0</v>
      </c>
      <c r="AH205" s="22">
        <v>0</v>
      </c>
      <c r="AI205" s="22">
        <v>0</v>
      </c>
      <c r="AJ205" s="22">
        <v>0</v>
      </c>
      <c r="AK205" s="22">
        <v>0</v>
      </c>
      <c r="AL205" s="22">
        <v>0</v>
      </c>
      <c r="AM205" s="22">
        <v>0</v>
      </c>
      <c r="AN205" s="22">
        <v>0</v>
      </c>
      <c r="AO205" s="22">
        <v>0</v>
      </c>
      <c r="AP205" s="22">
        <v>0</v>
      </c>
      <c r="AQ205" s="22">
        <v>0</v>
      </c>
      <c r="AR205" s="22">
        <v>0</v>
      </c>
      <c r="AS205" s="22">
        <v>0</v>
      </c>
      <c r="AT205" s="22">
        <v>0</v>
      </c>
      <c r="AU205" s="22">
        <v>0</v>
      </c>
      <c r="AV205" s="22">
        <v>0</v>
      </c>
      <c r="AW205" s="22">
        <v>0</v>
      </c>
      <c r="AX205" s="22">
        <v>0</v>
      </c>
      <c r="AY205" s="22">
        <v>0</v>
      </c>
      <c r="AZ205" s="22">
        <v>0</v>
      </c>
      <c r="BA205" s="22">
        <v>0</v>
      </c>
      <c r="BB205" s="22">
        <v>0</v>
      </c>
      <c r="BC205" s="22">
        <v>0</v>
      </c>
      <c r="BD205" s="22">
        <v>0</v>
      </c>
      <c r="BE205" s="22">
        <v>0</v>
      </c>
      <c r="BF205" s="22">
        <v>0</v>
      </c>
      <c r="BG205" s="22">
        <v>0</v>
      </c>
      <c r="BH205" s="22">
        <v>0</v>
      </c>
      <c r="BI205" s="22">
        <v>0</v>
      </c>
      <c r="BJ205" s="22">
        <v>0</v>
      </c>
      <c r="BK205" s="22">
        <v>0</v>
      </c>
      <c r="BL205" s="22">
        <v>0</v>
      </c>
      <c r="BM205" s="22">
        <v>0</v>
      </c>
      <c r="BN205" s="22">
        <v>0</v>
      </c>
      <c r="BO205" s="22">
        <v>0</v>
      </c>
      <c r="BP205" s="22">
        <v>0</v>
      </c>
      <c r="BQ205" s="22">
        <v>0</v>
      </c>
      <c r="BR205" s="22">
        <v>0</v>
      </c>
      <c r="BS205" s="22">
        <v>0</v>
      </c>
      <c r="BT205" s="22">
        <v>0</v>
      </c>
      <c r="BU205" s="22">
        <v>0</v>
      </c>
      <c r="BV205" s="22">
        <v>0</v>
      </c>
      <c r="BW205" s="22">
        <v>0</v>
      </c>
      <c r="BX205" s="22">
        <v>0</v>
      </c>
      <c r="BY205" s="22">
        <v>0</v>
      </c>
      <c r="BZ205" s="22">
        <v>0</v>
      </c>
      <c r="CA205" s="22">
        <v>0</v>
      </c>
      <c r="CB205" s="22">
        <v>0</v>
      </c>
      <c r="CC205" s="22">
        <v>0</v>
      </c>
      <c r="CD205" s="22">
        <v>0</v>
      </c>
      <c r="CE205" s="22">
        <v>0</v>
      </c>
      <c r="CF205" s="22">
        <v>0</v>
      </c>
      <c r="CG205" s="22">
        <v>0</v>
      </c>
      <c r="CH205" s="22">
        <v>0</v>
      </c>
      <c r="CI205" s="22">
        <v>0</v>
      </c>
      <c r="CJ205" s="22">
        <v>0</v>
      </c>
      <c r="CK205" s="22">
        <v>0</v>
      </c>
      <c r="CL205" s="22">
        <v>0</v>
      </c>
      <c r="CM205" s="22">
        <v>0</v>
      </c>
      <c r="CN205" s="22">
        <v>0</v>
      </c>
      <c r="CO205" s="22">
        <v>0</v>
      </c>
      <c r="CP205" s="22">
        <v>0</v>
      </c>
      <c r="CQ205" s="22">
        <v>0</v>
      </c>
      <c r="CR205" s="22">
        <v>0</v>
      </c>
      <c r="CS205" s="22">
        <v>0</v>
      </c>
      <c r="CT205" s="22">
        <v>0</v>
      </c>
      <c r="CU205" s="22">
        <v>0</v>
      </c>
      <c r="CV205" s="22">
        <v>0</v>
      </c>
      <c r="CW205" s="22">
        <v>0</v>
      </c>
      <c r="CX205" s="22">
        <v>0</v>
      </c>
      <c r="CY205" s="22">
        <v>0</v>
      </c>
      <c r="CZ205" s="22">
        <v>30839.879693524501</v>
      </c>
      <c r="DA205" s="22">
        <v>0</v>
      </c>
      <c r="DB205" s="22">
        <v>0</v>
      </c>
      <c r="DC205" s="22">
        <v>0</v>
      </c>
      <c r="DD205" s="22">
        <v>0</v>
      </c>
      <c r="DE205" s="22">
        <v>0</v>
      </c>
      <c r="DF205" s="22">
        <v>0</v>
      </c>
      <c r="DG205" s="22">
        <v>0</v>
      </c>
      <c r="DH205" s="22">
        <v>0</v>
      </c>
      <c r="DI205" s="22">
        <v>0</v>
      </c>
      <c r="DJ205" s="22">
        <v>0</v>
      </c>
      <c r="DK205" s="22">
        <v>0</v>
      </c>
      <c r="DL205" s="22">
        <v>0</v>
      </c>
      <c r="DM205" s="22">
        <v>0</v>
      </c>
      <c r="DN205" s="22">
        <v>0</v>
      </c>
      <c r="DO205" s="22">
        <v>0</v>
      </c>
      <c r="DP205" s="22">
        <v>0</v>
      </c>
      <c r="DQ205" s="22">
        <v>0</v>
      </c>
      <c r="DR205" s="22">
        <v>0</v>
      </c>
      <c r="DS205" s="22">
        <v>0</v>
      </c>
      <c r="DT205" s="22">
        <v>0</v>
      </c>
      <c r="DU205" s="22">
        <v>0</v>
      </c>
      <c r="DV205" s="22">
        <v>0</v>
      </c>
      <c r="DW205" s="22">
        <v>0</v>
      </c>
      <c r="DX205" s="22">
        <v>0</v>
      </c>
      <c r="DY205" s="22">
        <v>0</v>
      </c>
      <c r="DZ205" s="22">
        <v>0</v>
      </c>
      <c r="EA205" s="22">
        <v>0</v>
      </c>
      <c r="EB205" s="22">
        <v>0</v>
      </c>
      <c r="EC205" s="22">
        <v>0</v>
      </c>
      <c r="ED205" s="22">
        <v>0</v>
      </c>
      <c r="EE205" s="22">
        <v>0</v>
      </c>
      <c r="EF205" s="22">
        <v>0</v>
      </c>
      <c r="EG205" s="22">
        <v>0</v>
      </c>
      <c r="EH205" s="22">
        <v>0</v>
      </c>
      <c r="EI205" s="22">
        <v>0</v>
      </c>
    </row>
    <row r="206" spans="1:139" x14ac:dyDescent="0.2">
      <c r="B206" s="90" t="s">
        <v>162</v>
      </c>
      <c r="D206" s="22">
        <v>0</v>
      </c>
      <c r="E206" s="22">
        <v>0</v>
      </c>
      <c r="F206" s="22">
        <v>0</v>
      </c>
      <c r="G206" s="22">
        <v>0</v>
      </c>
      <c r="H206" s="22">
        <v>0</v>
      </c>
      <c r="I206" s="22">
        <v>0</v>
      </c>
      <c r="J206" s="22">
        <v>0</v>
      </c>
      <c r="K206" s="22">
        <v>0</v>
      </c>
      <c r="L206" s="22">
        <v>0</v>
      </c>
      <c r="M206" s="22">
        <v>0</v>
      </c>
      <c r="N206" s="22">
        <v>0</v>
      </c>
      <c r="O206" s="22">
        <v>0</v>
      </c>
      <c r="P206" s="22">
        <v>441503.99272664211</v>
      </c>
      <c r="Q206" s="22">
        <v>178408.37807893753</v>
      </c>
      <c r="R206" s="22">
        <v>-121554.24588235769</v>
      </c>
      <c r="S206" s="22">
        <v>11061.005007132244</v>
      </c>
      <c r="T206" s="22">
        <v>200926.36157449553</v>
      </c>
      <c r="U206" s="22">
        <v>-191021.22803659734</v>
      </c>
      <c r="V206" s="22">
        <v>-214090.61760973756</v>
      </c>
      <c r="W206" s="22">
        <v>-5364.1831884740013</v>
      </c>
      <c r="X206" s="22">
        <v>164900.2490088148</v>
      </c>
      <c r="Y206" s="22">
        <v>264441.41629274603</v>
      </c>
      <c r="Z206" s="22">
        <v>305880.76335723361</v>
      </c>
      <c r="AA206" s="22">
        <v>243894.95946897729</v>
      </c>
      <c r="AB206" s="22">
        <v>-217704.3952697663</v>
      </c>
      <c r="AC206" s="22">
        <v>-57082.68433770015</v>
      </c>
      <c r="AD206" s="22">
        <v>282877.80704648345</v>
      </c>
      <c r="AE206" s="22">
        <v>197572.00978852456</v>
      </c>
      <c r="AF206" s="22">
        <v>227299.5903599138</v>
      </c>
      <c r="AG206" s="22">
        <v>-81720.344585713217</v>
      </c>
      <c r="AH206" s="22">
        <v>-486546.11237327219</v>
      </c>
      <c r="AI206" s="22">
        <v>19710.949605836387</v>
      </c>
      <c r="AJ206" s="22">
        <v>-57383.542318013468</v>
      </c>
      <c r="AK206" s="22">
        <v>311806.96601369989</v>
      </c>
      <c r="AL206" s="22">
        <v>452820.11059343937</v>
      </c>
      <c r="AM206" s="22">
        <v>67240.353292886168</v>
      </c>
      <c r="AN206" s="22">
        <v>352553.74854845979</v>
      </c>
      <c r="AO206" s="22">
        <v>-62730.631276479813</v>
      </c>
      <c r="AP206" s="22">
        <v>373975.85924429656</v>
      </c>
      <c r="AQ206" s="22">
        <v>71692.079648743995</v>
      </c>
      <c r="AR206" s="22">
        <v>116462.69610524007</v>
      </c>
      <c r="AS206" s="22">
        <v>-263465.22758318606</v>
      </c>
      <c r="AT206" s="22">
        <v>-314069.92213546811</v>
      </c>
      <c r="AU206" s="22">
        <v>-270171.08424485358</v>
      </c>
      <c r="AV206" s="22">
        <v>-363367.10577993095</v>
      </c>
      <c r="AW206" s="22">
        <v>26645.582256297093</v>
      </c>
      <c r="AX206" s="22">
        <v>347000.21664067288</v>
      </c>
      <c r="AY206" s="22">
        <v>-48364.664199628285</v>
      </c>
      <c r="AZ206" s="22">
        <v>67360.03</v>
      </c>
      <c r="BA206" s="22">
        <v>19126.29</v>
      </c>
      <c r="BB206" s="22">
        <v>53080.19</v>
      </c>
      <c r="BC206" s="22">
        <v>-72310.98</v>
      </c>
      <c r="BD206" s="22">
        <v>-28042.66</v>
      </c>
      <c r="BE206" s="22">
        <v>-186086.76</v>
      </c>
      <c r="BF206" s="22">
        <v>-114151.03</v>
      </c>
      <c r="BG206" s="22">
        <v>-209457.3</v>
      </c>
      <c r="BH206" s="22">
        <v>-118962.14</v>
      </c>
      <c r="BI206" s="22">
        <v>201100.15</v>
      </c>
      <c r="BJ206" s="22">
        <v>277678.39</v>
      </c>
      <c r="BK206" s="22">
        <v>423953.04999999981</v>
      </c>
      <c r="BL206" s="22">
        <v>-82625.7</v>
      </c>
      <c r="BM206" s="22">
        <v>167439.20000000001</v>
      </c>
      <c r="BN206" s="22">
        <v>-33307.629999999997</v>
      </c>
      <c r="BO206" s="22">
        <v>902203.72</v>
      </c>
      <c r="BP206" s="22">
        <v>-6594.44</v>
      </c>
      <c r="BQ206" s="22">
        <v>303319.55</v>
      </c>
      <c r="BR206" s="22">
        <v>288086.57</v>
      </c>
      <c r="BS206" s="22">
        <v>18528.650000000001</v>
      </c>
      <c r="BT206" s="22">
        <v>541441.57999999996</v>
      </c>
      <c r="BU206" s="22">
        <v>-745054.44</v>
      </c>
      <c r="BV206" s="22">
        <v>-49516.83</v>
      </c>
      <c r="BW206" s="22">
        <v>194508.17</v>
      </c>
      <c r="BX206" s="22">
        <v>168658.8</v>
      </c>
      <c r="BY206" s="22">
        <v>559394.04</v>
      </c>
      <c r="BZ206" s="22">
        <v>-51951.38</v>
      </c>
      <c r="CA206" s="22">
        <v>557469.34</v>
      </c>
      <c r="CB206" s="22">
        <v>55498.81</v>
      </c>
      <c r="CC206" s="22">
        <v>-114293.03</v>
      </c>
      <c r="CD206" s="22">
        <v>-26765.85</v>
      </c>
      <c r="CE206" s="22">
        <v>178802.25</v>
      </c>
      <c r="CF206" s="22">
        <v>155587.76</v>
      </c>
      <c r="CG206" s="22">
        <v>-906851.15</v>
      </c>
      <c r="CH206" s="22">
        <v>160275.64000000001</v>
      </c>
      <c r="CI206" s="22">
        <v>18617.28</v>
      </c>
      <c r="CJ206" s="22">
        <v>304360.19</v>
      </c>
      <c r="CK206" s="22">
        <v>147410.93</v>
      </c>
      <c r="CL206" s="22">
        <v>-61474.19</v>
      </c>
      <c r="CM206" s="22">
        <v>874747.94</v>
      </c>
      <c r="CN206" s="22">
        <v>191848.97</v>
      </c>
      <c r="CO206" s="22">
        <v>393693.29</v>
      </c>
      <c r="CP206" s="22">
        <v>347187.83</v>
      </c>
      <c r="CQ206" s="22">
        <v>148850.34</v>
      </c>
      <c r="CR206" s="22">
        <v>260631.21</v>
      </c>
      <c r="CS206" s="22">
        <v>-238523.75</v>
      </c>
      <c r="CT206" s="22">
        <v>151613.28</v>
      </c>
      <c r="CU206" s="22">
        <v>854936.05</v>
      </c>
      <c r="CV206" s="22">
        <v>694584.79</v>
      </c>
      <c r="CW206" s="22">
        <v>342147.85</v>
      </c>
      <c r="CX206" s="22">
        <v>-103327.33</v>
      </c>
      <c r="CY206" s="22">
        <v>938962.79</v>
      </c>
      <c r="CZ206" s="22">
        <v>533417.19999999995</v>
      </c>
      <c r="DA206" s="22">
        <v>78797.69</v>
      </c>
      <c r="DB206" s="22">
        <v>-28514.79</v>
      </c>
      <c r="DC206" s="22">
        <v>391151.86</v>
      </c>
      <c r="DD206" s="22">
        <v>281131.95</v>
      </c>
      <c r="DE206" s="22">
        <v>-615877.68000000005</v>
      </c>
      <c r="DF206" s="22">
        <v>-162652.44</v>
      </c>
      <c r="DG206" s="22">
        <v>368916.46</v>
      </c>
      <c r="DH206" s="22">
        <v>302817.40000000002</v>
      </c>
      <c r="DI206" s="22">
        <v>380246.28</v>
      </c>
      <c r="DJ206" s="22">
        <v>21033.63</v>
      </c>
      <c r="DK206" s="22">
        <v>710743.38</v>
      </c>
      <c r="DL206" s="22">
        <v>331989.2</v>
      </c>
      <c r="DM206" s="22">
        <v>163888.94</v>
      </c>
      <c r="DN206" s="22">
        <v>324372.06</v>
      </c>
      <c r="DO206" s="22">
        <v>359913.93</v>
      </c>
      <c r="DP206" s="22">
        <v>128477.37</v>
      </c>
      <c r="DQ206" s="22">
        <v>-834235.38</v>
      </c>
      <c r="DR206" s="22">
        <v>-93298.2</v>
      </c>
      <c r="DS206" s="22">
        <v>309325.21999999997</v>
      </c>
      <c r="DT206" s="315">
        <f>'Schedule 12&amp;26'!C44+'Schedule 12&amp;26'!D44</f>
        <v>-576151.39999999991</v>
      </c>
      <c r="DU206" s="315">
        <f>'Schedule 12&amp;26'!E44</f>
        <v>-819381.75</v>
      </c>
      <c r="DV206" s="315">
        <f>'Schedule 12&amp;26'!F44</f>
        <v>-1182624.02</v>
      </c>
      <c r="DW206" s="315">
        <f>'Schedule 12&amp;26'!G44</f>
        <v>785281.26</v>
      </c>
      <c r="DX206" s="315">
        <f>'Schedule 12&amp;26'!H44</f>
        <v>982251.48</v>
      </c>
      <c r="DY206" s="315">
        <f>'Schedule 12&amp;26'!I44</f>
        <v>930462.54</v>
      </c>
      <c r="DZ206" s="315">
        <f>'Schedule 12&amp;26'!J44</f>
        <v>664188.35</v>
      </c>
      <c r="EA206" s="315">
        <f>'Schedule 12&amp;26'!K44</f>
        <v>512969.21</v>
      </c>
      <c r="EB206" s="315">
        <f>'Schedule 12&amp;26'!L44</f>
        <v>816299.36</v>
      </c>
      <c r="EC206" s="315">
        <f>'Schedule 12&amp;26'!M44</f>
        <v>-1424583.65</v>
      </c>
      <c r="ED206" s="315">
        <f>'Schedule 12&amp;26'!N44</f>
        <v>-1060173.2</v>
      </c>
      <c r="EE206" s="315">
        <f>'Schedule 12&amp;26'!O44</f>
        <v>-1211301.3500000001</v>
      </c>
      <c r="EF206" s="315">
        <f>'Schedule 12&amp;26'!P44</f>
        <v>-2106968.4500000002</v>
      </c>
      <c r="EG206" s="315">
        <f>'Schedule 12&amp;26'!Q44</f>
        <v>-2062028.79</v>
      </c>
    </row>
    <row r="207" spans="1:139" x14ac:dyDescent="0.2">
      <c r="B207" s="90" t="s">
        <v>152</v>
      </c>
      <c r="D207" s="18">
        <f t="shared" ref="D207:AI207" si="1142">SUM(D202:D206)</f>
        <v>0</v>
      </c>
      <c r="E207" s="18">
        <f t="shared" si="1142"/>
        <v>0</v>
      </c>
      <c r="F207" s="18">
        <f t="shared" si="1142"/>
        <v>0</v>
      </c>
      <c r="G207" s="18">
        <f t="shared" si="1142"/>
        <v>0</v>
      </c>
      <c r="H207" s="18">
        <f t="shared" si="1142"/>
        <v>0</v>
      </c>
      <c r="I207" s="18">
        <f t="shared" si="1142"/>
        <v>0</v>
      </c>
      <c r="J207" s="18">
        <f t="shared" si="1142"/>
        <v>0</v>
      </c>
      <c r="K207" s="18">
        <f t="shared" si="1142"/>
        <v>0</v>
      </c>
      <c r="L207" s="18">
        <f t="shared" si="1142"/>
        <v>0</v>
      </c>
      <c r="M207" s="18">
        <f t="shared" si="1142"/>
        <v>0</v>
      </c>
      <c r="N207" s="18">
        <f t="shared" si="1142"/>
        <v>0</v>
      </c>
      <c r="O207" s="18">
        <f t="shared" si="1142"/>
        <v>0</v>
      </c>
      <c r="P207" s="18">
        <f t="shared" si="1142"/>
        <v>270508.40286809043</v>
      </c>
      <c r="Q207" s="18">
        <f t="shared" si="1142"/>
        <v>178408.37807893753</v>
      </c>
      <c r="R207" s="18">
        <f t="shared" si="1142"/>
        <v>-121554.24588235769</v>
      </c>
      <c r="S207" s="18">
        <f t="shared" si="1142"/>
        <v>11061.005007132244</v>
      </c>
      <c r="T207" s="18">
        <f t="shared" si="1142"/>
        <v>371921.95143304719</v>
      </c>
      <c r="U207" s="18">
        <f t="shared" si="1142"/>
        <v>-191021.22803659734</v>
      </c>
      <c r="V207" s="18">
        <f t="shared" si="1142"/>
        <v>-214090.61760973756</v>
      </c>
      <c r="W207" s="18">
        <f t="shared" si="1142"/>
        <v>-5364.1831884740013</v>
      </c>
      <c r="X207" s="18">
        <f t="shared" si="1142"/>
        <v>164900.2490088148</v>
      </c>
      <c r="Y207" s="18">
        <f t="shared" si="1142"/>
        <v>264441.41629274603</v>
      </c>
      <c r="Z207" s="18">
        <f t="shared" si="1142"/>
        <v>305880.76335723361</v>
      </c>
      <c r="AA207" s="18">
        <f t="shared" si="1142"/>
        <v>243894.95946897729</v>
      </c>
      <c r="AB207" s="18">
        <f t="shared" si="1142"/>
        <v>-217704.3952697663</v>
      </c>
      <c r="AC207" s="18">
        <f t="shared" si="1142"/>
        <v>-57082.68433770015</v>
      </c>
      <c r="AD207" s="18">
        <f t="shared" si="1142"/>
        <v>158866.42671805079</v>
      </c>
      <c r="AE207" s="18">
        <f t="shared" si="1142"/>
        <v>187609.79302599904</v>
      </c>
      <c r="AF207" s="18">
        <f t="shared" si="1142"/>
        <v>-967563.80034824729</v>
      </c>
      <c r="AG207" s="18">
        <f t="shared" si="1142"/>
        <v>-82677.295446242148</v>
      </c>
      <c r="AH207" s="18">
        <f t="shared" si="1142"/>
        <v>-486815.97534701129</v>
      </c>
      <c r="AI207" s="18">
        <f t="shared" si="1142"/>
        <v>19710.949605836387</v>
      </c>
      <c r="AJ207" s="18">
        <f t="shared" ref="AJ207:BO207" si="1143">SUM(AJ202:AJ206)</f>
        <v>-57383.542318013468</v>
      </c>
      <c r="AK207" s="18">
        <f t="shared" si="1143"/>
        <v>311806.96601369989</v>
      </c>
      <c r="AL207" s="18">
        <f t="shared" si="1143"/>
        <v>452820.11059343937</v>
      </c>
      <c r="AM207" s="18">
        <f t="shared" si="1143"/>
        <v>67240.353292886168</v>
      </c>
      <c r="AN207" s="18">
        <f t="shared" si="1143"/>
        <v>352553.74854845979</v>
      </c>
      <c r="AO207" s="18">
        <f t="shared" si="1143"/>
        <v>-62730.631276479813</v>
      </c>
      <c r="AP207" s="18">
        <f t="shared" si="1143"/>
        <v>373975.85924429656</v>
      </c>
      <c r="AQ207" s="18">
        <f t="shared" si="1143"/>
        <v>71692.079648743995</v>
      </c>
      <c r="AR207" s="18">
        <f t="shared" si="1143"/>
        <v>-491351.06087550294</v>
      </c>
      <c r="AS207" s="18">
        <f t="shared" si="1143"/>
        <v>-263465.22758318606</v>
      </c>
      <c r="AT207" s="18">
        <f t="shared" si="1143"/>
        <v>-314069.92213546811</v>
      </c>
      <c r="AU207" s="18">
        <f t="shared" si="1143"/>
        <v>-270171.08424485358</v>
      </c>
      <c r="AV207" s="18">
        <f t="shared" si="1143"/>
        <v>-363367.10577993095</v>
      </c>
      <c r="AW207" s="18">
        <f t="shared" si="1143"/>
        <v>26645.582256297093</v>
      </c>
      <c r="AX207" s="18">
        <f t="shared" si="1143"/>
        <v>347000.21664067288</v>
      </c>
      <c r="AY207" s="18">
        <f t="shared" si="1143"/>
        <v>-48364.664199628285</v>
      </c>
      <c r="AZ207" s="18">
        <f t="shared" si="1143"/>
        <v>67360.03</v>
      </c>
      <c r="BA207" s="18">
        <f t="shared" si="1143"/>
        <v>19126.29</v>
      </c>
      <c r="BB207" s="18">
        <f t="shared" si="1143"/>
        <v>53080.19</v>
      </c>
      <c r="BC207" s="18">
        <f t="shared" si="1143"/>
        <v>-72310.98</v>
      </c>
      <c r="BD207" s="18">
        <f t="shared" si="1143"/>
        <v>5795.7899999999972</v>
      </c>
      <c r="BE207" s="18">
        <f t="shared" si="1143"/>
        <v>-186086.76</v>
      </c>
      <c r="BF207" s="18">
        <f t="shared" si="1143"/>
        <v>-114151.03</v>
      </c>
      <c r="BG207" s="18">
        <f t="shared" si="1143"/>
        <v>-209457.3</v>
      </c>
      <c r="BH207" s="18">
        <f t="shared" si="1143"/>
        <v>-118962.14</v>
      </c>
      <c r="BI207" s="18">
        <f t="shared" si="1143"/>
        <v>201100.15</v>
      </c>
      <c r="BJ207" s="18">
        <f t="shared" si="1143"/>
        <v>277678.39</v>
      </c>
      <c r="BK207" s="18">
        <f t="shared" si="1143"/>
        <v>423953.04999999981</v>
      </c>
      <c r="BL207" s="18">
        <f t="shared" si="1143"/>
        <v>-82625.7</v>
      </c>
      <c r="BM207" s="18">
        <f t="shared" si="1143"/>
        <v>167439.20000000001</v>
      </c>
      <c r="BN207" s="18">
        <f t="shared" si="1143"/>
        <v>-33307.629999999997</v>
      </c>
      <c r="BO207" s="18">
        <f t="shared" si="1143"/>
        <v>902203.72</v>
      </c>
      <c r="BP207" s="18">
        <f t="shared" ref="BP207:DS207" si="1144">SUM(BP202:BP206)</f>
        <v>-319881.5999999998</v>
      </c>
      <c r="BQ207" s="18">
        <f t="shared" si="1144"/>
        <v>303319.55</v>
      </c>
      <c r="BR207" s="18">
        <f t="shared" si="1144"/>
        <v>288086.57</v>
      </c>
      <c r="BS207" s="18">
        <f t="shared" si="1144"/>
        <v>18528.650000000001</v>
      </c>
      <c r="BT207" s="18">
        <f t="shared" si="1144"/>
        <v>541441.57999999996</v>
      </c>
      <c r="BU207" s="18">
        <f t="shared" si="1144"/>
        <v>-745054.44</v>
      </c>
      <c r="BV207" s="18">
        <f t="shared" si="1144"/>
        <v>-49516.83</v>
      </c>
      <c r="BW207" s="18">
        <f t="shared" si="1144"/>
        <v>194508.17</v>
      </c>
      <c r="BX207" s="18">
        <f t="shared" si="1144"/>
        <v>168658.8</v>
      </c>
      <c r="BY207" s="18">
        <f t="shared" si="1144"/>
        <v>559394.04</v>
      </c>
      <c r="BZ207" s="18">
        <f t="shared" si="1144"/>
        <v>-51951.38</v>
      </c>
      <c r="CA207" s="18">
        <f t="shared" si="1144"/>
        <v>557469.34</v>
      </c>
      <c r="CB207" s="18">
        <f t="shared" si="1144"/>
        <v>-1442929.6572241639</v>
      </c>
      <c r="CC207" s="18">
        <f t="shared" si="1144"/>
        <v>-114293.03</v>
      </c>
      <c r="CD207" s="18">
        <f t="shared" si="1144"/>
        <v>-26765.85</v>
      </c>
      <c r="CE207" s="18">
        <f t="shared" si="1144"/>
        <v>178802.25</v>
      </c>
      <c r="CF207" s="18">
        <f t="shared" si="1144"/>
        <v>155587.76</v>
      </c>
      <c r="CG207" s="18">
        <f t="shared" si="1144"/>
        <v>-906851.15</v>
      </c>
      <c r="CH207" s="18">
        <f t="shared" si="1144"/>
        <v>160275.64000000001</v>
      </c>
      <c r="CI207" s="18">
        <f t="shared" si="1144"/>
        <v>18617.28</v>
      </c>
      <c r="CJ207" s="18">
        <f t="shared" ref="CJ207:CU207" si="1145">SUM(CJ202:CJ206)</f>
        <v>304360.19</v>
      </c>
      <c r="CK207" s="18">
        <f t="shared" si="1145"/>
        <v>147410.93</v>
      </c>
      <c r="CL207" s="18">
        <f t="shared" si="1145"/>
        <v>-61474.19</v>
      </c>
      <c r="CM207" s="18">
        <f t="shared" si="1145"/>
        <v>874747.94</v>
      </c>
      <c r="CN207" s="18">
        <f t="shared" si="1145"/>
        <v>-562593.5399999998</v>
      </c>
      <c r="CO207" s="18">
        <f t="shared" si="1145"/>
        <v>393693.29</v>
      </c>
      <c r="CP207" s="18">
        <f t="shared" si="1145"/>
        <v>347187.83</v>
      </c>
      <c r="CQ207" s="18">
        <f t="shared" si="1145"/>
        <v>148850.34</v>
      </c>
      <c r="CR207" s="18">
        <f t="shared" si="1145"/>
        <v>260631.21</v>
      </c>
      <c r="CS207" s="18">
        <f t="shared" si="1145"/>
        <v>-238523.75</v>
      </c>
      <c r="CT207" s="18">
        <f t="shared" si="1145"/>
        <v>151613.28</v>
      </c>
      <c r="CU207" s="18">
        <f t="shared" si="1145"/>
        <v>854936.05</v>
      </c>
      <c r="CV207" s="18">
        <f t="shared" ref="CV207:DH207" si="1146">SUM(CV202:CV206)</f>
        <v>694584.79</v>
      </c>
      <c r="CW207" s="18">
        <f t="shared" si="1146"/>
        <v>342147.85</v>
      </c>
      <c r="CX207" s="18">
        <f t="shared" si="1146"/>
        <v>-103327.33</v>
      </c>
      <c r="CY207" s="18">
        <f t="shared" si="1146"/>
        <v>938962.79</v>
      </c>
      <c r="CZ207" s="18">
        <f t="shared" si="1146"/>
        <v>-1540681.171539</v>
      </c>
      <c r="DA207" s="18">
        <f t="shared" si="1146"/>
        <v>78797.69</v>
      </c>
      <c r="DB207" s="18">
        <f t="shared" si="1146"/>
        <v>-28514.79</v>
      </c>
      <c r="DC207" s="18">
        <f t="shared" si="1146"/>
        <v>391151.86</v>
      </c>
      <c r="DD207" s="18">
        <f t="shared" si="1146"/>
        <v>281131.95</v>
      </c>
      <c r="DE207" s="18">
        <f t="shared" si="1146"/>
        <v>-615877.68000000005</v>
      </c>
      <c r="DF207" s="18">
        <f t="shared" si="1146"/>
        <v>-162652.44</v>
      </c>
      <c r="DG207" s="18">
        <f t="shared" si="1146"/>
        <v>368916.46</v>
      </c>
      <c r="DH207" s="18">
        <f t="shared" si="1146"/>
        <v>302817.40000000002</v>
      </c>
      <c r="DI207" s="18">
        <f t="shared" si="1144"/>
        <v>380246.28</v>
      </c>
      <c r="DJ207" s="18">
        <f t="shared" si="1144"/>
        <v>21033.63</v>
      </c>
      <c r="DK207" s="18">
        <f t="shared" si="1144"/>
        <v>710743.38</v>
      </c>
      <c r="DL207" s="18">
        <f t="shared" si="1144"/>
        <v>-3687932.8684609984</v>
      </c>
      <c r="DM207" s="18">
        <f t="shared" si="1144"/>
        <v>163888.94</v>
      </c>
      <c r="DN207" s="18">
        <f t="shared" si="1144"/>
        <v>324372.06</v>
      </c>
      <c r="DO207" s="18">
        <f t="shared" si="1144"/>
        <v>359913.93</v>
      </c>
      <c r="DP207" s="18">
        <f t="shared" si="1144"/>
        <v>128477.37</v>
      </c>
      <c r="DQ207" s="18">
        <f t="shared" si="1144"/>
        <v>-834235.38</v>
      </c>
      <c r="DR207" s="18">
        <f t="shared" si="1144"/>
        <v>-93298.2</v>
      </c>
      <c r="DS207" s="18">
        <f t="shared" si="1144"/>
        <v>309325.21999999997</v>
      </c>
      <c r="DT207" s="18">
        <f t="shared" ref="DT207:DW207" si="1147">SUM(DT202:DT206)</f>
        <v>-576151.39999999991</v>
      </c>
      <c r="DU207" s="18">
        <f t="shared" si="1147"/>
        <v>-819381.75</v>
      </c>
      <c r="DV207" s="18">
        <f t="shared" si="1147"/>
        <v>-1182624.02</v>
      </c>
      <c r="DW207" s="18">
        <f t="shared" si="1147"/>
        <v>785281.26</v>
      </c>
      <c r="DX207" s="18">
        <f t="shared" ref="DX207:EG207" si="1148">SUM(DX202:DX206)</f>
        <v>-1123022.3500000001</v>
      </c>
      <c r="DY207" s="18">
        <f t="shared" si="1148"/>
        <v>930462.54</v>
      </c>
      <c r="DZ207" s="18">
        <f t="shared" si="1148"/>
        <v>664188.35</v>
      </c>
      <c r="EA207" s="18">
        <f t="shared" si="1148"/>
        <v>512969.21</v>
      </c>
      <c r="EB207" s="18">
        <f t="shared" si="1148"/>
        <v>816299.36</v>
      </c>
      <c r="EC207" s="18">
        <f t="shared" si="1148"/>
        <v>-1424583.65</v>
      </c>
      <c r="ED207" s="18">
        <f t="shared" si="1148"/>
        <v>-1060173.2</v>
      </c>
      <c r="EE207" s="18">
        <f t="shared" si="1148"/>
        <v>-1211301.3500000001</v>
      </c>
      <c r="EF207" s="18">
        <f t="shared" si="1148"/>
        <v>-2106968.4500000002</v>
      </c>
      <c r="EG207" s="18">
        <f t="shared" si="1148"/>
        <v>-2062028.79</v>
      </c>
      <c r="EH207" s="18">
        <f t="shared" ref="EH207:EI207" si="1149">SUM(EH202:EH206)</f>
        <v>0</v>
      </c>
      <c r="EI207" s="18">
        <f t="shared" si="1149"/>
        <v>0</v>
      </c>
    </row>
    <row r="208" spans="1:139" x14ac:dyDescent="0.2">
      <c r="B208" s="90" t="s">
        <v>153</v>
      </c>
      <c r="D208" s="94">
        <f t="shared" ref="D208:AI208" si="1150">D201+D207</f>
        <v>0</v>
      </c>
      <c r="E208" s="94">
        <f t="shared" si="1150"/>
        <v>0</v>
      </c>
      <c r="F208" s="94">
        <f t="shared" si="1150"/>
        <v>0</v>
      </c>
      <c r="G208" s="94">
        <f t="shared" si="1150"/>
        <v>0</v>
      </c>
      <c r="H208" s="94">
        <f t="shared" si="1150"/>
        <v>0</v>
      </c>
      <c r="I208" s="94">
        <f t="shared" si="1150"/>
        <v>0</v>
      </c>
      <c r="J208" s="94">
        <f t="shared" si="1150"/>
        <v>0</v>
      </c>
      <c r="K208" s="94">
        <f t="shared" si="1150"/>
        <v>0</v>
      </c>
      <c r="L208" s="94">
        <f t="shared" si="1150"/>
        <v>0</v>
      </c>
      <c r="M208" s="94">
        <f t="shared" si="1150"/>
        <v>0</v>
      </c>
      <c r="N208" s="94">
        <f t="shared" si="1150"/>
        <v>0</v>
      </c>
      <c r="O208" s="94">
        <f t="shared" si="1150"/>
        <v>0</v>
      </c>
      <c r="P208" s="94">
        <f t="shared" si="1150"/>
        <v>270508.40286809043</v>
      </c>
      <c r="Q208" s="94">
        <f t="shared" si="1150"/>
        <v>448916.78094702796</v>
      </c>
      <c r="R208" s="94">
        <f t="shared" si="1150"/>
        <v>327362.53506467026</v>
      </c>
      <c r="S208" s="94">
        <f t="shared" si="1150"/>
        <v>338423.5400718025</v>
      </c>
      <c r="T208" s="94">
        <f t="shared" si="1150"/>
        <v>710345.49150484963</v>
      </c>
      <c r="U208" s="94">
        <f t="shared" si="1150"/>
        <v>519324.26346825226</v>
      </c>
      <c r="V208" s="94">
        <f t="shared" si="1150"/>
        <v>305233.6458585147</v>
      </c>
      <c r="W208" s="94">
        <f t="shared" si="1150"/>
        <v>299869.46267004072</v>
      </c>
      <c r="X208" s="94">
        <f t="shared" si="1150"/>
        <v>464769.71167885553</v>
      </c>
      <c r="Y208" s="94">
        <f t="shared" si="1150"/>
        <v>729211.12797160156</v>
      </c>
      <c r="Z208" s="94">
        <f t="shared" si="1150"/>
        <v>1035091.8913288352</v>
      </c>
      <c r="AA208" s="94">
        <f t="shared" si="1150"/>
        <v>1278986.8507978125</v>
      </c>
      <c r="AB208" s="94">
        <f t="shared" si="1150"/>
        <v>1061282.4555280462</v>
      </c>
      <c r="AC208" s="94">
        <f t="shared" si="1150"/>
        <v>1004199.7711903461</v>
      </c>
      <c r="AD208" s="94">
        <f t="shared" si="1150"/>
        <v>1163066.1979083968</v>
      </c>
      <c r="AE208" s="94">
        <f t="shared" si="1150"/>
        <v>1350675.9909343959</v>
      </c>
      <c r="AF208" s="94">
        <f t="shared" si="1150"/>
        <v>383112.19058614864</v>
      </c>
      <c r="AG208" s="94">
        <f t="shared" si="1150"/>
        <v>300434.8951399065</v>
      </c>
      <c r="AH208" s="94">
        <f t="shared" si="1150"/>
        <v>-186381.08020710479</v>
      </c>
      <c r="AI208" s="94">
        <f t="shared" si="1150"/>
        <v>-166670.13060126841</v>
      </c>
      <c r="AJ208" s="94">
        <f t="shared" ref="AJ208:BO208" si="1151">AJ201+AJ207</f>
        <v>-224053.67291928187</v>
      </c>
      <c r="AK208" s="94">
        <f t="shared" si="1151"/>
        <v>87753.293094418012</v>
      </c>
      <c r="AL208" s="94">
        <f t="shared" si="1151"/>
        <v>540573.40368785732</v>
      </c>
      <c r="AM208" s="94">
        <f t="shared" si="1151"/>
        <v>607813.75698074349</v>
      </c>
      <c r="AN208" s="94">
        <f t="shared" si="1151"/>
        <v>960367.50552920322</v>
      </c>
      <c r="AO208" s="94">
        <f t="shared" si="1151"/>
        <v>897636.87425272341</v>
      </c>
      <c r="AP208" s="94">
        <f t="shared" si="1151"/>
        <v>1271612.7334970199</v>
      </c>
      <c r="AQ208" s="94">
        <f t="shared" si="1151"/>
        <v>1343304.8131457639</v>
      </c>
      <c r="AR208" s="94">
        <f t="shared" si="1151"/>
        <v>851953.75227026106</v>
      </c>
      <c r="AS208" s="94">
        <f t="shared" si="1151"/>
        <v>588488.52468707506</v>
      </c>
      <c r="AT208" s="94">
        <f t="shared" si="1151"/>
        <v>274418.60255160695</v>
      </c>
      <c r="AU208" s="94">
        <f t="shared" si="1151"/>
        <v>4247.5183067533653</v>
      </c>
      <c r="AV208" s="94">
        <f t="shared" si="1151"/>
        <v>-359119.58747317758</v>
      </c>
      <c r="AW208" s="94">
        <f t="shared" si="1151"/>
        <v>-332474.00521688047</v>
      </c>
      <c r="AX208" s="94">
        <f t="shared" si="1151"/>
        <v>14526.211423792411</v>
      </c>
      <c r="AY208" s="94">
        <f t="shared" si="1151"/>
        <v>-33838.452775835874</v>
      </c>
      <c r="AZ208" s="94">
        <f t="shared" si="1151"/>
        <v>33521.577224164124</v>
      </c>
      <c r="BA208" s="94">
        <f t="shared" si="1151"/>
        <v>52647.867224164125</v>
      </c>
      <c r="BB208" s="94">
        <f t="shared" si="1151"/>
        <v>105728.05722416413</v>
      </c>
      <c r="BC208" s="94">
        <f t="shared" si="1151"/>
        <v>33417.077224164139</v>
      </c>
      <c r="BD208" s="94">
        <f t="shared" si="1151"/>
        <v>39212.867224164132</v>
      </c>
      <c r="BE208" s="94">
        <f t="shared" si="1151"/>
        <v>-146873.89277583588</v>
      </c>
      <c r="BF208" s="94">
        <f t="shared" si="1151"/>
        <v>-261024.92277583588</v>
      </c>
      <c r="BG208" s="94">
        <f t="shared" si="1151"/>
        <v>-470482.22277583589</v>
      </c>
      <c r="BH208" s="94">
        <f t="shared" si="1151"/>
        <v>-589444.36277583591</v>
      </c>
      <c r="BI208" s="94">
        <f t="shared" si="1151"/>
        <v>-388344.21277583588</v>
      </c>
      <c r="BJ208" s="94">
        <f t="shared" si="1151"/>
        <v>-110665.82277583587</v>
      </c>
      <c r="BK208" s="94">
        <f t="shared" si="1151"/>
        <v>313287.22722416394</v>
      </c>
      <c r="BL208" s="94">
        <f t="shared" si="1151"/>
        <v>230661.52722416393</v>
      </c>
      <c r="BM208" s="94">
        <f t="shared" si="1151"/>
        <v>398100.72722416394</v>
      </c>
      <c r="BN208" s="94">
        <f t="shared" si="1151"/>
        <v>364793.09722416394</v>
      </c>
      <c r="BO208" s="94">
        <f t="shared" si="1151"/>
        <v>1266996.817224164</v>
      </c>
      <c r="BP208" s="94">
        <f t="shared" ref="BP208:DS208" si="1152">BP201+BP207</f>
        <v>947115.21722416417</v>
      </c>
      <c r="BQ208" s="94">
        <f t="shared" si="1152"/>
        <v>1250434.7672241642</v>
      </c>
      <c r="BR208" s="94">
        <f t="shared" si="1152"/>
        <v>1538521.3372241643</v>
      </c>
      <c r="BS208" s="94">
        <f t="shared" si="1152"/>
        <v>1557049.9872241642</v>
      </c>
      <c r="BT208" s="94">
        <f t="shared" si="1152"/>
        <v>2098491.567224164</v>
      </c>
      <c r="BU208" s="94">
        <f t="shared" si="1152"/>
        <v>1353437.1272241641</v>
      </c>
      <c r="BV208" s="94">
        <f t="shared" si="1152"/>
        <v>1303920.297224164</v>
      </c>
      <c r="BW208" s="94">
        <f t="shared" si="1152"/>
        <v>1498428.4672241639</v>
      </c>
      <c r="BX208" s="94">
        <f t="shared" si="1152"/>
        <v>1667087.267224164</v>
      </c>
      <c r="BY208" s="94">
        <f t="shared" si="1152"/>
        <v>2226481.3072241638</v>
      </c>
      <c r="BZ208" s="94">
        <f t="shared" si="1152"/>
        <v>2174529.9272241639</v>
      </c>
      <c r="CA208" s="94">
        <f t="shared" si="1152"/>
        <v>2731999.2672241637</v>
      </c>
      <c r="CB208" s="94">
        <f t="shared" si="1152"/>
        <v>1289069.6099999999</v>
      </c>
      <c r="CC208" s="94">
        <f t="shared" si="1152"/>
        <v>1174776.5799999998</v>
      </c>
      <c r="CD208" s="94">
        <f t="shared" si="1152"/>
        <v>1148010.7299999997</v>
      </c>
      <c r="CE208" s="94">
        <f t="shared" si="1152"/>
        <v>1326812.9799999997</v>
      </c>
      <c r="CF208" s="94">
        <f t="shared" si="1152"/>
        <v>1482400.7399999998</v>
      </c>
      <c r="CG208" s="94">
        <f t="shared" si="1152"/>
        <v>575549.58999999973</v>
      </c>
      <c r="CH208" s="94">
        <f t="shared" si="1152"/>
        <v>735825.22999999975</v>
      </c>
      <c r="CI208" s="94">
        <f t="shared" si="1152"/>
        <v>754442.50999999978</v>
      </c>
      <c r="CJ208" s="94">
        <f t="shared" ref="CJ208:CU208" si="1153">CJ201+CJ207</f>
        <v>1058802.6999999997</v>
      </c>
      <c r="CK208" s="94">
        <f t="shared" si="1153"/>
        <v>1206213.6299999997</v>
      </c>
      <c r="CL208" s="94">
        <f t="shared" si="1153"/>
        <v>1144739.4399999997</v>
      </c>
      <c r="CM208" s="94">
        <f t="shared" si="1153"/>
        <v>2019487.3799999997</v>
      </c>
      <c r="CN208" s="94">
        <f t="shared" si="1153"/>
        <v>1456893.8399999999</v>
      </c>
      <c r="CO208" s="94">
        <f t="shared" si="1153"/>
        <v>1850587.13</v>
      </c>
      <c r="CP208" s="94">
        <f t="shared" si="1153"/>
        <v>2197774.96</v>
      </c>
      <c r="CQ208" s="94">
        <f t="shared" si="1153"/>
        <v>2346625.2999999998</v>
      </c>
      <c r="CR208" s="94">
        <f t="shared" si="1153"/>
        <v>2607256.5099999998</v>
      </c>
      <c r="CS208" s="94">
        <f t="shared" si="1153"/>
        <v>2368732.7599999998</v>
      </c>
      <c r="CT208" s="94">
        <f t="shared" si="1153"/>
        <v>2520346.0399999996</v>
      </c>
      <c r="CU208" s="94">
        <f t="shared" si="1153"/>
        <v>3375282.09</v>
      </c>
      <c r="CV208" s="94">
        <f t="shared" ref="CV208:DH208" si="1154">CV201+CV207</f>
        <v>4069866.88</v>
      </c>
      <c r="CW208" s="94">
        <f t="shared" si="1154"/>
        <v>4412014.7299999995</v>
      </c>
      <c r="CX208" s="94">
        <f t="shared" si="1154"/>
        <v>4308687.3999999994</v>
      </c>
      <c r="CY208" s="94">
        <f t="shared" si="1154"/>
        <v>5247650.1899999995</v>
      </c>
      <c r="CZ208" s="94">
        <f t="shared" si="1154"/>
        <v>3706969.0184609992</v>
      </c>
      <c r="DA208" s="94">
        <f t="shared" si="1154"/>
        <v>3785766.7084609992</v>
      </c>
      <c r="DB208" s="94">
        <f t="shared" si="1154"/>
        <v>3757251.9184609991</v>
      </c>
      <c r="DC208" s="94">
        <f t="shared" si="1154"/>
        <v>4148403.778460999</v>
      </c>
      <c r="DD208" s="94">
        <f t="shared" si="1154"/>
        <v>4429535.7284609992</v>
      </c>
      <c r="DE208" s="94">
        <f t="shared" si="1154"/>
        <v>3813658.048460999</v>
      </c>
      <c r="DF208" s="94">
        <f t="shared" si="1154"/>
        <v>3651005.6084609991</v>
      </c>
      <c r="DG208" s="94">
        <f t="shared" si="1154"/>
        <v>4019922.0684609991</v>
      </c>
      <c r="DH208" s="94">
        <f t="shared" si="1154"/>
        <v>4322739.4684609994</v>
      </c>
      <c r="DI208" s="94">
        <f t="shared" si="1152"/>
        <v>4702985.7484609997</v>
      </c>
      <c r="DJ208" s="94">
        <f t="shared" si="1152"/>
        <v>4724019.3784609996</v>
      </c>
      <c r="DK208" s="94">
        <f t="shared" si="1152"/>
        <v>5434762.7584609995</v>
      </c>
      <c r="DL208" s="94">
        <f t="shared" si="1152"/>
        <v>1746829.8900000011</v>
      </c>
      <c r="DM208" s="94">
        <f t="shared" si="1152"/>
        <v>1910718.830000001</v>
      </c>
      <c r="DN208" s="94">
        <f t="shared" si="1152"/>
        <v>2235090.8900000011</v>
      </c>
      <c r="DO208" s="94">
        <f t="shared" si="1152"/>
        <v>2595004.8200000012</v>
      </c>
      <c r="DP208" s="94">
        <f t="shared" si="1152"/>
        <v>2723482.1900000013</v>
      </c>
      <c r="DQ208" s="94">
        <f t="shared" si="1152"/>
        <v>1889246.8100000015</v>
      </c>
      <c r="DR208" s="94">
        <f t="shared" si="1152"/>
        <v>1795948.6100000015</v>
      </c>
      <c r="DS208" s="94">
        <f t="shared" si="1152"/>
        <v>2105273.8300000015</v>
      </c>
      <c r="DT208" s="94">
        <f t="shared" ref="DT208:DW208" si="1155">DT201+DT207</f>
        <v>1529122.4300000016</v>
      </c>
      <c r="DU208" s="94">
        <f t="shared" si="1155"/>
        <v>709740.68000000156</v>
      </c>
      <c r="DV208" s="94">
        <f t="shared" si="1155"/>
        <v>-472883.33999999845</v>
      </c>
      <c r="DW208" s="94">
        <f t="shared" si="1155"/>
        <v>312397.92000000156</v>
      </c>
      <c r="DX208" s="94">
        <f t="shared" ref="DX208:EG208" si="1156">DX201+DX207</f>
        <v>-810624.42999999854</v>
      </c>
      <c r="DY208" s="94">
        <f t="shared" si="1156"/>
        <v>119838.1100000015</v>
      </c>
      <c r="DZ208" s="94">
        <f t="shared" si="1156"/>
        <v>784026.46000000148</v>
      </c>
      <c r="EA208" s="94">
        <f t="shared" si="1156"/>
        <v>1296995.6700000016</v>
      </c>
      <c r="EB208" s="94">
        <f t="shared" si="1156"/>
        <v>2113295.0300000017</v>
      </c>
      <c r="EC208" s="94">
        <f t="shared" si="1156"/>
        <v>688711.38000000175</v>
      </c>
      <c r="ED208" s="94">
        <f t="shared" si="1156"/>
        <v>-371461.8199999982</v>
      </c>
      <c r="EE208" s="94">
        <f t="shared" si="1156"/>
        <v>-1582763.1699999983</v>
      </c>
      <c r="EF208" s="94">
        <f t="shared" si="1156"/>
        <v>-3689731.6199999982</v>
      </c>
      <c r="EG208" s="94">
        <f t="shared" si="1156"/>
        <v>-5751760.4099999983</v>
      </c>
      <c r="EH208" s="94">
        <f t="shared" ref="EH208:EI208" si="1157">EH201+EH207</f>
        <v>-5751760.4099999983</v>
      </c>
      <c r="EI208" s="94">
        <f t="shared" si="1157"/>
        <v>-5751760.4099999983</v>
      </c>
    </row>
    <row r="209" spans="1:139" x14ac:dyDescent="0.2">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91"/>
      <c r="AN209" s="91"/>
      <c r="AO209" s="91"/>
      <c r="AP209" s="91"/>
      <c r="AQ209" s="91"/>
      <c r="AR209" s="91"/>
      <c r="AS209" s="91"/>
      <c r="AT209" s="91"/>
      <c r="AU209" s="91"/>
      <c r="AV209" s="91"/>
      <c r="AW209" s="91"/>
      <c r="AX209" s="91"/>
      <c r="AY209" s="91"/>
      <c r="AZ209" s="91"/>
      <c r="BA209" s="91"/>
      <c r="BB209" s="91"/>
      <c r="BC209" s="91"/>
      <c r="BD209" s="91"/>
      <c r="BE209" s="91"/>
      <c r="BF209" s="91"/>
      <c r="BG209" s="91"/>
      <c r="BH209" s="91"/>
      <c r="BI209" s="91"/>
      <c r="BJ209" s="91"/>
      <c r="BK209" s="91"/>
      <c r="BL209" s="91"/>
      <c r="BM209" s="91"/>
      <c r="BN209" s="91"/>
      <c r="BO209" s="91"/>
      <c r="BP209" s="91"/>
      <c r="BQ209" s="91"/>
      <c r="BR209" s="91"/>
      <c r="BS209" s="91"/>
      <c r="BT209" s="91"/>
      <c r="BU209" s="91"/>
      <c r="BV209" s="91"/>
      <c r="BW209" s="91"/>
      <c r="BX209" s="91"/>
      <c r="BY209" s="91"/>
      <c r="BZ209" s="91"/>
      <c r="CA209" s="91"/>
      <c r="CB209" s="91"/>
      <c r="CC209" s="91"/>
      <c r="CD209" s="91"/>
      <c r="CE209" s="91"/>
      <c r="CF209" s="94"/>
      <c r="CG209" s="94"/>
      <c r="CH209" s="94"/>
      <c r="CI209" s="94"/>
      <c r="CJ209" s="94"/>
      <c r="CK209" s="94"/>
      <c r="CL209" s="94"/>
      <c r="CM209" s="94"/>
      <c r="CN209" s="94"/>
      <c r="CO209" s="94"/>
      <c r="CP209" s="94"/>
      <c r="CQ209" s="94"/>
      <c r="CR209" s="94"/>
      <c r="CS209" s="94"/>
      <c r="CT209" s="94"/>
      <c r="CU209" s="94"/>
      <c r="CV209" s="94"/>
      <c r="CW209" s="94"/>
      <c r="CX209" s="94"/>
      <c r="CY209" s="94"/>
      <c r="CZ209" s="94"/>
      <c r="DA209" s="94"/>
      <c r="DB209" s="94"/>
      <c r="DC209" s="94"/>
      <c r="DD209" s="94"/>
      <c r="DE209" s="94"/>
      <c r="DF209" s="94"/>
      <c r="DG209" s="94"/>
      <c r="DH209" s="94"/>
      <c r="DI209" s="94"/>
      <c r="DJ209" s="94"/>
      <c r="DK209" s="94"/>
      <c r="DL209" s="94"/>
      <c r="DM209" s="94"/>
      <c r="DN209" s="94"/>
      <c r="DO209" s="94"/>
      <c r="DP209" s="94"/>
      <c r="DQ209" s="94"/>
      <c r="DR209" s="94"/>
      <c r="DS209" s="94"/>
      <c r="DT209" s="94"/>
      <c r="DU209" s="94"/>
      <c r="DV209" s="94"/>
      <c r="DW209" s="92"/>
      <c r="DX209" s="92"/>
      <c r="DY209" s="92"/>
      <c r="DZ209" s="92"/>
      <c r="EA209" s="92"/>
      <c r="EB209" s="92"/>
      <c r="EC209" s="92"/>
      <c r="ED209" s="92"/>
      <c r="EE209" s="92"/>
      <c r="EF209" s="92"/>
      <c r="EG209" s="92"/>
      <c r="EH209" s="92"/>
      <c r="EI209" s="92"/>
    </row>
    <row r="210" spans="1:139" ht="10.5" x14ac:dyDescent="0.25">
      <c r="A210" s="89" t="s">
        <v>167</v>
      </c>
      <c r="C210" s="91">
        <v>18238191</v>
      </c>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c r="BB210" s="90"/>
      <c r="BC210" s="90"/>
      <c r="BD210" s="90"/>
      <c r="BE210" s="90"/>
      <c r="BF210" s="90"/>
      <c r="BG210" s="90"/>
      <c r="BH210" s="90"/>
      <c r="BI210" s="90"/>
      <c r="BJ210" s="90"/>
      <c r="BK210" s="90"/>
      <c r="BL210" s="90"/>
      <c r="BM210" s="90"/>
      <c r="BN210" s="90"/>
      <c r="BO210" s="90"/>
      <c r="BP210" s="90"/>
      <c r="BQ210" s="90"/>
      <c r="BR210" s="90"/>
      <c r="BS210" s="90"/>
      <c r="BT210" s="90"/>
      <c r="BU210" s="90"/>
      <c r="BV210" s="90"/>
      <c r="BW210" s="90"/>
      <c r="BX210" s="90"/>
      <c r="BY210" s="90"/>
      <c r="BZ210" s="90"/>
      <c r="CA210" s="90"/>
      <c r="CB210" s="90"/>
      <c r="CC210" s="90"/>
      <c r="CD210" s="90"/>
      <c r="CE210" s="90"/>
      <c r="DV210" s="92"/>
      <c r="DW210" s="92"/>
      <c r="DX210" s="92"/>
      <c r="DY210" s="92"/>
      <c r="DZ210" s="92"/>
      <c r="EA210" s="92"/>
      <c r="EB210" s="92"/>
      <c r="EC210" s="92"/>
      <c r="ED210" s="92"/>
      <c r="EE210" s="92"/>
      <c r="EF210" s="92"/>
      <c r="EG210" s="92"/>
      <c r="EH210" s="92"/>
      <c r="EI210" s="92"/>
    </row>
    <row r="211" spans="1:139" x14ac:dyDescent="0.2">
      <c r="B211" s="90" t="s">
        <v>149</v>
      </c>
      <c r="C211" s="91">
        <v>25400391</v>
      </c>
      <c r="D211" s="94">
        <v>0</v>
      </c>
      <c r="E211" s="94">
        <f t="shared" ref="E211:AJ211" si="1158">D219</f>
        <v>0</v>
      </c>
      <c r="F211" s="94">
        <f t="shared" si="1158"/>
        <v>0</v>
      </c>
      <c r="G211" s="94">
        <f t="shared" si="1158"/>
        <v>0</v>
      </c>
      <c r="H211" s="94">
        <f t="shared" si="1158"/>
        <v>0</v>
      </c>
      <c r="I211" s="94">
        <f t="shared" si="1158"/>
        <v>0</v>
      </c>
      <c r="J211" s="94">
        <f t="shared" si="1158"/>
        <v>0</v>
      </c>
      <c r="K211" s="94">
        <f t="shared" si="1158"/>
        <v>0</v>
      </c>
      <c r="L211" s="94">
        <f t="shared" si="1158"/>
        <v>0</v>
      </c>
      <c r="M211" s="94">
        <f t="shared" si="1158"/>
        <v>0</v>
      </c>
      <c r="N211" s="94">
        <f t="shared" si="1158"/>
        <v>0</v>
      </c>
      <c r="O211" s="94">
        <f t="shared" si="1158"/>
        <v>0</v>
      </c>
      <c r="P211" s="94">
        <f t="shared" si="1158"/>
        <v>0</v>
      </c>
      <c r="Q211" s="94">
        <f t="shared" si="1158"/>
        <v>238819.24893873429</v>
      </c>
      <c r="R211" s="94">
        <f t="shared" si="1158"/>
        <v>634144.72764030728</v>
      </c>
      <c r="S211" s="94">
        <f t="shared" si="1158"/>
        <v>257563.29266057949</v>
      </c>
      <c r="T211" s="94">
        <f t="shared" si="1158"/>
        <v>109332.80418509938</v>
      </c>
      <c r="U211" s="94">
        <f t="shared" si="1158"/>
        <v>532830.92620131257</v>
      </c>
      <c r="V211" s="94">
        <f t="shared" si="1158"/>
        <v>455554.91691165208</v>
      </c>
      <c r="W211" s="94">
        <f t="shared" si="1158"/>
        <v>477920.2509786422</v>
      </c>
      <c r="X211" s="94">
        <f t="shared" si="1158"/>
        <v>883077.93592465343</v>
      </c>
      <c r="Y211" s="94">
        <f t="shared" si="1158"/>
        <v>932705.39709564403</v>
      </c>
      <c r="Z211" s="94">
        <f t="shared" si="1158"/>
        <v>1088151.4141298148</v>
      </c>
      <c r="AA211" s="94">
        <f t="shared" si="1158"/>
        <v>1581646.1208217079</v>
      </c>
      <c r="AB211" s="94">
        <f t="shared" si="1158"/>
        <v>1831690.089803847</v>
      </c>
      <c r="AC211" s="94">
        <f t="shared" si="1158"/>
        <v>1982955.2711666641</v>
      </c>
      <c r="AD211" s="94">
        <f t="shared" si="1158"/>
        <v>1933642.4628045775</v>
      </c>
      <c r="AE211" s="94">
        <f t="shared" si="1158"/>
        <v>2193477.5300182239</v>
      </c>
      <c r="AF211" s="94">
        <f t="shared" si="1158"/>
        <v>2344223.3249946879</v>
      </c>
      <c r="AG211" s="94">
        <f t="shared" si="1158"/>
        <v>2218003.6959453467</v>
      </c>
      <c r="AH211" s="94">
        <f t="shared" si="1158"/>
        <v>2321525.9297724427</v>
      </c>
      <c r="AI211" s="94">
        <f t="shared" si="1158"/>
        <v>1816916.6964189033</v>
      </c>
      <c r="AJ211" s="94">
        <f t="shared" si="1158"/>
        <v>1838864.7281152608</v>
      </c>
      <c r="AK211" s="94">
        <f t="shared" ref="AK211:BP211" si="1159">AJ219</f>
        <v>1700505.0947606466</v>
      </c>
      <c r="AL211" s="94">
        <f t="shared" si="1159"/>
        <v>1750722.6790486195</v>
      </c>
      <c r="AM211" s="94">
        <f t="shared" si="1159"/>
        <v>2118757.3149986686</v>
      </c>
      <c r="AN211" s="94">
        <f t="shared" si="1159"/>
        <v>1798046.6966777733</v>
      </c>
      <c r="AO211" s="94">
        <f t="shared" si="1159"/>
        <v>2111281.1215385473</v>
      </c>
      <c r="AP211" s="94">
        <f t="shared" si="1159"/>
        <v>2025570.0900476561</v>
      </c>
      <c r="AQ211" s="94">
        <f t="shared" si="1159"/>
        <v>2224436.8922281424</v>
      </c>
      <c r="AR211" s="94">
        <f t="shared" si="1159"/>
        <v>2365227.2315713614</v>
      </c>
      <c r="AS211" s="94">
        <f t="shared" si="1159"/>
        <v>619404.54486484453</v>
      </c>
      <c r="AT211" s="94">
        <f t="shared" si="1159"/>
        <v>439751.44770824746</v>
      </c>
      <c r="AU211" s="94">
        <f t="shared" si="1159"/>
        <v>450373.78424345545</v>
      </c>
      <c r="AV211" s="94">
        <f t="shared" si="1159"/>
        <v>-183095.69693181542</v>
      </c>
      <c r="AW211" s="94">
        <f t="shared" si="1159"/>
        <v>-290205.41505956568</v>
      </c>
      <c r="AX211" s="94">
        <f t="shared" si="1159"/>
        <v>-117742.74265136872</v>
      </c>
      <c r="AY211" s="94">
        <f t="shared" si="1159"/>
        <v>113240.95277944804</v>
      </c>
      <c r="AZ211" s="94">
        <f t="shared" si="1159"/>
        <v>226432.80685193394</v>
      </c>
      <c r="BA211" s="94">
        <f t="shared" si="1159"/>
        <v>375826.10685193393</v>
      </c>
      <c r="BB211" s="94">
        <f t="shared" si="1159"/>
        <v>295452.28685193392</v>
      </c>
      <c r="BC211" s="94">
        <f t="shared" si="1159"/>
        <v>394257.40685193392</v>
      </c>
      <c r="BD211" s="94">
        <f t="shared" si="1159"/>
        <v>284971.56685193395</v>
      </c>
      <c r="BE211" s="94">
        <f t="shared" si="1159"/>
        <v>14069.616851933941</v>
      </c>
      <c r="BF211" s="94">
        <f t="shared" si="1159"/>
        <v>-154253.40314806605</v>
      </c>
      <c r="BG211" s="94">
        <f t="shared" si="1159"/>
        <v>-127415.05314806604</v>
      </c>
      <c r="BH211" s="94">
        <f t="shared" si="1159"/>
        <v>-362179.40314806602</v>
      </c>
      <c r="BI211" s="94">
        <f t="shared" si="1159"/>
        <v>-371978.83314806601</v>
      </c>
      <c r="BJ211" s="94">
        <f t="shared" si="1159"/>
        <v>-317682.27314806601</v>
      </c>
      <c r="BK211" s="94">
        <f t="shared" si="1159"/>
        <v>-56928.953148066008</v>
      </c>
      <c r="BL211" s="94">
        <f t="shared" si="1159"/>
        <v>246821.75685193384</v>
      </c>
      <c r="BM211" s="94">
        <f t="shared" si="1159"/>
        <v>-122024.30314806616</v>
      </c>
      <c r="BN211" s="94">
        <f t="shared" si="1159"/>
        <v>-3545.5831480661582</v>
      </c>
      <c r="BO211" s="94">
        <f t="shared" si="1159"/>
        <v>54667.15685193384</v>
      </c>
      <c r="BP211" s="94">
        <f t="shared" si="1159"/>
        <v>423608.77685193386</v>
      </c>
      <c r="BQ211" s="94">
        <f t="shared" ref="BQ211:DW211" si="1160">BP219</f>
        <v>108873.83685193391</v>
      </c>
      <c r="BR211" s="94">
        <f t="shared" si="1160"/>
        <v>300627.53685193392</v>
      </c>
      <c r="BS211" s="94">
        <f t="shared" si="1160"/>
        <v>216225.47685193393</v>
      </c>
      <c r="BT211" s="94">
        <f t="shared" si="1160"/>
        <v>736594.37685193401</v>
      </c>
      <c r="BU211" s="94">
        <f t="shared" si="1160"/>
        <v>848376.93685193406</v>
      </c>
      <c r="BV211" s="94">
        <f t="shared" si="1160"/>
        <v>349865.38685193408</v>
      </c>
      <c r="BW211" s="94">
        <f t="shared" si="1160"/>
        <v>170507.30685193409</v>
      </c>
      <c r="BX211" s="94">
        <f t="shared" si="1160"/>
        <v>516633.18685193406</v>
      </c>
      <c r="BY211" s="94">
        <f t="shared" si="1160"/>
        <v>499388.80685193406</v>
      </c>
      <c r="BZ211" s="94">
        <f t="shared" si="1160"/>
        <v>790399.17685193405</v>
      </c>
      <c r="CA211" s="94">
        <f t="shared" si="1160"/>
        <v>812671.21685193409</v>
      </c>
      <c r="CB211" s="94">
        <f t="shared" si="1160"/>
        <v>1527522.4868519341</v>
      </c>
      <c r="CC211" s="94">
        <f t="shared" si="1160"/>
        <v>1194062.79</v>
      </c>
      <c r="CD211" s="94">
        <f t="shared" si="1160"/>
        <v>1038961.39</v>
      </c>
      <c r="CE211" s="94">
        <f t="shared" si="1160"/>
        <v>1023740.9400000001</v>
      </c>
      <c r="CF211" s="94">
        <f t="shared" si="1160"/>
        <v>1325362.17</v>
      </c>
      <c r="CG211" s="94">
        <f t="shared" si="1160"/>
        <v>1373368.66</v>
      </c>
      <c r="CH211" s="94">
        <f t="shared" si="1160"/>
        <v>791448.23999999987</v>
      </c>
      <c r="CI211" s="94">
        <f t="shared" si="1160"/>
        <v>1013931.9899999999</v>
      </c>
      <c r="CJ211" s="94">
        <f t="shared" si="1160"/>
        <v>1067138.3699999999</v>
      </c>
      <c r="CK211" s="94">
        <f t="shared" ref="CK211" si="1161">CJ219</f>
        <v>1165407.8099999998</v>
      </c>
      <c r="CL211" s="94">
        <f t="shared" ref="CL211" si="1162">CK219</f>
        <v>1469212.0799999998</v>
      </c>
      <c r="CM211" s="94">
        <f t="shared" ref="CM211" si="1163">CL219</f>
        <v>1401217.8699999999</v>
      </c>
      <c r="CN211" s="94">
        <f t="shared" ref="CN211" si="1164">CM219</f>
        <v>1826202.66</v>
      </c>
      <c r="CO211" s="94">
        <f t="shared" ref="CO211" si="1165">CN219</f>
        <v>908378.13</v>
      </c>
      <c r="CP211" s="94">
        <f t="shared" ref="CP211" si="1166">CO219</f>
        <v>1005958.65</v>
      </c>
      <c r="CQ211" s="94">
        <f t="shared" ref="CQ211" si="1167">CP219</f>
        <v>1163714.8999999999</v>
      </c>
      <c r="CR211" s="94">
        <f t="shared" ref="CR211" si="1168">CQ219</f>
        <v>1387574.48</v>
      </c>
      <c r="CS211" s="94">
        <f t="shared" ref="CS211" si="1169">CR219</f>
        <v>1663585.33</v>
      </c>
      <c r="CT211" s="94">
        <f t="shared" ref="CT211" si="1170">CS219</f>
        <v>1369279.9800000002</v>
      </c>
      <c r="CU211" s="94">
        <f t="shared" ref="CU211" si="1171">CT219</f>
        <v>1413743.6300000001</v>
      </c>
      <c r="CV211" s="94">
        <f t="shared" ref="CV211" si="1172">CU219</f>
        <v>2123857.9900000002</v>
      </c>
      <c r="CW211" s="94">
        <f t="shared" ref="CW211" si="1173">CV219</f>
        <v>3152908.64</v>
      </c>
      <c r="CX211" s="94">
        <f t="shared" ref="CX211" si="1174">CW219</f>
        <v>3516874.98</v>
      </c>
      <c r="CY211" s="94">
        <f t="shared" ref="CY211" si="1175">CX219</f>
        <v>3357700.21</v>
      </c>
      <c r="CZ211" s="94">
        <f t="shared" ref="CZ211" si="1176">CY219</f>
        <v>4321403.92</v>
      </c>
      <c r="DA211" s="94">
        <f t="shared" ref="DA211" si="1177">CZ219</f>
        <v>3340265.2241675998</v>
      </c>
      <c r="DB211" s="94">
        <f t="shared" ref="DB211" si="1178">DA219</f>
        <v>3007469.6741676</v>
      </c>
      <c r="DC211" s="94">
        <f t="shared" ref="DC211" si="1179">DB219</f>
        <v>3081381.1641676002</v>
      </c>
      <c r="DD211" s="94">
        <f t="shared" ref="DD211" si="1180">DC219</f>
        <v>3384906.9341676002</v>
      </c>
      <c r="DE211" s="94">
        <f t="shared" ref="DE211" si="1181">DD219</f>
        <v>3684922.9341676002</v>
      </c>
      <c r="DF211" s="94">
        <f t="shared" ref="DF211" si="1182">DE219</f>
        <v>2862171.4241676005</v>
      </c>
      <c r="DG211" s="94">
        <f t="shared" ref="DG211" si="1183">DF219</f>
        <v>2622764.9741676003</v>
      </c>
      <c r="DH211" s="94">
        <f t="shared" ref="DH211" si="1184">DG219</f>
        <v>2978823.4641676005</v>
      </c>
      <c r="DI211" s="94">
        <f t="shared" si="1160"/>
        <v>3305715.2341676005</v>
      </c>
      <c r="DJ211" s="94">
        <f t="shared" si="1160"/>
        <v>3720301.7441676008</v>
      </c>
      <c r="DK211" s="94">
        <f t="shared" si="1160"/>
        <v>3842230.6441676007</v>
      </c>
      <c r="DL211" s="94">
        <f t="shared" si="1160"/>
        <v>4612406.9641676005</v>
      </c>
      <c r="DM211" s="94">
        <f t="shared" si="1160"/>
        <v>1608399.4</v>
      </c>
      <c r="DN211" s="94">
        <f t="shared" si="1160"/>
        <v>1562920.47</v>
      </c>
      <c r="DO211" s="94">
        <f t="shared" si="1160"/>
        <v>1876324.0699999998</v>
      </c>
      <c r="DP211" s="94">
        <f t="shared" si="1160"/>
        <v>1787787.43</v>
      </c>
      <c r="DQ211" s="94">
        <f t="shared" si="1160"/>
        <v>2110231.9299999997</v>
      </c>
      <c r="DR211" s="94">
        <f t="shared" si="1160"/>
        <v>1392503.0499999998</v>
      </c>
      <c r="DS211" s="94">
        <f t="shared" si="1160"/>
        <v>1231168.2899999998</v>
      </c>
      <c r="DT211" s="94">
        <f t="shared" si="1160"/>
        <v>1572836.4699999997</v>
      </c>
      <c r="DU211" s="94">
        <f t="shared" si="1160"/>
        <v>1105242.0899999999</v>
      </c>
      <c r="DV211" s="94">
        <f t="shared" si="1160"/>
        <v>268943.0199999999</v>
      </c>
      <c r="DW211" s="94">
        <f t="shared" si="1160"/>
        <v>-886372.42</v>
      </c>
      <c r="DX211" s="94">
        <f t="shared" ref="DX211" si="1185">DW219</f>
        <v>88093.429999999935</v>
      </c>
      <c r="DY211" s="94">
        <f t="shared" ref="DY211" si="1186">DX219</f>
        <v>-573970.53</v>
      </c>
      <c r="DZ211" s="94">
        <f t="shared" ref="DZ211" si="1187">DY219</f>
        <v>-361288.20000000007</v>
      </c>
      <c r="EA211" s="94">
        <f t="shared" ref="EA211" si="1188">DZ219</f>
        <v>272024.37999999989</v>
      </c>
      <c r="EB211" s="94">
        <f t="shared" ref="EB211" si="1189">EA219</f>
        <v>8840.6399999998976</v>
      </c>
      <c r="EC211" s="94">
        <f t="shared" ref="EC211" si="1190">EB219</f>
        <v>337038.17999999988</v>
      </c>
      <c r="ED211" s="94">
        <f t="shared" ref="ED211" si="1191">EC219</f>
        <v>-492214.76000000007</v>
      </c>
      <c r="EE211" s="94">
        <f t="shared" ref="EE211" si="1192">ED219</f>
        <v>-1246579.6100000001</v>
      </c>
      <c r="EF211" s="94">
        <f t="shared" ref="EF211" si="1193">EE219</f>
        <v>-2522133.27</v>
      </c>
      <c r="EG211" s="94">
        <f t="shared" ref="EG211" si="1194">EF219</f>
        <v>-3725421.3200000003</v>
      </c>
      <c r="EH211" s="94">
        <f t="shared" ref="EH211" si="1195">EG219</f>
        <v>-4860357.2700000005</v>
      </c>
      <c r="EI211" s="94">
        <f t="shared" ref="EI211" si="1196">EH219</f>
        <v>-4860357.2700000005</v>
      </c>
    </row>
    <row r="212" spans="1:139" x14ac:dyDescent="0.2">
      <c r="B212" s="90" t="s">
        <v>150</v>
      </c>
      <c r="C212" s="90"/>
      <c r="D212" s="22">
        <v>0</v>
      </c>
      <c r="E212" s="22">
        <v>0</v>
      </c>
      <c r="F212" s="22">
        <v>0</v>
      </c>
      <c r="G212" s="22">
        <v>0</v>
      </c>
      <c r="H212" s="22">
        <v>0</v>
      </c>
      <c r="I212" s="22">
        <v>0</v>
      </c>
      <c r="J212" s="22">
        <v>0</v>
      </c>
      <c r="K212" s="22">
        <v>0</v>
      </c>
      <c r="L212" s="22">
        <v>0</v>
      </c>
      <c r="M212" s="22">
        <v>0</v>
      </c>
      <c r="N212" s="22">
        <v>0</v>
      </c>
      <c r="O212" s="22">
        <v>0</v>
      </c>
      <c r="P212" s="22">
        <v>0</v>
      </c>
      <c r="Q212" s="22">
        <v>0</v>
      </c>
      <c r="R212" s="22">
        <v>0</v>
      </c>
      <c r="S212" s="22">
        <v>0</v>
      </c>
      <c r="T212" s="22">
        <v>120871.08919603332</v>
      </c>
      <c r="U212" s="22">
        <v>0</v>
      </c>
      <c r="V212" s="22">
        <v>0</v>
      </c>
      <c r="W212" s="22">
        <v>0</v>
      </c>
      <c r="X212" s="22">
        <v>0</v>
      </c>
      <c r="Y212" s="22">
        <v>0</v>
      </c>
      <c r="Z212" s="22">
        <v>0</v>
      </c>
      <c r="AA212" s="22">
        <v>0</v>
      </c>
      <c r="AB212" s="22">
        <v>0</v>
      </c>
      <c r="AC212" s="22">
        <v>0</v>
      </c>
      <c r="AD212" s="22">
        <v>0</v>
      </c>
      <c r="AE212" s="22">
        <v>0</v>
      </c>
      <c r="AF212" s="22">
        <v>0</v>
      </c>
      <c r="AG212" s="22">
        <v>0</v>
      </c>
      <c r="AH212" s="22">
        <v>0</v>
      </c>
      <c r="AI212" s="22">
        <v>0</v>
      </c>
      <c r="AJ212" s="22">
        <v>0</v>
      </c>
      <c r="AK212" s="22">
        <v>0</v>
      </c>
      <c r="AL212" s="22">
        <v>0</v>
      </c>
      <c r="AM212" s="22">
        <v>0</v>
      </c>
      <c r="AN212" s="22">
        <v>0</v>
      </c>
      <c r="AO212" s="22">
        <v>0</v>
      </c>
      <c r="AP212" s="22">
        <v>0</v>
      </c>
      <c r="AQ212" s="22">
        <v>0</v>
      </c>
      <c r="AR212" s="22">
        <v>-1798046.69667777</v>
      </c>
      <c r="AS212" s="22">
        <v>0</v>
      </c>
      <c r="AT212" s="22">
        <v>0</v>
      </c>
      <c r="AU212" s="22">
        <v>0</v>
      </c>
      <c r="AV212" s="22">
        <v>0</v>
      </c>
      <c r="AW212" s="22">
        <v>0</v>
      </c>
      <c r="AX212" s="22">
        <v>0</v>
      </c>
      <c r="AY212" s="22">
        <v>0</v>
      </c>
      <c r="AZ212" s="22">
        <v>0</v>
      </c>
      <c r="BA212" s="22">
        <v>0</v>
      </c>
      <c r="BB212" s="22">
        <v>0</v>
      </c>
      <c r="BC212" s="22">
        <v>0</v>
      </c>
      <c r="BD212" s="22">
        <v>-226432.81</v>
      </c>
      <c r="BE212" s="22">
        <v>0</v>
      </c>
      <c r="BF212" s="22">
        <v>0</v>
      </c>
      <c r="BG212" s="22">
        <v>0</v>
      </c>
      <c r="BH212" s="22">
        <v>0</v>
      </c>
      <c r="BI212" s="22">
        <v>0</v>
      </c>
      <c r="BJ212" s="22">
        <v>0</v>
      </c>
      <c r="BK212" s="22">
        <v>0</v>
      </c>
      <c r="BL212" s="22">
        <v>0</v>
      </c>
      <c r="BM212" s="22">
        <v>0</v>
      </c>
      <c r="BN212" s="22">
        <v>0</v>
      </c>
      <c r="BO212" s="22">
        <v>0</v>
      </c>
      <c r="BP212" s="22">
        <v>-246821.79999999993</v>
      </c>
      <c r="BQ212" s="22">
        <v>0</v>
      </c>
      <c r="BR212" s="22">
        <v>0</v>
      </c>
      <c r="BS212" s="22">
        <v>0</v>
      </c>
      <c r="BT212" s="22">
        <v>0</v>
      </c>
      <c r="BU212" s="22">
        <v>0</v>
      </c>
      <c r="BV212" s="22">
        <v>0</v>
      </c>
      <c r="BW212" s="22">
        <v>0</v>
      </c>
      <c r="BX212" s="22">
        <v>0</v>
      </c>
      <c r="BY212" s="22">
        <v>0</v>
      </c>
      <c r="BZ212" s="22">
        <v>0</v>
      </c>
      <c r="CA212" s="22">
        <v>0</v>
      </c>
      <c r="CB212" s="22">
        <v>-516633.18685193401</v>
      </c>
      <c r="CC212" s="22">
        <v>0</v>
      </c>
      <c r="CD212" s="22">
        <v>0</v>
      </c>
      <c r="CE212" s="22">
        <v>0</v>
      </c>
      <c r="CF212" s="22">
        <v>0</v>
      </c>
      <c r="CG212" s="22">
        <v>0</v>
      </c>
      <c r="CH212" s="22">
        <v>0</v>
      </c>
      <c r="CI212" s="22">
        <v>0</v>
      </c>
      <c r="CJ212" s="22">
        <v>0</v>
      </c>
      <c r="CK212" s="22">
        <v>0</v>
      </c>
      <c r="CL212" s="22">
        <v>0</v>
      </c>
      <c r="CM212" s="22">
        <v>0</v>
      </c>
      <c r="CN212" s="22">
        <v>-1067138.3699999999</v>
      </c>
      <c r="CO212" s="22">
        <v>0</v>
      </c>
      <c r="CP212" s="22">
        <v>0</v>
      </c>
      <c r="CQ212" s="22">
        <v>0</v>
      </c>
      <c r="CR212" s="22">
        <v>0</v>
      </c>
      <c r="CS212" s="22">
        <v>0</v>
      </c>
      <c r="CT212" s="22">
        <v>0</v>
      </c>
      <c r="CU212" s="22">
        <v>0</v>
      </c>
      <c r="CV212" s="22">
        <v>0</v>
      </c>
      <c r="CW212" s="22">
        <v>0</v>
      </c>
      <c r="CX212" s="22">
        <v>0</v>
      </c>
      <c r="CY212" s="22">
        <v>0</v>
      </c>
      <c r="CZ212" s="22">
        <v>-1515919.6506764514</v>
      </c>
      <c r="DA212" s="22">
        <v>0</v>
      </c>
      <c r="DB212" s="22">
        <v>0</v>
      </c>
      <c r="DC212" s="22">
        <v>0</v>
      </c>
      <c r="DD212" s="22">
        <v>0</v>
      </c>
      <c r="DE212" s="22">
        <v>0</v>
      </c>
      <c r="DF212" s="22">
        <v>0</v>
      </c>
      <c r="DG212" s="22">
        <v>0</v>
      </c>
      <c r="DH212" s="22">
        <v>0</v>
      </c>
      <c r="DI212" s="22">
        <v>0</v>
      </c>
      <c r="DJ212" s="22">
        <v>0</v>
      </c>
      <c r="DK212" s="22">
        <v>0</v>
      </c>
      <c r="DL212" s="22">
        <v>-2978823.4641676005</v>
      </c>
      <c r="DM212" s="22">
        <v>0</v>
      </c>
      <c r="DN212" s="22">
        <v>0</v>
      </c>
      <c r="DO212" s="22">
        <v>0</v>
      </c>
      <c r="DP212" s="22">
        <v>0</v>
      </c>
      <c r="DQ212" s="22">
        <v>0</v>
      </c>
      <c r="DR212" s="22">
        <v>0</v>
      </c>
      <c r="DS212" s="22">
        <v>0</v>
      </c>
      <c r="DT212" s="22">
        <v>0</v>
      </c>
      <c r="DU212" s="22">
        <v>0</v>
      </c>
      <c r="DV212" s="22">
        <v>0</v>
      </c>
      <c r="DW212" s="22">
        <v>0</v>
      </c>
      <c r="DX212" s="315">
        <v>-1572836.47</v>
      </c>
      <c r="DY212" s="22">
        <v>0</v>
      </c>
      <c r="DZ212" s="22">
        <v>0</v>
      </c>
      <c r="EA212" s="22">
        <v>0</v>
      </c>
      <c r="EB212" s="22">
        <v>0</v>
      </c>
      <c r="EC212" s="22">
        <v>0</v>
      </c>
      <c r="ED212" s="22">
        <v>0</v>
      </c>
      <c r="EE212" s="22">
        <v>0</v>
      </c>
      <c r="EF212" s="22">
        <v>0</v>
      </c>
      <c r="EG212" s="22">
        <v>0</v>
      </c>
      <c r="EH212" s="22">
        <v>0</v>
      </c>
      <c r="EI212" s="22">
        <v>0</v>
      </c>
    </row>
    <row r="213" spans="1:139" x14ac:dyDescent="0.2">
      <c r="B213" s="90" t="s">
        <v>202</v>
      </c>
      <c r="C213" s="90"/>
      <c r="D213" s="22">
        <v>0</v>
      </c>
      <c r="E213" s="22">
        <v>0</v>
      </c>
      <c r="F213" s="22">
        <v>0</v>
      </c>
      <c r="G213" s="22">
        <v>0</v>
      </c>
      <c r="H213" s="22">
        <v>0</v>
      </c>
      <c r="I213" s="22">
        <v>0</v>
      </c>
      <c r="J213" s="22">
        <v>0</v>
      </c>
      <c r="K213" s="22">
        <v>0</v>
      </c>
      <c r="L213" s="22">
        <v>0</v>
      </c>
      <c r="M213" s="22">
        <v>0</v>
      </c>
      <c r="N213" s="22">
        <v>0</v>
      </c>
      <c r="O213" s="22">
        <v>0</v>
      </c>
      <c r="P213" s="22">
        <v>0</v>
      </c>
      <c r="Q213" s="22">
        <v>0</v>
      </c>
      <c r="R213" s="22">
        <v>0</v>
      </c>
      <c r="S213" s="22">
        <v>0</v>
      </c>
      <c r="T213" s="22">
        <v>0</v>
      </c>
      <c r="U213" s="22">
        <v>0</v>
      </c>
      <c r="V213" s="22">
        <v>0</v>
      </c>
      <c r="W213" s="22">
        <v>0</v>
      </c>
      <c r="X213" s="22">
        <v>0</v>
      </c>
      <c r="Y213" s="22">
        <v>0</v>
      </c>
      <c r="Z213" s="22">
        <v>0</v>
      </c>
      <c r="AA213" s="22">
        <v>0</v>
      </c>
      <c r="AB213" s="22">
        <v>0</v>
      </c>
      <c r="AC213" s="22">
        <v>0</v>
      </c>
      <c r="AD213" s="22">
        <v>-83836.609074273321</v>
      </c>
      <c r="AE213" s="22">
        <v>-7470.4125978587545</v>
      </c>
      <c r="AF213" s="22">
        <v>-4027.8671441876213</v>
      </c>
      <c r="AG213" s="22">
        <v>-719.72278125716548</v>
      </c>
      <c r="AH213" s="22">
        <v>-353.11211777850986</v>
      </c>
      <c r="AI213" s="22">
        <v>0</v>
      </c>
      <c r="AJ213" s="22">
        <v>0</v>
      </c>
      <c r="AK213" s="22">
        <v>0</v>
      </c>
      <c r="AL213" s="22">
        <v>0</v>
      </c>
      <c r="AM213" s="22">
        <v>0</v>
      </c>
      <c r="AN213" s="22">
        <v>0</v>
      </c>
      <c r="AO213" s="22">
        <v>0</v>
      </c>
      <c r="AP213" s="22">
        <v>0</v>
      </c>
      <c r="AQ213" s="22">
        <v>0</v>
      </c>
      <c r="AR213" s="22">
        <v>0</v>
      </c>
      <c r="AS213" s="22">
        <v>0</v>
      </c>
      <c r="AT213" s="22">
        <v>0</v>
      </c>
      <c r="AU213" s="22">
        <v>0</v>
      </c>
      <c r="AV213" s="22">
        <v>0</v>
      </c>
      <c r="AW213" s="22">
        <v>0</v>
      </c>
      <c r="AX213" s="22">
        <v>0</v>
      </c>
      <c r="AY213" s="22">
        <v>0</v>
      </c>
      <c r="AZ213" s="22">
        <v>0</v>
      </c>
      <c r="BA213" s="22">
        <v>0</v>
      </c>
      <c r="BB213" s="22">
        <v>0</v>
      </c>
      <c r="BC213" s="22">
        <v>0</v>
      </c>
      <c r="BD213" s="22">
        <v>0</v>
      </c>
      <c r="BE213" s="22">
        <v>0</v>
      </c>
      <c r="BF213" s="22">
        <v>0</v>
      </c>
      <c r="BG213" s="22">
        <v>0</v>
      </c>
      <c r="BH213" s="22">
        <v>0</v>
      </c>
      <c r="BI213" s="22">
        <v>0</v>
      </c>
      <c r="BJ213" s="22">
        <v>0</v>
      </c>
      <c r="BK213" s="22">
        <v>0</v>
      </c>
      <c r="BL213" s="22">
        <v>0</v>
      </c>
      <c r="BM213" s="22">
        <v>0</v>
      </c>
      <c r="BN213" s="22">
        <v>0</v>
      </c>
      <c r="BO213" s="22">
        <v>0</v>
      </c>
      <c r="BP213" s="22">
        <v>0</v>
      </c>
      <c r="BQ213" s="22">
        <v>0</v>
      </c>
      <c r="BR213" s="22">
        <v>0</v>
      </c>
      <c r="BS213" s="22">
        <v>0</v>
      </c>
      <c r="BT213" s="22">
        <v>0</v>
      </c>
      <c r="BU213" s="22">
        <v>0</v>
      </c>
      <c r="BV213" s="22">
        <v>0</v>
      </c>
      <c r="BW213" s="22">
        <v>0</v>
      </c>
      <c r="BX213" s="22">
        <v>0</v>
      </c>
      <c r="BY213" s="22">
        <v>0</v>
      </c>
      <c r="BZ213" s="22">
        <v>0</v>
      </c>
      <c r="CA213" s="22">
        <v>0</v>
      </c>
      <c r="CB213" s="22">
        <v>0</v>
      </c>
      <c r="CC213" s="22">
        <v>0</v>
      </c>
      <c r="CD213" s="22">
        <v>0</v>
      </c>
      <c r="CE213" s="22">
        <v>0</v>
      </c>
      <c r="CF213" s="22">
        <v>0</v>
      </c>
      <c r="CG213" s="22">
        <v>0</v>
      </c>
      <c r="CH213" s="22">
        <v>0</v>
      </c>
      <c r="CI213" s="22">
        <v>0</v>
      </c>
      <c r="CJ213" s="22">
        <v>0</v>
      </c>
      <c r="CK213" s="22">
        <v>0</v>
      </c>
      <c r="CL213" s="22">
        <v>0</v>
      </c>
      <c r="CM213" s="22">
        <v>0</v>
      </c>
      <c r="CN213" s="22">
        <v>0</v>
      </c>
      <c r="CO213" s="22">
        <v>0</v>
      </c>
      <c r="CP213" s="22">
        <v>0</v>
      </c>
      <c r="CQ213" s="22">
        <v>0</v>
      </c>
      <c r="CR213" s="22">
        <v>0</v>
      </c>
      <c r="CS213" s="22">
        <v>0</v>
      </c>
      <c r="CT213" s="22">
        <v>0</v>
      </c>
      <c r="CU213" s="22">
        <v>0</v>
      </c>
      <c r="CV213" s="22">
        <v>0</v>
      </c>
      <c r="CW213" s="22">
        <v>0</v>
      </c>
      <c r="CX213" s="22">
        <v>0</v>
      </c>
      <c r="CY213" s="22">
        <v>0</v>
      </c>
      <c r="CZ213" s="22">
        <v>0</v>
      </c>
      <c r="DA213" s="22">
        <v>0</v>
      </c>
      <c r="DB213" s="22">
        <v>0</v>
      </c>
      <c r="DC213" s="22">
        <v>0</v>
      </c>
      <c r="DD213" s="22">
        <v>0</v>
      </c>
      <c r="DE213" s="22">
        <v>0</v>
      </c>
      <c r="DF213" s="22">
        <v>0</v>
      </c>
      <c r="DG213" s="22">
        <v>0</v>
      </c>
      <c r="DH213" s="22">
        <v>0</v>
      </c>
      <c r="DI213" s="22">
        <v>0</v>
      </c>
      <c r="DJ213" s="22">
        <v>0</v>
      </c>
      <c r="DK213" s="22">
        <v>0</v>
      </c>
      <c r="DL213" s="22">
        <v>0</v>
      </c>
      <c r="DM213" s="22">
        <v>0</v>
      </c>
      <c r="DN213" s="22">
        <v>0</v>
      </c>
      <c r="DO213" s="22">
        <v>0</v>
      </c>
      <c r="DP213" s="22">
        <v>0</v>
      </c>
      <c r="DQ213" s="22">
        <v>0</v>
      </c>
      <c r="DR213" s="22">
        <v>0</v>
      </c>
      <c r="DS213" s="22">
        <v>0</v>
      </c>
      <c r="DT213" s="22">
        <v>0</v>
      </c>
      <c r="DU213" s="22">
        <v>0</v>
      </c>
      <c r="DV213" s="22">
        <v>0</v>
      </c>
      <c r="DW213" s="22">
        <v>0</v>
      </c>
      <c r="DX213" s="22">
        <v>0</v>
      </c>
      <c r="DY213" s="22">
        <v>0</v>
      </c>
      <c r="DZ213" s="22">
        <v>0</v>
      </c>
      <c r="EA213" s="22">
        <v>0</v>
      </c>
      <c r="EB213" s="22">
        <v>0</v>
      </c>
      <c r="EC213" s="22">
        <v>0</v>
      </c>
      <c r="ED213" s="22">
        <v>0</v>
      </c>
      <c r="EE213" s="22">
        <v>0</v>
      </c>
      <c r="EF213" s="22">
        <v>0</v>
      </c>
      <c r="EG213" s="22">
        <v>0</v>
      </c>
      <c r="EH213" s="22">
        <v>0</v>
      </c>
      <c r="EI213" s="22">
        <v>0</v>
      </c>
    </row>
    <row r="214" spans="1:139" x14ac:dyDescent="0.2">
      <c r="B214" s="90" t="s">
        <v>207</v>
      </c>
      <c r="C214" s="90"/>
      <c r="D214" s="22">
        <v>0</v>
      </c>
      <c r="E214" s="22">
        <v>0</v>
      </c>
      <c r="F214" s="22">
        <v>0</v>
      </c>
      <c r="G214" s="22">
        <v>0</v>
      </c>
      <c r="H214" s="22">
        <v>0</v>
      </c>
      <c r="I214" s="22">
        <v>0</v>
      </c>
      <c r="J214" s="22">
        <v>0</v>
      </c>
      <c r="K214" s="22">
        <v>0</v>
      </c>
      <c r="L214" s="22">
        <v>0</v>
      </c>
      <c r="M214" s="22">
        <v>0</v>
      </c>
      <c r="N214" s="22">
        <v>0</v>
      </c>
      <c r="O214" s="22">
        <v>0</v>
      </c>
      <c r="P214" s="22">
        <v>0</v>
      </c>
      <c r="Q214" s="22">
        <v>0</v>
      </c>
      <c r="R214" s="22">
        <v>0</v>
      </c>
      <c r="S214" s="22">
        <v>0</v>
      </c>
      <c r="T214" s="22">
        <v>0</v>
      </c>
      <c r="U214" s="22">
        <v>0</v>
      </c>
      <c r="V214" s="22">
        <v>0</v>
      </c>
      <c r="W214" s="22">
        <v>0</v>
      </c>
      <c r="X214" s="22">
        <v>0</v>
      </c>
      <c r="Y214" s="22">
        <v>0</v>
      </c>
      <c r="Z214" s="22">
        <v>0</v>
      </c>
      <c r="AA214" s="22">
        <v>0</v>
      </c>
      <c r="AB214" s="22">
        <v>0</v>
      </c>
      <c r="AC214" s="22">
        <v>0</v>
      </c>
      <c r="AD214" s="22">
        <v>0</v>
      </c>
      <c r="AE214" s="22">
        <v>0</v>
      </c>
      <c r="AF214" s="22">
        <v>-491478.24285152764</v>
      </c>
      <c r="AG214" s="22">
        <v>0</v>
      </c>
      <c r="AH214" s="22">
        <v>0</v>
      </c>
      <c r="AI214" s="22">
        <v>0</v>
      </c>
      <c r="AJ214" s="22">
        <v>0</v>
      </c>
      <c r="AK214" s="22">
        <v>0</v>
      </c>
      <c r="AL214" s="22">
        <v>0</v>
      </c>
      <c r="AM214" s="22">
        <v>0</v>
      </c>
      <c r="AN214" s="22">
        <v>0</v>
      </c>
      <c r="AO214" s="22">
        <v>0</v>
      </c>
      <c r="AP214" s="22">
        <v>0</v>
      </c>
      <c r="AQ214" s="22">
        <v>0</v>
      </c>
      <c r="AR214" s="22">
        <v>0</v>
      </c>
      <c r="AS214" s="22">
        <v>0</v>
      </c>
      <c r="AT214" s="22">
        <v>0</v>
      </c>
      <c r="AU214" s="22">
        <v>0</v>
      </c>
      <c r="AV214" s="22">
        <v>0</v>
      </c>
      <c r="AW214" s="22">
        <v>0</v>
      </c>
      <c r="AX214" s="22">
        <v>0</v>
      </c>
      <c r="AY214" s="22">
        <v>0</v>
      </c>
      <c r="AZ214" s="22">
        <v>0</v>
      </c>
      <c r="BA214" s="22">
        <v>0</v>
      </c>
      <c r="BB214" s="22">
        <v>0</v>
      </c>
      <c r="BC214" s="22">
        <v>0</v>
      </c>
      <c r="BD214" s="22">
        <v>0</v>
      </c>
      <c r="BE214" s="22">
        <v>0</v>
      </c>
      <c r="BF214" s="22">
        <v>0</v>
      </c>
      <c r="BG214" s="22">
        <v>0</v>
      </c>
      <c r="BH214" s="22">
        <v>0</v>
      </c>
      <c r="BI214" s="22">
        <v>0</v>
      </c>
      <c r="BJ214" s="22">
        <v>0</v>
      </c>
      <c r="BK214" s="22">
        <v>0</v>
      </c>
      <c r="BL214" s="22">
        <v>0</v>
      </c>
      <c r="BM214" s="22">
        <v>0</v>
      </c>
      <c r="BN214" s="22">
        <v>0</v>
      </c>
      <c r="BO214" s="22">
        <v>0</v>
      </c>
      <c r="BP214" s="22">
        <v>0</v>
      </c>
      <c r="BQ214" s="22">
        <v>0</v>
      </c>
      <c r="BR214" s="22">
        <v>0</v>
      </c>
      <c r="BS214" s="22">
        <v>0</v>
      </c>
      <c r="BT214" s="22">
        <v>0</v>
      </c>
      <c r="BU214" s="22">
        <v>0</v>
      </c>
      <c r="BV214" s="22">
        <v>0</v>
      </c>
      <c r="BW214" s="22">
        <v>0</v>
      </c>
      <c r="BX214" s="22">
        <v>0</v>
      </c>
      <c r="BY214" s="22">
        <v>0</v>
      </c>
      <c r="BZ214" s="22">
        <v>0</v>
      </c>
      <c r="CA214" s="22">
        <v>0</v>
      </c>
      <c r="CB214" s="22">
        <v>0</v>
      </c>
      <c r="CC214" s="22">
        <v>0</v>
      </c>
      <c r="CD214" s="22">
        <v>0</v>
      </c>
      <c r="CE214" s="22">
        <v>0</v>
      </c>
      <c r="CF214" s="22">
        <v>0</v>
      </c>
      <c r="CG214" s="22">
        <v>0</v>
      </c>
      <c r="CH214" s="22">
        <v>0</v>
      </c>
      <c r="CI214" s="22">
        <v>0</v>
      </c>
      <c r="CJ214" s="22">
        <v>0</v>
      </c>
      <c r="CK214" s="22">
        <v>0</v>
      </c>
      <c r="CL214" s="22">
        <v>0</v>
      </c>
      <c r="CM214" s="22">
        <v>0</v>
      </c>
      <c r="CN214" s="22">
        <v>0</v>
      </c>
      <c r="CO214" s="22">
        <v>0</v>
      </c>
      <c r="CP214" s="22">
        <v>0</v>
      </c>
      <c r="CQ214" s="22">
        <v>0</v>
      </c>
      <c r="CR214" s="22">
        <v>0</v>
      </c>
      <c r="CS214" s="22">
        <v>0</v>
      </c>
      <c r="CT214" s="22">
        <v>0</v>
      </c>
      <c r="CU214" s="22">
        <v>0</v>
      </c>
      <c r="CV214" s="22">
        <v>0</v>
      </c>
      <c r="CW214" s="22">
        <v>0</v>
      </c>
      <c r="CX214" s="22">
        <v>0</v>
      </c>
      <c r="CY214" s="22">
        <v>0</v>
      </c>
      <c r="CZ214" s="22">
        <v>0</v>
      </c>
      <c r="DA214" s="22">
        <v>0</v>
      </c>
      <c r="DB214" s="22">
        <v>0</v>
      </c>
      <c r="DC214" s="22">
        <v>0</v>
      </c>
      <c r="DD214" s="22">
        <v>0</v>
      </c>
      <c r="DE214" s="22">
        <v>0</v>
      </c>
      <c r="DF214" s="22">
        <v>0</v>
      </c>
      <c r="DG214" s="22">
        <v>0</v>
      </c>
      <c r="DH214" s="22">
        <v>0</v>
      </c>
      <c r="DI214" s="22">
        <v>0</v>
      </c>
      <c r="DJ214" s="22">
        <v>0</v>
      </c>
      <c r="DK214" s="22">
        <v>0</v>
      </c>
      <c r="DL214" s="22">
        <v>0</v>
      </c>
      <c r="DM214" s="22">
        <v>0</v>
      </c>
      <c r="DN214" s="22">
        <v>0</v>
      </c>
      <c r="DO214" s="22">
        <v>0</v>
      </c>
      <c r="DP214" s="22">
        <v>0</v>
      </c>
      <c r="DQ214" s="22">
        <v>0</v>
      </c>
      <c r="DR214" s="22">
        <v>0</v>
      </c>
      <c r="DS214" s="22">
        <v>0</v>
      </c>
      <c r="DT214" s="22">
        <v>0</v>
      </c>
      <c r="DU214" s="22">
        <v>0</v>
      </c>
      <c r="DV214" s="22">
        <v>0</v>
      </c>
      <c r="DW214" s="22">
        <v>0</v>
      </c>
      <c r="DX214" s="22">
        <v>0</v>
      </c>
      <c r="DY214" s="22">
        <v>0</v>
      </c>
      <c r="DZ214" s="22">
        <v>0</v>
      </c>
      <c r="EA214" s="22">
        <v>0</v>
      </c>
      <c r="EB214" s="22">
        <v>0</v>
      </c>
      <c r="EC214" s="22">
        <v>0</v>
      </c>
      <c r="ED214" s="22">
        <v>0</v>
      </c>
      <c r="EE214" s="22">
        <v>0</v>
      </c>
      <c r="EF214" s="22">
        <v>0</v>
      </c>
      <c r="EG214" s="22">
        <v>0</v>
      </c>
      <c r="EH214" s="22">
        <v>0</v>
      </c>
      <c r="EI214" s="22">
        <v>0</v>
      </c>
    </row>
    <row r="215" spans="1:139" x14ac:dyDescent="0.2">
      <c r="B215" s="90" t="s">
        <v>203</v>
      </c>
      <c r="C215" s="90"/>
      <c r="D215" s="22">
        <v>0</v>
      </c>
      <c r="E215" s="22">
        <v>0</v>
      </c>
      <c r="F215" s="22">
        <v>0</v>
      </c>
      <c r="G215" s="22">
        <v>0</v>
      </c>
      <c r="H215" s="22">
        <v>0</v>
      </c>
      <c r="I215" s="22">
        <v>0</v>
      </c>
      <c r="J215" s="22">
        <v>0</v>
      </c>
      <c r="K215" s="22">
        <v>0</v>
      </c>
      <c r="L215" s="22">
        <v>0</v>
      </c>
      <c r="M215" s="22">
        <v>0</v>
      </c>
      <c r="N215" s="22">
        <v>0</v>
      </c>
      <c r="O215" s="22">
        <v>0</v>
      </c>
      <c r="P215" s="22">
        <v>-120871.08919603332</v>
      </c>
      <c r="Q215" s="22">
        <v>0</v>
      </c>
      <c r="R215" s="22">
        <v>0</v>
      </c>
      <c r="S215" s="22">
        <v>0</v>
      </c>
      <c r="T215" s="22">
        <v>0</v>
      </c>
      <c r="U215" s="22">
        <v>0</v>
      </c>
      <c r="V215" s="22">
        <v>0</v>
      </c>
      <c r="W215" s="22">
        <v>0</v>
      </c>
      <c r="X215" s="22">
        <v>0</v>
      </c>
      <c r="Y215" s="22">
        <v>0</v>
      </c>
      <c r="Z215" s="22">
        <v>0</v>
      </c>
      <c r="AA215" s="22">
        <v>0</v>
      </c>
      <c r="AB215" s="22">
        <v>0</v>
      </c>
      <c r="AC215" s="22">
        <v>0</v>
      </c>
      <c r="AD215" s="22">
        <v>0</v>
      </c>
      <c r="AE215" s="22">
        <v>0</v>
      </c>
      <c r="AF215" s="22">
        <v>0</v>
      </c>
      <c r="AG215" s="22">
        <v>0</v>
      </c>
      <c r="AH215" s="22">
        <v>0</v>
      </c>
      <c r="AI215" s="22">
        <v>0</v>
      </c>
      <c r="AJ215" s="22">
        <v>0</v>
      </c>
      <c r="AK215" s="22">
        <v>0</v>
      </c>
      <c r="AL215" s="22">
        <v>0</v>
      </c>
      <c r="AM215" s="22">
        <v>0</v>
      </c>
      <c r="AN215" s="22">
        <v>0</v>
      </c>
      <c r="AO215" s="22">
        <v>0</v>
      </c>
      <c r="AP215" s="22">
        <v>0</v>
      </c>
      <c r="AQ215" s="22">
        <v>0</v>
      </c>
      <c r="AR215" s="22">
        <v>0</v>
      </c>
      <c r="AS215" s="22">
        <v>0</v>
      </c>
      <c r="AT215" s="22">
        <v>0</v>
      </c>
      <c r="AU215" s="22">
        <v>0</v>
      </c>
      <c r="AV215" s="22">
        <v>0</v>
      </c>
      <c r="AW215" s="22">
        <v>0</v>
      </c>
      <c r="AX215" s="22">
        <v>0</v>
      </c>
      <c r="AY215" s="22">
        <v>0</v>
      </c>
      <c r="AZ215" s="22">
        <v>0</v>
      </c>
      <c r="BA215" s="22">
        <v>0</v>
      </c>
      <c r="BB215" s="22">
        <v>0</v>
      </c>
      <c r="BC215" s="22">
        <v>0</v>
      </c>
      <c r="BD215" s="22">
        <v>0</v>
      </c>
      <c r="BE215" s="22">
        <v>0</v>
      </c>
      <c r="BF215" s="22">
        <v>0</v>
      </c>
      <c r="BG215" s="22">
        <v>0</v>
      </c>
      <c r="BH215" s="22">
        <v>0</v>
      </c>
      <c r="BI215" s="22">
        <v>0</v>
      </c>
      <c r="BJ215" s="22">
        <v>0</v>
      </c>
      <c r="BK215" s="22">
        <v>0</v>
      </c>
      <c r="BL215" s="22">
        <v>0</v>
      </c>
      <c r="BM215" s="22">
        <v>0</v>
      </c>
      <c r="BN215" s="22">
        <v>0</v>
      </c>
      <c r="BO215" s="22">
        <v>0</v>
      </c>
      <c r="BP215" s="22">
        <v>0</v>
      </c>
      <c r="BQ215" s="22">
        <v>0</v>
      </c>
      <c r="BR215" s="22">
        <v>0</v>
      </c>
      <c r="BS215" s="22">
        <v>0</v>
      </c>
      <c r="BT215" s="22">
        <v>0</v>
      </c>
      <c r="BU215" s="22">
        <v>0</v>
      </c>
      <c r="BV215" s="22">
        <v>0</v>
      </c>
      <c r="BW215" s="22">
        <v>0</v>
      </c>
      <c r="BX215" s="22">
        <v>0</v>
      </c>
      <c r="BY215" s="22">
        <v>0</v>
      </c>
      <c r="BZ215" s="22">
        <v>0</v>
      </c>
      <c r="CA215" s="22">
        <v>0</v>
      </c>
      <c r="CB215" s="22">
        <v>0</v>
      </c>
      <c r="CC215" s="22">
        <v>0</v>
      </c>
      <c r="CD215" s="22">
        <v>0</v>
      </c>
      <c r="CE215" s="22">
        <v>0</v>
      </c>
      <c r="CF215" s="22">
        <v>0</v>
      </c>
      <c r="CG215" s="22">
        <v>0</v>
      </c>
      <c r="CH215" s="22">
        <v>0</v>
      </c>
      <c r="CI215" s="22">
        <v>0</v>
      </c>
      <c r="CJ215" s="22">
        <v>0</v>
      </c>
      <c r="CK215" s="22">
        <v>0</v>
      </c>
      <c r="CL215" s="22">
        <v>0</v>
      </c>
      <c r="CM215" s="22">
        <v>0</v>
      </c>
      <c r="CN215" s="22">
        <v>0</v>
      </c>
      <c r="CO215" s="22">
        <v>0</v>
      </c>
      <c r="CP215" s="22">
        <v>0</v>
      </c>
      <c r="CQ215" s="22">
        <v>0</v>
      </c>
      <c r="CR215" s="22">
        <v>0</v>
      </c>
      <c r="CS215" s="22">
        <v>0</v>
      </c>
      <c r="CT215" s="22">
        <v>0</v>
      </c>
      <c r="CU215" s="22">
        <v>0</v>
      </c>
      <c r="CV215" s="22">
        <v>0</v>
      </c>
      <c r="CW215" s="22">
        <v>0</v>
      </c>
      <c r="CX215" s="22">
        <v>0</v>
      </c>
      <c r="CY215" s="22">
        <v>0</v>
      </c>
      <c r="CZ215" s="22">
        <v>0</v>
      </c>
      <c r="DA215" s="22">
        <v>0</v>
      </c>
      <c r="DB215" s="22">
        <v>0</v>
      </c>
      <c r="DC215" s="22">
        <v>0</v>
      </c>
      <c r="DD215" s="22">
        <v>0</v>
      </c>
      <c r="DE215" s="22">
        <v>0</v>
      </c>
      <c r="DF215" s="22">
        <v>0</v>
      </c>
      <c r="DG215" s="22">
        <v>0</v>
      </c>
      <c r="DH215" s="22">
        <v>0</v>
      </c>
      <c r="DI215" s="22">
        <v>0</v>
      </c>
      <c r="DJ215" s="22">
        <v>0</v>
      </c>
      <c r="DK215" s="22">
        <v>0</v>
      </c>
      <c r="DL215" s="22">
        <v>0</v>
      </c>
      <c r="DM215" s="22">
        <v>0</v>
      </c>
      <c r="DN215" s="22">
        <v>0</v>
      </c>
      <c r="DO215" s="22">
        <v>0</v>
      </c>
      <c r="DP215" s="22">
        <v>0</v>
      </c>
      <c r="DQ215" s="22">
        <v>0</v>
      </c>
      <c r="DR215" s="22">
        <v>0</v>
      </c>
      <c r="DS215" s="22">
        <v>0</v>
      </c>
      <c r="DT215" s="22">
        <v>0</v>
      </c>
      <c r="DU215" s="22">
        <v>0</v>
      </c>
      <c r="DV215" s="22">
        <v>0</v>
      </c>
      <c r="DW215" s="22">
        <v>0</v>
      </c>
      <c r="DX215" s="22">
        <v>0</v>
      </c>
      <c r="DY215" s="22">
        <v>0</v>
      </c>
      <c r="DZ215" s="22">
        <v>0</v>
      </c>
      <c r="EA215" s="22">
        <v>0</v>
      </c>
      <c r="EB215" s="22">
        <v>0</v>
      </c>
      <c r="EC215" s="22">
        <v>0</v>
      </c>
      <c r="ED215" s="22">
        <v>0</v>
      </c>
      <c r="EE215" s="22">
        <v>0</v>
      </c>
      <c r="EF215" s="22">
        <v>0</v>
      </c>
      <c r="EG215" s="22">
        <v>0</v>
      </c>
      <c r="EH215" s="22">
        <v>0</v>
      </c>
      <c r="EI215" s="22">
        <v>0</v>
      </c>
    </row>
    <row r="216" spans="1:139" x14ac:dyDescent="0.2">
      <c r="B216" s="92" t="s">
        <v>234</v>
      </c>
      <c r="C216" s="90"/>
      <c r="D216" s="22">
        <v>0</v>
      </c>
      <c r="E216" s="22">
        <v>0</v>
      </c>
      <c r="F216" s="22">
        <v>0</v>
      </c>
      <c r="G216" s="22">
        <v>0</v>
      </c>
      <c r="H216" s="22">
        <v>0</v>
      </c>
      <c r="I216" s="22">
        <v>0</v>
      </c>
      <c r="J216" s="22">
        <v>0</v>
      </c>
      <c r="K216" s="22">
        <v>0</v>
      </c>
      <c r="L216" s="22">
        <v>0</v>
      </c>
      <c r="M216" s="22">
        <v>0</v>
      </c>
      <c r="N216" s="22">
        <v>0</v>
      </c>
      <c r="O216" s="22">
        <v>0</v>
      </c>
      <c r="P216" s="22">
        <v>0</v>
      </c>
      <c r="Q216" s="22">
        <v>0</v>
      </c>
      <c r="R216" s="22">
        <v>0</v>
      </c>
      <c r="S216" s="22">
        <v>0</v>
      </c>
      <c r="T216" s="22">
        <v>0</v>
      </c>
      <c r="U216" s="22">
        <v>0</v>
      </c>
      <c r="V216" s="22">
        <v>0</v>
      </c>
      <c r="W216" s="22">
        <v>0</v>
      </c>
      <c r="X216" s="22">
        <v>0</v>
      </c>
      <c r="Y216" s="22">
        <v>0</v>
      </c>
      <c r="Z216" s="22">
        <v>0</v>
      </c>
      <c r="AA216" s="22">
        <v>0</v>
      </c>
      <c r="AB216" s="22">
        <v>0</v>
      </c>
      <c r="AC216" s="22">
        <v>0</v>
      </c>
      <c r="AD216" s="22">
        <v>0</v>
      </c>
      <c r="AE216" s="22">
        <v>0</v>
      </c>
      <c r="AF216" s="22">
        <v>0</v>
      </c>
      <c r="AG216" s="22">
        <v>0</v>
      </c>
      <c r="AH216" s="22">
        <v>0</v>
      </c>
      <c r="AI216" s="22">
        <v>0</v>
      </c>
      <c r="AJ216" s="22">
        <v>0</v>
      </c>
      <c r="AK216" s="22">
        <v>0</v>
      </c>
      <c r="AL216" s="22">
        <v>0</v>
      </c>
      <c r="AM216" s="22">
        <v>0</v>
      </c>
      <c r="AN216" s="22">
        <v>0</v>
      </c>
      <c r="AO216" s="22">
        <v>0</v>
      </c>
      <c r="AP216" s="22">
        <v>0</v>
      </c>
      <c r="AQ216" s="22">
        <v>0</v>
      </c>
      <c r="AR216" s="22">
        <v>0</v>
      </c>
      <c r="AS216" s="22">
        <v>0</v>
      </c>
      <c r="AT216" s="22">
        <v>0</v>
      </c>
      <c r="AU216" s="22">
        <v>0</v>
      </c>
      <c r="AV216" s="22">
        <v>0</v>
      </c>
      <c r="AW216" s="22">
        <v>0</v>
      </c>
      <c r="AX216" s="22">
        <v>0</v>
      </c>
      <c r="AY216" s="22">
        <v>0</v>
      </c>
      <c r="AZ216" s="22">
        <v>0</v>
      </c>
      <c r="BA216" s="22">
        <v>0</v>
      </c>
      <c r="BB216" s="22">
        <v>0</v>
      </c>
      <c r="BC216" s="22">
        <v>0</v>
      </c>
      <c r="BD216" s="22">
        <v>0</v>
      </c>
      <c r="BE216" s="22">
        <v>0</v>
      </c>
      <c r="BF216" s="22">
        <v>0</v>
      </c>
      <c r="BG216" s="22">
        <v>0</v>
      </c>
      <c r="BH216" s="22">
        <v>0</v>
      </c>
      <c r="BI216" s="22">
        <v>0</v>
      </c>
      <c r="BJ216" s="22">
        <v>0</v>
      </c>
      <c r="BK216" s="22">
        <v>0</v>
      </c>
      <c r="BL216" s="22">
        <v>0</v>
      </c>
      <c r="BM216" s="22">
        <v>0</v>
      </c>
      <c r="BN216" s="22">
        <v>0</v>
      </c>
      <c r="BO216" s="22">
        <v>0</v>
      </c>
      <c r="BP216" s="22">
        <v>0</v>
      </c>
      <c r="BQ216" s="22">
        <v>0</v>
      </c>
      <c r="BR216" s="22">
        <v>0</v>
      </c>
      <c r="BS216" s="22">
        <v>0</v>
      </c>
      <c r="BT216" s="22">
        <v>0</v>
      </c>
      <c r="BU216" s="22">
        <v>0</v>
      </c>
      <c r="BV216" s="22">
        <v>0</v>
      </c>
      <c r="BW216" s="22">
        <v>0</v>
      </c>
      <c r="BX216" s="22">
        <v>0</v>
      </c>
      <c r="BY216" s="22">
        <v>0</v>
      </c>
      <c r="BZ216" s="22">
        <v>0</v>
      </c>
      <c r="CA216" s="22">
        <v>0</v>
      </c>
      <c r="CB216" s="22">
        <v>0</v>
      </c>
      <c r="CC216" s="22">
        <v>0</v>
      </c>
      <c r="CD216" s="22">
        <v>0</v>
      </c>
      <c r="CE216" s="22">
        <v>0</v>
      </c>
      <c r="CF216" s="22">
        <v>0</v>
      </c>
      <c r="CG216" s="22">
        <v>0</v>
      </c>
      <c r="CH216" s="22">
        <v>0</v>
      </c>
      <c r="CI216" s="22">
        <v>0</v>
      </c>
      <c r="CJ216" s="22">
        <v>0</v>
      </c>
      <c r="CK216" s="22">
        <v>0</v>
      </c>
      <c r="CL216" s="22">
        <v>0</v>
      </c>
      <c r="CM216" s="22">
        <v>0</v>
      </c>
      <c r="CN216" s="22">
        <v>0</v>
      </c>
      <c r="CO216" s="22">
        <v>0</v>
      </c>
      <c r="CP216" s="22">
        <v>0</v>
      </c>
      <c r="CQ216" s="22">
        <v>0</v>
      </c>
      <c r="CR216" s="22">
        <v>0</v>
      </c>
      <c r="CS216" s="22">
        <v>0</v>
      </c>
      <c r="CT216" s="22">
        <v>0</v>
      </c>
      <c r="CU216" s="22">
        <v>0</v>
      </c>
      <c r="CV216" s="22">
        <v>0</v>
      </c>
      <c r="CW216" s="22">
        <v>0</v>
      </c>
      <c r="CX216" s="22">
        <v>0</v>
      </c>
      <c r="CY216" s="22">
        <v>0</v>
      </c>
      <c r="CZ216" s="22">
        <v>77492.424844051347</v>
      </c>
      <c r="DA216" s="22">
        <v>0</v>
      </c>
      <c r="DB216" s="22">
        <v>0</v>
      </c>
      <c r="DC216" s="22">
        <v>0</v>
      </c>
      <c r="DD216" s="22">
        <v>0</v>
      </c>
      <c r="DE216" s="22">
        <v>0</v>
      </c>
      <c r="DF216" s="22">
        <v>0</v>
      </c>
      <c r="DG216" s="22">
        <v>0</v>
      </c>
      <c r="DH216" s="22">
        <v>0</v>
      </c>
      <c r="DI216" s="22">
        <v>0</v>
      </c>
      <c r="DJ216" s="22">
        <v>0</v>
      </c>
      <c r="DK216" s="22">
        <v>0</v>
      </c>
      <c r="DL216" s="22">
        <v>0</v>
      </c>
      <c r="DM216" s="22">
        <v>0</v>
      </c>
      <c r="DN216" s="22">
        <v>0</v>
      </c>
      <c r="DO216" s="22">
        <v>0</v>
      </c>
      <c r="DP216" s="22">
        <v>0</v>
      </c>
      <c r="DQ216" s="22">
        <v>0</v>
      </c>
      <c r="DR216" s="22">
        <v>0</v>
      </c>
      <c r="DS216" s="22">
        <v>0</v>
      </c>
      <c r="DT216" s="22">
        <v>0</v>
      </c>
      <c r="DU216" s="22">
        <v>0</v>
      </c>
      <c r="DV216" s="22">
        <v>0</v>
      </c>
      <c r="DW216" s="22">
        <v>0</v>
      </c>
      <c r="DX216" s="22">
        <v>0</v>
      </c>
      <c r="DY216" s="22">
        <v>0</v>
      </c>
      <c r="DZ216" s="22">
        <v>0</v>
      </c>
      <c r="EA216" s="22">
        <v>0</v>
      </c>
      <c r="EB216" s="22">
        <v>0</v>
      </c>
      <c r="EC216" s="22">
        <v>0</v>
      </c>
      <c r="ED216" s="22">
        <v>0</v>
      </c>
      <c r="EE216" s="22">
        <v>0</v>
      </c>
      <c r="EF216" s="22">
        <v>0</v>
      </c>
      <c r="EG216" s="22">
        <v>0</v>
      </c>
      <c r="EH216" s="22">
        <v>0</v>
      </c>
      <c r="EI216" s="22">
        <v>0</v>
      </c>
    </row>
    <row r="217" spans="1:139" x14ac:dyDescent="0.2">
      <c r="B217" s="90" t="s">
        <v>162</v>
      </c>
      <c r="D217" s="22">
        <v>0</v>
      </c>
      <c r="E217" s="22">
        <v>0</v>
      </c>
      <c r="F217" s="22">
        <v>0</v>
      </c>
      <c r="G217" s="22">
        <v>0</v>
      </c>
      <c r="H217" s="22">
        <v>0</v>
      </c>
      <c r="I217" s="22">
        <v>0</v>
      </c>
      <c r="J217" s="22">
        <v>0</v>
      </c>
      <c r="K217" s="22">
        <v>0</v>
      </c>
      <c r="L217" s="22">
        <v>0</v>
      </c>
      <c r="M217" s="22">
        <v>0</v>
      </c>
      <c r="N217" s="22">
        <v>0</v>
      </c>
      <c r="O217" s="22">
        <v>0</v>
      </c>
      <c r="P217" s="22">
        <v>359690.3381347676</v>
      </c>
      <c r="Q217" s="22">
        <v>395325.47870157292</v>
      </c>
      <c r="R217" s="22">
        <v>-376581.43497972778</v>
      </c>
      <c r="S217" s="22">
        <v>-148230.48847548012</v>
      </c>
      <c r="T217" s="22">
        <v>302627.03282017994</v>
      </c>
      <c r="U217" s="22">
        <v>-77276.00928966052</v>
      </c>
      <c r="V217" s="22">
        <v>22365.334066990119</v>
      </c>
      <c r="W217" s="22">
        <v>405157.68494601123</v>
      </c>
      <c r="X217" s="22">
        <v>49627.461170990609</v>
      </c>
      <c r="Y217" s="22">
        <v>155446.01703417086</v>
      </c>
      <c r="Z217" s="22">
        <v>493494.70669189299</v>
      </c>
      <c r="AA217" s="22">
        <v>250043.96898213908</v>
      </c>
      <c r="AB217" s="22">
        <v>151265.18136281706</v>
      </c>
      <c r="AC217" s="22">
        <v>-49312.808362086558</v>
      </c>
      <c r="AD217" s="22">
        <v>343671.67628791963</v>
      </c>
      <c r="AE217" s="22">
        <v>158216.20757432291</v>
      </c>
      <c r="AF217" s="22">
        <v>369286.4809463743</v>
      </c>
      <c r="AG217" s="22">
        <v>104241.95660835321</v>
      </c>
      <c r="AH217" s="22">
        <v>-504256.1212357608</v>
      </c>
      <c r="AI217" s="22">
        <v>21948.031696357437</v>
      </c>
      <c r="AJ217" s="22">
        <v>-138359.63335461431</v>
      </c>
      <c r="AK217" s="22">
        <v>50217.584287972924</v>
      </c>
      <c r="AL217" s="22">
        <v>368034.63595004939</v>
      </c>
      <c r="AM217" s="22">
        <v>-320710.6183208953</v>
      </c>
      <c r="AN217" s="22">
        <v>313234.42486077413</v>
      </c>
      <c r="AO217" s="22">
        <v>-85711.03149089127</v>
      </c>
      <c r="AP217" s="22">
        <v>198866.80218048603</v>
      </c>
      <c r="AQ217" s="22">
        <v>140790.33934321901</v>
      </c>
      <c r="AR217" s="22">
        <v>52224.009971253028</v>
      </c>
      <c r="AS217" s="22">
        <v>-179653.09715659704</v>
      </c>
      <c r="AT217" s="22">
        <v>10622.336535207964</v>
      </c>
      <c r="AU217" s="22">
        <v>-633469.48117527086</v>
      </c>
      <c r="AV217" s="22">
        <v>-107109.71812775025</v>
      </c>
      <c r="AW217" s="22">
        <v>172462.67240819696</v>
      </c>
      <c r="AX217" s="22">
        <v>230983.69543081676</v>
      </c>
      <c r="AY217" s="22">
        <v>113191.85407248589</v>
      </c>
      <c r="AZ217" s="22">
        <v>149393.29999999999</v>
      </c>
      <c r="BA217" s="22">
        <v>-80373.820000000007</v>
      </c>
      <c r="BB217" s="22">
        <v>98805.119999999995</v>
      </c>
      <c r="BC217" s="22">
        <v>-109285.84</v>
      </c>
      <c r="BD217" s="22">
        <v>-44469.14</v>
      </c>
      <c r="BE217" s="22">
        <v>-168323.02</v>
      </c>
      <c r="BF217" s="22">
        <v>26838.35</v>
      </c>
      <c r="BG217" s="22">
        <v>-234764.35</v>
      </c>
      <c r="BH217" s="22">
        <v>-9799.43</v>
      </c>
      <c r="BI217" s="22">
        <v>54296.56</v>
      </c>
      <c r="BJ217" s="22">
        <v>260753.32</v>
      </c>
      <c r="BK217" s="22">
        <v>303750.70999999985</v>
      </c>
      <c r="BL217" s="22">
        <v>-368846.06</v>
      </c>
      <c r="BM217" s="22">
        <v>118478.72</v>
      </c>
      <c r="BN217" s="22">
        <v>58212.74</v>
      </c>
      <c r="BO217" s="22">
        <v>368941.62</v>
      </c>
      <c r="BP217" s="22">
        <v>-67913.14</v>
      </c>
      <c r="BQ217" s="22">
        <v>191753.7</v>
      </c>
      <c r="BR217" s="22">
        <v>-84402.06</v>
      </c>
      <c r="BS217" s="22">
        <v>520368.9</v>
      </c>
      <c r="BT217" s="22">
        <v>111782.56</v>
      </c>
      <c r="BU217" s="22">
        <v>-498511.55</v>
      </c>
      <c r="BV217" s="22">
        <v>-179358.07999999999</v>
      </c>
      <c r="BW217" s="22">
        <v>346125.88</v>
      </c>
      <c r="BX217" s="22">
        <v>-17244.38</v>
      </c>
      <c r="BY217" s="22">
        <v>291010.37</v>
      </c>
      <c r="BZ217" s="22">
        <v>22272.04</v>
      </c>
      <c r="CA217" s="22">
        <v>714851.27</v>
      </c>
      <c r="CB217" s="22">
        <v>183173.49</v>
      </c>
      <c r="CC217" s="22">
        <v>-155101.4</v>
      </c>
      <c r="CD217" s="22">
        <v>-15220.45</v>
      </c>
      <c r="CE217" s="22">
        <v>301621.23</v>
      </c>
      <c r="CF217" s="22">
        <v>48006.49</v>
      </c>
      <c r="CG217" s="22">
        <v>-581920.42000000004</v>
      </c>
      <c r="CH217" s="22">
        <v>222483.75</v>
      </c>
      <c r="CI217" s="22">
        <v>53206.38</v>
      </c>
      <c r="CJ217" s="22">
        <v>98269.440000000002</v>
      </c>
      <c r="CK217" s="22">
        <v>303804.27</v>
      </c>
      <c r="CL217" s="22">
        <v>-67994.210000000006</v>
      </c>
      <c r="CM217" s="22">
        <v>424984.79</v>
      </c>
      <c r="CN217" s="22">
        <v>149313.84</v>
      </c>
      <c r="CO217" s="22">
        <v>97580.52</v>
      </c>
      <c r="CP217" s="22">
        <v>157756.25</v>
      </c>
      <c r="CQ217" s="22">
        <v>223859.58</v>
      </c>
      <c r="CR217" s="22">
        <v>276010.84999999998</v>
      </c>
      <c r="CS217" s="22">
        <v>-294305.34999999986</v>
      </c>
      <c r="CT217" s="22">
        <v>44463.65</v>
      </c>
      <c r="CU217" s="22">
        <v>710114.3600000001</v>
      </c>
      <c r="CV217" s="22">
        <v>1029050.65</v>
      </c>
      <c r="CW217" s="22">
        <v>363966.34</v>
      </c>
      <c r="CX217" s="22">
        <v>-159174.76999999999</v>
      </c>
      <c r="CY217" s="22">
        <v>963703.71</v>
      </c>
      <c r="CZ217" s="22">
        <v>457288.53</v>
      </c>
      <c r="DA217" s="22">
        <v>-332795.55</v>
      </c>
      <c r="DB217" s="22">
        <v>73911.490000000005</v>
      </c>
      <c r="DC217" s="22">
        <v>303525.77</v>
      </c>
      <c r="DD217" s="22">
        <v>300016</v>
      </c>
      <c r="DE217" s="22">
        <v>-822751.51</v>
      </c>
      <c r="DF217" s="22">
        <v>-239406.45</v>
      </c>
      <c r="DG217" s="22">
        <v>356058.49</v>
      </c>
      <c r="DH217" s="22">
        <v>326891.77</v>
      </c>
      <c r="DI217" s="22">
        <v>414586.51</v>
      </c>
      <c r="DJ217" s="22">
        <v>121928.9</v>
      </c>
      <c r="DK217" s="22">
        <v>770176.32</v>
      </c>
      <c r="DL217" s="22">
        <v>-25184.1</v>
      </c>
      <c r="DM217" s="22">
        <v>-45478.93</v>
      </c>
      <c r="DN217" s="22">
        <v>313403.59999999998</v>
      </c>
      <c r="DO217" s="22">
        <v>-88536.639999999999</v>
      </c>
      <c r="DP217" s="22">
        <v>322444.5</v>
      </c>
      <c r="DQ217" s="22">
        <v>-717728.88</v>
      </c>
      <c r="DR217" s="22">
        <v>-161334.76</v>
      </c>
      <c r="DS217" s="22">
        <v>341668.18</v>
      </c>
      <c r="DT217" s="315">
        <f>'Schedule 10&amp;31'!C44+'Schedule 10&amp;31'!D44</f>
        <v>-467594.37999999989</v>
      </c>
      <c r="DU217" s="315">
        <f>'Schedule 10&amp;31'!E44</f>
        <v>-836299.07</v>
      </c>
      <c r="DV217" s="315">
        <f>'Schedule 10&amp;31'!F44</f>
        <v>-1155315.44</v>
      </c>
      <c r="DW217" s="315">
        <f>'Schedule 10&amp;31'!G44</f>
        <v>974465.85</v>
      </c>
      <c r="DX217" s="315">
        <f>'Schedule 10&amp;31'!H44</f>
        <v>910772.51</v>
      </c>
      <c r="DY217" s="315">
        <f>'Schedule 10&amp;31'!I44</f>
        <v>212682.33</v>
      </c>
      <c r="DZ217" s="315">
        <f>'Schedule 10&amp;31'!J44</f>
        <v>633312.57999999996</v>
      </c>
      <c r="EA217" s="315">
        <f>'Schedule 10&amp;31'!K44</f>
        <v>-263183.74</v>
      </c>
      <c r="EB217" s="315">
        <f>'Schedule 10&amp;31'!L44</f>
        <v>328197.53999999998</v>
      </c>
      <c r="EC217" s="315">
        <f>'Schedule 10&amp;31'!M44</f>
        <v>-829252.94</v>
      </c>
      <c r="ED217" s="315">
        <f>'Schedule 10&amp;31'!N44</f>
        <v>-754364.85</v>
      </c>
      <c r="EE217" s="315">
        <f>'Schedule 10&amp;31'!O44</f>
        <v>-1275553.6599999999</v>
      </c>
      <c r="EF217" s="315">
        <f>'Schedule 10&amp;31'!P44</f>
        <v>-1203288.05</v>
      </c>
      <c r="EG217" s="315">
        <f>'Schedule 10&amp;31'!Q44</f>
        <v>-1134935.95</v>
      </c>
    </row>
    <row r="218" spans="1:139" x14ac:dyDescent="0.2">
      <c r="B218" s="90" t="s">
        <v>152</v>
      </c>
      <c r="D218" s="18">
        <f t="shared" ref="D218:AI218" si="1197">SUM(D212:D217)</f>
        <v>0</v>
      </c>
      <c r="E218" s="18">
        <f t="shared" si="1197"/>
        <v>0</v>
      </c>
      <c r="F218" s="18">
        <f t="shared" si="1197"/>
        <v>0</v>
      </c>
      <c r="G218" s="18">
        <f t="shared" si="1197"/>
        <v>0</v>
      </c>
      <c r="H218" s="18">
        <f t="shared" si="1197"/>
        <v>0</v>
      </c>
      <c r="I218" s="18">
        <f t="shared" si="1197"/>
        <v>0</v>
      </c>
      <c r="J218" s="18">
        <f t="shared" si="1197"/>
        <v>0</v>
      </c>
      <c r="K218" s="18">
        <f t="shared" si="1197"/>
        <v>0</v>
      </c>
      <c r="L218" s="18">
        <f t="shared" si="1197"/>
        <v>0</v>
      </c>
      <c r="M218" s="18">
        <f t="shared" si="1197"/>
        <v>0</v>
      </c>
      <c r="N218" s="18">
        <f t="shared" si="1197"/>
        <v>0</v>
      </c>
      <c r="O218" s="18">
        <f t="shared" si="1197"/>
        <v>0</v>
      </c>
      <c r="P218" s="18">
        <f t="shared" si="1197"/>
        <v>238819.24893873429</v>
      </c>
      <c r="Q218" s="18">
        <f t="shared" si="1197"/>
        <v>395325.47870157292</v>
      </c>
      <c r="R218" s="18">
        <f t="shared" si="1197"/>
        <v>-376581.43497972778</v>
      </c>
      <c r="S218" s="18">
        <f t="shared" si="1197"/>
        <v>-148230.48847548012</v>
      </c>
      <c r="T218" s="18">
        <f t="shared" si="1197"/>
        <v>423498.12201621325</v>
      </c>
      <c r="U218" s="18">
        <f t="shared" si="1197"/>
        <v>-77276.00928966052</v>
      </c>
      <c r="V218" s="18">
        <f t="shared" si="1197"/>
        <v>22365.334066990119</v>
      </c>
      <c r="W218" s="18">
        <f t="shared" si="1197"/>
        <v>405157.68494601123</v>
      </c>
      <c r="X218" s="18">
        <f t="shared" si="1197"/>
        <v>49627.461170990609</v>
      </c>
      <c r="Y218" s="18">
        <f t="shared" si="1197"/>
        <v>155446.01703417086</v>
      </c>
      <c r="Z218" s="18">
        <f t="shared" si="1197"/>
        <v>493494.70669189299</v>
      </c>
      <c r="AA218" s="18">
        <f t="shared" si="1197"/>
        <v>250043.96898213908</v>
      </c>
      <c r="AB218" s="18">
        <f t="shared" si="1197"/>
        <v>151265.18136281706</v>
      </c>
      <c r="AC218" s="18">
        <f t="shared" si="1197"/>
        <v>-49312.808362086558</v>
      </c>
      <c r="AD218" s="18">
        <f t="shared" si="1197"/>
        <v>259835.06721364631</v>
      </c>
      <c r="AE218" s="18">
        <f t="shared" si="1197"/>
        <v>150745.79497646415</v>
      </c>
      <c r="AF218" s="18">
        <f t="shared" si="1197"/>
        <v>-126219.62904934096</v>
      </c>
      <c r="AG218" s="18">
        <f t="shared" si="1197"/>
        <v>103522.23382709605</v>
      </c>
      <c r="AH218" s="18">
        <f t="shared" si="1197"/>
        <v>-504609.23335353931</v>
      </c>
      <c r="AI218" s="18">
        <f t="shared" si="1197"/>
        <v>21948.031696357437</v>
      </c>
      <c r="AJ218" s="18">
        <f t="shared" ref="AJ218:BO218" si="1198">SUM(AJ212:AJ217)</f>
        <v>-138359.63335461431</v>
      </c>
      <c r="AK218" s="18">
        <f t="shared" si="1198"/>
        <v>50217.584287972924</v>
      </c>
      <c r="AL218" s="18">
        <f t="shared" si="1198"/>
        <v>368034.63595004939</v>
      </c>
      <c r="AM218" s="18">
        <f t="shared" si="1198"/>
        <v>-320710.6183208953</v>
      </c>
      <c r="AN218" s="18">
        <f t="shared" si="1198"/>
        <v>313234.42486077413</v>
      </c>
      <c r="AO218" s="18">
        <f t="shared" si="1198"/>
        <v>-85711.03149089127</v>
      </c>
      <c r="AP218" s="18">
        <f t="shared" si="1198"/>
        <v>198866.80218048603</v>
      </c>
      <c r="AQ218" s="18">
        <f t="shared" si="1198"/>
        <v>140790.33934321901</v>
      </c>
      <c r="AR218" s="18">
        <f t="shared" si="1198"/>
        <v>-1745822.6867065169</v>
      </c>
      <c r="AS218" s="18">
        <f t="shared" si="1198"/>
        <v>-179653.09715659704</v>
      </c>
      <c r="AT218" s="18">
        <f t="shared" si="1198"/>
        <v>10622.336535207964</v>
      </c>
      <c r="AU218" s="18">
        <f t="shared" si="1198"/>
        <v>-633469.48117527086</v>
      </c>
      <c r="AV218" s="18">
        <f t="shared" si="1198"/>
        <v>-107109.71812775025</v>
      </c>
      <c r="AW218" s="18">
        <f t="shared" si="1198"/>
        <v>172462.67240819696</v>
      </c>
      <c r="AX218" s="18">
        <f t="shared" si="1198"/>
        <v>230983.69543081676</v>
      </c>
      <c r="AY218" s="18">
        <f t="shared" si="1198"/>
        <v>113191.85407248589</v>
      </c>
      <c r="AZ218" s="18">
        <f t="shared" si="1198"/>
        <v>149393.29999999999</v>
      </c>
      <c r="BA218" s="18">
        <f t="shared" si="1198"/>
        <v>-80373.820000000007</v>
      </c>
      <c r="BB218" s="18">
        <f t="shared" si="1198"/>
        <v>98805.119999999995</v>
      </c>
      <c r="BC218" s="18">
        <f t="shared" si="1198"/>
        <v>-109285.84</v>
      </c>
      <c r="BD218" s="18">
        <f t="shared" si="1198"/>
        <v>-270901.95</v>
      </c>
      <c r="BE218" s="18">
        <f t="shared" si="1198"/>
        <v>-168323.02</v>
      </c>
      <c r="BF218" s="18">
        <f t="shared" si="1198"/>
        <v>26838.35</v>
      </c>
      <c r="BG218" s="18">
        <f t="shared" si="1198"/>
        <v>-234764.35</v>
      </c>
      <c r="BH218" s="18">
        <f t="shared" si="1198"/>
        <v>-9799.43</v>
      </c>
      <c r="BI218" s="18">
        <f t="shared" si="1198"/>
        <v>54296.56</v>
      </c>
      <c r="BJ218" s="18">
        <f t="shared" si="1198"/>
        <v>260753.32</v>
      </c>
      <c r="BK218" s="18">
        <f t="shared" si="1198"/>
        <v>303750.70999999985</v>
      </c>
      <c r="BL218" s="18">
        <f t="shared" si="1198"/>
        <v>-368846.06</v>
      </c>
      <c r="BM218" s="18">
        <f t="shared" si="1198"/>
        <v>118478.72</v>
      </c>
      <c r="BN218" s="18">
        <f t="shared" si="1198"/>
        <v>58212.74</v>
      </c>
      <c r="BO218" s="18">
        <f t="shared" si="1198"/>
        <v>368941.62</v>
      </c>
      <c r="BP218" s="18">
        <f t="shared" ref="BP218:DS218" si="1199">SUM(BP212:BP217)</f>
        <v>-314734.93999999994</v>
      </c>
      <c r="BQ218" s="18">
        <f t="shared" si="1199"/>
        <v>191753.7</v>
      </c>
      <c r="BR218" s="18">
        <f t="shared" si="1199"/>
        <v>-84402.06</v>
      </c>
      <c r="BS218" s="18">
        <f t="shared" si="1199"/>
        <v>520368.9</v>
      </c>
      <c r="BT218" s="18">
        <f t="shared" si="1199"/>
        <v>111782.56</v>
      </c>
      <c r="BU218" s="18">
        <f t="shared" si="1199"/>
        <v>-498511.55</v>
      </c>
      <c r="BV218" s="18">
        <f t="shared" si="1199"/>
        <v>-179358.07999999999</v>
      </c>
      <c r="BW218" s="18">
        <f t="shared" si="1199"/>
        <v>346125.88</v>
      </c>
      <c r="BX218" s="18">
        <f t="shared" si="1199"/>
        <v>-17244.38</v>
      </c>
      <c r="BY218" s="18">
        <f t="shared" si="1199"/>
        <v>291010.37</v>
      </c>
      <c r="BZ218" s="18">
        <f t="shared" si="1199"/>
        <v>22272.04</v>
      </c>
      <c r="CA218" s="18">
        <f t="shared" si="1199"/>
        <v>714851.27</v>
      </c>
      <c r="CB218" s="18">
        <f t="shared" si="1199"/>
        <v>-333459.69685193402</v>
      </c>
      <c r="CC218" s="18">
        <f t="shared" si="1199"/>
        <v>-155101.4</v>
      </c>
      <c r="CD218" s="18">
        <f t="shared" si="1199"/>
        <v>-15220.45</v>
      </c>
      <c r="CE218" s="18">
        <f t="shared" si="1199"/>
        <v>301621.23</v>
      </c>
      <c r="CF218" s="18">
        <f t="shared" si="1199"/>
        <v>48006.49</v>
      </c>
      <c r="CG218" s="18">
        <f t="shared" si="1199"/>
        <v>-581920.42000000004</v>
      </c>
      <c r="CH218" s="18">
        <f t="shared" si="1199"/>
        <v>222483.75</v>
      </c>
      <c r="CI218" s="18">
        <f t="shared" si="1199"/>
        <v>53206.38</v>
      </c>
      <c r="CJ218" s="18">
        <f t="shared" ref="CJ218:CU218" si="1200">SUM(CJ212:CJ217)</f>
        <v>98269.440000000002</v>
      </c>
      <c r="CK218" s="18">
        <f t="shared" si="1200"/>
        <v>303804.27</v>
      </c>
      <c r="CL218" s="18">
        <f t="shared" si="1200"/>
        <v>-67994.210000000006</v>
      </c>
      <c r="CM218" s="18">
        <f t="shared" si="1200"/>
        <v>424984.79</v>
      </c>
      <c r="CN218" s="18">
        <f t="shared" si="1200"/>
        <v>-917824.52999999991</v>
      </c>
      <c r="CO218" s="18">
        <f t="shared" si="1200"/>
        <v>97580.52</v>
      </c>
      <c r="CP218" s="18">
        <f t="shared" si="1200"/>
        <v>157756.25</v>
      </c>
      <c r="CQ218" s="18">
        <f t="shared" si="1200"/>
        <v>223859.58</v>
      </c>
      <c r="CR218" s="18">
        <f t="shared" si="1200"/>
        <v>276010.84999999998</v>
      </c>
      <c r="CS218" s="18">
        <f t="shared" si="1200"/>
        <v>-294305.34999999986</v>
      </c>
      <c r="CT218" s="18">
        <f t="shared" si="1200"/>
        <v>44463.65</v>
      </c>
      <c r="CU218" s="18">
        <f t="shared" si="1200"/>
        <v>710114.3600000001</v>
      </c>
      <c r="CV218" s="18">
        <f t="shared" ref="CV218:DH218" si="1201">SUM(CV212:CV217)</f>
        <v>1029050.65</v>
      </c>
      <c r="CW218" s="18">
        <f t="shared" si="1201"/>
        <v>363966.34</v>
      </c>
      <c r="CX218" s="18">
        <f t="shared" si="1201"/>
        <v>-159174.76999999999</v>
      </c>
      <c r="CY218" s="18">
        <f t="shared" si="1201"/>
        <v>963703.71</v>
      </c>
      <c r="CZ218" s="18">
        <f t="shared" si="1201"/>
        <v>-981138.69583240012</v>
      </c>
      <c r="DA218" s="18">
        <f t="shared" si="1201"/>
        <v>-332795.55</v>
      </c>
      <c r="DB218" s="18">
        <f t="shared" si="1201"/>
        <v>73911.490000000005</v>
      </c>
      <c r="DC218" s="18">
        <f t="shared" si="1201"/>
        <v>303525.77</v>
      </c>
      <c r="DD218" s="18">
        <f t="shared" si="1201"/>
        <v>300016</v>
      </c>
      <c r="DE218" s="18">
        <f t="shared" si="1201"/>
        <v>-822751.51</v>
      </c>
      <c r="DF218" s="18">
        <f t="shared" si="1201"/>
        <v>-239406.45</v>
      </c>
      <c r="DG218" s="18">
        <f t="shared" si="1201"/>
        <v>356058.49</v>
      </c>
      <c r="DH218" s="18">
        <f t="shared" si="1201"/>
        <v>326891.77</v>
      </c>
      <c r="DI218" s="18">
        <f t="shared" si="1199"/>
        <v>414586.51</v>
      </c>
      <c r="DJ218" s="18">
        <f t="shared" si="1199"/>
        <v>121928.9</v>
      </c>
      <c r="DK218" s="18">
        <f t="shared" si="1199"/>
        <v>770176.32</v>
      </c>
      <c r="DL218" s="18">
        <f t="shared" si="1199"/>
        <v>-3004007.5641676006</v>
      </c>
      <c r="DM218" s="18">
        <f t="shared" si="1199"/>
        <v>-45478.93</v>
      </c>
      <c r="DN218" s="18">
        <f t="shared" si="1199"/>
        <v>313403.59999999998</v>
      </c>
      <c r="DO218" s="18">
        <f t="shared" si="1199"/>
        <v>-88536.639999999999</v>
      </c>
      <c r="DP218" s="18">
        <f t="shared" si="1199"/>
        <v>322444.5</v>
      </c>
      <c r="DQ218" s="18">
        <f t="shared" si="1199"/>
        <v>-717728.88</v>
      </c>
      <c r="DR218" s="18">
        <f t="shared" si="1199"/>
        <v>-161334.76</v>
      </c>
      <c r="DS218" s="18">
        <f t="shared" si="1199"/>
        <v>341668.18</v>
      </c>
      <c r="DT218" s="18">
        <f t="shared" ref="DT218:DW218" si="1202">SUM(DT212:DT217)</f>
        <v>-467594.37999999989</v>
      </c>
      <c r="DU218" s="18">
        <f t="shared" si="1202"/>
        <v>-836299.07</v>
      </c>
      <c r="DV218" s="18">
        <f t="shared" si="1202"/>
        <v>-1155315.44</v>
      </c>
      <c r="DW218" s="18">
        <f t="shared" si="1202"/>
        <v>974465.85</v>
      </c>
      <c r="DX218" s="18">
        <f t="shared" ref="DX218:EG218" si="1203">SUM(DX212:DX217)</f>
        <v>-662063.96</v>
      </c>
      <c r="DY218" s="18">
        <f t="shared" si="1203"/>
        <v>212682.33</v>
      </c>
      <c r="DZ218" s="18">
        <f t="shared" si="1203"/>
        <v>633312.57999999996</v>
      </c>
      <c r="EA218" s="18">
        <f t="shared" si="1203"/>
        <v>-263183.74</v>
      </c>
      <c r="EB218" s="18">
        <f t="shared" si="1203"/>
        <v>328197.53999999998</v>
      </c>
      <c r="EC218" s="18">
        <f t="shared" si="1203"/>
        <v>-829252.94</v>
      </c>
      <c r="ED218" s="18">
        <f t="shared" si="1203"/>
        <v>-754364.85</v>
      </c>
      <c r="EE218" s="18">
        <f t="shared" si="1203"/>
        <v>-1275553.6599999999</v>
      </c>
      <c r="EF218" s="18">
        <f t="shared" si="1203"/>
        <v>-1203288.05</v>
      </c>
      <c r="EG218" s="18">
        <f t="shared" si="1203"/>
        <v>-1134935.95</v>
      </c>
      <c r="EH218" s="18">
        <f t="shared" ref="EH218:EI218" si="1204">SUM(EH212:EH217)</f>
        <v>0</v>
      </c>
      <c r="EI218" s="18">
        <f t="shared" si="1204"/>
        <v>0</v>
      </c>
    </row>
    <row r="219" spans="1:139" x14ac:dyDescent="0.2">
      <c r="B219" s="90" t="s">
        <v>153</v>
      </c>
      <c r="D219" s="94">
        <f t="shared" ref="D219:AI219" si="1205">D211+D218</f>
        <v>0</v>
      </c>
      <c r="E219" s="94">
        <f t="shared" si="1205"/>
        <v>0</v>
      </c>
      <c r="F219" s="94">
        <f t="shared" si="1205"/>
        <v>0</v>
      </c>
      <c r="G219" s="94">
        <f t="shared" si="1205"/>
        <v>0</v>
      </c>
      <c r="H219" s="94">
        <f t="shared" si="1205"/>
        <v>0</v>
      </c>
      <c r="I219" s="94">
        <f t="shared" si="1205"/>
        <v>0</v>
      </c>
      <c r="J219" s="94">
        <f t="shared" si="1205"/>
        <v>0</v>
      </c>
      <c r="K219" s="94">
        <f t="shared" si="1205"/>
        <v>0</v>
      </c>
      <c r="L219" s="94">
        <f t="shared" si="1205"/>
        <v>0</v>
      </c>
      <c r="M219" s="94">
        <f t="shared" si="1205"/>
        <v>0</v>
      </c>
      <c r="N219" s="94">
        <f t="shared" si="1205"/>
        <v>0</v>
      </c>
      <c r="O219" s="94">
        <f t="shared" si="1205"/>
        <v>0</v>
      </c>
      <c r="P219" s="94">
        <f t="shared" si="1205"/>
        <v>238819.24893873429</v>
      </c>
      <c r="Q219" s="94">
        <f t="shared" si="1205"/>
        <v>634144.72764030728</v>
      </c>
      <c r="R219" s="94">
        <f t="shared" si="1205"/>
        <v>257563.29266057949</v>
      </c>
      <c r="S219" s="94">
        <f t="shared" si="1205"/>
        <v>109332.80418509938</v>
      </c>
      <c r="T219" s="94">
        <f t="shared" si="1205"/>
        <v>532830.92620131257</v>
      </c>
      <c r="U219" s="94">
        <f t="shared" si="1205"/>
        <v>455554.91691165208</v>
      </c>
      <c r="V219" s="94">
        <f t="shared" si="1205"/>
        <v>477920.2509786422</v>
      </c>
      <c r="W219" s="94">
        <f t="shared" si="1205"/>
        <v>883077.93592465343</v>
      </c>
      <c r="X219" s="94">
        <f t="shared" si="1205"/>
        <v>932705.39709564403</v>
      </c>
      <c r="Y219" s="94">
        <f t="shared" si="1205"/>
        <v>1088151.4141298148</v>
      </c>
      <c r="Z219" s="94">
        <f t="shared" si="1205"/>
        <v>1581646.1208217079</v>
      </c>
      <c r="AA219" s="94">
        <f t="shared" si="1205"/>
        <v>1831690.089803847</v>
      </c>
      <c r="AB219" s="94">
        <f t="shared" si="1205"/>
        <v>1982955.2711666641</v>
      </c>
      <c r="AC219" s="94">
        <f t="shared" si="1205"/>
        <v>1933642.4628045775</v>
      </c>
      <c r="AD219" s="94">
        <f t="shared" si="1205"/>
        <v>2193477.5300182239</v>
      </c>
      <c r="AE219" s="94">
        <f t="shared" si="1205"/>
        <v>2344223.3249946879</v>
      </c>
      <c r="AF219" s="94">
        <f t="shared" si="1205"/>
        <v>2218003.6959453467</v>
      </c>
      <c r="AG219" s="94">
        <f t="shared" si="1205"/>
        <v>2321525.9297724427</v>
      </c>
      <c r="AH219" s="94">
        <f t="shared" si="1205"/>
        <v>1816916.6964189033</v>
      </c>
      <c r="AI219" s="94">
        <f t="shared" si="1205"/>
        <v>1838864.7281152608</v>
      </c>
      <c r="AJ219" s="94">
        <f t="shared" ref="AJ219:BO219" si="1206">AJ211+AJ218</f>
        <v>1700505.0947606466</v>
      </c>
      <c r="AK219" s="94">
        <f t="shared" si="1206"/>
        <v>1750722.6790486195</v>
      </c>
      <c r="AL219" s="94">
        <f t="shared" si="1206"/>
        <v>2118757.3149986686</v>
      </c>
      <c r="AM219" s="94">
        <f t="shared" si="1206"/>
        <v>1798046.6966777733</v>
      </c>
      <c r="AN219" s="94">
        <f t="shared" si="1206"/>
        <v>2111281.1215385473</v>
      </c>
      <c r="AO219" s="94">
        <f t="shared" si="1206"/>
        <v>2025570.0900476561</v>
      </c>
      <c r="AP219" s="94">
        <f t="shared" si="1206"/>
        <v>2224436.8922281424</v>
      </c>
      <c r="AQ219" s="94">
        <f t="shared" si="1206"/>
        <v>2365227.2315713614</v>
      </c>
      <c r="AR219" s="94">
        <f t="shared" si="1206"/>
        <v>619404.54486484453</v>
      </c>
      <c r="AS219" s="94">
        <f t="shared" si="1206"/>
        <v>439751.44770824746</v>
      </c>
      <c r="AT219" s="94">
        <f t="shared" si="1206"/>
        <v>450373.78424345545</v>
      </c>
      <c r="AU219" s="94">
        <f t="shared" si="1206"/>
        <v>-183095.69693181542</v>
      </c>
      <c r="AV219" s="94">
        <f t="shared" si="1206"/>
        <v>-290205.41505956568</v>
      </c>
      <c r="AW219" s="94">
        <f t="shared" si="1206"/>
        <v>-117742.74265136872</v>
      </c>
      <c r="AX219" s="94">
        <f t="shared" si="1206"/>
        <v>113240.95277944804</v>
      </c>
      <c r="AY219" s="94">
        <f t="shared" si="1206"/>
        <v>226432.80685193394</v>
      </c>
      <c r="AZ219" s="94">
        <f t="shared" si="1206"/>
        <v>375826.10685193393</v>
      </c>
      <c r="BA219" s="94">
        <f t="shared" si="1206"/>
        <v>295452.28685193392</v>
      </c>
      <c r="BB219" s="94">
        <f t="shared" si="1206"/>
        <v>394257.40685193392</v>
      </c>
      <c r="BC219" s="94">
        <f t="shared" si="1206"/>
        <v>284971.56685193395</v>
      </c>
      <c r="BD219" s="94">
        <f t="shared" si="1206"/>
        <v>14069.616851933941</v>
      </c>
      <c r="BE219" s="94">
        <f t="shared" si="1206"/>
        <v>-154253.40314806605</v>
      </c>
      <c r="BF219" s="94">
        <f t="shared" si="1206"/>
        <v>-127415.05314806604</v>
      </c>
      <c r="BG219" s="94">
        <f t="shared" si="1206"/>
        <v>-362179.40314806602</v>
      </c>
      <c r="BH219" s="94">
        <f t="shared" si="1206"/>
        <v>-371978.83314806601</v>
      </c>
      <c r="BI219" s="94">
        <f t="shared" si="1206"/>
        <v>-317682.27314806601</v>
      </c>
      <c r="BJ219" s="94">
        <f t="shared" si="1206"/>
        <v>-56928.953148066008</v>
      </c>
      <c r="BK219" s="94">
        <f t="shared" si="1206"/>
        <v>246821.75685193384</v>
      </c>
      <c r="BL219" s="94">
        <f t="shared" si="1206"/>
        <v>-122024.30314806616</v>
      </c>
      <c r="BM219" s="94">
        <f t="shared" si="1206"/>
        <v>-3545.5831480661582</v>
      </c>
      <c r="BN219" s="94">
        <f t="shared" si="1206"/>
        <v>54667.15685193384</v>
      </c>
      <c r="BO219" s="94">
        <f t="shared" si="1206"/>
        <v>423608.77685193386</v>
      </c>
      <c r="BP219" s="94">
        <f t="shared" ref="BP219:DS219" si="1207">BP211+BP218</f>
        <v>108873.83685193391</v>
      </c>
      <c r="BQ219" s="94">
        <f t="shared" si="1207"/>
        <v>300627.53685193392</v>
      </c>
      <c r="BR219" s="94">
        <f t="shared" si="1207"/>
        <v>216225.47685193393</v>
      </c>
      <c r="BS219" s="94">
        <f t="shared" si="1207"/>
        <v>736594.37685193401</v>
      </c>
      <c r="BT219" s="94">
        <f t="shared" si="1207"/>
        <v>848376.93685193406</v>
      </c>
      <c r="BU219" s="94">
        <f t="shared" si="1207"/>
        <v>349865.38685193408</v>
      </c>
      <c r="BV219" s="94">
        <f t="shared" si="1207"/>
        <v>170507.30685193409</v>
      </c>
      <c r="BW219" s="94">
        <f t="shared" si="1207"/>
        <v>516633.18685193406</v>
      </c>
      <c r="BX219" s="94">
        <f t="shared" si="1207"/>
        <v>499388.80685193406</v>
      </c>
      <c r="BY219" s="94">
        <f t="shared" si="1207"/>
        <v>790399.17685193405</v>
      </c>
      <c r="BZ219" s="94">
        <f t="shared" si="1207"/>
        <v>812671.21685193409</v>
      </c>
      <c r="CA219" s="94">
        <f t="shared" si="1207"/>
        <v>1527522.4868519341</v>
      </c>
      <c r="CB219" s="94">
        <f t="shared" si="1207"/>
        <v>1194062.79</v>
      </c>
      <c r="CC219" s="94">
        <f t="shared" si="1207"/>
        <v>1038961.39</v>
      </c>
      <c r="CD219" s="94">
        <f t="shared" si="1207"/>
        <v>1023740.9400000001</v>
      </c>
      <c r="CE219" s="94">
        <f t="shared" si="1207"/>
        <v>1325362.17</v>
      </c>
      <c r="CF219" s="94">
        <f t="shared" si="1207"/>
        <v>1373368.66</v>
      </c>
      <c r="CG219" s="94">
        <f t="shared" si="1207"/>
        <v>791448.23999999987</v>
      </c>
      <c r="CH219" s="94">
        <f t="shared" si="1207"/>
        <v>1013931.9899999999</v>
      </c>
      <c r="CI219" s="94">
        <f t="shared" si="1207"/>
        <v>1067138.3699999999</v>
      </c>
      <c r="CJ219" s="94">
        <f t="shared" ref="CJ219:CU219" si="1208">CJ211+CJ218</f>
        <v>1165407.8099999998</v>
      </c>
      <c r="CK219" s="94">
        <f t="shared" si="1208"/>
        <v>1469212.0799999998</v>
      </c>
      <c r="CL219" s="94">
        <f t="shared" si="1208"/>
        <v>1401217.8699999999</v>
      </c>
      <c r="CM219" s="94">
        <f t="shared" si="1208"/>
        <v>1826202.66</v>
      </c>
      <c r="CN219" s="94">
        <f t="shared" si="1208"/>
        <v>908378.13</v>
      </c>
      <c r="CO219" s="94">
        <f t="shared" si="1208"/>
        <v>1005958.65</v>
      </c>
      <c r="CP219" s="94">
        <f t="shared" si="1208"/>
        <v>1163714.8999999999</v>
      </c>
      <c r="CQ219" s="94">
        <f t="shared" si="1208"/>
        <v>1387574.48</v>
      </c>
      <c r="CR219" s="94">
        <f t="shared" si="1208"/>
        <v>1663585.33</v>
      </c>
      <c r="CS219" s="94">
        <f t="shared" si="1208"/>
        <v>1369279.9800000002</v>
      </c>
      <c r="CT219" s="94">
        <f t="shared" si="1208"/>
        <v>1413743.6300000001</v>
      </c>
      <c r="CU219" s="94">
        <f t="shared" si="1208"/>
        <v>2123857.9900000002</v>
      </c>
      <c r="CV219" s="94">
        <f t="shared" ref="CV219:DH219" si="1209">CV211+CV218</f>
        <v>3152908.64</v>
      </c>
      <c r="CW219" s="94">
        <f t="shared" si="1209"/>
        <v>3516874.98</v>
      </c>
      <c r="CX219" s="94">
        <f t="shared" si="1209"/>
        <v>3357700.21</v>
      </c>
      <c r="CY219" s="94">
        <f t="shared" si="1209"/>
        <v>4321403.92</v>
      </c>
      <c r="CZ219" s="94">
        <f t="shared" si="1209"/>
        <v>3340265.2241675998</v>
      </c>
      <c r="DA219" s="94">
        <f t="shared" si="1209"/>
        <v>3007469.6741676</v>
      </c>
      <c r="DB219" s="94">
        <f t="shared" si="1209"/>
        <v>3081381.1641676002</v>
      </c>
      <c r="DC219" s="94">
        <f t="shared" si="1209"/>
        <v>3384906.9341676002</v>
      </c>
      <c r="DD219" s="94">
        <f t="shared" si="1209"/>
        <v>3684922.9341676002</v>
      </c>
      <c r="DE219" s="94">
        <f t="shared" si="1209"/>
        <v>2862171.4241676005</v>
      </c>
      <c r="DF219" s="94">
        <f t="shared" si="1209"/>
        <v>2622764.9741676003</v>
      </c>
      <c r="DG219" s="94">
        <f t="shared" si="1209"/>
        <v>2978823.4641676005</v>
      </c>
      <c r="DH219" s="94">
        <f t="shared" si="1209"/>
        <v>3305715.2341676005</v>
      </c>
      <c r="DI219" s="94">
        <f t="shared" si="1207"/>
        <v>3720301.7441676008</v>
      </c>
      <c r="DJ219" s="94">
        <f t="shared" si="1207"/>
        <v>3842230.6441676007</v>
      </c>
      <c r="DK219" s="94">
        <f t="shared" si="1207"/>
        <v>4612406.9641676005</v>
      </c>
      <c r="DL219" s="94">
        <f t="shared" si="1207"/>
        <v>1608399.4</v>
      </c>
      <c r="DM219" s="94">
        <f t="shared" si="1207"/>
        <v>1562920.47</v>
      </c>
      <c r="DN219" s="94">
        <f t="shared" si="1207"/>
        <v>1876324.0699999998</v>
      </c>
      <c r="DO219" s="94">
        <f t="shared" si="1207"/>
        <v>1787787.43</v>
      </c>
      <c r="DP219" s="94">
        <f t="shared" si="1207"/>
        <v>2110231.9299999997</v>
      </c>
      <c r="DQ219" s="94">
        <f t="shared" si="1207"/>
        <v>1392503.0499999998</v>
      </c>
      <c r="DR219" s="94">
        <f t="shared" si="1207"/>
        <v>1231168.2899999998</v>
      </c>
      <c r="DS219" s="94">
        <f t="shared" si="1207"/>
        <v>1572836.4699999997</v>
      </c>
      <c r="DT219" s="94">
        <f t="shared" ref="DT219:DW219" si="1210">DT211+DT218</f>
        <v>1105242.0899999999</v>
      </c>
      <c r="DU219" s="94">
        <f t="shared" si="1210"/>
        <v>268943.0199999999</v>
      </c>
      <c r="DV219" s="94">
        <f t="shared" si="1210"/>
        <v>-886372.42</v>
      </c>
      <c r="DW219" s="94">
        <f t="shared" si="1210"/>
        <v>88093.429999999935</v>
      </c>
      <c r="DX219" s="94">
        <f t="shared" ref="DX219:EG219" si="1211">DX211+DX218</f>
        <v>-573970.53</v>
      </c>
      <c r="DY219" s="94">
        <f t="shared" si="1211"/>
        <v>-361288.20000000007</v>
      </c>
      <c r="DZ219" s="94">
        <f t="shared" si="1211"/>
        <v>272024.37999999989</v>
      </c>
      <c r="EA219" s="94">
        <f t="shared" si="1211"/>
        <v>8840.6399999998976</v>
      </c>
      <c r="EB219" s="94">
        <f t="shared" si="1211"/>
        <v>337038.17999999988</v>
      </c>
      <c r="EC219" s="94">
        <f t="shared" si="1211"/>
        <v>-492214.76000000007</v>
      </c>
      <c r="ED219" s="94">
        <f t="shared" si="1211"/>
        <v>-1246579.6100000001</v>
      </c>
      <c r="EE219" s="94">
        <f t="shared" si="1211"/>
        <v>-2522133.27</v>
      </c>
      <c r="EF219" s="94">
        <f t="shared" si="1211"/>
        <v>-3725421.3200000003</v>
      </c>
      <c r="EG219" s="94">
        <f t="shared" si="1211"/>
        <v>-4860357.2700000005</v>
      </c>
      <c r="EH219" s="94">
        <f t="shared" ref="EH219:EI219" si="1212">EH211+EH218</f>
        <v>-4860357.2700000005</v>
      </c>
      <c r="EI219" s="94">
        <f t="shared" si="1212"/>
        <v>-4860357.2700000005</v>
      </c>
    </row>
    <row r="220" spans="1:139" x14ac:dyDescent="0.2">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c r="AN220" s="91"/>
      <c r="AO220" s="91"/>
      <c r="AP220" s="91"/>
      <c r="AQ220" s="91"/>
      <c r="AR220" s="91"/>
      <c r="AS220" s="91"/>
      <c r="AT220" s="91"/>
      <c r="AU220" s="91"/>
      <c r="AV220" s="91"/>
      <c r="AW220" s="91"/>
      <c r="AX220" s="91"/>
      <c r="AY220" s="91"/>
      <c r="AZ220" s="91"/>
      <c r="BA220" s="91"/>
      <c r="BB220" s="91"/>
      <c r="BC220" s="91"/>
      <c r="BD220" s="91"/>
      <c r="BE220" s="91"/>
      <c r="BF220" s="91"/>
      <c r="BG220" s="91"/>
      <c r="BH220" s="91"/>
      <c r="BI220" s="91"/>
      <c r="BJ220" s="91"/>
      <c r="BK220" s="91"/>
      <c r="BL220" s="91"/>
      <c r="BM220" s="91"/>
      <c r="BN220" s="91"/>
      <c r="BO220" s="91"/>
      <c r="BP220" s="91"/>
      <c r="BQ220" s="91"/>
      <c r="BR220" s="91"/>
      <c r="BS220" s="91"/>
      <c r="BT220" s="91"/>
      <c r="BU220" s="91"/>
      <c r="BV220" s="91"/>
      <c r="BW220" s="91"/>
      <c r="BX220" s="91"/>
      <c r="BY220" s="91"/>
      <c r="BZ220" s="91"/>
      <c r="CA220" s="91"/>
      <c r="CB220" s="91"/>
      <c r="CC220" s="91"/>
      <c r="CD220" s="91"/>
      <c r="CE220" s="91"/>
      <c r="CF220" s="94"/>
      <c r="CG220" s="94"/>
      <c r="CH220" s="94"/>
      <c r="CI220" s="94"/>
      <c r="CJ220" s="94"/>
      <c r="CK220" s="94"/>
      <c r="CL220" s="94"/>
      <c r="CM220" s="94"/>
      <c r="CN220" s="94"/>
      <c r="CO220" s="94"/>
      <c r="CP220" s="94"/>
      <c r="CQ220" s="94"/>
      <c r="CR220" s="94"/>
      <c r="CS220" s="94"/>
      <c r="CT220" s="94"/>
      <c r="CU220" s="94"/>
      <c r="CV220" s="94"/>
      <c r="CW220" s="94"/>
      <c r="CX220" s="94"/>
      <c r="CY220" s="94"/>
      <c r="CZ220" s="94"/>
      <c r="DA220" s="94"/>
      <c r="DB220" s="94"/>
      <c r="DC220" s="94"/>
      <c r="DD220" s="94"/>
      <c r="DE220" s="94"/>
      <c r="DF220" s="94"/>
      <c r="DG220" s="94"/>
      <c r="DH220" s="94"/>
      <c r="DI220" s="94"/>
      <c r="DJ220" s="94"/>
      <c r="DK220" s="94"/>
      <c r="DL220" s="94"/>
      <c r="DM220" s="94"/>
      <c r="DN220" s="94"/>
      <c r="DO220" s="94"/>
      <c r="DP220" s="94"/>
      <c r="DQ220" s="94"/>
      <c r="DR220" s="94"/>
      <c r="DS220" s="94"/>
      <c r="DT220" s="94"/>
      <c r="DU220" s="94"/>
      <c r="DV220" s="94"/>
      <c r="DW220" s="94"/>
      <c r="DX220" s="94"/>
      <c r="DY220" s="94"/>
      <c r="DZ220" s="94"/>
      <c r="EA220" s="94"/>
      <c r="EB220" s="94"/>
      <c r="EC220" s="94"/>
      <c r="ED220" s="94"/>
      <c r="EE220" s="94"/>
      <c r="EF220" s="94"/>
      <c r="EG220" s="94"/>
      <c r="EH220" s="94"/>
      <c r="EI220" s="94"/>
    </row>
    <row r="221" spans="1:139" ht="10.5" x14ac:dyDescent="0.25">
      <c r="A221" s="89" t="s">
        <v>168</v>
      </c>
      <c r="C221" s="91">
        <v>18237161</v>
      </c>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c r="BB221" s="90"/>
      <c r="BC221" s="90"/>
      <c r="BD221" s="90"/>
      <c r="BE221" s="90"/>
      <c r="BF221" s="90"/>
      <c r="BG221" s="90"/>
      <c r="BH221" s="90"/>
      <c r="BI221" s="90"/>
      <c r="BJ221" s="90"/>
      <c r="BK221" s="90"/>
      <c r="BL221" s="90"/>
      <c r="BM221" s="90"/>
      <c r="BN221" s="90"/>
      <c r="BO221" s="90"/>
      <c r="BP221" s="90"/>
      <c r="BQ221" s="90"/>
      <c r="BR221" s="90"/>
      <c r="BS221" s="90"/>
      <c r="BT221" s="90"/>
      <c r="BU221" s="90"/>
      <c r="BV221" s="90"/>
      <c r="BW221" s="90"/>
      <c r="BX221" s="90"/>
      <c r="BY221" s="90"/>
      <c r="BZ221" s="90"/>
      <c r="CA221" s="90"/>
      <c r="CB221" s="90"/>
      <c r="CC221" s="90"/>
      <c r="CD221" s="90"/>
      <c r="CE221" s="90"/>
      <c r="DV221" s="92"/>
      <c r="DW221" s="92"/>
      <c r="DX221" s="92"/>
      <c r="DY221" s="92"/>
      <c r="DZ221" s="92"/>
      <c r="EA221" s="92"/>
      <c r="EB221" s="92"/>
      <c r="EC221" s="92"/>
      <c r="ED221" s="92"/>
      <c r="EE221" s="92"/>
      <c r="EF221" s="92"/>
      <c r="EG221" s="92"/>
      <c r="EH221" s="92"/>
      <c r="EI221" s="92"/>
    </row>
    <row r="222" spans="1:139" x14ac:dyDescent="0.2">
      <c r="B222" s="90" t="s">
        <v>149</v>
      </c>
      <c r="C222" s="91"/>
      <c r="D222" s="94">
        <v>0</v>
      </c>
      <c r="E222" s="94">
        <f t="shared" ref="E222:AJ222" si="1213">D227</f>
        <v>0</v>
      </c>
      <c r="F222" s="94">
        <f t="shared" si="1213"/>
        <v>0</v>
      </c>
      <c r="G222" s="94">
        <f t="shared" si="1213"/>
        <v>0</v>
      </c>
      <c r="H222" s="94">
        <f t="shared" si="1213"/>
        <v>0</v>
      </c>
      <c r="I222" s="94">
        <f t="shared" si="1213"/>
        <v>0</v>
      </c>
      <c r="J222" s="94">
        <f t="shared" si="1213"/>
        <v>0</v>
      </c>
      <c r="K222" s="94">
        <f t="shared" si="1213"/>
        <v>0</v>
      </c>
      <c r="L222" s="94">
        <f t="shared" si="1213"/>
        <v>0</v>
      </c>
      <c r="M222" s="94">
        <f t="shared" si="1213"/>
        <v>0</v>
      </c>
      <c r="N222" s="94">
        <f t="shared" si="1213"/>
        <v>0</v>
      </c>
      <c r="O222" s="94">
        <f t="shared" si="1213"/>
        <v>0</v>
      </c>
      <c r="P222" s="94">
        <f t="shared" si="1213"/>
        <v>0</v>
      </c>
      <c r="Q222" s="94">
        <f t="shared" si="1213"/>
        <v>0</v>
      </c>
      <c r="R222" s="94">
        <f t="shared" si="1213"/>
        <v>0</v>
      </c>
      <c r="S222" s="94">
        <f t="shared" si="1213"/>
        <v>0</v>
      </c>
      <c r="T222" s="94">
        <f t="shared" si="1213"/>
        <v>0</v>
      </c>
      <c r="U222" s="94">
        <f t="shared" si="1213"/>
        <v>0</v>
      </c>
      <c r="V222" s="94">
        <f t="shared" si="1213"/>
        <v>0</v>
      </c>
      <c r="W222" s="94">
        <f t="shared" si="1213"/>
        <v>0</v>
      </c>
      <c r="X222" s="94">
        <f t="shared" si="1213"/>
        <v>0</v>
      </c>
      <c r="Y222" s="94">
        <f t="shared" si="1213"/>
        <v>0</v>
      </c>
      <c r="Z222" s="94">
        <f t="shared" si="1213"/>
        <v>0</v>
      </c>
      <c r="AA222" s="94">
        <f t="shared" si="1213"/>
        <v>0</v>
      </c>
      <c r="AB222" s="94">
        <f t="shared" si="1213"/>
        <v>0</v>
      </c>
      <c r="AC222" s="94">
        <f t="shared" si="1213"/>
        <v>0</v>
      </c>
      <c r="AD222" s="94">
        <f t="shared" si="1213"/>
        <v>0</v>
      </c>
      <c r="AE222" s="94">
        <f t="shared" si="1213"/>
        <v>0</v>
      </c>
      <c r="AF222" s="94">
        <f t="shared" si="1213"/>
        <v>0</v>
      </c>
      <c r="AG222" s="94">
        <f t="shared" si="1213"/>
        <v>0</v>
      </c>
      <c r="AH222" s="94">
        <f t="shared" si="1213"/>
        <v>0</v>
      </c>
      <c r="AI222" s="94">
        <f t="shared" si="1213"/>
        <v>0</v>
      </c>
      <c r="AJ222" s="94">
        <f t="shared" si="1213"/>
        <v>0</v>
      </c>
      <c r="AK222" s="94">
        <f t="shared" ref="AK222:BP222" si="1214">AJ227</f>
        <v>0</v>
      </c>
      <c r="AL222" s="94">
        <f t="shared" si="1214"/>
        <v>0</v>
      </c>
      <c r="AM222" s="94">
        <f t="shared" si="1214"/>
        <v>0</v>
      </c>
      <c r="AN222" s="94">
        <f t="shared" si="1214"/>
        <v>0</v>
      </c>
      <c r="AO222" s="94">
        <f t="shared" si="1214"/>
        <v>0</v>
      </c>
      <c r="AP222" s="94">
        <f t="shared" si="1214"/>
        <v>0</v>
      </c>
      <c r="AQ222" s="94">
        <f t="shared" si="1214"/>
        <v>0</v>
      </c>
      <c r="AR222" s="94">
        <f t="shared" si="1214"/>
        <v>0</v>
      </c>
      <c r="AS222" s="94">
        <f t="shared" si="1214"/>
        <v>0</v>
      </c>
      <c r="AT222" s="94">
        <f t="shared" si="1214"/>
        <v>0</v>
      </c>
      <c r="AU222" s="94">
        <f t="shared" si="1214"/>
        <v>0</v>
      </c>
      <c r="AV222" s="94">
        <f t="shared" si="1214"/>
        <v>0</v>
      </c>
      <c r="AW222" s="94">
        <f t="shared" si="1214"/>
        <v>0</v>
      </c>
      <c r="AX222" s="94">
        <f t="shared" si="1214"/>
        <v>0</v>
      </c>
      <c r="AY222" s="94">
        <f t="shared" si="1214"/>
        <v>0</v>
      </c>
      <c r="AZ222" s="94">
        <f t="shared" si="1214"/>
        <v>0</v>
      </c>
      <c r="BA222" s="94">
        <f t="shared" si="1214"/>
        <v>0</v>
      </c>
      <c r="BB222" s="94">
        <f t="shared" si="1214"/>
        <v>0</v>
      </c>
      <c r="BC222" s="94">
        <f t="shared" si="1214"/>
        <v>0</v>
      </c>
      <c r="BD222" s="94">
        <f t="shared" si="1214"/>
        <v>0</v>
      </c>
      <c r="BE222" s="94">
        <f t="shared" si="1214"/>
        <v>0</v>
      </c>
      <c r="BF222" s="94">
        <f t="shared" si="1214"/>
        <v>0</v>
      </c>
      <c r="BG222" s="94">
        <f t="shared" si="1214"/>
        <v>0</v>
      </c>
      <c r="BH222" s="94">
        <f t="shared" si="1214"/>
        <v>0</v>
      </c>
      <c r="BI222" s="94">
        <f t="shared" si="1214"/>
        <v>0</v>
      </c>
      <c r="BJ222" s="94">
        <f t="shared" si="1214"/>
        <v>0</v>
      </c>
      <c r="BK222" s="94">
        <f t="shared" si="1214"/>
        <v>0</v>
      </c>
      <c r="BL222" s="94">
        <f t="shared" si="1214"/>
        <v>0</v>
      </c>
      <c r="BM222" s="94">
        <f t="shared" si="1214"/>
        <v>1010556.0386670001</v>
      </c>
      <c r="BN222" s="94">
        <f t="shared" si="1214"/>
        <v>1010556.0386670001</v>
      </c>
      <c r="BO222" s="94">
        <f t="shared" si="1214"/>
        <v>1010556.0386670001</v>
      </c>
      <c r="BP222" s="94">
        <f t="shared" si="1214"/>
        <v>1010556.0386670001</v>
      </c>
      <c r="BQ222" s="94">
        <f t="shared" ref="BQ222:DU222" si="1215">BP227</f>
        <v>0</v>
      </c>
      <c r="BR222" s="94">
        <f t="shared" si="1215"/>
        <v>0</v>
      </c>
      <c r="BS222" s="94">
        <f t="shared" si="1215"/>
        <v>0</v>
      </c>
      <c r="BT222" s="94">
        <f t="shared" si="1215"/>
        <v>0</v>
      </c>
      <c r="BU222" s="94">
        <f t="shared" si="1215"/>
        <v>0</v>
      </c>
      <c r="BV222" s="94">
        <f t="shared" si="1215"/>
        <v>0</v>
      </c>
      <c r="BW222" s="94">
        <f t="shared" si="1215"/>
        <v>0</v>
      </c>
      <c r="BX222" s="94">
        <f t="shared" si="1215"/>
        <v>0</v>
      </c>
      <c r="BY222" s="94">
        <f t="shared" si="1215"/>
        <v>0</v>
      </c>
      <c r="BZ222" s="94">
        <f t="shared" si="1215"/>
        <v>0</v>
      </c>
      <c r="CA222" s="94">
        <f t="shared" si="1215"/>
        <v>0</v>
      </c>
      <c r="CB222" s="94">
        <f t="shared" si="1215"/>
        <v>0</v>
      </c>
      <c r="CC222" s="94">
        <f t="shared" si="1215"/>
        <v>0</v>
      </c>
      <c r="CD222" s="94">
        <f t="shared" si="1215"/>
        <v>0</v>
      </c>
      <c r="CE222" s="94">
        <f t="shared" si="1215"/>
        <v>0</v>
      </c>
      <c r="CF222" s="94">
        <f t="shared" si="1215"/>
        <v>0</v>
      </c>
      <c r="CG222" s="94">
        <f t="shared" si="1215"/>
        <v>0</v>
      </c>
      <c r="CH222" s="94">
        <f t="shared" si="1215"/>
        <v>0</v>
      </c>
      <c r="CI222" s="94">
        <f t="shared" si="1215"/>
        <v>0</v>
      </c>
      <c r="CJ222" s="94">
        <f t="shared" ref="CJ222" si="1216">CI227</f>
        <v>0</v>
      </c>
      <c r="CK222" s="94">
        <f t="shared" ref="CK222" si="1217">CJ227</f>
        <v>0</v>
      </c>
      <c r="CL222" s="94">
        <f t="shared" ref="CL222" si="1218">CK227</f>
        <v>0</v>
      </c>
      <c r="CM222" s="94">
        <f t="shared" ref="CM222" si="1219">CL227</f>
        <v>0</v>
      </c>
      <c r="CN222" s="94">
        <f t="shared" ref="CN222" si="1220">CM227</f>
        <v>0</v>
      </c>
      <c r="CO222" s="94">
        <f t="shared" ref="CO222" si="1221">CN227</f>
        <v>0</v>
      </c>
      <c r="CP222" s="94">
        <f t="shared" ref="CP222" si="1222">CO227</f>
        <v>0</v>
      </c>
      <c r="CQ222" s="94">
        <f t="shared" ref="CQ222" si="1223">CP227</f>
        <v>0</v>
      </c>
      <c r="CR222" s="94">
        <f t="shared" ref="CR222" si="1224">CQ227</f>
        <v>0</v>
      </c>
      <c r="CS222" s="94">
        <f t="shared" ref="CS222" si="1225">CR227</f>
        <v>0</v>
      </c>
      <c r="CT222" s="94">
        <f t="shared" ref="CT222" si="1226">CS227</f>
        <v>0</v>
      </c>
      <c r="CU222" s="94">
        <f t="shared" ref="CU222" si="1227">CT227</f>
        <v>0</v>
      </c>
      <c r="CV222" s="94">
        <f t="shared" ref="CV222" si="1228">CU227</f>
        <v>0</v>
      </c>
      <c r="CW222" s="94">
        <f t="shared" ref="CW222" si="1229">CV227</f>
        <v>0</v>
      </c>
      <c r="CX222" s="94">
        <f t="shared" ref="CX222" si="1230">CW227</f>
        <v>0</v>
      </c>
      <c r="CY222" s="94">
        <f t="shared" ref="CY222" si="1231">CX227</f>
        <v>0</v>
      </c>
      <c r="CZ222" s="94">
        <f t="shared" ref="CZ222" si="1232">CY227</f>
        <v>0</v>
      </c>
      <c r="DA222" s="94">
        <f t="shared" ref="DA222" si="1233">CZ227</f>
        <v>0</v>
      </c>
      <c r="DB222" s="94">
        <f t="shared" ref="DB222" si="1234">DA227</f>
        <v>0</v>
      </c>
      <c r="DC222" s="94">
        <f t="shared" ref="DC222" si="1235">DB227</f>
        <v>0</v>
      </c>
      <c r="DD222" s="94">
        <f t="shared" ref="DD222" si="1236">DC227</f>
        <v>0</v>
      </c>
      <c r="DE222" s="94">
        <f t="shared" ref="DE222" si="1237">DD227</f>
        <v>0</v>
      </c>
      <c r="DF222" s="94">
        <f t="shared" ref="DF222" si="1238">DE227</f>
        <v>0</v>
      </c>
      <c r="DG222" s="94">
        <f t="shared" ref="DG222" si="1239">DF227</f>
        <v>0</v>
      </c>
      <c r="DH222" s="94">
        <f t="shared" ref="DH222" si="1240">DG227</f>
        <v>0</v>
      </c>
      <c r="DI222" s="94">
        <f t="shared" ref="DI222" si="1241">DH227</f>
        <v>0</v>
      </c>
      <c r="DJ222" s="94">
        <f t="shared" si="1215"/>
        <v>0</v>
      </c>
      <c r="DK222" s="94">
        <f t="shared" si="1215"/>
        <v>0</v>
      </c>
      <c r="DL222" s="94">
        <f t="shared" si="1215"/>
        <v>0</v>
      </c>
      <c r="DM222" s="94">
        <f t="shared" si="1215"/>
        <v>0</v>
      </c>
      <c r="DN222" s="94">
        <f t="shared" si="1215"/>
        <v>0</v>
      </c>
      <c r="DO222" s="94">
        <f t="shared" si="1215"/>
        <v>0</v>
      </c>
      <c r="DP222" s="94">
        <f t="shared" si="1215"/>
        <v>0</v>
      </c>
      <c r="DQ222" s="94">
        <f t="shared" si="1215"/>
        <v>0</v>
      </c>
      <c r="DR222" s="94">
        <f t="shared" si="1215"/>
        <v>0</v>
      </c>
      <c r="DS222" s="94">
        <f t="shared" si="1215"/>
        <v>0</v>
      </c>
      <c r="DT222" s="94">
        <f t="shared" si="1215"/>
        <v>0</v>
      </c>
      <c r="DU222" s="94">
        <f t="shared" si="1215"/>
        <v>0</v>
      </c>
      <c r="DV222" s="94">
        <f t="shared" ref="DV222" si="1242">DU227</f>
        <v>0</v>
      </c>
      <c r="DW222" s="94">
        <f t="shared" ref="DW222" si="1243">DV227</f>
        <v>0</v>
      </c>
      <c r="DX222" s="94">
        <f t="shared" ref="DX222" si="1244">DW227</f>
        <v>0</v>
      </c>
      <c r="DY222" s="94">
        <f t="shared" ref="DY222" si="1245">DX227</f>
        <v>0</v>
      </c>
      <c r="DZ222" s="94">
        <f t="shared" ref="DZ222" si="1246">DY227</f>
        <v>0</v>
      </c>
      <c r="EA222" s="94">
        <f t="shared" ref="EA222" si="1247">DZ227</f>
        <v>0</v>
      </c>
      <c r="EB222" s="94">
        <f t="shared" ref="EB222" si="1248">EA227</f>
        <v>0</v>
      </c>
      <c r="EC222" s="94">
        <f t="shared" ref="EC222" si="1249">EB227</f>
        <v>0</v>
      </c>
      <c r="ED222" s="94">
        <f t="shared" ref="ED222" si="1250">EC227</f>
        <v>0</v>
      </c>
      <c r="EE222" s="94">
        <f t="shared" ref="EE222" si="1251">ED227</f>
        <v>0</v>
      </c>
      <c r="EF222" s="94">
        <f t="shared" ref="EF222" si="1252">EE227</f>
        <v>0</v>
      </c>
      <c r="EG222" s="94">
        <f t="shared" ref="EG222" si="1253">EF227</f>
        <v>0</v>
      </c>
      <c r="EH222" s="94">
        <f t="shared" ref="EH222" si="1254">EG227</f>
        <v>0</v>
      </c>
      <c r="EI222" s="94">
        <f t="shared" ref="EI222" si="1255">EH227</f>
        <v>0</v>
      </c>
    </row>
    <row r="223" spans="1:139" x14ac:dyDescent="0.2">
      <c r="B223" s="90" t="s">
        <v>150</v>
      </c>
      <c r="C223" s="90"/>
      <c r="D223" s="22">
        <v>0</v>
      </c>
      <c r="E223" s="22">
        <v>0</v>
      </c>
      <c r="F223" s="22">
        <v>0</v>
      </c>
      <c r="G223" s="22">
        <v>0</v>
      </c>
      <c r="H223" s="22">
        <v>0</v>
      </c>
      <c r="I223" s="22">
        <v>0</v>
      </c>
      <c r="J223" s="22">
        <v>0</v>
      </c>
      <c r="K223" s="22">
        <v>0</v>
      </c>
      <c r="L223" s="22">
        <v>0</v>
      </c>
      <c r="M223" s="22">
        <v>0</v>
      </c>
      <c r="N223" s="22">
        <v>0</v>
      </c>
      <c r="O223" s="22">
        <v>0</v>
      </c>
      <c r="P223" s="22">
        <v>0</v>
      </c>
      <c r="Q223" s="22">
        <v>0</v>
      </c>
      <c r="R223" s="22">
        <v>0</v>
      </c>
      <c r="S223" s="22">
        <v>0</v>
      </c>
      <c r="T223" s="22">
        <v>0</v>
      </c>
      <c r="U223" s="22">
        <v>0</v>
      </c>
      <c r="V223" s="22">
        <v>0</v>
      </c>
      <c r="W223" s="22">
        <v>0</v>
      </c>
      <c r="X223" s="22">
        <v>0</v>
      </c>
      <c r="Y223" s="22">
        <v>0</v>
      </c>
      <c r="Z223" s="22">
        <v>0</v>
      </c>
      <c r="AA223" s="22">
        <v>0</v>
      </c>
      <c r="AB223" s="22">
        <v>0</v>
      </c>
      <c r="AC223" s="22">
        <v>0</v>
      </c>
      <c r="AD223" s="22">
        <v>0</v>
      </c>
      <c r="AE223" s="22">
        <v>0</v>
      </c>
      <c r="AF223" s="22">
        <v>0</v>
      </c>
      <c r="AG223" s="22">
        <v>0</v>
      </c>
      <c r="AH223" s="22">
        <v>0</v>
      </c>
      <c r="AI223" s="22">
        <v>0</v>
      </c>
      <c r="AJ223" s="22">
        <v>0</v>
      </c>
      <c r="AK223" s="22">
        <v>0</v>
      </c>
      <c r="AL223" s="22">
        <v>0</v>
      </c>
      <c r="AM223" s="22">
        <v>0</v>
      </c>
      <c r="AN223" s="22">
        <v>0</v>
      </c>
      <c r="AO223" s="22">
        <v>0</v>
      </c>
      <c r="AP223" s="22">
        <v>0</v>
      </c>
      <c r="AQ223" s="22">
        <v>0</v>
      </c>
      <c r="AR223" s="22">
        <v>0</v>
      </c>
      <c r="AS223" s="22">
        <v>0</v>
      </c>
      <c r="AT223" s="22">
        <v>0</v>
      </c>
      <c r="AU223" s="22">
        <v>0</v>
      </c>
      <c r="AV223" s="22">
        <v>0</v>
      </c>
      <c r="AW223" s="22">
        <v>0</v>
      </c>
      <c r="AX223" s="22">
        <v>0</v>
      </c>
      <c r="AY223" s="22">
        <v>0</v>
      </c>
      <c r="AZ223" s="22">
        <v>0</v>
      </c>
      <c r="BA223" s="22">
        <v>0</v>
      </c>
      <c r="BB223" s="22">
        <v>0</v>
      </c>
      <c r="BC223" s="22">
        <v>0</v>
      </c>
      <c r="BD223" s="22">
        <v>0</v>
      </c>
      <c r="BE223" s="22">
        <v>0</v>
      </c>
      <c r="BF223" s="22">
        <v>0</v>
      </c>
      <c r="BG223" s="22">
        <v>0</v>
      </c>
      <c r="BH223" s="22">
        <v>0</v>
      </c>
      <c r="BI223" s="22">
        <v>0</v>
      </c>
      <c r="BJ223" s="22">
        <v>0</v>
      </c>
      <c r="BK223" s="22">
        <v>0</v>
      </c>
      <c r="BL223" s="22">
        <v>0</v>
      </c>
      <c r="BM223" s="22">
        <v>0</v>
      </c>
      <c r="BN223" s="22">
        <v>0</v>
      </c>
      <c r="BO223" s="22">
        <v>0</v>
      </c>
      <c r="BP223" s="22">
        <v>-1010556.0386670001</v>
      </c>
      <c r="BQ223" s="22">
        <v>0</v>
      </c>
      <c r="BR223" s="22">
        <v>0</v>
      </c>
      <c r="BS223" s="22">
        <v>0</v>
      </c>
      <c r="BT223" s="22">
        <v>0</v>
      </c>
      <c r="BU223" s="22">
        <v>0</v>
      </c>
      <c r="BV223" s="22">
        <v>0</v>
      </c>
      <c r="BW223" s="22">
        <v>0</v>
      </c>
      <c r="BX223" s="22">
        <v>0</v>
      </c>
      <c r="BY223" s="22">
        <v>0</v>
      </c>
      <c r="BZ223" s="22">
        <v>0</v>
      </c>
      <c r="CA223" s="22">
        <v>0</v>
      </c>
      <c r="CB223" s="22">
        <v>0</v>
      </c>
      <c r="CC223" s="22">
        <v>0</v>
      </c>
      <c r="CD223" s="22">
        <v>0</v>
      </c>
      <c r="CE223" s="22">
        <v>0</v>
      </c>
      <c r="CF223" s="22">
        <v>0</v>
      </c>
      <c r="CG223" s="22">
        <v>0</v>
      </c>
      <c r="CH223" s="22">
        <v>0</v>
      </c>
      <c r="CI223" s="22">
        <v>0</v>
      </c>
      <c r="CJ223" s="22">
        <v>0</v>
      </c>
      <c r="CK223" s="22">
        <v>0</v>
      </c>
      <c r="CL223" s="22">
        <v>0</v>
      </c>
      <c r="CM223" s="22">
        <v>0</v>
      </c>
      <c r="CN223" s="22">
        <v>0</v>
      </c>
      <c r="CO223" s="22">
        <v>0</v>
      </c>
      <c r="CP223" s="22">
        <v>0</v>
      </c>
      <c r="CQ223" s="22">
        <v>0</v>
      </c>
      <c r="CR223" s="22">
        <v>0</v>
      </c>
      <c r="CS223" s="22">
        <v>0</v>
      </c>
      <c r="CT223" s="22">
        <v>0</v>
      </c>
      <c r="CU223" s="22">
        <v>0</v>
      </c>
      <c r="CV223" s="22">
        <v>0</v>
      </c>
      <c r="CW223" s="22">
        <v>0</v>
      </c>
      <c r="CX223" s="22">
        <v>0</v>
      </c>
      <c r="CY223" s="22">
        <v>0</v>
      </c>
      <c r="CZ223" s="22">
        <v>0</v>
      </c>
      <c r="DA223" s="22">
        <v>0</v>
      </c>
      <c r="DB223" s="22">
        <v>0</v>
      </c>
      <c r="DC223" s="22">
        <v>0</v>
      </c>
      <c r="DD223" s="22">
        <v>0</v>
      </c>
      <c r="DE223" s="22">
        <v>0</v>
      </c>
      <c r="DF223" s="22">
        <v>0</v>
      </c>
      <c r="DG223" s="22">
        <v>0</v>
      </c>
      <c r="DH223" s="22">
        <v>0</v>
      </c>
      <c r="DI223" s="22">
        <v>0</v>
      </c>
      <c r="DJ223" s="22">
        <v>0</v>
      </c>
      <c r="DK223" s="22">
        <v>0</v>
      </c>
      <c r="DL223" s="22">
        <v>0</v>
      </c>
      <c r="DM223" s="22">
        <v>0</v>
      </c>
      <c r="DN223" s="22">
        <v>0</v>
      </c>
      <c r="DO223" s="22">
        <v>0</v>
      </c>
      <c r="DP223" s="22">
        <v>0</v>
      </c>
      <c r="DQ223" s="22">
        <v>0</v>
      </c>
      <c r="DR223" s="22">
        <v>0</v>
      </c>
      <c r="DS223" s="22">
        <v>0</v>
      </c>
      <c r="DT223" s="22">
        <v>0</v>
      </c>
      <c r="DU223" s="22">
        <v>0</v>
      </c>
      <c r="DV223" s="22">
        <v>0</v>
      </c>
      <c r="DW223" s="22">
        <v>0</v>
      </c>
      <c r="DX223" s="22">
        <v>0</v>
      </c>
      <c r="DY223" s="22">
        <v>0</v>
      </c>
      <c r="DZ223" s="22">
        <v>0</v>
      </c>
      <c r="EA223" s="22">
        <v>0</v>
      </c>
      <c r="EB223" s="22">
        <v>0</v>
      </c>
      <c r="EC223" s="22">
        <v>0</v>
      </c>
      <c r="ED223" s="22">
        <v>0</v>
      </c>
      <c r="EE223" s="22">
        <v>0</v>
      </c>
      <c r="EF223" s="22">
        <v>0</v>
      </c>
      <c r="EG223" s="22">
        <v>0</v>
      </c>
      <c r="EH223" s="22">
        <v>0</v>
      </c>
      <c r="EI223" s="22">
        <v>0</v>
      </c>
    </row>
    <row r="224" spans="1:139" x14ac:dyDescent="0.2">
      <c r="B224" s="90" t="s">
        <v>164</v>
      </c>
      <c r="C224" s="90"/>
      <c r="D224" s="22">
        <v>0</v>
      </c>
      <c r="E224" s="22">
        <v>0</v>
      </c>
      <c r="F224" s="22">
        <v>0</v>
      </c>
      <c r="G224" s="22">
        <v>0</v>
      </c>
      <c r="H224" s="22">
        <v>0</v>
      </c>
      <c r="I224" s="22">
        <v>0</v>
      </c>
      <c r="J224" s="22">
        <v>0</v>
      </c>
      <c r="K224" s="22">
        <v>0</v>
      </c>
      <c r="L224" s="22">
        <v>0</v>
      </c>
      <c r="M224" s="22">
        <v>0</v>
      </c>
      <c r="N224" s="22">
        <v>0</v>
      </c>
      <c r="O224" s="22">
        <v>0</v>
      </c>
      <c r="P224" s="22">
        <v>0</v>
      </c>
      <c r="Q224" s="22">
        <v>0</v>
      </c>
      <c r="R224" s="22">
        <v>0</v>
      </c>
      <c r="S224" s="22">
        <v>0</v>
      </c>
      <c r="T224" s="22">
        <v>0</v>
      </c>
      <c r="U224" s="22">
        <v>0</v>
      </c>
      <c r="V224" s="22">
        <v>0</v>
      </c>
      <c r="W224" s="22">
        <v>0</v>
      </c>
      <c r="X224" s="22">
        <v>0</v>
      </c>
      <c r="Y224" s="22">
        <v>0</v>
      </c>
      <c r="Z224" s="22">
        <v>0</v>
      </c>
      <c r="AA224" s="22">
        <v>0</v>
      </c>
      <c r="AB224" s="22">
        <v>0</v>
      </c>
      <c r="AC224" s="22">
        <v>0</v>
      </c>
      <c r="AD224" s="22">
        <v>0</v>
      </c>
      <c r="AE224" s="22">
        <v>0</v>
      </c>
      <c r="AF224" s="22">
        <v>0</v>
      </c>
      <c r="AG224" s="22">
        <v>0</v>
      </c>
      <c r="AH224" s="22">
        <v>0</v>
      </c>
      <c r="AI224" s="22">
        <v>0</v>
      </c>
      <c r="AJ224" s="22">
        <v>0</v>
      </c>
      <c r="AK224" s="22">
        <v>0</v>
      </c>
      <c r="AL224" s="22">
        <v>0</v>
      </c>
      <c r="AM224" s="22">
        <v>0</v>
      </c>
      <c r="AN224" s="22">
        <v>0</v>
      </c>
      <c r="AO224" s="22">
        <v>0</v>
      </c>
      <c r="AP224" s="22">
        <v>0</v>
      </c>
      <c r="AQ224" s="22">
        <v>0</v>
      </c>
      <c r="AR224" s="22">
        <v>0</v>
      </c>
      <c r="AS224" s="22">
        <v>0</v>
      </c>
      <c r="AT224" s="22">
        <v>0</v>
      </c>
      <c r="AU224" s="22">
        <v>0</v>
      </c>
      <c r="AV224" s="22">
        <v>0</v>
      </c>
      <c r="AW224" s="22">
        <v>0</v>
      </c>
      <c r="AX224" s="22">
        <v>0</v>
      </c>
      <c r="AY224" s="22">
        <v>0</v>
      </c>
      <c r="AZ224" s="22">
        <v>0</v>
      </c>
      <c r="BA224" s="22">
        <v>0</v>
      </c>
      <c r="BB224" s="22">
        <v>0</v>
      </c>
      <c r="BC224" s="22">
        <v>0</v>
      </c>
      <c r="BD224" s="22">
        <v>0</v>
      </c>
      <c r="BE224" s="22">
        <v>0</v>
      </c>
      <c r="BF224" s="22">
        <v>0</v>
      </c>
      <c r="BG224" s="22">
        <v>0</v>
      </c>
      <c r="BH224" s="22">
        <v>0</v>
      </c>
      <c r="BI224" s="22">
        <v>0</v>
      </c>
      <c r="BJ224" s="22">
        <v>0</v>
      </c>
      <c r="BK224" s="22">
        <v>0</v>
      </c>
      <c r="BL224" s="22">
        <v>1010556.0386670001</v>
      </c>
      <c r="BM224" s="22">
        <v>0</v>
      </c>
      <c r="BN224" s="22">
        <v>0</v>
      </c>
      <c r="BO224" s="22">
        <v>0</v>
      </c>
      <c r="BP224" s="22">
        <v>0</v>
      </c>
      <c r="BQ224" s="22">
        <v>0</v>
      </c>
      <c r="BR224" s="22">
        <v>0</v>
      </c>
      <c r="BS224" s="22">
        <v>0</v>
      </c>
      <c r="BT224" s="22">
        <v>0</v>
      </c>
      <c r="BU224" s="22">
        <v>0</v>
      </c>
      <c r="BV224" s="22">
        <v>0</v>
      </c>
      <c r="BW224" s="22">
        <v>0</v>
      </c>
      <c r="BX224" s="22">
        <v>0</v>
      </c>
      <c r="BY224" s="22">
        <v>0</v>
      </c>
      <c r="BZ224" s="22">
        <v>0</v>
      </c>
      <c r="CA224" s="22">
        <v>0</v>
      </c>
      <c r="CB224" s="22">
        <v>0</v>
      </c>
      <c r="CC224" s="22">
        <v>0</v>
      </c>
      <c r="CD224" s="22">
        <v>0</v>
      </c>
      <c r="CE224" s="22">
        <v>0</v>
      </c>
      <c r="CF224" s="22">
        <v>0</v>
      </c>
      <c r="CG224" s="22">
        <v>0</v>
      </c>
      <c r="CH224" s="22">
        <v>0</v>
      </c>
      <c r="CI224" s="22">
        <v>0</v>
      </c>
      <c r="CJ224" s="22">
        <v>0</v>
      </c>
      <c r="CK224" s="22">
        <v>0</v>
      </c>
      <c r="CL224" s="22">
        <v>0</v>
      </c>
      <c r="CM224" s="22">
        <v>0</v>
      </c>
      <c r="CN224" s="22">
        <v>0</v>
      </c>
      <c r="CO224" s="22">
        <v>0</v>
      </c>
      <c r="CP224" s="22">
        <v>0</v>
      </c>
      <c r="CQ224" s="22">
        <v>0</v>
      </c>
      <c r="CR224" s="22">
        <v>0</v>
      </c>
      <c r="CS224" s="22">
        <v>0</v>
      </c>
      <c r="CT224" s="22">
        <v>0</v>
      </c>
      <c r="CU224" s="22">
        <v>0</v>
      </c>
      <c r="CV224" s="22">
        <v>0</v>
      </c>
      <c r="CW224" s="22">
        <v>0</v>
      </c>
      <c r="CX224" s="22">
        <v>0</v>
      </c>
      <c r="CY224" s="22">
        <v>0</v>
      </c>
      <c r="CZ224" s="22">
        <v>0</v>
      </c>
      <c r="DA224" s="22">
        <v>0</v>
      </c>
      <c r="DB224" s="22">
        <v>0</v>
      </c>
      <c r="DC224" s="22">
        <v>0</v>
      </c>
      <c r="DD224" s="22">
        <v>0</v>
      </c>
      <c r="DE224" s="22">
        <v>0</v>
      </c>
      <c r="DF224" s="22">
        <v>0</v>
      </c>
      <c r="DG224" s="22">
        <v>0</v>
      </c>
      <c r="DH224" s="22">
        <v>0</v>
      </c>
      <c r="DI224" s="22">
        <v>0</v>
      </c>
      <c r="DJ224" s="22">
        <v>0</v>
      </c>
      <c r="DK224" s="22">
        <v>0</v>
      </c>
      <c r="DL224" s="22">
        <v>0</v>
      </c>
      <c r="DM224" s="22">
        <v>0</v>
      </c>
      <c r="DN224" s="22">
        <v>0</v>
      </c>
      <c r="DO224" s="22">
        <v>0</v>
      </c>
      <c r="DP224" s="22">
        <v>0</v>
      </c>
      <c r="DQ224" s="22">
        <v>0</v>
      </c>
      <c r="DR224" s="22">
        <v>0</v>
      </c>
      <c r="DS224" s="22">
        <v>0</v>
      </c>
      <c r="DT224" s="22">
        <v>0</v>
      </c>
      <c r="DU224" s="22">
        <v>0</v>
      </c>
      <c r="DV224" s="22">
        <v>0</v>
      </c>
      <c r="DW224" s="22">
        <v>0</v>
      </c>
      <c r="DX224" s="22">
        <v>0</v>
      </c>
      <c r="DY224" s="22">
        <v>0</v>
      </c>
      <c r="DZ224" s="22">
        <v>0</v>
      </c>
      <c r="EA224" s="22">
        <v>0</v>
      </c>
      <c r="EB224" s="22">
        <v>0</v>
      </c>
      <c r="EC224" s="22">
        <v>0</v>
      </c>
      <c r="ED224" s="22">
        <v>0</v>
      </c>
      <c r="EE224" s="22">
        <v>0</v>
      </c>
      <c r="EF224" s="22">
        <v>0</v>
      </c>
      <c r="EG224" s="22">
        <v>0</v>
      </c>
      <c r="EH224" s="22">
        <v>0</v>
      </c>
      <c r="EI224" s="22">
        <v>0</v>
      </c>
    </row>
    <row r="225" spans="1:139" x14ac:dyDescent="0.2">
      <c r="B225" s="90" t="s">
        <v>162</v>
      </c>
      <c r="D225" s="22">
        <v>0</v>
      </c>
      <c r="E225" s="22">
        <v>0</v>
      </c>
      <c r="F225" s="22">
        <v>0</v>
      </c>
      <c r="G225" s="22">
        <v>0</v>
      </c>
      <c r="H225" s="22">
        <v>0</v>
      </c>
      <c r="I225" s="22">
        <v>0</v>
      </c>
      <c r="J225" s="22">
        <v>0</v>
      </c>
      <c r="K225" s="22">
        <v>0</v>
      </c>
      <c r="L225" s="22">
        <v>0</v>
      </c>
      <c r="M225" s="22">
        <v>0</v>
      </c>
      <c r="N225" s="22">
        <v>0</v>
      </c>
      <c r="O225" s="22">
        <v>0</v>
      </c>
      <c r="P225" s="22">
        <v>0</v>
      </c>
      <c r="Q225" s="22">
        <v>0</v>
      </c>
      <c r="R225" s="22">
        <v>0</v>
      </c>
      <c r="S225" s="22">
        <v>0</v>
      </c>
      <c r="T225" s="22">
        <v>0</v>
      </c>
      <c r="U225" s="22">
        <v>0</v>
      </c>
      <c r="V225" s="22">
        <v>0</v>
      </c>
      <c r="W225" s="22">
        <v>0</v>
      </c>
      <c r="X225" s="22">
        <v>0</v>
      </c>
      <c r="Y225" s="22">
        <v>0</v>
      </c>
      <c r="Z225" s="22">
        <v>0</v>
      </c>
      <c r="AA225" s="22">
        <v>0</v>
      </c>
      <c r="AB225" s="22">
        <v>0</v>
      </c>
      <c r="AC225" s="22">
        <v>0</v>
      </c>
      <c r="AD225" s="22">
        <v>0</v>
      </c>
      <c r="AE225" s="22">
        <v>0</v>
      </c>
      <c r="AF225" s="22">
        <v>0</v>
      </c>
      <c r="AG225" s="22">
        <v>0</v>
      </c>
      <c r="AH225" s="22">
        <v>0</v>
      </c>
      <c r="AI225" s="22">
        <v>0</v>
      </c>
      <c r="AJ225" s="22">
        <v>0</v>
      </c>
      <c r="AK225" s="22">
        <v>0</v>
      </c>
      <c r="AL225" s="22">
        <v>0</v>
      </c>
      <c r="AM225" s="22">
        <v>0</v>
      </c>
      <c r="AN225" s="22">
        <v>0</v>
      </c>
      <c r="AO225" s="22">
        <v>0</v>
      </c>
      <c r="AP225" s="22">
        <v>0</v>
      </c>
      <c r="AQ225" s="22">
        <v>0</v>
      </c>
      <c r="AR225" s="22">
        <v>0</v>
      </c>
      <c r="AS225" s="22">
        <v>0</v>
      </c>
      <c r="AT225" s="22">
        <v>0</v>
      </c>
      <c r="AU225" s="22">
        <v>0</v>
      </c>
      <c r="AV225" s="22">
        <v>0</v>
      </c>
      <c r="AW225" s="22">
        <v>0</v>
      </c>
      <c r="AX225" s="22">
        <v>0</v>
      </c>
      <c r="AY225" s="22">
        <v>0</v>
      </c>
      <c r="AZ225" s="22">
        <v>0</v>
      </c>
      <c r="BA225" s="22">
        <v>0</v>
      </c>
      <c r="BB225" s="22">
        <v>0</v>
      </c>
      <c r="BC225" s="22">
        <v>0</v>
      </c>
      <c r="BD225" s="22">
        <v>0</v>
      </c>
      <c r="BE225" s="22">
        <v>0</v>
      </c>
      <c r="BF225" s="22">
        <v>0</v>
      </c>
      <c r="BG225" s="22">
        <v>0</v>
      </c>
      <c r="BH225" s="22">
        <v>0</v>
      </c>
      <c r="BI225" s="22">
        <v>0</v>
      </c>
      <c r="BJ225" s="22">
        <v>0</v>
      </c>
      <c r="BK225" s="22">
        <v>0</v>
      </c>
      <c r="BL225" s="22">
        <v>0</v>
      </c>
      <c r="BM225" s="22">
        <v>0</v>
      </c>
      <c r="BN225" s="22">
        <v>0</v>
      </c>
      <c r="BO225" s="22">
        <v>0</v>
      </c>
      <c r="BP225" s="22">
        <v>0</v>
      </c>
      <c r="BQ225" s="22">
        <v>0</v>
      </c>
      <c r="BR225" s="22">
        <v>0</v>
      </c>
      <c r="BS225" s="22">
        <v>0</v>
      </c>
      <c r="BT225" s="22">
        <v>0</v>
      </c>
      <c r="BU225" s="22">
        <v>0</v>
      </c>
      <c r="BV225" s="22">
        <v>0</v>
      </c>
      <c r="BW225" s="22">
        <v>0</v>
      </c>
      <c r="BX225" s="22">
        <v>0</v>
      </c>
      <c r="BY225" s="22">
        <v>0</v>
      </c>
      <c r="BZ225" s="22">
        <v>0</v>
      </c>
      <c r="CA225" s="22">
        <v>0</v>
      </c>
      <c r="CB225" s="22">
        <v>0</v>
      </c>
      <c r="CC225" s="22">
        <v>0</v>
      </c>
      <c r="CD225" s="22">
        <v>0</v>
      </c>
      <c r="CE225" s="22">
        <v>0</v>
      </c>
      <c r="CF225" s="22">
        <v>0</v>
      </c>
      <c r="CG225" s="22">
        <v>0</v>
      </c>
      <c r="CH225" s="22">
        <v>0</v>
      </c>
      <c r="CI225" s="22">
        <v>0</v>
      </c>
      <c r="CJ225" s="22">
        <v>0</v>
      </c>
      <c r="CK225" s="22">
        <v>0</v>
      </c>
      <c r="CL225" s="22">
        <v>0</v>
      </c>
      <c r="CM225" s="22">
        <v>0</v>
      </c>
      <c r="CN225" s="22">
        <v>0</v>
      </c>
      <c r="CO225" s="22">
        <v>0</v>
      </c>
      <c r="CP225" s="22">
        <v>0</v>
      </c>
      <c r="CQ225" s="22">
        <v>0</v>
      </c>
      <c r="CR225" s="22">
        <v>0</v>
      </c>
      <c r="CS225" s="22">
        <v>0</v>
      </c>
      <c r="CT225" s="22">
        <v>0</v>
      </c>
      <c r="CU225" s="22">
        <v>0</v>
      </c>
      <c r="CV225" s="22">
        <v>0</v>
      </c>
      <c r="CW225" s="22">
        <v>0</v>
      </c>
      <c r="CX225" s="22">
        <v>0</v>
      </c>
      <c r="CY225" s="22">
        <v>0</v>
      </c>
      <c r="CZ225" s="22">
        <v>0</v>
      </c>
      <c r="DA225" s="22">
        <v>0</v>
      </c>
      <c r="DB225" s="22">
        <v>0</v>
      </c>
      <c r="DC225" s="22">
        <v>0</v>
      </c>
      <c r="DD225" s="22">
        <v>0</v>
      </c>
      <c r="DE225" s="22">
        <v>0</v>
      </c>
      <c r="DF225" s="22">
        <v>0</v>
      </c>
      <c r="DG225" s="22">
        <v>0</v>
      </c>
      <c r="DH225" s="22">
        <v>0</v>
      </c>
      <c r="DI225" s="22">
        <v>0</v>
      </c>
      <c r="DJ225" s="22">
        <v>0</v>
      </c>
      <c r="DK225" s="22">
        <v>0</v>
      </c>
      <c r="DL225" s="22">
        <v>0</v>
      </c>
      <c r="DM225" s="22">
        <v>0</v>
      </c>
      <c r="DN225" s="22">
        <v>0</v>
      </c>
      <c r="DO225" s="22">
        <v>0</v>
      </c>
      <c r="DP225" s="22">
        <v>0</v>
      </c>
      <c r="DQ225" s="22">
        <v>0</v>
      </c>
      <c r="DR225" s="22">
        <v>0</v>
      </c>
      <c r="DS225" s="22">
        <v>0</v>
      </c>
      <c r="DT225" s="22">
        <v>0</v>
      </c>
      <c r="DU225" s="22">
        <v>0</v>
      </c>
      <c r="DV225" s="22">
        <v>0</v>
      </c>
      <c r="DW225" s="22">
        <v>0</v>
      </c>
      <c r="DX225" s="22">
        <v>0</v>
      </c>
      <c r="DY225" s="22">
        <v>0</v>
      </c>
      <c r="DZ225" s="22">
        <v>0</v>
      </c>
      <c r="EA225" s="22">
        <v>0</v>
      </c>
      <c r="EB225" s="22">
        <v>0</v>
      </c>
      <c r="EC225" s="22">
        <v>0</v>
      </c>
      <c r="ED225" s="22">
        <v>0</v>
      </c>
      <c r="EE225" s="22">
        <v>0</v>
      </c>
      <c r="EF225" s="22">
        <v>0</v>
      </c>
      <c r="EG225" s="22">
        <v>0</v>
      </c>
      <c r="EH225" s="22">
        <v>0</v>
      </c>
      <c r="EI225" s="22">
        <v>0</v>
      </c>
    </row>
    <row r="226" spans="1:139" x14ac:dyDescent="0.2">
      <c r="B226" s="90" t="s">
        <v>152</v>
      </c>
      <c r="D226" s="18">
        <f t="shared" ref="D226:AI226" si="1256">SUM(D223:D225)</f>
        <v>0</v>
      </c>
      <c r="E226" s="18">
        <f t="shared" si="1256"/>
        <v>0</v>
      </c>
      <c r="F226" s="18">
        <f t="shared" si="1256"/>
        <v>0</v>
      </c>
      <c r="G226" s="18">
        <f t="shared" si="1256"/>
        <v>0</v>
      </c>
      <c r="H226" s="18">
        <f t="shared" si="1256"/>
        <v>0</v>
      </c>
      <c r="I226" s="18">
        <f t="shared" si="1256"/>
        <v>0</v>
      </c>
      <c r="J226" s="18">
        <f t="shared" si="1256"/>
        <v>0</v>
      </c>
      <c r="K226" s="18">
        <f t="shared" si="1256"/>
        <v>0</v>
      </c>
      <c r="L226" s="18">
        <f t="shared" si="1256"/>
        <v>0</v>
      </c>
      <c r="M226" s="18">
        <f t="shared" si="1256"/>
        <v>0</v>
      </c>
      <c r="N226" s="18">
        <f t="shared" si="1256"/>
        <v>0</v>
      </c>
      <c r="O226" s="18">
        <f t="shared" si="1256"/>
        <v>0</v>
      </c>
      <c r="P226" s="18">
        <f t="shared" si="1256"/>
        <v>0</v>
      </c>
      <c r="Q226" s="18">
        <f t="shared" si="1256"/>
        <v>0</v>
      </c>
      <c r="R226" s="18">
        <f t="shared" si="1256"/>
        <v>0</v>
      </c>
      <c r="S226" s="18">
        <f t="shared" si="1256"/>
        <v>0</v>
      </c>
      <c r="T226" s="18">
        <f t="shared" si="1256"/>
        <v>0</v>
      </c>
      <c r="U226" s="18">
        <f t="shared" si="1256"/>
        <v>0</v>
      </c>
      <c r="V226" s="18">
        <f t="shared" si="1256"/>
        <v>0</v>
      </c>
      <c r="W226" s="18">
        <f t="shared" si="1256"/>
        <v>0</v>
      </c>
      <c r="X226" s="18">
        <f t="shared" si="1256"/>
        <v>0</v>
      </c>
      <c r="Y226" s="18">
        <f t="shared" si="1256"/>
        <v>0</v>
      </c>
      <c r="Z226" s="18">
        <f t="shared" si="1256"/>
        <v>0</v>
      </c>
      <c r="AA226" s="18">
        <f t="shared" si="1256"/>
        <v>0</v>
      </c>
      <c r="AB226" s="18">
        <f t="shared" si="1256"/>
        <v>0</v>
      </c>
      <c r="AC226" s="18">
        <f t="shared" si="1256"/>
        <v>0</v>
      </c>
      <c r="AD226" s="18">
        <f t="shared" si="1256"/>
        <v>0</v>
      </c>
      <c r="AE226" s="18">
        <f t="shared" si="1256"/>
        <v>0</v>
      </c>
      <c r="AF226" s="18">
        <f t="shared" si="1256"/>
        <v>0</v>
      </c>
      <c r="AG226" s="18">
        <f t="shared" si="1256"/>
        <v>0</v>
      </c>
      <c r="AH226" s="18">
        <f t="shared" si="1256"/>
        <v>0</v>
      </c>
      <c r="AI226" s="18">
        <f t="shared" si="1256"/>
        <v>0</v>
      </c>
      <c r="AJ226" s="18">
        <f t="shared" ref="AJ226:BO226" si="1257">SUM(AJ223:AJ225)</f>
        <v>0</v>
      </c>
      <c r="AK226" s="18">
        <f t="shared" si="1257"/>
        <v>0</v>
      </c>
      <c r="AL226" s="18">
        <f t="shared" si="1257"/>
        <v>0</v>
      </c>
      <c r="AM226" s="18">
        <f t="shared" si="1257"/>
        <v>0</v>
      </c>
      <c r="AN226" s="18">
        <f t="shared" si="1257"/>
        <v>0</v>
      </c>
      <c r="AO226" s="18">
        <f t="shared" si="1257"/>
        <v>0</v>
      </c>
      <c r="AP226" s="18">
        <f t="shared" si="1257"/>
        <v>0</v>
      </c>
      <c r="AQ226" s="18">
        <f t="shared" si="1257"/>
        <v>0</v>
      </c>
      <c r="AR226" s="18">
        <f t="shared" si="1257"/>
        <v>0</v>
      </c>
      <c r="AS226" s="18">
        <f t="shared" si="1257"/>
        <v>0</v>
      </c>
      <c r="AT226" s="18">
        <f t="shared" si="1257"/>
        <v>0</v>
      </c>
      <c r="AU226" s="18">
        <f t="shared" si="1257"/>
        <v>0</v>
      </c>
      <c r="AV226" s="18">
        <f t="shared" si="1257"/>
        <v>0</v>
      </c>
      <c r="AW226" s="18">
        <f t="shared" si="1257"/>
        <v>0</v>
      </c>
      <c r="AX226" s="18">
        <f t="shared" si="1257"/>
        <v>0</v>
      </c>
      <c r="AY226" s="18">
        <f t="shared" si="1257"/>
        <v>0</v>
      </c>
      <c r="AZ226" s="18">
        <f t="shared" si="1257"/>
        <v>0</v>
      </c>
      <c r="BA226" s="18">
        <f t="shared" si="1257"/>
        <v>0</v>
      </c>
      <c r="BB226" s="18">
        <f t="shared" si="1257"/>
        <v>0</v>
      </c>
      <c r="BC226" s="18">
        <f t="shared" si="1257"/>
        <v>0</v>
      </c>
      <c r="BD226" s="18">
        <f t="shared" si="1257"/>
        <v>0</v>
      </c>
      <c r="BE226" s="18">
        <f t="shared" si="1257"/>
        <v>0</v>
      </c>
      <c r="BF226" s="18">
        <f t="shared" si="1257"/>
        <v>0</v>
      </c>
      <c r="BG226" s="18">
        <f t="shared" si="1257"/>
        <v>0</v>
      </c>
      <c r="BH226" s="18">
        <f t="shared" si="1257"/>
        <v>0</v>
      </c>
      <c r="BI226" s="18">
        <f t="shared" si="1257"/>
        <v>0</v>
      </c>
      <c r="BJ226" s="18">
        <f t="shared" si="1257"/>
        <v>0</v>
      </c>
      <c r="BK226" s="18">
        <f t="shared" si="1257"/>
        <v>0</v>
      </c>
      <c r="BL226" s="18">
        <f t="shared" si="1257"/>
        <v>1010556.0386670001</v>
      </c>
      <c r="BM226" s="18">
        <f t="shared" si="1257"/>
        <v>0</v>
      </c>
      <c r="BN226" s="18">
        <f t="shared" si="1257"/>
        <v>0</v>
      </c>
      <c r="BO226" s="18">
        <f t="shared" si="1257"/>
        <v>0</v>
      </c>
      <c r="BP226" s="18">
        <f t="shared" ref="BP226:DS226" si="1258">SUM(BP223:BP225)</f>
        <v>-1010556.0386670001</v>
      </c>
      <c r="BQ226" s="18">
        <f t="shared" si="1258"/>
        <v>0</v>
      </c>
      <c r="BR226" s="18">
        <f t="shared" si="1258"/>
        <v>0</v>
      </c>
      <c r="BS226" s="18">
        <f t="shared" si="1258"/>
        <v>0</v>
      </c>
      <c r="BT226" s="18">
        <f t="shared" si="1258"/>
        <v>0</v>
      </c>
      <c r="BU226" s="18">
        <f t="shared" si="1258"/>
        <v>0</v>
      </c>
      <c r="BV226" s="18">
        <f t="shared" si="1258"/>
        <v>0</v>
      </c>
      <c r="BW226" s="18">
        <f t="shared" si="1258"/>
        <v>0</v>
      </c>
      <c r="BX226" s="18">
        <f t="shared" si="1258"/>
        <v>0</v>
      </c>
      <c r="BY226" s="18">
        <f t="shared" si="1258"/>
        <v>0</v>
      </c>
      <c r="BZ226" s="18">
        <f t="shared" si="1258"/>
        <v>0</v>
      </c>
      <c r="CA226" s="18">
        <f t="shared" si="1258"/>
        <v>0</v>
      </c>
      <c r="CB226" s="18">
        <f t="shared" si="1258"/>
        <v>0</v>
      </c>
      <c r="CC226" s="18">
        <f t="shared" si="1258"/>
        <v>0</v>
      </c>
      <c r="CD226" s="18">
        <f t="shared" si="1258"/>
        <v>0</v>
      </c>
      <c r="CE226" s="18">
        <f t="shared" si="1258"/>
        <v>0</v>
      </c>
      <c r="CF226" s="18">
        <f t="shared" si="1258"/>
        <v>0</v>
      </c>
      <c r="CG226" s="18">
        <f t="shared" si="1258"/>
        <v>0</v>
      </c>
      <c r="CH226" s="18">
        <f t="shared" si="1258"/>
        <v>0</v>
      </c>
      <c r="CI226" s="18">
        <f t="shared" si="1258"/>
        <v>0</v>
      </c>
      <c r="CJ226" s="18">
        <f t="shared" ref="CJ226:CU226" si="1259">SUM(CJ223:CJ225)</f>
        <v>0</v>
      </c>
      <c r="CK226" s="18">
        <f t="shared" si="1259"/>
        <v>0</v>
      </c>
      <c r="CL226" s="18">
        <f t="shared" si="1259"/>
        <v>0</v>
      </c>
      <c r="CM226" s="18">
        <f t="shared" si="1259"/>
        <v>0</v>
      </c>
      <c r="CN226" s="18">
        <f t="shared" si="1259"/>
        <v>0</v>
      </c>
      <c r="CO226" s="18">
        <f t="shared" si="1259"/>
        <v>0</v>
      </c>
      <c r="CP226" s="18">
        <f t="shared" si="1259"/>
        <v>0</v>
      </c>
      <c r="CQ226" s="18">
        <f t="shared" si="1259"/>
        <v>0</v>
      </c>
      <c r="CR226" s="18">
        <f t="shared" si="1259"/>
        <v>0</v>
      </c>
      <c r="CS226" s="18">
        <f t="shared" si="1259"/>
        <v>0</v>
      </c>
      <c r="CT226" s="18">
        <f t="shared" si="1259"/>
        <v>0</v>
      </c>
      <c r="CU226" s="18">
        <f t="shared" si="1259"/>
        <v>0</v>
      </c>
      <c r="CV226" s="18">
        <f t="shared" ref="CV226:DH226" si="1260">SUM(CV223:CV225)</f>
        <v>0</v>
      </c>
      <c r="CW226" s="18">
        <f t="shared" si="1260"/>
        <v>0</v>
      </c>
      <c r="CX226" s="18">
        <f t="shared" si="1260"/>
        <v>0</v>
      </c>
      <c r="CY226" s="18">
        <f t="shared" si="1260"/>
        <v>0</v>
      </c>
      <c r="CZ226" s="18">
        <f t="shared" si="1260"/>
        <v>0</v>
      </c>
      <c r="DA226" s="18">
        <f t="shared" si="1260"/>
        <v>0</v>
      </c>
      <c r="DB226" s="18">
        <f t="shared" si="1260"/>
        <v>0</v>
      </c>
      <c r="DC226" s="18">
        <f t="shared" si="1260"/>
        <v>0</v>
      </c>
      <c r="DD226" s="18">
        <f t="shared" si="1260"/>
        <v>0</v>
      </c>
      <c r="DE226" s="18">
        <f t="shared" si="1260"/>
        <v>0</v>
      </c>
      <c r="DF226" s="18">
        <f t="shared" si="1260"/>
        <v>0</v>
      </c>
      <c r="DG226" s="18">
        <f t="shared" si="1260"/>
        <v>0</v>
      </c>
      <c r="DH226" s="18">
        <f t="shared" si="1260"/>
        <v>0</v>
      </c>
      <c r="DI226" s="18">
        <f t="shared" si="1258"/>
        <v>0</v>
      </c>
      <c r="DJ226" s="18">
        <f t="shared" si="1258"/>
        <v>0</v>
      </c>
      <c r="DK226" s="18">
        <f t="shared" si="1258"/>
        <v>0</v>
      </c>
      <c r="DL226" s="18">
        <f t="shared" si="1258"/>
        <v>0</v>
      </c>
      <c r="DM226" s="18">
        <f t="shared" si="1258"/>
        <v>0</v>
      </c>
      <c r="DN226" s="18">
        <f t="shared" si="1258"/>
        <v>0</v>
      </c>
      <c r="DO226" s="18">
        <f t="shared" si="1258"/>
        <v>0</v>
      </c>
      <c r="DP226" s="18">
        <f t="shared" si="1258"/>
        <v>0</v>
      </c>
      <c r="DQ226" s="18">
        <f t="shared" si="1258"/>
        <v>0</v>
      </c>
      <c r="DR226" s="18">
        <f t="shared" si="1258"/>
        <v>0</v>
      </c>
      <c r="DS226" s="18">
        <f t="shared" si="1258"/>
        <v>0</v>
      </c>
      <c r="DT226" s="18">
        <f t="shared" ref="DT226:DU226" si="1261">SUM(DT223:DT225)</f>
        <v>0</v>
      </c>
      <c r="DU226" s="18">
        <f t="shared" si="1261"/>
        <v>0</v>
      </c>
      <c r="DV226" s="18">
        <f t="shared" ref="DV226:DW226" si="1262">SUM(DV223:DV225)</f>
        <v>0</v>
      </c>
      <c r="DW226" s="18">
        <f t="shared" si="1262"/>
        <v>0</v>
      </c>
      <c r="DX226" s="18">
        <f t="shared" ref="DX226:EG226" si="1263">SUM(DX223:DX225)</f>
        <v>0</v>
      </c>
      <c r="DY226" s="18">
        <f t="shared" si="1263"/>
        <v>0</v>
      </c>
      <c r="DZ226" s="18">
        <f t="shared" si="1263"/>
        <v>0</v>
      </c>
      <c r="EA226" s="18">
        <f t="shared" si="1263"/>
        <v>0</v>
      </c>
      <c r="EB226" s="18">
        <f t="shared" si="1263"/>
        <v>0</v>
      </c>
      <c r="EC226" s="18">
        <f t="shared" si="1263"/>
        <v>0</v>
      </c>
      <c r="ED226" s="18">
        <f t="shared" si="1263"/>
        <v>0</v>
      </c>
      <c r="EE226" s="18">
        <f t="shared" si="1263"/>
        <v>0</v>
      </c>
      <c r="EF226" s="18">
        <f t="shared" si="1263"/>
        <v>0</v>
      </c>
      <c r="EG226" s="18">
        <f t="shared" si="1263"/>
        <v>0</v>
      </c>
      <c r="EH226" s="18">
        <f t="shared" ref="EH226:EI226" si="1264">SUM(EH223:EH225)</f>
        <v>0</v>
      </c>
      <c r="EI226" s="18">
        <f t="shared" si="1264"/>
        <v>0</v>
      </c>
    </row>
    <row r="227" spans="1:139" x14ac:dyDescent="0.2">
      <c r="B227" s="90" t="s">
        <v>153</v>
      </c>
      <c r="D227" s="94">
        <f t="shared" ref="D227:AI227" si="1265">D222+D226</f>
        <v>0</v>
      </c>
      <c r="E227" s="94">
        <f t="shared" si="1265"/>
        <v>0</v>
      </c>
      <c r="F227" s="94">
        <f t="shared" si="1265"/>
        <v>0</v>
      </c>
      <c r="G227" s="94">
        <f t="shared" si="1265"/>
        <v>0</v>
      </c>
      <c r="H227" s="94">
        <f t="shared" si="1265"/>
        <v>0</v>
      </c>
      <c r="I227" s="94">
        <f t="shared" si="1265"/>
        <v>0</v>
      </c>
      <c r="J227" s="94">
        <f t="shared" si="1265"/>
        <v>0</v>
      </c>
      <c r="K227" s="94">
        <f t="shared" si="1265"/>
        <v>0</v>
      </c>
      <c r="L227" s="94">
        <f t="shared" si="1265"/>
        <v>0</v>
      </c>
      <c r="M227" s="94">
        <f t="shared" si="1265"/>
        <v>0</v>
      </c>
      <c r="N227" s="94">
        <f t="shared" si="1265"/>
        <v>0</v>
      </c>
      <c r="O227" s="94">
        <f t="shared" si="1265"/>
        <v>0</v>
      </c>
      <c r="P227" s="94">
        <f t="shared" si="1265"/>
        <v>0</v>
      </c>
      <c r="Q227" s="94">
        <f t="shared" si="1265"/>
        <v>0</v>
      </c>
      <c r="R227" s="94">
        <f t="shared" si="1265"/>
        <v>0</v>
      </c>
      <c r="S227" s="94">
        <f t="shared" si="1265"/>
        <v>0</v>
      </c>
      <c r="T227" s="94">
        <f t="shared" si="1265"/>
        <v>0</v>
      </c>
      <c r="U227" s="94">
        <f t="shared" si="1265"/>
        <v>0</v>
      </c>
      <c r="V227" s="94">
        <f t="shared" si="1265"/>
        <v>0</v>
      </c>
      <c r="W227" s="94">
        <f t="shared" si="1265"/>
        <v>0</v>
      </c>
      <c r="X227" s="94">
        <f t="shared" si="1265"/>
        <v>0</v>
      </c>
      <c r="Y227" s="94">
        <f t="shared" si="1265"/>
        <v>0</v>
      </c>
      <c r="Z227" s="94">
        <f t="shared" si="1265"/>
        <v>0</v>
      </c>
      <c r="AA227" s="94">
        <f t="shared" si="1265"/>
        <v>0</v>
      </c>
      <c r="AB227" s="94">
        <f t="shared" si="1265"/>
        <v>0</v>
      </c>
      <c r="AC227" s="94">
        <f t="shared" si="1265"/>
        <v>0</v>
      </c>
      <c r="AD227" s="94">
        <f t="shared" si="1265"/>
        <v>0</v>
      </c>
      <c r="AE227" s="94">
        <f t="shared" si="1265"/>
        <v>0</v>
      </c>
      <c r="AF227" s="94">
        <f t="shared" si="1265"/>
        <v>0</v>
      </c>
      <c r="AG227" s="94">
        <f t="shared" si="1265"/>
        <v>0</v>
      </c>
      <c r="AH227" s="94">
        <f t="shared" si="1265"/>
        <v>0</v>
      </c>
      <c r="AI227" s="94">
        <f t="shared" si="1265"/>
        <v>0</v>
      </c>
      <c r="AJ227" s="94">
        <f t="shared" ref="AJ227:BO227" si="1266">AJ222+AJ226</f>
        <v>0</v>
      </c>
      <c r="AK227" s="94">
        <f t="shared" si="1266"/>
        <v>0</v>
      </c>
      <c r="AL227" s="94">
        <f t="shared" si="1266"/>
        <v>0</v>
      </c>
      <c r="AM227" s="94">
        <f t="shared" si="1266"/>
        <v>0</v>
      </c>
      <c r="AN227" s="94">
        <f t="shared" si="1266"/>
        <v>0</v>
      </c>
      <c r="AO227" s="94">
        <f t="shared" si="1266"/>
        <v>0</v>
      </c>
      <c r="AP227" s="94">
        <f t="shared" si="1266"/>
        <v>0</v>
      </c>
      <c r="AQ227" s="94">
        <f t="shared" si="1266"/>
        <v>0</v>
      </c>
      <c r="AR227" s="94">
        <f t="shared" si="1266"/>
        <v>0</v>
      </c>
      <c r="AS227" s="94">
        <f t="shared" si="1266"/>
        <v>0</v>
      </c>
      <c r="AT227" s="94">
        <f t="shared" si="1266"/>
        <v>0</v>
      </c>
      <c r="AU227" s="94">
        <f t="shared" si="1266"/>
        <v>0</v>
      </c>
      <c r="AV227" s="94">
        <f t="shared" si="1266"/>
        <v>0</v>
      </c>
      <c r="AW227" s="94">
        <f t="shared" si="1266"/>
        <v>0</v>
      </c>
      <c r="AX227" s="94">
        <f t="shared" si="1266"/>
        <v>0</v>
      </c>
      <c r="AY227" s="94">
        <f t="shared" si="1266"/>
        <v>0</v>
      </c>
      <c r="AZ227" s="94">
        <f t="shared" si="1266"/>
        <v>0</v>
      </c>
      <c r="BA227" s="94">
        <f t="shared" si="1266"/>
        <v>0</v>
      </c>
      <c r="BB227" s="94">
        <f t="shared" si="1266"/>
        <v>0</v>
      </c>
      <c r="BC227" s="94">
        <f t="shared" si="1266"/>
        <v>0</v>
      </c>
      <c r="BD227" s="94">
        <f t="shared" si="1266"/>
        <v>0</v>
      </c>
      <c r="BE227" s="94">
        <f t="shared" si="1266"/>
        <v>0</v>
      </c>
      <c r="BF227" s="94">
        <f t="shared" si="1266"/>
        <v>0</v>
      </c>
      <c r="BG227" s="94">
        <f t="shared" si="1266"/>
        <v>0</v>
      </c>
      <c r="BH227" s="94">
        <f t="shared" si="1266"/>
        <v>0</v>
      </c>
      <c r="BI227" s="94">
        <f t="shared" si="1266"/>
        <v>0</v>
      </c>
      <c r="BJ227" s="94">
        <f t="shared" si="1266"/>
        <v>0</v>
      </c>
      <c r="BK227" s="94">
        <f t="shared" si="1266"/>
        <v>0</v>
      </c>
      <c r="BL227" s="94">
        <f t="shared" si="1266"/>
        <v>1010556.0386670001</v>
      </c>
      <c r="BM227" s="94">
        <f t="shared" si="1266"/>
        <v>1010556.0386670001</v>
      </c>
      <c r="BN227" s="94">
        <f t="shared" si="1266"/>
        <v>1010556.0386670001</v>
      </c>
      <c r="BO227" s="94">
        <f t="shared" si="1266"/>
        <v>1010556.0386670001</v>
      </c>
      <c r="BP227" s="94">
        <f t="shared" ref="BP227:DS227" si="1267">BP222+BP226</f>
        <v>0</v>
      </c>
      <c r="BQ227" s="94">
        <f t="shared" si="1267"/>
        <v>0</v>
      </c>
      <c r="BR227" s="94">
        <f t="shared" si="1267"/>
        <v>0</v>
      </c>
      <c r="BS227" s="94">
        <f t="shared" si="1267"/>
        <v>0</v>
      </c>
      <c r="BT227" s="94">
        <f t="shared" si="1267"/>
        <v>0</v>
      </c>
      <c r="BU227" s="94">
        <f t="shared" si="1267"/>
        <v>0</v>
      </c>
      <c r="BV227" s="94">
        <f t="shared" si="1267"/>
        <v>0</v>
      </c>
      <c r="BW227" s="94">
        <f t="shared" si="1267"/>
        <v>0</v>
      </c>
      <c r="BX227" s="94">
        <f t="shared" si="1267"/>
        <v>0</v>
      </c>
      <c r="BY227" s="94">
        <f t="shared" si="1267"/>
        <v>0</v>
      </c>
      <c r="BZ227" s="94">
        <f t="shared" si="1267"/>
        <v>0</v>
      </c>
      <c r="CA227" s="94">
        <f t="shared" si="1267"/>
        <v>0</v>
      </c>
      <c r="CB227" s="94">
        <f t="shared" si="1267"/>
        <v>0</v>
      </c>
      <c r="CC227" s="94">
        <f t="shared" si="1267"/>
        <v>0</v>
      </c>
      <c r="CD227" s="94">
        <f t="shared" si="1267"/>
        <v>0</v>
      </c>
      <c r="CE227" s="94">
        <f t="shared" si="1267"/>
        <v>0</v>
      </c>
      <c r="CF227" s="94">
        <f t="shared" si="1267"/>
        <v>0</v>
      </c>
      <c r="CG227" s="94">
        <f t="shared" si="1267"/>
        <v>0</v>
      </c>
      <c r="CH227" s="94">
        <f t="shared" si="1267"/>
        <v>0</v>
      </c>
      <c r="CI227" s="94">
        <f t="shared" si="1267"/>
        <v>0</v>
      </c>
      <c r="CJ227" s="94">
        <f t="shared" ref="CJ227:CT227" si="1268">CJ222+CJ226</f>
        <v>0</v>
      </c>
      <c r="CK227" s="94">
        <f t="shared" si="1268"/>
        <v>0</v>
      </c>
      <c r="CL227" s="94">
        <f t="shared" si="1268"/>
        <v>0</v>
      </c>
      <c r="CM227" s="94">
        <f t="shared" si="1268"/>
        <v>0</v>
      </c>
      <c r="CN227" s="94">
        <f t="shared" si="1268"/>
        <v>0</v>
      </c>
      <c r="CO227" s="94">
        <f t="shared" si="1268"/>
        <v>0</v>
      </c>
      <c r="CP227" s="94">
        <f t="shared" si="1268"/>
        <v>0</v>
      </c>
      <c r="CQ227" s="94">
        <f t="shared" si="1268"/>
        <v>0</v>
      </c>
      <c r="CR227" s="94">
        <f t="shared" si="1268"/>
        <v>0</v>
      </c>
      <c r="CS227" s="94">
        <f t="shared" si="1268"/>
        <v>0</v>
      </c>
      <c r="CT227" s="94">
        <f t="shared" si="1268"/>
        <v>0</v>
      </c>
      <c r="CU227" s="94">
        <f>CU222+CU226</f>
        <v>0</v>
      </c>
      <c r="CV227" s="94">
        <f t="shared" ref="CV227:DH227" si="1269">CV222+CV226</f>
        <v>0</v>
      </c>
      <c r="CW227" s="94">
        <f t="shared" si="1269"/>
        <v>0</v>
      </c>
      <c r="CX227" s="94">
        <f t="shared" si="1269"/>
        <v>0</v>
      </c>
      <c r="CY227" s="94">
        <f t="shared" si="1269"/>
        <v>0</v>
      </c>
      <c r="CZ227" s="94">
        <f t="shared" si="1269"/>
        <v>0</v>
      </c>
      <c r="DA227" s="94">
        <f t="shared" si="1269"/>
        <v>0</v>
      </c>
      <c r="DB227" s="94">
        <f t="shared" si="1269"/>
        <v>0</v>
      </c>
      <c r="DC227" s="94">
        <f t="shared" si="1269"/>
        <v>0</v>
      </c>
      <c r="DD227" s="94">
        <f t="shared" si="1269"/>
        <v>0</v>
      </c>
      <c r="DE227" s="94">
        <f t="shared" si="1269"/>
        <v>0</v>
      </c>
      <c r="DF227" s="94">
        <f t="shared" si="1269"/>
        <v>0</v>
      </c>
      <c r="DG227" s="94">
        <f t="shared" si="1269"/>
        <v>0</v>
      </c>
      <c r="DH227" s="94">
        <f t="shared" si="1269"/>
        <v>0</v>
      </c>
      <c r="DI227" s="94">
        <f t="shared" si="1267"/>
        <v>0</v>
      </c>
      <c r="DJ227" s="94">
        <f t="shared" si="1267"/>
        <v>0</v>
      </c>
      <c r="DK227" s="94">
        <f t="shared" si="1267"/>
        <v>0</v>
      </c>
      <c r="DL227" s="94">
        <f t="shared" si="1267"/>
        <v>0</v>
      </c>
      <c r="DM227" s="94">
        <f t="shared" si="1267"/>
        <v>0</v>
      </c>
      <c r="DN227" s="94">
        <f t="shared" si="1267"/>
        <v>0</v>
      </c>
      <c r="DO227" s="94">
        <f t="shared" si="1267"/>
        <v>0</v>
      </c>
      <c r="DP227" s="94">
        <f t="shared" si="1267"/>
        <v>0</v>
      </c>
      <c r="DQ227" s="94">
        <f t="shared" si="1267"/>
        <v>0</v>
      </c>
      <c r="DR227" s="94">
        <f t="shared" si="1267"/>
        <v>0</v>
      </c>
      <c r="DS227" s="94">
        <f t="shared" si="1267"/>
        <v>0</v>
      </c>
      <c r="DT227" s="94">
        <f t="shared" ref="DT227:DU227" si="1270">DT222+DT226</f>
        <v>0</v>
      </c>
      <c r="DU227" s="94">
        <f t="shared" si="1270"/>
        <v>0</v>
      </c>
      <c r="DV227" s="94">
        <f t="shared" ref="DV227:DW227" si="1271">DV222+DV226</f>
        <v>0</v>
      </c>
      <c r="DW227" s="94">
        <f t="shared" si="1271"/>
        <v>0</v>
      </c>
      <c r="DX227" s="94">
        <f t="shared" ref="DX227:EG227" si="1272">DX222+DX226</f>
        <v>0</v>
      </c>
      <c r="DY227" s="94">
        <f t="shared" si="1272"/>
        <v>0</v>
      </c>
      <c r="DZ227" s="94">
        <f t="shared" si="1272"/>
        <v>0</v>
      </c>
      <c r="EA227" s="94">
        <f t="shared" si="1272"/>
        <v>0</v>
      </c>
      <c r="EB227" s="94">
        <f t="shared" si="1272"/>
        <v>0</v>
      </c>
      <c r="EC227" s="94">
        <f t="shared" si="1272"/>
        <v>0</v>
      </c>
      <c r="ED227" s="94">
        <f t="shared" si="1272"/>
        <v>0</v>
      </c>
      <c r="EE227" s="94">
        <f t="shared" si="1272"/>
        <v>0</v>
      </c>
      <c r="EF227" s="94">
        <f t="shared" si="1272"/>
        <v>0</v>
      </c>
      <c r="EG227" s="94">
        <f t="shared" si="1272"/>
        <v>0</v>
      </c>
      <c r="EH227" s="94">
        <f t="shared" ref="EH227:EI227" si="1273">EH222+EH226</f>
        <v>0</v>
      </c>
      <c r="EI227" s="94">
        <f t="shared" si="1273"/>
        <v>0</v>
      </c>
    </row>
    <row r="228" spans="1:139" x14ac:dyDescent="0.2">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91"/>
      <c r="AN228" s="91"/>
      <c r="AO228" s="91"/>
      <c r="AP228" s="91"/>
      <c r="AQ228" s="91"/>
      <c r="AR228" s="91"/>
      <c r="AS228" s="91"/>
      <c r="AT228" s="91"/>
      <c r="AU228" s="91"/>
      <c r="AV228" s="91"/>
      <c r="AW228" s="91"/>
      <c r="AX228" s="91"/>
      <c r="AY228" s="91"/>
      <c r="AZ228" s="91"/>
      <c r="BA228" s="91"/>
      <c r="BB228" s="91"/>
      <c r="BC228" s="91"/>
      <c r="BD228" s="91"/>
      <c r="BE228" s="91"/>
      <c r="BF228" s="91"/>
      <c r="BG228" s="91"/>
      <c r="BH228" s="91"/>
      <c r="BI228" s="91"/>
      <c r="BJ228" s="91"/>
      <c r="BK228" s="91"/>
      <c r="BL228" s="91"/>
      <c r="BM228" s="91"/>
      <c r="BN228" s="91"/>
      <c r="BO228" s="91"/>
      <c r="BP228" s="91"/>
      <c r="BQ228" s="91"/>
      <c r="BR228" s="91"/>
      <c r="BS228" s="91"/>
      <c r="BT228" s="91"/>
      <c r="BU228" s="91"/>
      <c r="BV228" s="91"/>
      <c r="BW228" s="91"/>
      <c r="BX228" s="91"/>
      <c r="BY228" s="91"/>
      <c r="BZ228" s="91"/>
      <c r="CA228" s="91"/>
      <c r="CB228" s="91"/>
      <c r="CC228" s="91"/>
      <c r="CD228" s="91"/>
      <c r="CE228" s="91"/>
      <c r="CF228" s="91"/>
      <c r="CG228" s="91"/>
      <c r="CH228" s="91"/>
      <c r="CI228" s="91"/>
      <c r="CJ228" s="91"/>
      <c r="CK228" s="91"/>
      <c r="CL228" s="91"/>
      <c r="CM228" s="91"/>
      <c r="CN228" s="91"/>
      <c r="CO228" s="91"/>
      <c r="CP228" s="91"/>
      <c r="CQ228" s="91"/>
      <c r="CR228" s="91"/>
      <c r="CS228" s="91"/>
      <c r="CT228" s="91"/>
      <c r="CU228" s="91"/>
      <c r="CV228" s="91"/>
      <c r="CW228" s="91"/>
      <c r="CX228" s="91"/>
      <c r="CY228" s="91"/>
      <c r="CZ228" s="91"/>
      <c r="DA228" s="91"/>
      <c r="DB228" s="91"/>
      <c r="DC228" s="91"/>
      <c r="DD228" s="91"/>
      <c r="DE228" s="91"/>
      <c r="DF228" s="91"/>
      <c r="DG228" s="91"/>
      <c r="DH228" s="91"/>
      <c r="DI228" s="91"/>
      <c r="DJ228" s="91"/>
      <c r="DK228" s="91"/>
      <c r="DL228" s="91"/>
      <c r="DM228" s="91"/>
      <c r="DN228" s="91"/>
      <c r="DO228" s="91"/>
      <c r="DP228" s="91"/>
      <c r="DQ228" s="91"/>
      <c r="DR228" s="91"/>
      <c r="DS228" s="91"/>
      <c r="DT228" s="91"/>
      <c r="DU228" s="91"/>
      <c r="DV228" s="91"/>
      <c r="DW228" s="91"/>
      <c r="DX228" s="91"/>
      <c r="DY228" s="91"/>
      <c r="DZ228" s="91"/>
      <c r="EA228" s="91"/>
      <c r="EB228" s="91"/>
      <c r="EC228" s="91"/>
      <c r="ED228" s="91"/>
      <c r="EE228" s="91"/>
      <c r="EF228" s="91"/>
      <c r="EG228" s="91"/>
      <c r="EH228" s="91"/>
      <c r="EI228" s="91"/>
    </row>
    <row r="229" spans="1:139" ht="10.5" x14ac:dyDescent="0.25">
      <c r="A229" s="89" t="s">
        <v>169</v>
      </c>
      <c r="C229" s="91">
        <v>18238161</v>
      </c>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c r="BB229" s="90"/>
      <c r="BC229" s="90"/>
      <c r="BD229" s="90"/>
      <c r="BE229" s="90"/>
      <c r="BF229" s="90"/>
      <c r="BG229" s="90"/>
      <c r="BH229" s="90"/>
      <c r="BI229" s="90"/>
      <c r="BJ229" s="90"/>
      <c r="BK229" s="90"/>
      <c r="BL229" s="90"/>
      <c r="BM229" s="90"/>
      <c r="BN229" s="90"/>
      <c r="BO229" s="90"/>
      <c r="BP229" s="90"/>
      <c r="BQ229" s="90"/>
      <c r="BR229" s="90"/>
      <c r="BS229" s="90"/>
      <c r="BT229" s="90"/>
      <c r="BU229" s="90"/>
      <c r="BV229" s="90"/>
      <c r="BW229" s="90"/>
      <c r="BX229" s="90"/>
      <c r="BY229" s="90"/>
      <c r="BZ229" s="90"/>
      <c r="CA229" s="90"/>
      <c r="CB229" s="90"/>
      <c r="CC229" s="90"/>
      <c r="CD229" s="90"/>
      <c r="CE229" s="90"/>
      <c r="CF229" s="90"/>
      <c r="CG229" s="90"/>
      <c r="DV229" s="92"/>
      <c r="DW229" s="92"/>
      <c r="DX229" s="92"/>
      <c r="DY229" s="92"/>
      <c r="DZ229" s="92"/>
      <c r="EA229" s="92"/>
      <c r="EB229" s="92"/>
      <c r="EC229" s="92"/>
      <c r="ED229" s="92"/>
      <c r="EE229" s="92"/>
      <c r="EF229" s="92"/>
      <c r="EG229" s="92"/>
      <c r="EH229" s="92"/>
      <c r="EI229" s="92"/>
    </row>
    <row r="230" spans="1:139" x14ac:dyDescent="0.2">
      <c r="B230" s="90" t="s">
        <v>149</v>
      </c>
      <c r="C230" s="91">
        <v>25400361</v>
      </c>
      <c r="D230" s="94">
        <v>0</v>
      </c>
      <c r="E230" s="94">
        <f t="shared" ref="E230:AJ230" si="1274">D237</f>
        <v>0</v>
      </c>
      <c r="F230" s="94">
        <f t="shared" si="1274"/>
        <v>0</v>
      </c>
      <c r="G230" s="94">
        <f t="shared" si="1274"/>
        <v>0</v>
      </c>
      <c r="H230" s="94">
        <f t="shared" si="1274"/>
        <v>0</v>
      </c>
      <c r="I230" s="94">
        <f t="shared" si="1274"/>
        <v>0</v>
      </c>
      <c r="J230" s="94">
        <f t="shared" si="1274"/>
        <v>0</v>
      </c>
      <c r="K230" s="94">
        <f t="shared" si="1274"/>
        <v>-351.50704753688728</v>
      </c>
      <c r="L230" s="94">
        <f t="shared" si="1274"/>
        <v>-2274.108186837766</v>
      </c>
      <c r="M230" s="94">
        <f t="shared" si="1274"/>
        <v>-6288.3936197640251</v>
      </c>
      <c r="N230" s="94">
        <f t="shared" si="1274"/>
        <v>-17688.921906717427</v>
      </c>
      <c r="O230" s="94">
        <f t="shared" si="1274"/>
        <v>-39549.126935940309</v>
      </c>
      <c r="P230" s="94">
        <f t="shared" si="1274"/>
        <v>-71413.40498883072</v>
      </c>
      <c r="Q230" s="94">
        <f t="shared" si="1274"/>
        <v>-106783.80900258321</v>
      </c>
      <c r="R230" s="94">
        <f t="shared" si="1274"/>
        <v>-136082.298426272</v>
      </c>
      <c r="S230" s="94">
        <f t="shared" si="1274"/>
        <v>-157711.75558290488</v>
      </c>
      <c r="T230" s="94">
        <f t="shared" si="1274"/>
        <v>-168815.65389830217</v>
      </c>
      <c r="U230" s="94">
        <f t="shared" si="1274"/>
        <v>-97137.761536656035</v>
      </c>
      <c r="V230" s="94">
        <f t="shared" si="1274"/>
        <v>-87136.998907818604</v>
      </c>
      <c r="W230" s="94">
        <f t="shared" si="1274"/>
        <v>-71538.889062626622</v>
      </c>
      <c r="X230" s="94">
        <f t="shared" si="1274"/>
        <v>-54471.320990851164</v>
      </c>
      <c r="Y230" s="94">
        <f t="shared" si="1274"/>
        <v>-34180.629723944934</v>
      </c>
      <c r="Z230" s="94">
        <f t="shared" si="1274"/>
        <v>-10881.920068880685</v>
      </c>
      <c r="AA230" s="94">
        <f t="shared" si="1274"/>
        <v>11459.687873606312</v>
      </c>
      <c r="AB230" s="94">
        <f t="shared" si="1274"/>
        <v>36041.404239555697</v>
      </c>
      <c r="AC230" s="94">
        <f t="shared" si="1274"/>
        <v>73143.296476315678</v>
      </c>
      <c r="AD230" s="94">
        <f t="shared" si="1274"/>
        <v>134046.04821059894</v>
      </c>
      <c r="AE230" s="94">
        <f t="shared" si="1274"/>
        <v>53599.553828409742</v>
      </c>
      <c r="AF230" s="94">
        <f t="shared" si="1274"/>
        <v>123757.82001424729</v>
      </c>
      <c r="AG230" s="94">
        <f t="shared" si="1274"/>
        <v>249024.3041587359</v>
      </c>
      <c r="AH230" s="94">
        <f t="shared" si="1274"/>
        <v>331727.31630931405</v>
      </c>
      <c r="AI230" s="94">
        <f t="shared" si="1274"/>
        <v>412937.74610551615</v>
      </c>
      <c r="AJ230" s="94">
        <f t="shared" si="1274"/>
        <v>489337.63920044753</v>
      </c>
      <c r="AK230" s="94">
        <f t="shared" ref="AK230:BP230" si="1275">AJ237</f>
        <v>563394.78274136351</v>
      </c>
      <c r="AL230" s="94">
        <f t="shared" si="1275"/>
        <v>634609.59975897009</v>
      </c>
      <c r="AM230" s="94">
        <f t="shared" si="1275"/>
        <v>696453.5572898672</v>
      </c>
      <c r="AN230" s="94">
        <f t="shared" si="1275"/>
        <v>748899.39157818432</v>
      </c>
      <c r="AO230" s="94">
        <f t="shared" si="1275"/>
        <v>800082.92199521407</v>
      </c>
      <c r="AP230" s="94">
        <f t="shared" si="1275"/>
        <v>861576.76956302673</v>
      </c>
      <c r="AQ230" s="94">
        <f t="shared" si="1275"/>
        <v>936888.33136002184</v>
      </c>
      <c r="AR230" s="94">
        <f t="shared" si="1275"/>
        <v>1032698.258483157</v>
      </c>
      <c r="AS230" s="94">
        <f t="shared" si="1275"/>
        <v>391673.32431365852</v>
      </c>
      <c r="AT230" s="94">
        <f t="shared" si="1275"/>
        <v>504701.0107074143</v>
      </c>
      <c r="AU230" s="94">
        <f t="shared" si="1275"/>
        <v>620284.91251203883</v>
      </c>
      <c r="AV230" s="94">
        <f t="shared" si="1275"/>
        <v>731658.32510592684</v>
      </c>
      <c r="AW230" s="94">
        <f t="shared" si="1275"/>
        <v>842431.79556470294</v>
      </c>
      <c r="AX230" s="94">
        <f t="shared" si="1275"/>
        <v>947998.91401575215</v>
      </c>
      <c r="AY230" s="94">
        <f t="shared" si="1275"/>
        <v>1047941.2303915874</v>
      </c>
      <c r="AZ230" s="94">
        <f t="shared" si="1275"/>
        <v>1139397.4682155307</v>
      </c>
      <c r="BA230" s="94">
        <f t="shared" si="1275"/>
        <v>1196393.5782155308</v>
      </c>
      <c r="BB230" s="94">
        <f t="shared" si="1275"/>
        <v>1253221.3982155309</v>
      </c>
      <c r="BC230" s="94">
        <f t="shared" si="1275"/>
        <v>1316570.478215531</v>
      </c>
      <c r="BD230" s="94">
        <f t="shared" si="1275"/>
        <v>1391962.498215531</v>
      </c>
      <c r="BE230" s="94">
        <f t="shared" si="1275"/>
        <v>172697.87817743979</v>
      </c>
      <c r="BF230" s="94">
        <f t="shared" si="1275"/>
        <v>233759.00407401824</v>
      </c>
      <c r="BG230" s="94">
        <f t="shared" si="1275"/>
        <v>296892.50822258054</v>
      </c>
      <c r="BH230" s="94">
        <f t="shared" si="1275"/>
        <v>351067.35803546215</v>
      </c>
      <c r="BI230" s="94">
        <f t="shared" si="1275"/>
        <v>397295.24532041082</v>
      </c>
      <c r="BJ230" s="94">
        <f t="shared" si="1275"/>
        <v>433368.95282622677</v>
      </c>
      <c r="BK230" s="94">
        <f t="shared" si="1275"/>
        <v>450465.49036095198</v>
      </c>
      <c r="BL230" s="94">
        <f t="shared" si="1275"/>
        <v>451853.76136630197</v>
      </c>
      <c r="BM230" s="94">
        <f t="shared" si="1275"/>
        <v>449572.30136630195</v>
      </c>
      <c r="BN230" s="94">
        <f t="shared" si="1275"/>
        <v>448825.63136630197</v>
      </c>
      <c r="BO230" s="94">
        <f t="shared" si="1275"/>
        <v>443347.39136630198</v>
      </c>
      <c r="BP230" s="94">
        <f t="shared" si="1275"/>
        <v>432089.44136630197</v>
      </c>
      <c r="BQ230" s="94">
        <f t="shared" ref="BQ230:DW230" si="1276">BP237</f>
        <v>-39049.129639048013</v>
      </c>
      <c r="BR230" s="94">
        <f t="shared" si="1276"/>
        <v>-63775.299639048011</v>
      </c>
      <c r="BS230" s="94">
        <f t="shared" si="1276"/>
        <v>-89578.249639048008</v>
      </c>
      <c r="BT230" s="94">
        <f t="shared" si="1276"/>
        <v>-113471.29963904801</v>
      </c>
      <c r="BU230" s="94">
        <f t="shared" si="1276"/>
        <v>-134859.049639048</v>
      </c>
      <c r="BV230" s="94">
        <f t="shared" si="1276"/>
        <v>-154593.80963904801</v>
      </c>
      <c r="BW230" s="94">
        <f t="shared" si="1276"/>
        <v>-164841.10963904799</v>
      </c>
      <c r="BX230" s="94">
        <f t="shared" si="1276"/>
        <v>-159082.63963904799</v>
      </c>
      <c r="BY230" s="94">
        <f t="shared" si="1276"/>
        <v>-134652.93963904798</v>
      </c>
      <c r="BZ230" s="94">
        <f t="shared" si="1276"/>
        <v>-106747.22963904799</v>
      </c>
      <c r="CA230" s="94">
        <f t="shared" si="1276"/>
        <v>-81449.399639047988</v>
      </c>
      <c r="CB230" s="94">
        <f t="shared" si="1276"/>
        <v>-46214.569639047986</v>
      </c>
      <c r="CC230" s="94">
        <f t="shared" si="1276"/>
        <v>152420.56</v>
      </c>
      <c r="CD230" s="94">
        <f t="shared" si="1276"/>
        <v>191655.49</v>
      </c>
      <c r="CE230" s="94">
        <f t="shared" si="1276"/>
        <v>232490</v>
      </c>
      <c r="CF230" s="94">
        <f t="shared" si="1276"/>
        <v>271634.15000000002</v>
      </c>
      <c r="CG230" s="94">
        <f t="shared" si="1276"/>
        <v>307623.7</v>
      </c>
      <c r="CH230" s="94">
        <f t="shared" si="1276"/>
        <v>337198.78</v>
      </c>
      <c r="CI230" s="94">
        <f t="shared" si="1276"/>
        <v>364128.41000000003</v>
      </c>
      <c r="CJ230" s="94">
        <f t="shared" si="1276"/>
        <v>399115.14</v>
      </c>
      <c r="CK230" s="94">
        <f t="shared" ref="CK230" si="1277">CJ237</f>
        <v>439577.19</v>
      </c>
      <c r="CL230" s="94">
        <f t="shared" ref="CL230" si="1278">CK237</f>
        <v>479718.52</v>
      </c>
      <c r="CM230" s="94">
        <f t="shared" ref="CM230" si="1279">CL237</f>
        <v>512158.79000000004</v>
      </c>
      <c r="CN230" s="94">
        <f t="shared" ref="CN230" si="1280">CM237</f>
        <v>541883.22000000009</v>
      </c>
      <c r="CO230" s="94">
        <f t="shared" ref="CO230" si="1281">CN237</f>
        <v>173936.66000000009</v>
      </c>
      <c r="CP230" s="94">
        <f t="shared" ref="CP230" si="1282">CO237</f>
        <v>203211.49000000011</v>
      </c>
      <c r="CQ230" s="94">
        <f t="shared" ref="CQ230" si="1283">CP237</f>
        <v>221554.21000000011</v>
      </c>
      <c r="CR230" s="94">
        <f t="shared" ref="CR230" si="1284">CQ237</f>
        <v>235775.93000000011</v>
      </c>
      <c r="CS230" s="94">
        <f t="shared" ref="CS230" si="1285">CR237</f>
        <v>247226.03000000012</v>
      </c>
      <c r="CT230" s="94">
        <f t="shared" ref="CT230" si="1286">CS237</f>
        <v>256104.59000000011</v>
      </c>
      <c r="CU230" s="94">
        <f t="shared" ref="CU230" si="1287">CT237</f>
        <v>263611.41000000009</v>
      </c>
      <c r="CV230" s="94">
        <f t="shared" ref="CV230" si="1288">CU237</f>
        <v>272747.13000000012</v>
      </c>
      <c r="CW230" s="94">
        <f t="shared" ref="CW230" si="1289">CV237</f>
        <v>286468.06000000011</v>
      </c>
      <c r="CX230" s="94">
        <f t="shared" ref="CX230" si="1290">CW237</f>
        <v>296454.07000000012</v>
      </c>
      <c r="CY230" s="94">
        <f t="shared" ref="CY230" si="1291">CX237</f>
        <v>296857.60000000015</v>
      </c>
      <c r="CZ230" s="94">
        <f t="shared" ref="CZ230" si="1292">CY237</f>
        <v>296564.83000000013</v>
      </c>
      <c r="DA230" s="94">
        <f t="shared" ref="DA230" si="1293">CZ237</f>
        <v>22435.850000000035</v>
      </c>
      <c r="DB230" s="94">
        <f t="shared" ref="DB230" si="1294">DA237</f>
        <v>11992.790000000035</v>
      </c>
      <c r="DC230" s="94">
        <f t="shared" ref="DC230" si="1295">DB237</f>
        <v>-5538.979999999965</v>
      </c>
      <c r="DD230" s="94">
        <f t="shared" ref="DD230" si="1296">DC237</f>
        <v>-28154.349999999962</v>
      </c>
      <c r="DE230" s="94">
        <f t="shared" ref="DE230" si="1297">DD237</f>
        <v>-56318.389999999963</v>
      </c>
      <c r="DF230" s="94">
        <f t="shared" ref="DF230" si="1298">DE237</f>
        <v>-88009.879999999961</v>
      </c>
      <c r="DG230" s="94">
        <f t="shared" ref="DG230" si="1299">DF237</f>
        <v>-117522.80999999997</v>
      </c>
      <c r="DH230" s="94">
        <f t="shared" ref="DH230" si="1300">DG237</f>
        <v>-146921.11999999997</v>
      </c>
      <c r="DI230" s="94">
        <f t="shared" si="1276"/>
        <v>-182129.34999999998</v>
      </c>
      <c r="DJ230" s="94">
        <f t="shared" si="1276"/>
        <v>-221377.33</v>
      </c>
      <c r="DK230" s="94">
        <f t="shared" si="1276"/>
        <v>-260402.46999999997</v>
      </c>
      <c r="DL230" s="94">
        <f t="shared" si="1276"/>
        <v>-302677.32999999996</v>
      </c>
      <c r="DM230" s="94">
        <f t="shared" si="1276"/>
        <v>-206228.44</v>
      </c>
      <c r="DN230" s="94">
        <f t="shared" si="1276"/>
        <v>-259386.03</v>
      </c>
      <c r="DO230" s="94">
        <f t="shared" si="1276"/>
        <v>-320153.02</v>
      </c>
      <c r="DP230" s="94">
        <f t="shared" si="1276"/>
        <v>-387984.49</v>
      </c>
      <c r="DQ230" s="94">
        <f t="shared" si="1276"/>
        <v>-461386.4</v>
      </c>
      <c r="DR230" s="94">
        <f t="shared" si="1276"/>
        <v>-555033.48</v>
      </c>
      <c r="DS230" s="94">
        <f t="shared" si="1276"/>
        <v>-644515.57999999996</v>
      </c>
      <c r="DT230" s="94">
        <f t="shared" si="1276"/>
        <v>-734788.44</v>
      </c>
      <c r="DU230" s="94">
        <f t="shared" si="1276"/>
        <v>-840389.29999999993</v>
      </c>
      <c r="DV230" s="94">
        <f t="shared" si="1276"/>
        <v>-948280.29999999993</v>
      </c>
      <c r="DW230" s="94">
        <f t="shared" si="1276"/>
        <v>-1069843.02</v>
      </c>
      <c r="DX230" s="94">
        <f t="shared" ref="DX230" si="1301">DW237</f>
        <v>-1234417.49</v>
      </c>
      <c r="DY230" s="94">
        <f t="shared" ref="DY230" si="1302">DX237</f>
        <v>-676838.51</v>
      </c>
      <c r="DZ230" s="94">
        <f t="shared" ref="DZ230" si="1303">DY237</f>
        <v>-844922.41</v>
      </c>
      <c r="EA230" s="94">
        <f t="shared" ref="EA230" si="1304">DZ237</f>
        <v>-1016499.92</v>
      </c>
      <c r="EB230" s="94">
        <f t="shared" ref="EB230" si="1305">EA237</f>
        <v>-1193359.29</v>
      </c>
      <c r="EC230" s="94">
        <f t="shared" ref="EC230" si="1306">EB237</f>
        <v>-1375049.4100000001</v>
      </c>
      <c r="ED230" s="94">
        <f t="shared" ref="ED230" si="1307">EC237</f>
        <v>-1553276.86</v>
      </c>
      <c r="EE230" s="94">
        <f t="shared" ref="EE230" si="1308">ED237</f>
        <v>-1739328.26</v>
      </c>
      <c r="EF230" s="94">
        <f t="shared" ref="EF230" si="1309">EE237</f>
        <v>-1914677.57</v>
      </c>
      <c r="EG230" s="94">
        <f t="shared" ref="EG230" si="1310">EF237</f>
        <v>-2085145.4300000002</v>
      </c>
      <c r="EH230" s="94">
        <f t="shared" ref="EH230" si="1311">EG237</f>
        <v>-2259171.31</v>
      </c>
      <c r="EI230" s="94">
        <f t="shared" ref="EI230" si="1312">EH237</f>
        <v>-2259171.31</v>
      </c>
    </row>
    <row r="231" spans="1:139" x14ac:dyDescent="0.2">
      <c r="B231" s="90" t="s">
        <v>150</v>
      </c>
      <c r="C231" s="90"/>
      <c r="D231" s="22">
        <v>0</v>
      </c>
      <c r="E231" s="22">
        <v>0</v>
      </c>
      <c r="F231" s="22">
        <v>0</v>
      </c>
      <c r="G231" s="22">
        <v>0</v>
      </c>
      <c r="H231" s="22">
        <v>0</v>
      </c>
      <c r="I231" s="22">
        <v>0</v>
      </c>
      <c r="J231" s="22">
        <v>0</v>
      </c>
      <c r="K231" s="22">
        <v>0</v>
      </c>
      <c r="L231" s="22">
        <v>0</v>
      </c>
      <c r="M231" s="22">
        <v>0</v>
      </c>
      <c r="N231" s="22">
        <v>0</v>
      </c>
      <c r="O231" s="22">
        <v>0</v>
      </c>
      <c r="P231" s="22">
        <v>0</v>
      </c>
      <c r="Q231" s="22">
        <v>0</v>
      </c>
      <c r="R231" s="22">
        <v>0</v>
      </c>
      <c r="S231" s="22">
        <v>0</v>
      </c>
      <c r="T231" s="22">
        <v>71413.40498883072</v>
      </c>
      <c r="U231" s="22">
        <v>0</v>
      </c>
      <c r="V231" s="22">
        <v>0</v>
      </c>
      <c r="W231" s="22">
        <v>0</v>
      </c>
      <c r="X231" s="22">
        <v>0</v>
      </c>
      <c r="Y231" s="22">
        <v>0</v>
      </c>
      <c r="Z231" s="22">
        <v>0</v>
      </c>
      <c r="AA231" s="22">
        <v>0</v>
      </c>
      <c r="AB231" s="22">
        <v>0</v>
      </c>
      <c r="AC231" s="22">
        <v>0</v>
      </c>
      <c r="AD231" s="22">
        <v>0</v>
      </c>
      <c r="AE231" s="22">
        <v>0</v>
      </c>
      <c r="AF231" s="22">
        <v>45703.938471126392</v>
      </c>
      <c r="AG231" s="22">
        <v>0</v>
      </c>
      <c r="AH231" s="22">
        <v>0</v>
      </c>
      <c r="AI231" s="22">
        <v>0</v>
      </c>
      <c r="AJ231" s="22">
        <v>0</v>
      </c>
      <c r="AK231" s="22">
        <v>0</v>
      </c>
      <c r="AL231" s="22">
        <v>0</v>
      </c>
      <c r="AM231" s="22">
        <v>0</v>
      </c>
      <c r="AN231" s="22">
        <v>0</v>
      </c>
      <c r="AO231" s="22">
        <v>0</v>
      </c>
      <c r="AP231" s="22">
        <v>0</v>
      </c>
      <c r="AQ231" s="22">
        <v>0</v>
      </c>
      <c r="AR231" s="22">
        <v>-748899.39157818398</v>
      </c>
      <c r="AS231" s="22">
        <v>0</v>
      </c>
      <c r="AT231" s="22">
        <v>0</v>
      </c>
      <c r="AU231" s="22">
        <v>0</v>
      </c>
      <c r="AV231" s="22">
        <v>0</v>
      </c>
      <c r="AW231" s="22">
        <v>0</v>
      </c>
      <c r="AX231" s="22">
        <v>0</v>
      </c>
      <c r="AY231" s="22">
        <v>0</v>
      </c>
      <c r="AZ231" s="22">
        <v>0</v>
      </c>
      <c r="BA231" s="22">
        <v>0</v>
      </c>
      <c r="BB231" s="22">
        <v>0</v>
      </c>
      <c r="BC231" s="22">
        <v>0</v>
      </c>
      <c r="BD231" s="22">
        <v>-1139397.47</v>
      </c>
      <c r="BE231" s="22">
        <v>0</v>
      </c>
      <c r="BF231" s="22">
        <v>0</v>
      </c>
      <c r="BG231" s="22">
        <v>0</v>
      </c>
      <c r="BH231" s="22">
        <v>0</v>
      </c>
      <c r="BI231" s="22">
        <v>0</v>
      </c>
      <c r="BJ231" s="22">
        <v>0</v>
      </c>
      <c r="BK231" s="22">
        <v>0</v>
      </c>
      <c r="BL231" s="22">
        <v>0</v>
      </c>
      <c r="BM231" s="22">
        <v>0</v>
      </c>
      <c r="BN231" s="22">
        <v>0</v>
      </c>
      <c r="BO231" s="22">
        <v>0</v>
      </c>
      <c r="BP231" s="22">
        <v>-451853.74100534996</v>
      </c>
      <c r="BQ231" s="22">
        <v>0</v>
      </c>
      <c r="BR231" s="22">
        <v>0</v>
      </c>
      <c r="BS231" s="22">
        <v>0</v>
      </c>
      <c r="BT231" s="22">
        <v>0</v>
      </c>
      <c r="BU231" s="22">
        <v>0</v>
      </c>
      <c r="BV231" s="22">
        <v>0</v>
      </c>
      <c r="BW231" s="22">
        <v>0</v>
      </c>
      <c r="BX231" s="22">
        <v>0</v>
      </c>
      <c r="BY231" s="22">
        <v>0</v>
      </c>
      <c r="BZ231" s="22">
        <v>0</v>
      </c>
      <c r="CA231" s="22">
        <v>0</v>
      </c>
      <c r="CB231" s="22">
        <v>159082.63963904799</v>
      </c>
      <c r="CC231" s="22">
        <v>0</v>
      </c>
      <c r="CD231" s="22">
        <v>0</v>
      </c>
      <c r="CE231" s="22">
        <v>0</v>
      </c>
      <c r="CF231" s="22">
        <v>0</v>
      </c>
      <c r="CG231" s="22">
        <v>0</v>
      </c>
      <c r="CH231" s="22">
        <v>0</v>
      </c>
      <c r="CI231" s="22">
        <v>0</v>
      </c>
      <c r="CJ231" s="22">
        <v>0</v>
      </c>
      <c r="CK231" s="22">
        <v>0</v>
      </c>
      <c r="CL231" s="22">
        <v>0</v>
      </c>
      <c r="CM231" s="22">
        <v>0</v>
      </c>
      <c r="CN231" s="22">
        <v>-399115.14</v>
      </c>
      <c r="CO231" s="22">
        <v>0</v>
      </c>
      <c r="CP231" s="22">
        <v>0</v>
      </c>
      <c r="CQ231" s="22">
        <v>0</v>
      </c>
      <c r="CR231" s="22">
        <v>0</v>
      </c>
      <c r="CS231" s="22">
        <v>0</v>
      </c>
      <c r="CT231" s="22">
        <v>0</v>
      </c>
      <c r="CU231" s="22">
        <v>0</v>
      </c>
      <c r="CV231" s="22">
        <v>0</v>
      </c>
      <c r="CW231" s="22">
        <v>0</v>
      </c>
      <c r="CX231" s="22">
        <v>0</v>
      </c>
      <c r="CY231" s="22">
        <v>0</v>
      </c>
      <c r="CZ231" s="22">
        <v>-272747.13000000012</v>
      </c>
      <c r="DA231" s="22">
        <v>0</v>
      </c>
      <c r="DB231" s="22">
        <v>0</v>
      </c>
      <c r="DC231" s="22">
        <v>0</v>
      </c>
      <c r="DD231" s="22">
        <v>0</v>
      </c>
      <c r="DE231" s="22">
        <v>0</v>
      </c>
      <c r="DF231" s="22">
        <v>0</v>
      </c>
      <c r="DG231" s="22">
        <v>0</v>
      </c>
      <c r="DH231" s="22">
        <v>0</v>
      </c>
      <c r="DI231" s="22">
        <v>0</v>
      </c>
      <c r="DJ231" s="22">
        <v>0</v>
      </c>
      <c r="DK231" s="22">
        <v>0</v>
      </c>
      <c r="DL231" s="22">
        <v>146921.11999999997</v>
      </c>
      <c r="DM231" s="22">
        <v>0</v>
      </c>
      <c r="DN231" s="22">
        <v>0</v>
      </c>
      <c r="DO231" s="22">
        <v>0</v>
      </c>
      <c r="DP231" s="22">
        <v>0</v>
      </c>
      <c r="DQ231" s="22">
        <v>0</v>
      </c>
      <c r="DR231" s="22">
        <v>0</v>
      </c>
      <c r="DS231" s="22">
        <v>0</v>
      </c>
      <c r="DT231" s="22">
        <v>0</v>
      </c>
      <c r="DU231" s="22">
        <v>0</v>
      </c>
      <c r="DV231" s="22">
        <v>0</v>
      </c>
      <c r="DW231" s="22">
        <v>0</v>
      </c>
      <c r="DX231" s="315">
        <v>734788.44</v>
      </c>
      <c r="DY231" s="22">
        <v>0</v>
      </c>
      <c r="DZ231" s="22">
        <v>0</v>
      </c>
      <c r="EA231" s="22">
        <v>0</v>
      </c>
      <c r="EB231" s="22">
        <v>0</v>
      </c>
      <c r="EC231" s="22">
        <v>0</v>
      </c>
      <c r="ED231" s="22">
        <v>0</v>
      </c>
      <c r="EE231" s="22">
        <v>0</v>
      </c>
      <c r="EF231" s="22">
        <v>0</v>
      </c>
      <c r="EG231" s="22">
        <v>0</v>
      </c>
      <c r="EH231" s="22">
        <v>0</v>
      </c>
      <c r="EI231" s="22">
        <v>0</v>
      </c>
    </row>
    <row r="232" spans="1:139" x14ac:dyDescent="0.2">
      <c r="B232" s="90" t="s">
        <v>202</v>
      </c>
      <c r="C232" s="90"/>
      <c r="D232" s="22">
        <v>0</v>
      </c>
      <c r="E232" s="22">
        <v>0</v>
      </c>
      <c r="F232" s="22">
        <v>0</v>
      </c>
      <c r="G232" s="22">
        <v>0</v>
      </c>
      <c r="H232" s="22">
        <v>0</v>
      </c>
      <c r="I232" s="22">
        <v>0</v>
      </c>
      <c r="J232" s="22">
        <v>0</v>
      </c>
      <c r="K232" s="22">
        <v>0</v>
      </c>
      <c r="L232" s="22">
        <v>0</v>
      </c>
      <c r="M232" s="22">
        <v>0</v>
      </c>
      <c r="N232" s="22">
        <v>0</v>
      </c>
      <c r="O232" s="22">
        <v>0</v>
      </c>
      <c r="P232" s="22">
        <v>0</v>
      </c>
      <c r="Q232" s="22">
        <v>0</v>
      </c>
      <c r="R232" s="22">
        <v>0</v>
      </c>
      <c r="S232" s="22">
        <v>0</v>
      </c>
      <c r="T232" s="22">
        <v>0</v>
      </c>
      <c r="U232" s="22">
        <v>0</v>
      </c>
      <c r="V232" s="22">
        <v>0</v>
      </c>
      <c r="W232" s="22">
        <v>0</v>
      </c>
      <c r="X232" s="22">
        <v>0</v>
      </c>
      <c r="Y232" s="22">
        <v>0</v>
      </c>
      <c r="Z232" s="22">
        <v>0</v>
      </c>
      <c r="AA232" s="22">
        <v>0</v>
      </c>
      <c r="AB232" s="22">
        <v>0</v>
      </c>
      <c r="AC232" s="22">
        <v>0</v>
      </c>
      <c r="AD232" s="22">
        <v>-166443.40998380136</v>
      </c>
      <c r="AE232" s="22">
        <v>-1487.7317948289128</v>
      </c>
      <c r="AF232" s="22">
        <v>104.12251487671165</v>
      </c>
      <c r="AG232" s="22">
        <v>-33.006616445709369</v>
      </c>
      <c r="AH232" s="22">
        <v>-1.414929565435159</v>
      </c>
      <c r="AI232" s="22">
        <v>0</v>
      </c>
      <c r="AJ232" s="22">
        <v>0</v>
      </c>
      <c r="AK232" s="22">
        <v>0</v>
      </c>
      <c r="AL232" s="22">
        <v>0</v>
      </c>
      <c r="AM232" s="22">
        <v>0</v>
      </c>
      <c r="AN232" s="22">
        <v>0</v>
      </c>
      <c r="AO232" s="22">
        <v>0</v>
      </c>
      <c r="AP232" s="22">
        <v>0</v>
      </c>
      <c r="AQ232" s="22">
        <v>0</v>
      </c>
      <c r="AR232" s="22">
        <v>0</v>
      </c>
      <c r="AS232" s="22">
        <v>0</v>
      </c>
      <c r="AT232" s="22">
        <v>0</v>
      </c>
      <c r="AU232" s="22">
        <v>0</v>
      </c>
      <c r="AV232" s="22">
        <v>0</v>
      </c>
      <c r="AW232" s="22">
        <v>0</v>
      </c>
      <c r="AX232" s="22">
        <v>0</v>
      </c>
      <c r="AY232" s="22">
        <v>0</v>
      </c>
      <c r="AZ232" s="22">
        <v>0</v>
      </c>
      <c r="BA232" s="22">
        <v>0</v>
      </c>
      <c r="BB232" s="22">
        <v>0</v>
      </c>
      <c r="BC232" s="22">
        <v>0</v>
      </c>
      <c r="BD232" s="22">
        <v>0</v>
      </c>
      <c r="BE232" s="22">
        <v>0</v>
      </c>
      <c r="BF232" s="22">
        <v>0</v>
      </c>
      <c r="BG232" s="22">
        <v>0</v>
      </c>
      <c r="BH232" s="22">
        <v>0</v>
      </c>
      <c r="BI232" s="22">
        <v>0</v>
      </c>
      <c r="BJ232" s="22">
        <v>0</v>
      </c>
      <c r="BK232" s="22">
        <v>0</v>
      </c>
      <c r="BL232" s="22">
        <v>0</v>
      </c>
      <c r="BM232" s="22">
        <v>0</v>
      </c>
      <c r="BN232" s="22">
        <v>0</v>
      </c>
      <c r="BO232" s="22">
        <v>0</v>
      </c>
      <c r="BP232" s="22">
        <v>0</v>
      </c>
      <c r="BQ232" s="22">
        <v>0</v>
      </c>
      <c r="BR232" s="22">
        <v>0</v>
      </c>
      <c r="BS232" s="22">
        <v>0</v>
      </c>
      <c r="BT232" s="22">
        <v>0</v>
      </c>
      <c r="BU232" s="22">
        <v>0</v>
      </c>
      <c r="BV232" s="22">
        <v>0</v>
      </c>
      <c r="BW232" s="22">
        <v>0</v>
      </c>
      <c r="BX232" s="22">
        <v>0</v>
      </c>
      <c r="BY232" s="22">
        <v>0</v>
      </c>
      <c r="BZ232" s="22">
        <v>0</v>
      </c>
      <c r="CA232" s="22">
        <v>0</v>
      </c>
      <c r="CB232" s="22">
        <v>0</v>
      </c>
      <c r="CC232" s="22">
        <v>0</v>
      </c>
      <c r="CD232" s="22">
        <v>0</v>
      </c>
      <c r="CE232" s="22">
        <v>0</v>
      </c>
      <c r="CF232" s="22">
        <v>0</v>
      </c>
      <c r="CG232" s="22">
        <v>0</v>
      </c>
      <c r="CH232" s="22">
        <v>0</v>
      </c>
      <c r="CI232" s="22">
        <v>0</v>
      </c>
      <c r="CJ232" s="22">
        <v>0</v>
      </c>
      <c r="CK232" s="22">
        <v>0</v>
      </c>
      <c r="CL232" s="22">
        <v>0</v>
      </c>
      <c r="CM232" s="22">
        <v>0</v>
      </c>
      <c r="CN232" s="22">
        <v>0</v>
      </c>
      <c r="CO232" s="22">
        <v>0</v>
      </c>
      <c r="CP232" s="22">
        <v>0</v>
      </c>
      <c r="CQ232" s="22">
        <v>0</v>
      </c>
      <c r="CR232" s="22">
        <v>0</v>
      </c>
      <c r="CS232" s="22">
        <v>0</v>
      </c>
      <c r="CT232" s="22">
        <v>0</v>
      </c>
      <c r="CU232" s="22">
        <v>0</v>
      </c>
      <c r="CV232" s="22">
        <v>0</v>
      </c>
      <c r="CW232" s="22">
        <v>0</v>
      </c>
      <c r="CX232" s="22">
        <v>0</v>
      </c>
      <c r="CY232" s="22">
        <v>0</v>
      </c>
      <c r="CZ232" s="22">
        <v>0</v>
      </c>
      <c r="DA232" s="22">
        <v>0</v>
      </c>
      <c r="DB232" s="22">
        <v>0</v>
      </c>
      <c r="DC232" s="22">
        <v>0</v>
      </c>
      <c r="DD232" s="22">
        <v>0</v>
      </c>
      <c r="DE232" s="22">
        <v>0</v>
      </c>
      <c r="DF232" s="22">
        <v>0</v>
      </c>
      <c r="DG232" s="22">
        <v>0</v>
      </c>
      <c r="DH232" s="22">
        <v>0</v>
      </c>
      <c r="DI232" s="22">
        <v>0</v>
      </c>
      <c r="DJ232" s="22">
        <v>0</v>
      </c>
      <c r="DK232" s="22">
        <v>0</v>
      </c>
      <c r="DL232" s="22">
        <v>0</v>
      </c>
      <c r="DM232" s="22">
        <v>0</v>
      </c>
      <c r="DN232" s="22">
        <v>0</v>
      </c>
      <c r="DO232" s="22">
        <v>0</v>
      </c>
      <c r="DP232" s="22">
        <v>0</v>
      </c>
      <c r="DQ232" s="22">
        <v>0</v>
      </c>
      <c r="DR232" s="22">
        <v>0</v>
      </c>
      <c r="DS232" s="22">
        <v>0</v>
      </c>
      <c r="DT232" s="22">
        <v>0</v>
      </c>
      <c r="DU232" s="22">
        <v>0</v>
      </c>
      <c r="DV232" s="22">
        <v>0</v>
      </c>
      <c r="DW232" s="22">
        <v>0</v>
      </c>
      <c r="DX232" s="22">
        <v>0</v>
      </c>
      <c r="DY232" s="22">
        <v>0</v>
      </c>
      <c r="DZ232" s="22">
        <v>0</v>
      </c>
      <c r="EA232" s="22">
        <v>0</v>
      </c>
      <c r="EB232" s="22">
        <v>0</v>
      </c>
      <c r="EC232" s="22">
        <v>0</v>
      </c>
      <c r="ED232" s="22">
        <v>0</v>
      </c>
      <c r="EE232" s="22">
        <v>0</v>
      </c>
      <c r="EF232" s="22">
        <v>0</v>
      </c>
      <c r="EG232" s="22">
        <v>0</v>
      </c>
      <c r="EH232" s="22">
        <v>0</v>
      </c>
      <c r="EI232" s="22">
        <v>0</v>
      </c>
    </row>
    <row r="233" spans="1:139" x14ac:dyDescent="0.2">
      <c r="B233" s="90" t="s">
        <v>206</v>
      </c>
      <c r="C233" s="90"/>
      <c r="D233" s="22">
        <v>0</v>
      </c>
      <c r="E233" s="22">
        <v>0</v>
      </c>
      <c r="F233" s="22">
        <v>0</v>
      </c>
      <c r="G233" s="22">
        <v>0</v>
      </c>
      <c r="H233" s="22">
        <v>0</v>
      </c>
      <c r="I233" s="22">
        <v>0</v>
      </c>
      <c r="J233" s="22">
        <v>0</v>
      </c>
      <c r="K233" s="22">
        <v>0</v>
      </c>
      <c r="L233" s="22">
        <v>0</v>
      </c>
      <c r="M233" s="22">
        <v>0</v>
      </c>
      <c r="N233" s="22">
        <v>0</v>
      </c>
      <c r="O233" s="22">
        <v>0</v>
      </c>
      <c r="P233" s="22">
        <v>0</v>
      </c>
      <c r="Q233" s="22">
        <v>0</v>
      </c>
      <c r="R233" s="22">
        <v>0</v>
      </c>
      <c r="S233" s="22">
        <v>0</v>
      </c>
      <c r="T233" s="22">
        <v>0</v>
      </c>
      <c r="U233" s="22">
        <v>0</v>
      </c>
      <c r="V233" s="22">
        <v>0</v>
      </c>
      <c r="W233" s="22">
        <v>0</v>
      </c>
      <c r="X233" s="22">
        <v>0</v>
      </c>
      <c r="Y233" s="22">
        <v>0</v>
      </c>
      <c r="Z233" s="22">
        <v>0</v>
      </c>
      <c r="AA233" s="22">
        <v>0</v>
      </c>
      <c r="AB233" s="22">
        <v>0</v>
      </c>
      <c r="AC233" s="22">
        <v>0</v>
      </c>
      <c r="AD233" s="22">
        <v>0</v>
      </c>
      <c r="AE233" s="22">
        <v>0</v>
      </c>
      <c r="AF233" s="22">
        <v>0</v>
      </c>
      <c r="AG233" s="22">
        <v>0</v>
      </c>
      <c r="AH233" s="22">
        <v>0</v>
      </c>
      <c r="AI233" s="22">
        <v>0</v>
      </c>
      <c r="AJ233" s="22">
        <v>0</v>
      </c>
      <c r="AK233" s="22">
        <v>0</v>
      </c>
      <c r="AL233" s="22">
        <v>0</v>
      </c>
      <c r="AM233" s="22">
        <v>0</v>
      </c>
      <c r="AN233" s="22">
        <v>0</v>
      </c>
      <c r="AO233" s="22">
        <v>0</v>
      </c>
      <c r="AP233" s="22">
        <v>0</v>
      </c>
      <c r="AQ233" s="22">
        <v>0</v>
      </c>
      <c r="AR233" s="22">
        <v>0</v>
      </c>
      <c r="AS233" s="22">
        <v>0</v>
      </c>
      <c r="AT233" s="22">
        <v>0</v>
      </c>
      <c r="AU233" s="22">
        <v>0</v>
      </c>
      <c r="AV233" s="22">
        <v>0</v>
      </c>
      <c r="AW233" s="22">
        <v>0</v>
      </c>
      <c r="AX233" s="22">
        <v>0</v>
      </c>
      <c r="AY233" s="22">
        <v>0</v>
      </c>
      <c r="AZ233" s="22"/>
      <c r="BA233" s="22"/>
      <c r="BB233" s="22"/>
      <c r="BC233" s="22"/>
      <c r="BD233" s="22">
        <v>-150550.9</v>
      </c>
      <c r="BE233" s="22"/>
      <c r="BF233" s="22"/>
      <c r="BG233" s="22"/>
      <c r="BH233" s="22">
        <v>0</v>
      </c>
      <c r="BI233" s="22">
        <v>0</v>
      </c>
      <c r="BJ233" s="22">
        <v>0</v>
      </c>
      <c r="BK233" s="22">
        <v>0</v>
      </c>
      <c r="BL233" s="22">
        <v>0</v>
      </c>
      <c r="BM233" s="22">
        <v>0</v>
      </c>
      <c r="BN233" s="22">
        <v>0</v>
      </c>
      <c r="BO233" s="22">
        <v>0</v>
      </c>
      <c r="BP233" s="22">
        <v>0</v>
      </c>
      <c r="BQ233" s="22">
        <v>0</v>
      </c>
      <c r="BR233" s="22">
        <v>0</v>
      </c>
      <c r="BS233" s="22">
        <v>0</v>
      </c>
      <c r="BT233" s="22">
        <v>0</v>
      </c>
      <c r="BU233" s="22">
        <v>0</v>
      </c>
      <c r="BV233" s="22">
        <v>0</v>
      </c>
      <c r="BW233" s="22">
        <v>0</v>
      </c>
      <c r="BX233" s="22">
        <v>0</v>
      </c>
      <c r="BY233" s="22">
        <v>0</v>
      </c>
      <c r="BZ233" s="22">
        <v>0</v>
      </c>
      <c r="CA233" s="22">
        <v>0</v>
      </c>
      <c r="CB233" s="22">
        <v>0</v>
      </c>
      <c r="CC233" s="22">
        <v>0</v>
      </c>
      <c r="CD233" s="22">
        <v>0</v>
      </c>
      <c r="CE233" s="22">
        <v>0</v>
      </c>
      <c r="CF233" s="22">
        <v>0</v>
      </c>
      <c r="CG233" s="22">
        <v>0</v>
      </c>
      <c r="CH233" s="22">
        <v>0</v>
      </c>
      <c r="CI233" s="22">
        <v>0</v>
      </c>
      <c r="CJ233" s="22">
        <v>0</v>
      </c>
      <c r="CK233" s="22">
        <v>0</v>
      </c>
      <c r="CL233" s="22">
        <v>0</v>
      </c>
      <c r="CM233" s="22">
        <v>0</v>
      </c>
      <c r="CN233" s="22">
        <v>0</v>
      </c>
      <c r="CO233" s="22">
        <v>0</v>
      </c>
      <c r="CP233" s="22">
        <v>0</v>
      </c>
      <c r="CQ233" s="22">
        <v>0</v>
      </c>
      <c r="CR233" s="22">
        <v>0</v>
      </c>
      <c r="CS233" s="22">
        <v>0</v>
      </c>
      <c r="CT233" s="22">
        <v>0</v>
      </c>
      <c r="CU233" s="22">
        <v>0</v>
      </c>
      <c r="CV233" s="22">
        <v>0</v>
      </c>
      <c r="CW233" s="22">
        <v>0</v>
      </c>
      <c r="CX233" s="22">
        <v>0</v>
      </c>
      <c r="CY233" s="22">
        <v>0</v>
      </c>
      <c r="CZ233" s="22">
        <v>0</v>
      </c>
      <c r="DA233" s="22">
        <v>0</v>
      </c>
      <c r="DB233" s="22">
        <v>0</v>
      </c>
      <c r="DC233" s="22">
        <v>0</v>
      </c>
      <c r="DD233" s="22">
        <v>0</v>
      </c>
      <c r="DE233" s="22">
        <v>0</v>
      </c>
      <c r="DF233" s="22">
        <v>0</v>
      </c>
      <c r="DG233" s="22">
        <v>0</v>
      </c>
      <c r="DH233" s="22">
        <v>0</v>
      </c>
      <c r="DI233" s="22">
        <v>0</v>
      </c>
      <c r="DJ233" s="22">
        <v>0</v>
      </c>
      <c r="DK233" s="22">
        <v>0</v>
      </c>
      <c r="DL233" s="22">
        <v>0</v>
      </c>
      <c r="DM233" s="22">
        <v>0</v>
      </c>
      <c r="DN233" s="22">
        <v>0</v>
      </c>
      <c r="DO233" s="22">
        <v>0</v>
      </c>
      <c r="DP233" s="22">
        <v>0</v>
      </c>
      <c r="DQ233" s="22">
        <v>0</v>
      </c>
      <c r="DR233" s="22">
        <v>0</v>
      </c>
      <c r="DS233" s="22">
        <v>0</v>
      </c>
      <c r="DT233" s="22">
        <v>0</v>
      </c>
      <c r="DU233" s="22">
        <v>0</v>
      </c>
      <c r="DV233" s="22">
        <v>0</v>
      </c>
      <c r="DW233" s="22">
        <v>0</v>
      </c>
      <c r="DX233" s="22">
        <v>0</v>
      </c>
      <c r="DY233" s="22">
        <v>0</v>
      </c>
      <c r="DZ233" s="22">
        <v>0</v>
      </c>
      <c r="EA233" s="22">
        <v>0</v>
      </c>
      <c r="EB233" s="22">
        <v>0</v>
      </c>
      <c r="EC233" s="22">
        <v>0</v>
      </c>
      <c r="ED233" s="22">
        <v>0</v>
      </c>
      <c r="EE233" s="22">
        <v>0</v>
      </c>
      <c r="EF233" s="22">
        <v>0</v>
      </c>
      <c r="EG233" s="22">
        <v>0</v>
      </c>
      <c r="EH233" s="22">
        <v>0</v>
      </c>
      <c r="EI233" s="22">
        <v>0</v>
      </c>
    </row>
    <row r="234" spans="1:139" x14ac:dyDescent="0.2">
      <c r="B234" s="90" t="s">
        <v>290</v>
      </c>
      <c r="D234" s="22">
        <v>0</v>
      </c>
      <c r="E234" s="22">
        <v>0</v>
      </c>
      <c r="F234" s="22">
        <v>0</v>
      </c>
      <c r="G234" s="22">
        <v>0</v>
      </c>
      <c r="H234" s="22">
        <v>0</v>
      </c>
      <c r="I234" s="22">
        <v>0</v>
      </c>
      <c r="J234" s="22">
        <v>0</v>
      </c>
      <c r="K234" s="22">
        <v>0</v>
      </c>
      <c r="L234" s="22">
        <v>0</v>
      </c>
      <c r="M234" s="22">
        <v>0</v>
      </c>
      <c r="N234" s="22">
        <v>0</v>
      </c>
      <c r="O234" s="22">
        <v>0</v>
      </c>
      <c r="P234" s="22">
        <v>0</v>
      </c>
      <c r="Q234" s="22">
        <v>0</v>
      </c>
      <c r="R234" s="22">
        <v>0</v>
      </c>
      <c r="S234" s="22">
        <v>0</v>
      </c>
      <c r="T234" s="22">
        <v>0</v>
      </c>
      <c r="U234" s="22">
        <v>0</v>
      </c>
      <c r="V234" s="22">
        <v>0</v>
      </c>
      <c r="W234" s="22">
        <v>0</v>
      </c>
      <c r="X234" s="22">
        <v>0</v>
      </c>
      <c r="Y234" s="22">
        <v>0</v>
      </c>
      <c r="Z234" s="22">
        <v>0</v>
      </c>
      <c r="AA234" s="22">
        <v>0</v>
      </c>
      <c r="AB234" s="22">
        <v>0</v>
      </c>
      <c r="AC234" s="22">
        <v>0</v>
      </c>
      <c r="AD234" s="22">
        <v>0</v>
      </c>
      <c r="AE234" s="22">
        <v>0</v>
      </c>
      <c r="AF234" s="22">
        <v>0</v>
      </c>
      <c r="AG234" s="22">
        <v>0</v>
      </c>
      <c r="AH234" s="22">
        <v>0</v>
      </c>
      <c r="AI234" s="22">
        <v>0</v>
      </c>
      <c r="AJ234" s="22">
        <v>0</v>
      </c>
      <c r="AK234" s="22">
        <v>0</v>
      </c>
      <c r="AL234" s="22">
        <v>0</v>
      </c>
      <c r="AM234" s="22">
        <v>0</v>
      </c>
      <c r="AN234" s="22">
        <v>0</v>
      </c>
      <c r="AO234" s="22">
        <v>0</v>
      </c>
      <c r="AP234" s="22">
        <v>0</v>
      </c>
      <c r="AQ234" s="22">
        <v>0</v>
      </c>
      <c r="AR234" s="22">
        <v>0</v>
      </c>
      <c r="AS234" s="22">
        <v>0</v>
      </c>
      <c r="AT234" s="22">
        <v>0</v>
      </c>
      <c r="AU234" s="22">
        <v>0</v>
      </c>
      <c r="AV234" s="22">
        <v>0</v>
      </c>
      <c r="AW234" s="22">
        <v>0</v>
      </c>
      <c r="AX234" s="22">
        <v>0</v>
      </c>
      <c r="AY234" s="22">
        <v>0</v>
      </c>
      <c r="AZ234" s="22">
        <v>0</v>
      </c>
      <c r="BA234" s="22">
        <v>0</v>
      </c>
      <c r="BB234" s="22">
        <v>0</v>
      </c>
      <c r="BC234" s="22">
        <v>0</v>
      </c>
      <c r="BD234" s="22">
        <v>0</v>
      </c>
      <c r="BE234" s="22">
        <v>0</v>
      </c>
      <c r="BF234" s="22">
        <v>0</v>
      </c>
      <c r="BG234" s="22">
        <v>0</v>
      </c>
      <c r="BH234" s="22">
        <v>0</v>
      </c>
      <c r="BI234" s="22">
        <v>0</v>
      </c>
      <c r="BJ234" s="22">
        <v>0</v>
      </c>
      <c r="BK234" s="22">
        <v>0</v>
      </c>
      <c r="BL234" s="22">
        <v>0</v>
      </c>
      <c r="BM234" s="22">
        <v>0</v>
      </c>
      <c r="BN234" s="22">
        <v>0</v>
      </c>
      <c r="BO234" s="22">
        <v>0</v>
      </c>
      <c r="BP234" s="22">
        <v>0</v>
      </c>
      <c r="BQ234" s="22">
        <v>0</v>
      </c>
      <c r="BR234" s="22">
        <v>0</v>
      </c>
      <c r="BS234" s="22">
        <v>0</v>
      </c>
      <c r="BT234" s="22">
        <v>0</v>
      </c>
      <c r="BU234" s="22">
        <v>0</v>
      </c>
      <c r="BV234" s="22">
        <v>0</v>
      </c>
      <c r="BW234" s="22">
        <v>0</v>
      </c>
      <c r="BX234" s="22">
        <v>0</v>
      </c>
      <c r="BY234" s="22">
        <v>0</v>
      </c>
      <c r="BZ234" s="22">
        <v>0</v>
      </c>
      <c r="CA234" s="22">
        <v>0</v>
      </c>
      <c r="CB234" s="22">
        <v>0</v>
      </c>
      <c r="CC234" s="22">
        <v>0</v>
      </c>
      <c r="CD234" s="22">
        <v>0</v>
      </c>
      <c r="CE234" s="22">
        <v>0</v>
      </c>
      <c r="CF234" s="22">
        <v>0</v>
      </c>
      <c r="CG234" s="22">
        <v>0</v>
      </c>
      <c r="CH234" s="22">
        <v>0</v>
      </c>
      <c r="CI234" s="22">
        <v>0</v>
      </c>
      <c r="CJ234" s="22">
        <v>0</v>
      </c>
      <c r="CK234" s="22">
        <v>0</v>
      </c>
      <c r="CL234" s="22">
        <v>0</v>
      </c>
      <c r="CM234" s="22">
        <v>-388.18</v>
      </c>
      <c r="CN234" s="22">
        <v>0</v>
      </c>
      <c r="CO234" s="22">
        <v>0</v>
      </c>
      <c r="CP234" s="22">
        <v>0</v>
      </c>
      <c r="CQ234" s="22">
        <v>0</v>
      </c>
      <c r="CR234" s="22">
        <v>0</v>
      </c>
      <c r="CS234" s="22">
        <v>0</v>
      </c>
      <c r="CT234" s="22">
        <v>0</v>
      </c>
      <c r="CU234" s="22">
        <v>0</v>
      </c>
      <c r="CV234" s="22">
        <v>0.01</v>
      </c>
      <c r="CW234" s="22">
        <v>0</v>
      </c>
      <c r="CX234" s="22">
        <v>0</v>
      </c>
      <c r="CY234" s="22">
        <v>0</v>
      </c>
      <c r="CZ234" s="22">
        <v>0</v>
      </c>
      <c r="DA234" s="22">
        <v>0</v>
      </c>
      <c r="DB234" s="22">
        <v>0</v>
      </c>
      <c r="DC234" s="22">
        <v>0</v>
      </c>
      <c r="DD234" s="22">
        <v>0</v>
      </c>
      <c r="DE234" s="22">
        <v>0</v>
      </c>
      <c r="DF234" s="22">
        <v>0</v>
      </c>
      <c r="DG234" s="22">
        <v>0</v>
      </c>
      <c r="DH234" s="22">
        <v>0</v>
      </c>
      <c r="DI234" s="22">
        <v>0</v>
      </c>
      <c r="DJ234" s="22">
        <v>0</v>
      </c>
      <c r="DK234" s="22">
        <v>0</v>
      </c>
      <c r="DL234" s="22">
        <v>0</v>
      </c>
      <c r="DM234" s="22">
        <v>0</v>
      </c>
      <c r="DN234" s="22">
        <v>0</v>
      </c>
      <c r="DO234" s="22">
        <v>0</v>
      </c>
      <c r="DP234" s="22">
        <v>0</v>
      </c>
      <c r="DQ234" s="22">
        <v>0</v>
      </c>
      <c r="DR234" s="22">
        <v>0</v>
      </c>
      <c r="DS234" s="22">
        <v>0</v>
      </c>
      <c r="DT234" s="22">
        <v>0</v>
      </c>
      <c r="DU234" s="22">
        <v>0</v>
      </c>
      <c r="DV234" s="22">
        <v>0</v>
      </c>
      <c r="DW234" s="22">
        <v>0</v>
      </c>
      <c r="DX234" s="22">
        <v>0</v>
      </c>
      <c r="DY234" s="22">
        <v>0</v>
      </c>
      <c r="DZ234" s="22">
        <v>0</v>
      </c>
      <c r="EA234" s="22">
        <v>0</v>
      </c>
      <c r="EB234" s="22">
        <v>0</v>
      </c>
      <c r="EC234" s="22">
        <v>0</v>
      </c>
      <c r="ED234" s="22">
        <v>0</v>
      </c>
      <c r="EE234" s="22">
        <v>0</v>
      </c>
      <c r="EF234" s="22">
        <v>0</v>
      </c>
      <c r="EG234" s="22">
        <v>0</v>
      </c>
      <c r="EH234" s="22">
        <v>0</v>
      </c>
      <c r="EI234" s="22">
        <v>0</v>
      </c>
    </row>
    <row r="235" spans="1:139" x14ac:dyDescent="0.2">
      <c r="B235" s="90" t="s">
        <v>208</v>
      </c>
      <c r="D235" s="22">
        <v>0</v>
      </c>
      <c r="E235" s="22">
        <v>0</v>
      </c>
      <c r="F235" s="22">
        <v>0</v>
      </c>
      <c r="G235" s="22">
        <v>0</v>
      </c>
      <c r="H235" s="22">
        <v>0</v>
      </c>
      <c r="I235" s="22">
        <v>0</v>
      </c>
      <c r="J235" s="22">
        <v>-351.50704753688728</v>
      </c>
      <c r="K235" s="22">
        <v>-1922.6011393008787</v>
      </c>
      <c r="L235" s="22">
        <v>-4014.2854329262591</v>
      </c>
      <c r="M235" s="22">
        <v>-11400.528286953404</v>
      </c>
      <c r="N235" s="22">
        <v>-21860.205029222881</v>
      </c>
      <c r="O235" s="22">
        <v>-31864.278052890408</v>
      </c>
      <c r="P235" s="22">
        <v>-35370.404013752493</v>
      </c>
      <c r="Q235" s="22">
        <v>-29298.489423688803</v>
      </c>
      <c r="R235" s="22">
        <v>-21629.457156632874</v>
      </c>
      <c r="S235" s="22">
        <v>-11103.898315397297</v>
      </c>
      <c r="T235" s="22">
        <v>264.48737281542498</v>
      </c>
      <c r="U235" s="22">
        <v>10000.762628837429</v>
      </c>
      <c r="V235" s="22">
        <v>15598.109845191982</v>
      </c>
      <c r="W235" s="22">
        <v>17067.568071775455</v>
      </c>
      <c r="X235" s="22">
        <v>20290.691266906233</v>
      </c>
      <c r="Y235" s="22">
        <v>23298.709655064249</v>
      </c>
      <c r="Z235" s="22">
        <v>22341.607942486997</v>
      </c>
      <c r="AA235" s="22">
        <v>24581.716365949385</v>
      </c>
      <c r="AB235" s="22">
        <v>37101.892236759973</v>
      </c>
      <c r="AC235" s="22">
        <v>60902.751734283265</v>
      </c>
      <c r="AD235" s="22">
        <v>85996.915601612171</v>
      </c>
      <c r="AE235" s="22">
        <v>71645.997980666463</v>
      </c>
      <c r="AF235" s="22">
        <v>79458.423158485515</v>
      </c>
      <c r="AG235" s="22">
        <v>82736.018767023852</v>
      </c>
      <c r="AH235" s="22">
        <v>81211.844725767543</v>
      </c>
      <c r="AI235" s="22">
        <v>76399.893094931394</v>
      </c>
      <c r="AJ235" s="22">
        <v>74057.143540915989</v>
      </c>
      <c r="AK235" s="22">
        <v>71214.817017606532</v>
      </c>
      <c r="AL235" s="22">
        <v>61843.957530897089</v>
      </c>
      <c r="AM235" s="22">
        <v>52445.834288317157</v>
      </c>
      <c r="AN235" s="22">
        <v>51183.530417029775</v>
      </c>
      <c r="AO235" s="22">
        <v>61493.847567812714</v>
      </c>
      <c r="AP235" s="22">
        <v>75311.561796995084</v>
      </c>
      <c r="AQ235" s="22">
        <v>95809.927123135174</v>
      </c>
      <c r="AR235" s="22">
        <v>107874.45740868541</v>
      </c>
      <c r="AS235" s="22">
        <v>113027.68639375578</v>
      </c>
      <c r="AT235" s="22">
        <v>115583.90180462452</v>
      </c>
      <c r="AU235" s="22">
        <v>111373.41259388805</v>
      </c>
      <c r="AV235" s="22">
        <v>110773.47045877605</v>
      </c>
      <c r="AW235" s="22">
        <v>105567.1184510492</v>
      </c>
      <c r="AX235" s="22">
        <v>99942.316375835158</v>
      </c>
      <c r="AY235" s="22">
        <v>91456.237823943418</v>
      </c>
      <c r="AZ235" s="22">
        <v>56996.11</v>
      </c>
      <c r="BA235" s="22">
        <v>56827.82</v>
      </c>
      <c r="BB235" s="22">
        <v>63349.08</v>
      </c>
      <c r="BC235" s="22">
        <v>75392.02</v>
      </c>
      <c r="BD235" s="22">
        <v>70683.749961908572</v>
      </c>
      <c r="BE235" s="22">
        <v>61061.125896578451</v>
      </c>
      <c r="BF235" s="22">
        <v>63133.504148562322</v>
      </c>
      <c r="BG235" s="22">
        <v>54174.849812881635</v>
      </c>
      <c r="BH235" s="22">
        <v>46227.887284948636</v>
      </c>
      <c r="BI235" s="22">
        <v>36073.707505815932</v>
      </c>
      <c r="BJ235" s="22">
        <v>17096.537534725201</v>
      </c>
      <c r="BK235" s="22">
        <v>1388.2710053499641</v>
      </c>
      <c r="BL235" s="22">
        <v>-2281.46</v>
      </c>
      <c r="BM235" s="22">
        <v>-746.67</v>
      </c>
      <c r="BN235" s="22">
        <v>-5478.24</v>
      </c>
      <c r="BO235" s="22">
        <v>-11257.95</v>
      </c>
      <c r="BP235" s="22">
        <v>-19284.830000000002</v>
      </c>
      <c r="BQ235" s="22">
        <v>-24726.17</v>
      </c>
      <c r="BR235" s="22">
        <v>-25802.95</v>
      </c>
      <c r="BS235" s="22">
        <v>-23893.05</v>
      </c>
      <c r="BT235" s="22">
        <v>-21387.75</v>
      </c>
      <c r="BU235" s="22">
        <v>-19734.759999999998</v>
      </c>
      <c r="BV235" s="22">
        <v>-10247.299999999999</v>
      </c>
      <c r="BW235" s="22">
        <v>5758.47</v>
      </c>
      <c r="BX235" s="22">
        <v>24429.7</v>
      </c>
      <c r="BY235" s="22">
        <v>27905.71</v>
      </c>
      <c r="BZ235" s="22">
        <v>25297.83</v>
      </c>
      <c r="CA235" s="22">
        <v>35234.83</v>
      </c>
      <c r="CB235" s="22">
        <v>39552.49</v>
      </c>
      <c r="CC235" s="22">
        <v>39234.93</v>
      </c>
      <c r="CD235" s="22">
        <v>40834.51</v>
      </c>
      <c r="CE235" s="22">
        <v>39144.15</v>
      </c>
      <c r="CF235" s="22">
        <v>35989.550000000003</v>
      </c>
      <c r="CG235" s="22">
        <v>29575.08</v>
      </c>
      <c r="CH235" s="22">
        <v>26929.63</v>
      </c>
      <c r="CI235" s="22">
        <v>34986.730000000003</v>
      </c>
      <c r="CJ235" s="22">
        <v>40462.050000000003</v>
      </c>
      <c r="CK235" s="22">
        <v>40141.33</v>
      </c>
      <c r="CL235" s="22">
        <v>32440.27</v>
      </c>
      <c r="CM235" s="22">
        <v>30112.61</v>
      </c>
      <c r="CN235" s="22">
        <v>31168.58</v>
      </c>
      <c r="CO235" s="22">
        <v>29274.83</v>
      </c>
      <c r="CP235" s="22">
        <v>18342.72</v>
      </c>
      <c r="CQ235" s="22">
        <v>14221.72</v>
      </c>
      <c r="CR235" s="22">
        <v>11450.1</v>
      </c>
      <c r="CS235" s="22">
        <v>8878.5600000000013</v>
      </c>
      <c r="CT235" s="22">
        <v>7506.82</v>
      </c>
      <c r="CU235" s="22">
        <v>9135.7200000000012</v>
      </c>
      <c r="CV235" s="22">
        <v>13720.92</v>
      </c>
      <c r="CW235" s="22">
        <v>9986.01</v>
      </c>
      <c r="CX235" s="22">
        <v>403.53</v>
      </c>
      <c r="CY235" s="22">
        <v>-292.77</v>
      </c>
      <c r="CZ235" s="22">
        <v>-1381.85</v>
      </c>
      <c r="DA235" s="22">
        <v>-10443.06</v>
      </c>
      <c r="DB235" s="22">
        <v>-17531.77</v>
      </c>
      <c r="DC235" s="22">
        <v>-22615.37</v>
      </c>
      <c r="DD235" s="22">
        <v>-28164.04</v>
      </c>
      <c r="DE235" s="22">
        <v>-31691.49</v>
      </c>
      <c r="DF235" s="22">
        <v>-29512.93</v>
      </c>
      <c r="DG235" s="22">
        <v>-29398.31</v>
      </c>
      <c r="DH235" s="22">
        <v>-35208.230000000003</v>
      </c>
      <c r="DI235" s="22">
        <v>-39247.980000000003</v>
      </c>
      <c r="DJ235" s="22">
        <v>-39025.14</v>
      </c>
      <c r="DK235" s="22">
        <v>-42274.86</v>
      </c>
      <c r="DL235" s="22">
        <v>-50472.23</v>
      </c>
      <c r="DM235" s="22">
        <v>-53157.59</v>
      </c>
      <c r="DN235" s="22">
        <v>-60766.99</v>
      </c>
      <c r="DO235" s="22">
        <v>-67831.47</v>
      </c>
      <c r="DP235" s="22">
        <v>-73401.91</v>
      </c>
      <c r="DQ235" s="22">
        <v>-93647.08</v>
      </c>
      <c r="DR235" s="22">
        <v>-89482.1</v>
      </c>
      <c r="DS235" s="22">
        <v>-90272.86</v>
      </c>
      <c r="DT235" s="315">
        <f>'Schedule 7'!C24+'Schedule 7'!D24</f>
        <v>-105600.86</v>
      </c>
      <c r="DU235" s="315">
        <f>'Schedule 7'!E24</f>
        <v>-107891</v>
      </c>
      <c r="DV235" s="315">
        <f>'Schedule 7'!F24</f>
        <v>-121562.72</v>
      </c>
      <c r="DW235" s="315">
        <f>'Schedule 7'!G24</f>
        <v>-164574.47</v>
      </c>
      <c r="DX235" s="315">
        <f>'Schedule 7'!H24</f>
        <v>-177209.46</v>
      </c>
      <c r="DY235" s="315">
        <f>'Schedule 7'!I24</f>
        <v>-168083.9</v>
      </c>
      <c r="DZ235" s="315">
        <f>'Schedule 7'!J24</f>
        <v>-171577.51</v>
      </c>
      <c r="EA235" s="315">
        <f>'Schedule 7'!K24</f>
        <v>-176859.37</v>
      </c>
      <c r="EB235" s="315">
        <f>'Schedule 7'!L24</f>
        <v>-181690.12</v>
      </c>
      <c r="EC235" s="315">
        <f>'Schedule 7'!M24</f>
        <v>-178227.45</v>
      </c>
      <c r="ED235" s="315">
        <f>'Schedule 7'!N24</f>
        <v>-186051.4</v>
      </c>
      <c r="EE235" s="315">
        <f>'Schedule 7'!O24</f>
        <v>-175349.31</v>
      </c>
      <c r="EF235" s="315">
        <f>'Schedule 7'!P24</f>
        <v>-170467.86</v>
      </c>
      <c r="EG235" s="315">
        <f>'Schedule 7'!Q24</f>
        <v>-174025.88</v>
      </c>
    </row>
    <row r="236" spans="1:139" x14ac:dyDescent="0.2">
      <c r="B236" s="90" t="s">
        <v>152</v>
      </c>
      <c r="D236" s="18">
        <f t="shared" ref="D236:AI236" si="1313">SUM(D231:D235)</f>
        <v>0</v>
      </c>
      <c r="E236" s="18">
        <f t="shared" si="1313"/>
        <v>0</v>
      </c>
      <c r="F236" s="18">
        <f t="shared" si="1313"/>
        <v>0</v>
      </c>
      <c r="G236" s="18">
        <f t="shared" si="1313"/>
        <v>0</v>
      </c>
      <c r="H236" s="18">
        <f t="shared" si="1313"/>
        <v>0</v>
      </c>
      <c r="I236" s="18">
        <f t="shared" si="1313"/>
        <v>0</v>
      </c>
      <c r="J236" s="18">
        <f t="shared" si="1313"/>
        <v>-351.50704753688728</v>
      </c>
      <c r="K236" s="18">
        <f t="shared" si="1313"/>
        <v>-1922.6011393008787</v>
      </c>
      <c r="L236" s="18">
        <f t="shared" si="1313"/>
        <v>-4014.2854329262591</v>
      </c>
      <c r="M236" s="18">
        <f t="shared" si="1313"/>
        <v>-11400.528286953404</v>
      </c>
      <c r="N236" s="18">
        <f t="shared" si="1313"/>
        <v>-21860.205029222881</v>
      </c>
      <c r="O236" s="18">
        <f t="shared" si="1313"/>
        <v>-31864.278052890408</v>
      </c>
      <c r="P236" s="18">
        <f t="shared" si="1313"/>
        <v>-35370.404013752493</v>
      </c>
      <c r="Q236" s="18">
        <f t="shared" si="1313"/>
        <v>-29298.489423688803</v>
      </c>
      <c r="R236" s="18">
        <f t="shared" si="1313"/>
        <v>-21629.457156632874</v>
      </c>
      <c r="S236" s="18">
        <f t="shared" si="1313"/>
        <v>-11103.898315397297</v>
      </c>
      <c r="T236" s="18">
        <f t="shared" si="1313"/>
        <v>71677.89236164614</v>
      </c>
      <c r="U236" s="18">
        <f t="shared" si="1313"/>
        <v>10000.762628837429</v>
      </c>
      <c r="V236" s="18">
        <f t="shared" si="1313"/>
        <v>15598.109845191982</v>
      </c>
      <c r="W236" s="18">
        <f t="shared" si="1313"/>
        <v>17067.568071775455</v>
      </c>
      <c r="X236" s="18">
        <f t="shared" si="1313"/>
        <v>20290.691266906233</v>
      </c>
      <c r="Y236" s="18">
        <f t="shared" si="1313"/>
        <v>23298.709655064249</v>
      </c>
      <c r="Z236" s="18">
        <f t="shared" si="1313"/>
        <v>22341.607942486997</v>
      </c>
      <c r="AA236" s="18">
        <f t="shared" si="1313"/>
        <v>24581.716365949385</v>
      </c>
      <c r="AB236" s="18">
        <f t="shared" si="1313"/>
        <v>37101.892236759973</v>
      </c>
      <c r="AC236" s="18">
        <f t="shared" si="1313"/>
        <v>60902.751734283265</v>
      </c>
      <c r="AD236" s="18">
        <f t="shared" si="1313"/>
        <v>-80446.494382189194</v>
      </c>
      <c r="AE236" s="18">
        <f t="shared" si="1313"/>
        <v>70158.26618583755</v>
      </c>
      <c r="AF236" s="18">
        <f t="shared" si="1313"/>
        <v>125266.48414448861</v>
      </c>
      <c r="AG236" s="18">
        <f t="shared" si="1313"/>
        <v>82703.012150578143</v>
      </c>
      <c r="AH236" s="18">
        <f t="shared" si="1313"/>
        <v>81210.429796202108</v>
      </c>
      <c r="AI236" s="18">
        <f t="shared" si="1313"/>
        <v>76399.893094931394</v>
      </c>
      <c r="AJ236" s="18">
        <f t="shared" ref="AJ236:BO236" si="1314">SUM(AJ231:AJ235)</f>
        <v>74057.143540915989</v>
      </c>
      <c r="AK236" s="18">
        <f t="shared" si="1314"/>
        <v>71214.817017606532</v>
      </c>
      <c r="AL236" s="18">
        <f t="shared" si="1314"/>
        <v>61843.957530897089</v>
      </c>
      <c r="AM236" s="18">
        <f t="shared" si="1314"/>
        <v>52445.834288317157</v>
      </c>
      <c r="AN236" s="18">
        <f t="shared" si="1314"/>
        <v>51183.530417029775</v>
      </c>
      <c r="AO236" s="18">
        <f t="shared" si="1314"/>
        <v>61493.847567812714</v>
      </c>
      <c r="AP236" s="18">
        <f t="shared" si="1314"/>
        <v>75311.561796995084</v>
      </c>
      <c r="AQ236" s="18">
        <f t="shared" si="1314"/>
        <v>95809.927123135174</v>
      </c>
      <c r="AR236" s="18">
        <f t="shared" si="1314"/>
        <v>-641024.93416949851</v>
      </c>
      <c r="AS236" s="18">
        <f t="shared" si="1314"/>
        <v>113027.68639375578</v>
      </c>
      <c r="AT236" s="18">
        <f t="shared" si="1314"/>
        <v>115583.90180462452</v>
      </c>
      <c r="AU236" s="18">
        <f t="shared" si="1314"/>
        <v>111373.41259388805</v>
      </c>
      <c r="AV236" s="18">
        <f t="shared" si="1314"/>
        <v>110773.47045877605</v>
      </c>
      <c r="AW236" s="18">
        <f t="shared" si="1314"/>
        <v>105567.1184510492</v>
      </c>
      <c r="AX236" s="18">
        <f t="shared" si="1314"/>
        <v>99942.316375835158</v>
      </c>
      <c r="AY236" s="18">
        <f t="shared" si="1314"/>
        <v>91456.237823943418</v>
      </c>
      <c r="AZ236" s="18">
        <f t="shared" si="1314"/>
        <v>56996.11</v>
      </c>
      <c r="BA236" s="18">
        <f t="shared" si="1314"/>
        <v>56827.82</v>
      </c>
      <c r="BB236" s="18">
        <f t="shared" si="1314"/>
        <v>63349.08</v>
      </c>
      <c r="BC236" s="18">
        <f t="shared" si="1314"/>
        <v>75392.02</v>
      </c>
      <c r="BD236" s="18">
        <f t="shared" si="1314"/>
        <v>-1219264.6200380912</v>
      </c>
      <c r="BE236" s="18">
        <f t="shared" si="1314"/>
        <v>61061.125896578451</v>
      </c>
      <c r="BF236" s="18">
        <f t="shared" si="1314"/>
        <v>63133.504148562322</v>
      </c>
      <c r="BG236" s="18">
        <f t="shared" si="1314"/>
        <v>54174.849812881635</v>
      </c>
      <c r="BH236" s="18">
        <f t="shared" si="1314"/>
        <v>46227.887284948636</v>
      </c>
      <c r="BI236" s="18">
        <f t="shared" si="1314"/>
        <v>36073.707505815932</v>
      </c>
      <c r="BJ236" s="18">
        <f t="shared" si="1314"/>
        <v>17096.537534725201</v>
      </c>
      <c r="BK236" s="18">
        <f t="shared" si="1314"/>
        <v>1388.2710053499641</v>
      </c>
      <c r="BL236" s="18">
        <f t="shared" si="1314"/>
        <v>-2281.46</v>
      </c>
      <c r="BM236" s="18">
        <f t="shared" si="1314"/>
        <v>-746.67</v>
      </c>
      <c r="BN236" s="18">
        <f t="shared" si="1314"/>
        <v>-5478.24</v>
      </c>
      <c r="BO236" s="18">
        <f t="shared" si="1314"/>
        <v>-11257.95</v>
      </c>
      <c r="BP236" s="18">
        <f t="shared" ref="BP236:DS236" si="1315">SUM(BP231:BP235)</f>
        <v>-471138.57100534998</v>
      </c>
      <c r="BQ236" s="18">
        <f t="shared" si="1315"/>
        <v>-24726.17</v>
      </c>
      <c r="BR236" s="18">
        <f t="shared" si="1315"/>
        <v>-25802.95</v>
      </c>
      <c r="BS236" s="18">
        <f t="shared" si="1315"/>
        <v>-23893.05</v>
      </c>
      <c r="BT236" s="18">
        <f t="shared" si="1315"/>
        <v>-21387.75</v>
      </c>
      <c r="BU236" s="18">
        <f t="shared" si="1315"/>
        <v>-19734.759999999998</v>
      </c>
      <c r="BV236" s="18">
        <f t="shared" si="1315"/>
        <v>-10247.299999999999</v>
      </c>
      <c r="BW236" s="18">
        <f t="shared" si="1315"/>
        <v>5758.47</v>
      </c>
      <c r="BX236" s="18">
        <f t="shared" si="1315"/>
        <v>24429.7</v>
      </c>
      <c r="BY236" s="18">
        <f t="shared" si="1315"/>
        <v>27905.71</v>
      </c>
      <c r="BZ236" s="18">
        <f t="shared" si="1315"/>
        <v>25297.83</v>
      </c>
      <c r="CA236" s="18">
        <f t="shared" si="1315"/>
        <v>35234.83</v>
      </c>
      <c r="CB236" s="18">
        <f t="shared" si="1315"/>
        <v>198635.12963904798</v>
      </c>
      <c r="CC236" s="18">
        <f t="shared" si="1315"/>
        <v>39234.93</v>
      </c>
      <c r="CD236" s="18">
        <f t="shared" si="1315"/>
        <v>40834.51</v>
      </c>
      <c r="CE236" s="18">
        <f t="shared" si="1315"/>
        <v>39144.15</v>
      </c>
      <c r="CF236" s="18">
        <f t="shared" si="1315"/>
        <v>35989.550000000003</v>
      </c>
      <c r="CG236" s="18">
        <f t="shared" si="1315"/>
        <v>29575.08</v>
      </c>
      <c r="CH236" s="18">
        <f t="shared" si="1315"/>
        <v>26929.63</v>
      </c>
      <c r="CI236" s="18">
        <f t="shared" si="1315"/>
        <v>34986.730000000003</v>
      </c>
      <c r="CJ236" s="18">
        <f t="shared" ref="CJ236:CU236" si="1316">SUM(CJ231:CJ235)</f>
        <v>40462.050000000003</v>
      </c>
      <c r="CK236" s="18">
        <f t="shared" si="1316"/>
        <v>40141.33</v>
      </c>
      <c r="CL236" s="18">
        <f t="shared" si="1316"/>
        <v>32440.27</v>
      </c>
      <c r="CM236" s="18">
        <f t="shared" si="1316"/>
        <v>29724.43</v>
      </c>
      <c r="CN236" s="18">
        <f t="shared" si="1316"/>
        <v>-367946.56</v>
      </c>
      <c r="CO236" s="18">
        <f t="shared" si="1316"/>
        <v>29274.83</v>
      </c>
      <c r="CP236" s="18">
        <f t="shared" si="1316"/>
        <v>18342.72</v>
      </c>
      <c r="CQ236" s="18">
        <f t="shared" si="1316"/>
        <v>14221.72</v>
      </c>
      <c r="CR236" s="18">
        <f t="shared" si="1316"/>
        <v>11450.1</v>
      </c>
      <c r="CS236" s="18">
        <f t="shared" si="1316"/>
        <v>8878.5600000000013</v>
      </c>
      <c r="CT236" s="18">
        <f t="shared" si="1316"/>
        <v>7506.82</v>
      </c>
      <c r="CU236" s="18">
        <f t="shared" si="1316"/>
        <v>9135.7200000000012</v>
      </c>
      <c r="CV236" s="18">
        <f t="shared" ref="CV236:DH236" si="1317">SUM(CV231:CV235)</f>
        <v>13720.93</v>
      </c>
      <c r="CW236" s="18">
        <f t="shared" si="1317"/>
        <v>9986.01</v>
      </c>
      <c r="CX236" s="18">
        <f t="shared" si="1317"/>
        <v>403.53</v>
      </c>
      <c r="CY236" s="18">
        <f t="shared" si="1317"/>
        <v>-292.77</v>
      </c>
      <c r="CZ236" s="18">
        <f t="shared" si="1317"/>
        <v>-274128.9800000001</v>
      </c>
      <c r="DA236" s="18">
        <f t="shared" si="1317"/>
        <v>-10443.06</v>
      </c>
      <c r="DB236" s="18">
        <f t="shared" si="1317"/>
        <v>-17531.77</v>
      </c>
      <c r="DC236" s="18">
        <f t="shared" si="1317"/>
        <v>-22615.37</v>
      </c>
      <c r="DD236" s="18">
        <f t="shared" si="1317"/>
        <v>-28164.04</v>
      </c>
      <c r="DE236" s="18">
        <f t="shared" si="1317"/>
        <v>-31691.49</v>
      </c>
      <c r="DF236" s="18">
        <f t="shared" si="1317"/>
        <v>-29512.93</v>
      </c>
      <c r="DG236" s="18">
        <f t="shared" si="1317"/>
        <v>-29398.31</v>
      </c>
      <c r="DH236" s="18">
        <f t="shared" si="1317"/>
        <v>-35208.230000000003</v>
      </c>
      <c r="DI236" s="18">
        <f t="shared" si="1315"/>
        <v>-39247.980000000003</v>
      </c>
      <c r="DJ236" s="18">
        <f t="shared" si="1315"/>
        <v>-39025.14</v>
      </c>
      <c r="DK236" s="18">
        <f t="shared" si="1315"/>
        <v>-42274.86</v>
      </c>
      <c r="DL236" s="18">
        <f t="shared" si="1315"/>
        <v>96448.889999999956</v>
      </c>
      <c r="DM236" s="18">
        <f t="shared" si="1315"/>
        <v>-53157.59</v>
      </c>
      <c r="DN236" s="18">
        <f t="shared" si="1315"/>
        <v>-60766.99</v>
      </c>
      <c r="DO236" s="18">
        <f t="shared" si="1315"/>
        <v>-67831.47</v>
      </c>
      <c r="DP236" s="18">
        <f t="shared" si="1315"/>
        <v>-73401.91</v>
      </c>
      <c r="DQ236" s="18">
        <f t="shared" si="1315"/>
        <v>-93647.08</v>
      </c>
      <c r="DR236" s="18">
        <f t="shared" si="1315"/>
        <v>-89482.1</v>
      </c>
      <c r="DS236" s="18">
        <f t="shared" si="1315"/>
        <v>-90272.86</v>
      </c>
      <c r="DT236" s="18">
        <f t="shared" ref="DT236:DW236" si="1318">SUM(DT231:DT235)</f>
        <v>-105600.86</v>
      </c>
      <c r="DU236" s="18">
        <f t="shared" si="1318"/>
        <v>-107891</v>
      </c>
      <c r="DV236" s="18">
        <f t="shared" si="1318"/>
        <v>-121562.72</v>
      </c>
      <c r="DW236" s="18">
        <f t="shared" si="1318"/>
        <v>-164574.47</v>
      </c>
      <c r="DX236" s="18">
        <f t="shared" ref="DX236:EG236" si="1319">SUM(DX231:DX235)</f>
        <v>557578.98</v>
      </c>
      <c r="DY236" s="18">
        <f t="shared" si="1319"/>
        <v>-168083.9</v>
      </c>
      <c r="DZ236" s="18">
        <f t="shared" si="1319"/>
        <v>-171577.51</v>
      </c>
      <c r="EA236" s="18">
        <f t="shared" si="1319"/>
        <v>-176859.37</v>
      </c>
      <c r="EB236" s="18">
        <f t="shared" si="1319"/>
        <v>-181690.12</v>
      </c>
      <c r="EC236" s="18">
        <f t="shared" si="1319"/>
        <v>-178227.45</v>
      </c>
      <c r="ED236" s="18">
        <f t="shared" si="1319"/>
        <v>-186051.4</v>
      </c>
      <c r="EE236" s="18">
        <f t="shared" si="1319"/>
        <v>-175349.31</v>
      </c>
      <c r="EF236" s="18">
        <f t="shared" si="1319"/>
        <v>-170467.86</v>
      </c>
      <c r="EG236" s="18">
        <f t="shared" si="1319"/>
        <v>-174025.88</v>
      </c>
      <c r="EH236" s="18">
        <f t="shared" ref="EH236:EI236" si="1320">SUM(EH231:EH235)</f>
        <v>0</v>
      </c>
      <c r="EI236" s="18">
        <f t="shared" si="1320"/>
        <v>0</v>
      </c>
    </row>
    <row r="237" spans="1:139" x14ac:dyDescent="0.2">
      <c r="B237" s="90" t="s">
        <v>153</v>
      </c>
      <c r="D237" s="94">
        <f t="shared" ref="D237:AI237" si="1321">D230+D236</f>
        <v>0</v>
      </c>
      <c r="E237" s="94">
        <f t="shared" si="1321"/>
        <v>0</v>
      </c>
      <c r="F237" s="94">
        <f t="shared" si="1321"/>
        <v>0</v>
      </c>
      <c r="G237" s="94">
        <f t="shared" si="1321"/>
        <v>0</v>
      </c>
      <c r="H237" s="94">
        <f t="shared" si="1321"/>
        <v>0</v>
      </c>
      <c r="I237" s="94">
        <f t="shared" si="1321"/>
        <v>0</v>
      </c>
      <c r="J237" s="94">
        <f t="shared" si="1321"/>
        <v>-351.50704753688728</v>
      </c>
      <c r="K237" s="94">
        <f t="shared" si="1321"/>
        <v>-2274.108186837766</v>
      </c>
      <c r="L237" s="94">
        <f t="shared" si="1321"/>
        <v>-6288.3936197640251</v>
      </c>
      <c r="M237" s="94">
        <f t="shared" si="1321"/>
        <v>-17688.921906717427</v>
      </c>
      <c r="N237" s="94">
        <f t="shared" si="1321"/>
        <v>-39549.126935940309</v>
      </c>
      <c r="O237" s="94">
        <f t="shared" si="1321"/>
        <v>-71413.40498883072</v>
      </c>
      <c r="P237" s="94">
        <f t="shared" si="1321"/>
        <v>-106783.80900258321</v>
      </c>
      <c r="Q237" s="94">
        <f t="shared" si="1321"/>
        <v>-136082.298426272</v>
      </c>
      <c r="R237" s="94">
        <f t="shared" si="1321"/>
        <v>-157711.75558290488</v>
      </c>
      <c r="S237" s="94">
        <f t="shared" si="1321"/>
        <v>-168815.65389830217</v>
      </c>
      <c r="T237" s="94">
        <f t="shared" si="1321"/>
        <v>-97137.761536656035</v>
      </c>
      <c r="U237" s="94">
        <f t="shared" si="1321"/>
        <v>-87136.998907818604</v>
      </c>
      <c r="V237" s="94">
        <f t="shared" si="1321"/>
        <v>-71538.889062626622</v>
      </c>
      <c r="W237" s="94">
        <f t="shared" si="1321"/>
        <v>-54471.320990851164</v>
      </c>
      <c r="X237" s="94">
        <f t="shared" si="1321"/>
        <v>-34180.629723944934</v>
      </c>
      <c r="Y237" s="94">
        <f t="shared" si="1321"/>
        <v>-10881.920068880685</v>
      </c>
      <c r="Z237" s="94">
        <f t="shared" si="1321"/>
        <v>11459.687873606312</v>
      </c>
      <c r="AA237" s="94">
        <f t="shared" si="1321"/>
        <v>36041.404239555697</v>
      </c>
      <c r="AB237" s="94">
        <f t="shared" si="1321"/>
        <v>73143.296476315678</v>
      </c>
      <c r="AC237" s="94">
        <f t="shared" si="1321"/>
        <v>134046.04821059894</v>
      </c>
      <c r="AD237" s="94">
        <f t="shared" si="1321"/>
        <v>53599.553828409742</v>
      </c>
      <c r="AE237" s="94">
        <f t="shared" si="1321"/>
        <v>123757.82001424729</v>
      </c>
      <c r="AF237" s="94">
        <f t="shared" si="1321"/>
        <v>249024.3041587359</v>
      </c>
      <c r="AG237" s="94">
        <f t="shared" si="1321"/>
        <v>331727.31630931405</v>
      </c>
      <c r="AH237" s="94">
        <f t="shared" si="1321"/>
        <v>412937.74610551615</v>
      </c>
      <c r="AI237" s="94">
        <f t="shared" si="1321"/>
        <v>489337.63920044753</v>
      </c>
      <c r="AJ237" s="94">
        <f t="shared" ref="AJ237:BO237" si="1322">AJ230+AJ236</f>
        <v>563394.78274136351</v>
      </c>
      <c r="AK237" s="94">
        <f t="shared" si="1322"/>
        <v>634609.59975897009</v>
      </c>
      <c r="AL237" s="94">
        <f t="shared" si="1322"/>
        <v>696453.5572898672</v>
      </c>
      <c r="AM237" s="94">
        <f t="shared" si="1322"/>
        <v>748899.39157818432</v>
      </c>
      <c r="AN237" s="94">
        <f t="shared" si="1322"/>
        <v>800082.92199521407</v>
      </c>
      <c r="AO237" s="94">
        <f t="shared" si="1322"/>
        <v>861576.76956302673</v>
      </c>
      <c r="AP237" s="94">
        <f t="shared" si="1322"/>
        <v>936888.33136002184</v>
      </c>
      <c r="AQ237" s="94">
        <f t="shared" si="1322"/>
        <v>1032698.258483157</v>
      </c>
      <c r="AR237" s="94">
        <f t="shared" si="1322"/>
        <v>391673.32431365852</v>
      </c>
      <c r="AS237" s="94">
        <f t="shared" si="1322"/>
        <v>504701.0107074143</v>
      </c>
      <c r="AT237" s="94">
        <f t="shared" si="1322"/>
        <v>620284.91251203883</v>
      </c>
      <c r="AU237" s="94">
        <f t="shared" si="1322"/>
        <v>731658.32510592684</v>
      </c>
      <c r="AV237" s="94">
        <f t="shared" si="1322"/>
        <v>842431.79556470294</v>
      </c>
      <c r="AW237" s="94">
        <f t="shared" si="1322"/>
        <v>947998.91401575215</v>
      </c>
      <c r="AX237" s="94">
        <f t="shared" si="1322"/>
        <v>1047941.2303915874</v>
      </c>
      <c r="AY237" s="94">
        <f t="shared" si="1322"/>
        <v>1139397.4682155307</v>
      </c>
      <c r="AZ237" s="94">
        <f t="shared" si="1322"/>
        <v>1196393.5782155308</v>
      </c>
      <c r="BA237" s="94">
        <f t="shared" si="1322"/>
        <v>1253221.3982155309</v>
      </c>
      <c r="BB237" s="94">
        <f t="shared" si="1322"/>
        <v>1316570.478215531</v>
      </c>
      <c r="BC237" s="94">
        <f t="shared" si="1322"/>
        <v>1391962.498215531</v>
      </c>
      <c r="BD237" s="94">
        <f t="shared" si="1322"/>
        <v>172697.87817743979</v>
      </c>
      <c r="BE237" s="94">
        <f t="shared" si="1322"/>
        <v>233759.00407401824</v>
      </c>
      <c r="BF237" s="94">
        <f t="shared" si="1322"/>
        <v>296892.50822258054</v>
      </c>
      <c r="BG237" s="94">
        <f t="shared" si="1322"/>
        <v>351067.35803546215</v>
      </c>
      <c r="BH237" s="94">
        <f t="shared" si="1322"/>
        <v>397295.24532041082</v>
      </c>
      <c r="BI237" s="94">
        <f t="shared" si="1322"/>
        <v>433368.95282622677</v>
      </c>
      <c r="BJ237" s="94">
        <f t="shared" si="1322"/>
        <v>450465.49036095198</v>
      </c>
      <c r="BK237" s="94">
        <f t="shared" si="1322"/>
        <v>451853.76136630197</v>
      </c>
      <c r="BL237" s="94">
        <f t="shared" si="1322"/>
        <v>449572.30136630195</v>
      </c>
      <c r="BM237" s="94">
        <f t="shared" si="1322"/>
        <v>448825.63136630197</v>
      </c>
      <c r="BN237" s="94">
        <f t="shared" si="1322"/>
        <v>443347.39136630198</v>
      </c>
      <c r="BO237" s="94">
        <f t="shared" si="1322"/>
        <v>432089.44136630197</v>
      </c>
      <c r="BP237" s="94">
        <f t="shared" ref="BP237:DS237" si="1323">BP230+BP236</f>
        <v>-39049.129639048013</v>
      </c>
      <c r="BQ237" s="94">
        <f t="shared" si="1323"/>
        <v>-63775.299639048011</v>
      </c>
      <c r="BR237" s="94">
        <f t="shared" si="1323"/>
        <v>-89578.249639048008</v>
      </c>
      <c r="BS237" s="94">
        <f t="shared" si="1323"/>
        <v>-113471.29963904801</v>
      </c>
      <c r="BT237" s="94">
        <f t="shared" si="1323"/>
        <v>-134859.049639048</v>
      </c>
      <c r="BU237" s="94">
        <f t="shared" si="1323"/>
        <v>-154593.80963904801</v>
      </c>
      <c r="BV237" s="94">
        <f t="shared" si="1323"/>
        <v>-164841.10963904799</v>
      </c>
      <c r="BW237" s="94">
        <f t="shared" si="1323"/>
        <v>-159082.63963904799</v>
      </c>
      <c r="BX237" s="94">
        <f t="shared" si="1323"/>
        <v>-134652.93963904798</v>
      </c>
      <c r="BY237" s="94">
        <f t="shared" si="1323"/>
        <v>-106747.22963904799</v>
      </c>
      <c r="BZ237" s="94">
        <f t="shared" si="1323"/>
        <v>-81449.399639047988</v>
      </c>
      <c r="CA237" s="94">
        <f t="shared" si="1323"/>
        <v>-46214.569639047986</v>
      </c>
      <c r="CB237" s="94">
        <f t="shared" si="1323"/>
        <v>152420.56</v>
      </c>
      <c r="CC237" s="94">
        <f t="shared" si="1323"/>
        <v>191655.49</v>
      </c>
      <c r="CD237" s="94">
        <f t="shared" si="1323"/>
        <v>232490</v>
      </c>
      <c r="CE237" s="94">
        <f t="shared" si="1323"/>
        <v>271634.15000000002</v>
      </c>
      <c r="CF237" s="94">
        <f t="shared" si="1323"/>
        <v>307623.7</v>
      </c>
      <c r="CG237" s="94">
        <f t="shared" si="1323"/>
        <v>337198.78</v>
      </c>
      <c r="CH237" s="94">
        <f t="shared" si="1323"/>
        <v>364128.41000000003</v>
      </c>
      <c r="CI237" s="94">
        <f t="shared" si="1323"/>
        <v>399115.14</v>
      </c>
      <c r="CJ237" s="94">
        <f t="shared" ref="CJ237:CU237" si="1324">CJ230+CJ236</f>
        <v>439577.19</v>
      </c>
      <c r="CK237" s="94">
        <f t="shared" si="1324"/>
        <v>479718.52</v>
      </c>
      <c r="CL237" s="94">
        <f t="shared" si="1324"/>
        <v>512158.79000000004</v>
      </c>
      <c r="CM237" s="94">
        <f t="shared" si="1324"/>
        <v>541883.22000000009</v>
      </c>
      <c r="CN237" s="94">
        <f t="shared" si="1324"/>
        <v>173936.66000000009</v>
      </c>
      <c r="CO237" s="94">
        <f t="shared" si="1324"/>
        <v>203211.49000000011</v>
      </c>
      <c r="CP237" s="94">
        <f t="shared" si="1324"/>
        <v>221554.21000000011</v>
      </c>
      <c r="CQ237" s="94">
        <f t="shared" si="1324"/>
        <v>235775.93000000011</v>
      </c>
      <c r="CR237" s="94">
        <f t="shared" si="1324"/>
        <v>247226.03000000012</v>
      </c>
      <c r="CS237" s="94">
        <f t="shared" si="1324"/>
        <v>256104.59000000011</v>
      </c>
      <c r="CT237" s="94">
        <f t="shared" si="1324"/>
        <v>263611.41000000009</v>
      </c>
      <c r="CU237" s="94">
        <f t="shared" si="1324"/>
        <v>272747.13000000012</v>
      </c>
      <c r="CV237" s="94">
        <f t="shared" ref="CV237:DH237" si="1325">CV230+CV236</f>
        <v>286468.06000000011</v>
      </c>
      <c r="CW237" s="94">
        <f t="shared" si="1325"/>
        <v>296454.07000000012</v>
      </c>
      <c r="CX237" s="94">
        <f t="shared" si="1325"/>
        <v>296857.60000000015</v>
      </c>
      <c r="CY237" s="94">
        <f t="shared" si="1325"/>
        <v>296564.83000000013</v>
      </c>
      <c r="CZ237" s="94">
        <f t="shared" si="1325"/>
        <v>22435.850000000035</v>
      </c>
      <c r="DA237" s="94">
        <f t="shared" si="1325"/>
        <v>11992.790000000035</v>
      </c>
      <c r="DB237" s="94">
        <f t="shared" si="1325"/>
        <v>-5538.979999999965</v>
      </c>
      <c r="DC237" s="94">
        <f t="shared" si="1325"/>
        <v>-28154.349999999962</v>
      </c>
      <c r="DD237" s="94">
        <f t="shared" si="1325"/>
        <v>-56318.389999999963</v>
      </c>
      <c r="DE237" s="94">
        <f t="shared" si="1325"/>
        <v>-88009.879999999961</v>
      </c>
      <c r="DF237" s="94">
        <f t="shared" si="1325"/>
        <v>-117522.80999999997</v>
      </c>
      <c r="DG237" s="94">
        <f t="shared" si="1325"/>
        <v>-146921.11999999997</v>
      </c>
      <c r="DH237" s="94">
        <f t="shared" si="1325"/>
        <v>-182129.34999999998</v>
      </c>
      <c r="DI237" s="94">
        <f t="shared" si="1323"/>
        <v>-221377.33</v>
      </c>
      <c r="DJ237" s="94">
        <f t="shared" si="1323"/>
        <v>-260402.46999999997</v>
      </c>
      <c r="DK237" s="94">
        <f t="shared" si="1323"/>
        <v>-302677.32999999996</v>
      </c>
      <c r="DL237" s="94">
        <f t="shared" si="1323"/>
        <v>-206228.44</v>
      </c>
      <c r="DM237" s="94">
        <f t="shared" si="1323"/>
        <v>-259386.03</v>
      </c>
      <c r="DN237" s="94">
        <f t="shared" si="1323"/>
        <v>-320153.02</v>
      </c>
      <c r="DO237" s="94">
        <f t="shared" si="1323"/>
        <v>-387984.49</v>
      </c>
      <c r="DP237" s="94">
        <f t="shared" si="1323"/>
        <v>-461386.4</v>
      </c>
      <c r="DQ237" s="94">
        <f t="shared" si="1323"/>
        <v>-555033.48</v>
      </c>
      <c r="DR237" s="94">
        <f t="shared" si="1323"/>
        <v>-644515.57999999996</v>
      </c>
      <c r="DS237" s="94">
        <f t="shared" si="1323"/>
        <v>-734788.44</v>
      </c>
      <c r="DT237" s="94">
        <f t="shared" ref="DT237:DW237" si="1326">DT230+DT236</f>
        <v>-840389.29999999993</v>
      </c>
      <c r="DU237" s="94">
        <f t="shared" si="1326"/>
        <v>-948280.29999999993</v>
      </c>
      <c r="DV237" s="94">
        <f t="shared" si="1326"/>
        <v>-1069843.02</v>
      </c>
      <c r="DW237" s="94">
        <f t="shared" si="1326"/>
        <v>-1234417.49</v>
      </c>
      <c r="DX237" s="94">
        <f t="shared" ref="DX237:EG237" si="1327">DX230+DX236</f>
        <v>-676838.51</v>
      </c>
      <c r="DY237" s="94">
        <f t="shared" si="1327"/>
        <v>-844922.41</v>
      </c>
      <c r="DZ237" s="94">
        <f t="shared" si="1327"/>
        <v>-1016499.92</v>
      </c>
      <c r="EA237" s="94">
        <f t="shared" si="1327"/>
        <v>-1193359.29</v>
      </c>
      <c r="EB237" s="94">
        <f t="shared" si="1327"/>
        <v>-1375049.4100000001</v>
      </c>
      <c r="EC237" s="94">
        <f t="shared" si="1327"/>
        <v>-1553276.86</v>
      </c>
      <c r="ED237" s="94">
        <f t="shared" si="1327"/>
        <v>-1739328.26</v>
      </c>
      <c r="EE237" s="94">
        <f t="shared" si="1327"/>
        <v>-1914677.57</v>
      </c>
      <c r="EF237" s="94">
        <f t="shared" si="1327"/>
        <v>-2085145.4300000002</v>
      </c>
      <c r="EG237" s="94">
        <f t="shared" si="1327"/>
        <v>-2259171.31</v>
      </c>
      <c r="EH237" s="94">
        <f t="shared" ref="EH237:EI237" si="1328">EH230+EH236</f>
        <v>-2259171.31</v>
      </c>
      <c r="EI237" s="94">
        <f t="shared" si="1328"/>
        <v>-2259171.31</v>
      </c>
    </row>
    <row r="238" spans="1:139" x14ac:dyDescent="0.2">
      <c r="CH238" s="91"/>
      <c r="CI238" s="91"/>
      <c r="CJ238" s="91"/>
      <c r="CK238" s="91"/>
      <c r="CL238" s="91"/>
      <c r="CM238" s="91"/>
      <c r="CN238" s="91"/>
      <c r="CO238" s="91"/>
      <c r="CP238" s="91"/>
      <c r="CQ238" s="91"/>
      <c r="CR238" s="91"/>
      <c r="CS238" s="91"/>
      <c r="CT238" s="91"/>
      <c r="CU238" s="91"/>
      <c r="CV238" s="91"/>
      <c r="CW238" s="91"/>
      <c r="CX238" s="91"/>
      <c r="CY238" s="91"/>
      <c r="CZ238" s="91"/>
      <c r="DA238" s="91"/>
      <c r="DB238" s="91"/>
      <c r="DC238" s="91"/>
      <c r="DD238" s="91"/>
      <c r="DE238" s="91"/>
      <c r="DF238" s="91"/>
      <c r="DG238" s="91"/>
      <c r="DH238" s="91"/>
      <c r="DI238" s="91"/>
      <c r="DJ238" s="91"/>
      <c r="DK238" s="91"/>
      <c r="DL238" s="91"/>
      <c r="DM238" s="91"/>
      <c r="DN238" s="91"/>
      <c r="DO238" s="91"/>
      <c r="DP238" s="91"/>
      <c r="DQ238" s="91"/>
      <c r="DR238" s="91"/>
      <c r="DS238" s="91"/>
      <c r="DT238" s="91"/>
      <c r="DU238" s="91"/>
      <c r="DV238" s="91"/>
      <c r="DW238" s="91"/>
      <c r="DX238" s="91"/>
      <c r="DY238" s="91"/>
      <c r="DZ238" s="91"/>
      <c r="EA238" s="91"/>
      <c r="EB238" s="91"/>
      <c r="EC238" s="91"/>
      <c r="ED238" s="91"/>
      <c r="EE238" s="91"/>
      <c r="EF238" s="91"/>
      <c r="EG238" s="91"/>
      <c r="EH238" s="91"/>
      <c r="EI238" s="91"/>
    </row>
    <row r="239" spans="1:139" ht="10.5" x14ac:dyDescent="0.25">
      <c r="A239" s="89" t="s">
        <v>204</v>
      </c>
      <c r="C239" s="91">
        <v>18238171</v>
      </c>
      <c r="DV239" s="92"/>
      <c r="DW239" s="92"/>
      <c r="DX239" s="92"/>
      <c r="DY239" s="92"/>
      <c r="DZ239" s="92"/>
      <c r="EA239" s="92"/>
      <c r="EB239" s="92"/>
      <c r="EC239" s="92"/>
      <c r="ED239" s="92"/>
      <c r="EE239" s="92"/>
      <c r="EF239" s="92"/>
      <c r="EG239" s="92"/>
      <c r="EH239" s="92"/>
      <c r="EI239" s="92"/>
    </row>
    <row r="240" spans="1:139" x14ac:dyDescent="0.2">
      <c r="B240" s="90" t="s">
        <v>149</v>
      </c>
      <c r="C240" s="91">
        <v>25400371</v>
      </c>
      <c r="D240" s="94">
        <v>0</v>
      </c>
      <c r="E240" s="94">
        <f t="shared" ref="E240:AJ240" si="1329">D248</f>
        <v>0</v>
      </c>
      <c r="F240" s="94">
        <f t="shared" si="1329"/>
        <v>0</v>
      </c>
      <c r="G240" s="94">
        <f t="shared" si="1329"/>
        <v>0</v>
      </c>
      <c r="H240" s="94">
        <f t="shared" si="1329"/>
        <v>0</v>
      </c>
      <c r="I240" s="94">
        <f t="shared" si="1329"/>
        <v>0</v>
      </c>
      <c r="J240" s="94">
        <f t="shared" si="1329"/>
        <v>0</v>
      </c>
      <c r="K240" s="94">
        <f t="shared" si="1329"/>
        <v>-1081.7066867040501</v>
      </c>
      <c r="L240" s="94">
        <f t="shared" si="1329"/>
        <v>-4181.5971693267365</v>
      </c>
      <c r="M240" s="94">
        <f t="shared" si="1329"/>
        <v>-8016.8833035155731</v>
      </c>
      <c r="N240" s="94">
        <f t="shared" si="1329"/>
        <v>-12714.246690404198</v>
      </c>
      <c r="O240" s="94">
        <f t="shared" si="1329"/>
        <v>-16778.24834150188</v>
      </c>
      <c r="P240" s="94">
        <f t="shared" si="1329"/>
        <v>-19298.148943597153</v>
      </c>
      <c r="Q240" s="94">
        <f t="shared" si="1329"/>
        <v>-15048.111682671712</v>
      </c>
      <c r="R240" s="94">
        <f t="shared" si="1329"/>
        <v>-13530.89358035692</v>
      </c>
      <c r="S240" s="94">
        <f t="shared" si="1329"/>
        <v>-7918.5188479918261</v>
      </c>
      <c r="T240" s="94">
        <f t="shared" si="1329"/>
        <v>1905.3042021579213</v>
      </c>
      <c r="U240" s="94">
        <f t="shared" si="1329"/>
        <v>27134.379998075088</v>
      </c>
      <c r="V240" s="94">
        <f t="shared" si="1329"/>
        <v>39705.199018910949</v>
      </c>
      <c r="W240" s="94">
        <f t="shared" si="1329"/>
        <v>51695.42943887876</v>
      </c>
      <c r="X240" s="94">
        <f t="shared" si="1329"/>
        <v>61514.226186526786</v>
      </c>
      <c r="Y240" s="94">
        <f t="shared" si="1329"/>
        <v>71919.576771563035</v>
      </c>
      <c r="Z240" s="94">
        <f t="shared" si="1329"/>
        <v>83925.281589214777</v>
      </c>
      <c r="AA240" s="94">
        <f t="shared" si="1329"/>
        <v>97088.978306137171</v>
      </c>
      <c r="AB240" s="94">
        <f t="shared" si="1329"/>
        <v>112628.36813675992</v>
      </c>
      <c r="AC240" s="94">
        <f t="shared" si="1329"/>
        <v>131976.7717082524</v>
      </c>
      <c r="AD240" s="94">
        <f t="shared" si="1329"/>
        <v>156533.63368639909</v>
      </c>
      <c r="AE240" s="94">
        <f t="shared" si="1329"/>
        <v>177250.28204210254</v>
      </c>
      <c r="AF240" s="94">
        <f t="shared" si="1329"/>
        <v>209619.53725418181</v>
      </c>
      <c r="AG240" s="94">
        <f t="shared" si="1329"/>
        <v>135012.82945661014</v>
      </c>
      <c r="AH240" s="94">
        <f t="shared" si="1329"/>
        <v>166427.24951031292</v>
      </c>
      <c r="AI240" s="94">
        <f t="shared" si="1329"/>
        <v>194056.65855609218</v>
      </c>
      <c r="AJ240" s="94">
        <f t="shared" si="1329"/>
        <v>217807.75419146853</v>
      </c>
      <c r="AK240" s="94">
        <f t="shared" ref="AK240:BP240" si="1330">AJ248</f>
        <v>241770.46704385529</v>
      </c>
      <c r="AL240" s="94">
        <f t="shared" si="1330"/>
        <v>266611.2435640755</v>
      </c>
      <c r="AM240" s="94">
        <f t="shared" si="1330"/>
        <v>289987.4340478119</v>
      </c>
      <c r="AN240" s="94">
        <f t="shared" si="1330"/>
        <v>312526.6340973475</v>
      </c>
      <c r="AO240" s="94">
        <f t="shared" si="1330"/>
        <v>335502.6956239657</v>
      </c>
      <c r="AP240" s="94">
        <f t="shared" si="1330"/>
        <v>359696.86446125724</v>
      </c>
      <c r="AQ240" s="94">
        <f t="shared" si="1330"/>
        <v>387219.96662672615</v>
      </c>
      <c r="AR240" s="94">
        <f t="shared" si="1330"/>
        <v>421956.92321495747</v>
      </c>
      <c r="AS240" s="94">
        <f t="shared" si="1330"/>
        <v>147289.20861166564</v>
      </c>
      <c r="AT240" s="94">
        <f t="shared" si="1330"/>
        <v>186172.44595769208</v>
      </c>
      <c r="AU240" s="94">
        <f t="shared" si="1330"/>
        <v>226352.76897200581</v>
      </c>
      <c r="AV240" s="94">
        <f t="shared" si="1330"/>
        <v>266639.22807437798</v>
      </c>
      <c r="AW240" s="94">
        <f t="shared" si="1330"/>
        <v>308281.20501098759</v>
      </c>
      <c r="AX240" s="94">
        <f t="shared" si="1330"/>
        <v>352198.8701933155</v>
      </c>
      <c r="AY240" s="94">
        <f t="shared" si="1330"/>
        <v>399677.35436854378</v>
      </c>
      <c r="AZ240" s="94">
        <f t="shared" si="1330"/>
        <v>449269.51861617737</v>
      </c>
      <c r="BA240" s="94">
        <f t="shared" si="1330"/>
        <v>489178.27861617738</v>
      </c>
      <c r="BB240" s="94">
        <f t="shared" si="1330"/>
        <v>532067.52861617738</v>
      </c>
      <c r="BC240" s="94">
        <f t="shared" si="1330"/>
        <v>579584.55861617741</v>
      </c>
      <c r="BD240" s="94">
        <f t="shared" si="1330"/>
        <v>634903.67861617741</v>
      </c>
      <c r="BE240" s="94">
        <f t="shared" si="1330"/>
        <v>165122.04294622672</v>
      </c>
      <c r="BF240" s="94">
        <f t="shared" si="1330"/>
        <v>212665.55471210516</v>
      </c>
      <c r="BG240" s="94">
        <f t="shared" si="1330"/>
        <v>262609.45447379345</v>
      </c>
      <c r="BH240" s="94">
        <f t="shared" si="1330"/>
        <v>309946.4593607529</v>
      </c>
      <c r="BI240" s="94">
        <f t="shared" si="1330"/>
        <v>357421.06582302996</v>
      </c>
      <c r="BJ240" s="94">
        <f t="shared" si="1330"/>
        <v>409384.31742145109</v>
      </c>
      <c r="BK240" s="94">
        <f t="shared" si="1330"/>
        <v>462149.11870891473</v>
      </c>
      <c r="BL240" s="94">
        <f t="shared" si="1330"/>
        <v>515962.21674349194</v>
      </c>
      <c r="BM240" s="94">
        <f t="shared" si="1330"/>
        <v>-3.2565080327913165E-3</v>
      </c>
      <c r="BN240" s="94">
        <f t="shared" si="1330"/>
        <v>-3.2565080327913165E-3</v>
      </c>
      <c r="BO240" s="94">
        <f t="shared" si="1330"/>
        <v>-3.2565080327913165E-3</v>
      </c>
      <c r="BP240" s="94">
        <f t="shared" si="1330"/>
        <v>-3.2565080327913165E-3</v>
      </c>
      <c r="BQ240" s="94">
        <f t="shared" ref="BQ240:CI240" si="1331">BP248</f>
        <v>-3.2565080327913165E-3</v>
      </c>
      <c r="BR240" s="94">
        <f t="shared" si="1331"/>
        <v>-3.2565080327913165E-3</v>
      </c>
      <c r="BS240" s="94">
        <f t="shared" si="1331"/>
        <v>-3.2565080327913165E-3</v>
      </c>
      <c r="BT240" s="94">
        <f t="shared" si="1331"/>
        <v>-3.2565080327913165E-3</v>
      </c>
      <c r="BU240" s="94">
        <f t="shared" si="1331"/>
        <v>-3.2565080327913165E-3</v>
      </c>
      <c r="BV240" s="94">
        <f t="shared" si="1331"/>
        <v>-3.2565080327913165E-3</v>
      </c>
      <c r="BW240" s="94">
        <f t="shared" si="1331"/>
        <v>-3.2565080327913165E-3</v>
      </c>
      <c r="BX240" s="94">
        <f t="shared" si="1331"/>
        <v>-3.2565080327913165E-3</v>
      </c>
      <c r="BY240" s="94">
        <f t="shared" si="1331"/>
        <v>-3.2565080327913165E-3</v>
      </c>
      <c r="BZ240" s="94">
        <f t="shared" si="1331"/>
        <v>-3.2565080327913165E-3</v>
      </c>
      <c r="CA240" s="94">
        <f t="shared" si="1331"/>
        <v>-3.2565080327913165E-3</v>
      </c>
      <c r="CB240" s="94">
        <f t="shared" si="1331"/>
        <v>-3.2565080327913165E-3</v>
      </c>
      <c r="CC240" s="94">
        <f t="shared" si="1331"/>
        <v>-3.2565080327913165E-3</v>
      </c>
      <c r="CD240" s="94">
        <f t="shared" si="1331"/>
        <v>-3.2565080327913165E-3</v>
      </c>
      <c r="CE240" s="94">
        <f t="shared" si="1331"/>
        <v>-3.2565080327913165E-3</v>
      </c>
      <c r="CF240" s="94">
        <f t="shared" si="1331"/>
        <v>-3.2565080327913165E-3</v>
      </c>
      <c r="CG240" s="94">
        <f t="shared" si="1331"/>
        <v>-3.2565080327913165E-3</v>
      </c>
      <c r="CH240" s="94">
        <f t="shared" si="1331"/>
        <v>-3.2565080327913165E-3</v>
      </c>
      <c r="CI240" s="94">
        <f t="shared" si="1331"/>
        <v>-3.2565080327913165E-3</v>
      </c>
      <c r="CJ240" s="94">
        <f t="shared" ref="CJ240" si="1332">CI248</f>
        <v>-3.2565080327913165E-3</v>
      </c>
      <c r="CK240" s="94">
        <f t="shared" ref="CK240" si="1333">CJ248</f>
        <v>-3.2565080327913165E-3</v>
      </c>
      <c r="CL240" s="94">
        <f t="shared" ref="CL240" si="1334">CK248</f>
        <v>-3.2565080327913165E-3</v>
      </c>
      <c r="CM240" s="94">
        <f t="shared" ref="CM240" si="1335">CL248</f>
        <v>-3.2565080327913165E-3</v>
      </c>
      <c r="CN240" s="94">
        <f t="shared" ref="CN240" si="1336">CM248</f>
        <v>-3.2565080327913165E-3</v>
      </c>
      <c r="CO240" s="94">
        <f t="shared" ref="CO240" si="1337">CN248</f>
        <v>-3.2565080327913165E-3</v>
      </c>
      <c r="CP240" s="94">
        <f t="shared" ref="CP240" si="1338">CO248</f>
        <v>-3.2565080327913165E-3</v>
      </c>
      <c r="CQ240" s="94">
        <f t="shared" ref="CQ240" si="1339">CP248</f>
        <v>-3.2565080327913165E-3</v>
      </c>
      <c r="CR240" s="94">
        <f t="shared" ref="CR240" si="1340">CQ248</f>
        <v>-3.2565080327913165E-3</v>
      </c>
      <c r="CS240" s="94">
        <f t="shared" ref="CS240" si="1341">CR248</f>
        <v>-3.2565080327913165E-3</v>
      </c>
      <c r="CT240" s="94">
        <f t="shared" ref="CT240" si="1342">CS248</f>
        <v>-3.2565080327913165E-3</v>
      </c>
      <c r="CU240" s="94">
        <f t="shared" ref="CU240" si="1343">CT248</f>
        <v>-3.2565080327913165E-3</v>
      </c>
      <c r="CV240" s="94">
        <f t="shared" ref="CV240" si="1344">CU248</f>
        <v>-3.2565080327913165E-3</v>
      </c>
      <c r="CW240" s="94">
        <f t="shared" ref="CW240" si="1345">CV248</f>
        <v>-3.2565080327913165E-3</v>
      </c>
      <c r="CX240" s="94">
        <f t="shared" ref="CX240" si="1346">CW248</f>
        <v>-3.2565080327913165E-3</v>
      </c>
      <c r="CY240" s="94">
        <f t="shared" ref="CY240" si="1347">CX248</f>
        <v>-3.2565080327913165E-3</v>
      </c>
      <c r="CZ240" s="94">
        <f t="shared" ref="CZ240" si="1348">CY248</f>
        <v>-3.2565080327913165E-3</v>
      </c>
      <c r="DA240" s="94">
        <f t="shared" ref="DA240" si="1349">CZ248</f>
        <v>-3.2565080327913165E-3</v>
      </c>
      <c r="DB240" s="94">
        <f t="shared" ref="DB240" si="1350">DA248</f>
        <v>-3.2565080327913165E-3</v>
      </c>
      <c r="DC240" s="94">
        <f t="shared" ref="DC240" si="1351">DB248</f>
        <v>-3.2565080327913165E-3</v>
      </c>
      <c r="DD240" s="94">
        <f t="shared" ref="DD240" si="1352">DC248</f>
        <v>-3.2565080327913165E-3</v>
      </c>
      <c r="DE240" s="94">
        <f t="shared" ref="DE240" si="1353">DD248</f>
        <v>-3.2565080327913165E-3</v>
      </c>
      <c r="DF240" s="94">
        <f t="shared" ref="DF240" si="1354">DE248</f>
        <v>-3.2565080327913165E-3</v>
      </c>
      <c r="DG240" s="94">
        <f t="shared" ref="DG240" si="1355">DF248</f>
        <v>-3.2565080327913165E-3</v>
      </c>
      <c r="DH240" s="94">
        <f t="shared" ref="DH240" si="1356">DG248</f>
        <v>-3.2565080327913165E-3</v>
      </c>
      <c r="DI240" s="94">
        <f t="shared" ref="DI240" si="1357">DH248</f>
        <v>-3.2565080327913165E-3</v>
      </c>
      <c r="DJ240" s="94">
        <f t="shared" ref="DJ240" si="1358">DI248</f>
        <v>-3.2565080327913165E-3</v>
      </c>
      <c r="DK240" s="94">
        <f t="shared" ref="DK240" si="1359">DJ248</f>
        <v>-3.2565080327913165E-3</v>
      </c>
      <c r="DL240" s="94">
        <f t="shared" ref="DL240" si="1360">DK248</f>
        <v>-3.2565080327913165E-3</v>
      </c>
      <c r="DM240" s="94">
        <f t="shared" ref="DM240" si="1361">DL248</f>
        <v>-3.2565080327913165E-3</v>
      </c>
      <c r="DN240" s="94">
        <f t="shared" ref="DN240" si="1362">DM248</f>
        <v>-3.2565080327913165E-3</v>
      </c>
      <c r="DO240" s="94">
        <f t="shared" ref="DO240" si="1363">DN248</f>
        <v>-3.2565080327913165E-3</v>
      </c>
      <c r="DP240" s="94">
        <f t="shared" ref="DP240" si="1364">DO248</f>
        <v>-3.2565080327913165E-3</v>
      </c>
      <c r="DQ240" s="94">
        <f t="shared" ref="DQ240" si="1365">DP248</f>
        <v>-3.2565080327913165E-3</v>
      </c>
      <c r="DR240" s="94">
        <f t="shared" ref="DR240" si="1366">DQ248</f>
        <v>-3.2565080327913165E-3</v>
      </c>
      <c r="DS240" s="94">
        <f t="shared" ref="DS240" si="1367">DR248</f>
        <v>-3.2565080327913165E-3</v>
      </c>
      <c r="DT240" s="94">
        <f t="shared" ref="DT240" si="1368">DS248</f>
        <v>-3.2565080327913165E-3</v>
      </c>
      <c r="DU240" s="94">
        <f t="shared" ref="DU240" si="1369">DT248</f>
        <v>-3.2565080327913165E-3</v>
      </c>
      <c r="DV240" s="94">
        <f t="shared" ref="DV240" si="1370">DU248</f>
        <v>-3.2565080327913165E-3</v>
      </c>
      <c r="DW240" s="94">
        <f t="shared" ref="DW240" si="1371">DV248</f>
        <v>-3.2565080327913165E-3</v>
      </c>
      <c r="DX240" s="94">
        <f t="shared" ref="DX240" si="1372">DW248</f>
        <v>-3.2565080327913165E-3</v>
      </c>
      <c r="DY240" s="94">
        <f t="shared" ref="DY240" si="1373">DX248</f>
        <v>-3.2565080327913165E-3</v>
      </c>
      <c r="DZ240" s="94">
        <f t="shared" ref="DZ240" si="1374">DY248</f>
        <v>-3.2565080327913165E-3</v>
      </c>
      <c r="EA240" s="94">
        <f t="shared" ref="EA240" si="1375">DZ248</f>
        <v>-3.2565080327913165E-3</v>
      </c>
      <c r="EB240" s="94">
        <f t="shared" ref="EB240" si="1376">EA248</f>
        <v>-3.2565080327913165E-3</v>
      </c>
      <c r="EC240" s="94">
        <f t="shared" ref="EC240" si="1377">EB248</f>
        <v>-3.2565080327913165E-3</v>
      </c>
      <c r="ED240" s="94">
        <f t="shared" ref="ED240" si="1378">EC248</f>
        <v>-3.2565080327913165E-3</v>
      </c>
      <c r="EE240" s="94">
        <f t="shared" ref="EE240" si="1379">ED248</f>
        <v>-3.2565080327913165E-3</v>
      </c>
      <c r="EF240" s="94">
        <f t="shared" ref="EF240" si="1380">EE248</f>
        <v>-3.2565080327913165E-3</v>
      </c>
      <c r="EG240" s="94">
        <f t="shared" ref="EG240" si="1381">EF248</f>
        <v>-3.2565080327913165E-3</v>
      </c>
      <c r="EH240" s="94">
        <f t="shared" ref="EH240" si="1382">EG248</f>
        <v>-3.2565080327913165E-3</v>
      </c>
      <c r="EI240" s="94">
        <f t="shared" ref="EI240" si="1383">EH248</f>
        <v>-3.2565080327913165E-3</v>
      </c>
    </row>
    <row r="241" spans="1:139" x14ac:dyDescent="0.2">
      <c r="B241" s="90" t="s">
        <v>150</v>
      </c>
      <c r="C241" s="90"/>
      <c r="D241" s="22">
        <v>0</v>
      </c>
      <c r="E241" s="22">
        <v>0</v>
      </c>
      <c r="F241" s="22">
        <v>0</v>
      </c>
      <c r="G241" s="22">
        <v>0</v>
      </c>
      <c r="H241" s="22">
        <v>0</v>
      </c>
      <c r="I241" s="22">
        <v>0</v>
      </c>
      <c r="J241" s="22">
        <v>0</v>
      </c>
      <c r="K241" s="22">
        <v>0</v>
      </c>
      <c r="L241" s="22">
        <v>0</v>
      </c>
      <c r="M241" s="22">
        <v>0</v>
      </c>
      <c r="N241" s="22">
        <v>0</v>
      </c>
      <c r="O241" s="22">
        <v>0</v>
      </c>
      <c r="P241" s="22">
        <v>0</v>
      </c>
      <c r="Q241" s="22">
        <v>0</v>
      </c>
      <c r="R241" s="22">
        <v>0</v>
      </c>
      <c r="S241" s="22">
        <v>0</v>
      </c>
      <c r="T241" s="22">
        <v>13589.756486081116</v>
      </c>
      <c r="U241" s="22">
        <v>0</v>
      </c>
      <c r="V241" s="22">
        <v>0</v>
      </c>
      <c r="W241" s="22">
        <v>0</v>
      </c>
      <c r="X241" s="22">
        <v>0</v>
      </c>
      <c r="Y241" s="22">
        <v>0</v>
      </c>
      <c r="Z241" s="22">
        <v>0</v>
      </c>
      <c r="AA241" s="22">
        <v>0</v>
      </c>
      <c r="AB241" s="22">
        <v>0</v>
      </c>
      <c r="AC241" s="22">
        <v>0</v>
      </c>
      <c r="AD241" s="22">
        <v>0</v>
      </c>
      <c r="AE241" s="22">
        <v>0</v>
      </c>
      <c r="AF241" s="22">
        <v>-107686.15935364182</v>
      </c>
      <c r="AG241" s="22">
        <v>0</v>
      </c>
      <c r="AH241" s="22">
        <v>0</v>
      </c>
      <c r="AI241" s="22">
        <v>0</v>
      </c>
      <c r="AJ241" s="22">
        <v>0</v>
      </c>
      <c r="AK241" s="22">
        <v>0</v>
      </c>
      <c r="AL241" s="22">
        <v>0</v>
      </c>
      <c r="AM241" s="22">
        <v>0</v>
      </c>
      <c r="AN241" s="22">
        <v>0</v>
      </c>
      <c r="AO241" s="22">
        <v>0</v>
      </c>
      <c r="AP241" s="22">
        <v>0</v>
      </c>
      <c r="AQ241" s="22">
        <v>0</v>
      </c>
      <c r="AR241" s="22">
        <v>-312526.63409734803</v>
      </c>
      <c r="AS241" s="22">
        <v>0</v>
      </c>
      <c r="AT241" s="22">
        <v>0</v>
      </c>
      <c r="AU241" s="22">
        <v>0</v>
      </c>
      <c r="AV241" s="22">
        <v>0</v>
      </c>
      <c r="AW241" s="22">
        <v>0</v>
      </c>
      <c r="AX241" s="22">
        <v>0</v>
      </c>
      <c r="AY241" s="22">
        <v>0</v>
      </c>
      <c r="AZ241" s="22">
        <v>0</v>
      </c>
      <c r="BA241" s="22">
        <v>0</v>
      </c>
      <c r="BB241" s="22">
        <v>0</v>
      </c>
      <c r="BC241" s="22">
        <v>0</v>
      </c>
      <c r="BD241" s="22">
        <v>-449269.52</v>
      </c>
      <c r="BE241" s="22">
        <v>0</v>
      </c>
      <c r="BF241" s="22">
        <v>0</v>
      </c>
      <c r="BG241" s="22">
        <v>0</v>
      </c>
      <c r="BH241" s="22">
        <v>0</v>
      </c>
      <c r="BI241" s="22">
        <v>0</v>
      </c>
      <c r="BJ241" s="22">
        <v>0</v>
      </c>
      <c r="BK241" s="22">
        <v>0</v>
      </c>
      <c r="BL241" s="22">
        <v>0</v>
      </c>
      <c r="BM241" s="22">
        <v>0</v>
      </c>
      <c r="BN241" s="22">
        <v>0</v>
      </c>
      <c r="BO241" s="22">
        <v>0</v>
      </c>
      <c r="BP241" s="22">
        <v>0</v>
      </c>
      <c r="BQ241" s="22">
        <v>0</v>
      </c>
      <c r="BR241" s="22">
        <v>0</v>
      </c>
      <c r="BS241" s="22">
        <v>0</v>
      </c>
      <c r="BT241" s="22">
        <v>0</v>
      </c>
      <c r="BU241" s="22">
        <v>0</v>
      </c>
      <c r="BV241" s="22">
        <v>0</v>
      </c>
      <c r="BW241" s="22">
        <v>0</v>
      </c>
      <c r="BX241" s="22">
        <v>0</v>
      </c>
      <c r="BY241" s="22">
        <v>0</v>
      </c>
      <c r="BZ241" s="22">
        <v>0</v>
      </c>
      <c r="CA241" s="22">
        <v>0</v>
      </c>
      <c r="CB241" s="22">
        <v>0</v>
      </c>
      <c r="CC241" s="22">
        <v>0</v>
      </c>
      <c r="CD241" s="22">
        <v>0</v>
      </c>
      <c r="CE241" s="22">
        <v>0</v>
      </c>
      <c r="CF241" s="22">
        <v>0</v>
      </c>
      <c r="CG241" s="22">
        <v>0</v>
      </c>
      <c r="CH241" s="22">
        <v>0</v>
      </c>
      <c r="CI241" s="22">
        <v>0</v>
      </c>
      <c r="CJ241" s="22">
        <v>0</v>
      </c>
      <c r="CK241" s="22">
        <v>0</v>
      </c>
      <c r="CL241" s="22">
        <v>0</v>
      </c>
      <c r="CM241" s="22">
        <v>0</v>
      </c>
      <c r="CN241" s="22">
        <v>0</v>
      </c>
      <c r="CO241" s="22">
        <v>0</v>
      </c>
      <c r="CP241" s="22">
        <v>0</v>
      </c>
      <c r="CQ241" s="22">
        <v>0</v>
      </c>
      <c r="CR241" s="22">
        <v>0</v>
      </c>
      <c r="CS241" s="22">
        <v>0</v>
      </c>
      <c r="CT241" s="22">
        <v>0</v>
      </c>
      <c r="CU241" s="22">
        <v>0</v>
      </c>
      <c r="CV241" s="22">
        <v>0</v>
      </c>
      <c r="CW241" s="22">
        <v>0</v>
      </c>
      <c r="CX241" s="22">
        <v>0</v>
      </c>
      <c r="CY241" s="22">
        <v>0</v>
      </c>
      <c r="CZ241" s="22">
        <v>0</v>
      </c>
      <c r="DA241" s="22">
        <v>0</v>
      </c>
      <c r="DB241" s="22">
        <v>0</v>
      </c>
      <c r="DC241" s="22">
        <v>0</v>
      </c>
      <c r="DD241" s="22">
        <v>0</v>
      </c>
      <c r="DE241" s="22">
        <v>0</v>
      </c>
      <c r="DF241" s="22">
        <v>0</v>
      </c>
      <c r="DG241" s="22">
        <v>0</v>
      </c>
      <c r="DH241" s="22">
        <v>0</v>
      </c>
      <c r="DI241" s="22">
        <v>0</v>
      </c>
      <c r="DJ241" s="22">
        <v>0</v>
      </c>
      <c r="DK241" s="22">
        <v>0</v>
      </c>
      <c r="DL241" s="22">
        <v>0</v>
      </c>
      <c r="DM241" s="22">
        <v>0</v>
      </c>
      <c r="DN241" s="22">
        <v>0</v>
      </c>
      <c r="DO241" s="22">
        <v>0</v>
      </c>
      <c r="DP241" s="22">
        <v>0</v>
      </c>
      <c r="DQ241" s="22">
        <v>0</v>
      </c>
      <c r="DR241" s="22">
        <v>0</v>
      </c>
      <c r="DS241" s="22">
        <v>0</v>
      </c>
      <c r="DT241" s="22">
        <v>0</v>
      </c>
      <c r="DU241" s="22">
        <v>0</v>
      </c>
      <c r="DV241" s="22">
        <v>0</v>
      </c>
      <c r="DW241" s="22">
        <v>0</v>
      </c>
      <c r="DX241" s="22">
        <v>0</v>
      </c>
      <c r="DY241" s="22">
        <v>0</v>
      </c>
      <c r="DZ241" s="22">
        <v>0</v>
      </c>
      <c r="EA241" s="22">
        <v>0</v>
      </c>
      <c r="EB241" s="22">
        <v>0</v>
      </c>
      <c r="EC241" s="22">
        <v>0</v>
      </c>
      <c r="ED241" s="22">
        <v>0</v>
      </c>
      <c r="EE241" s="22">
        <v>0</v>
      </c>
      <c r="EF241" s="22">
        <v>0</v>
      </c>
      <c r="EG241" s="22">
        <v>0</v>
      </c>
      <c r="EH241" s="22">
        <v>0</v>
      </c>
      <c r="EI241" s="22">
        <v>0</v>
      </c>
    </row>
    <row r="242" spans="1:139" x14ac:dyDescent="0.2">
      <c r="B242" s="90" t="s">
        <v>202</v>
      </c>
      <c r="C242" s="90"/>
      <c r="D242" s="22">
        <v>0</v>
      </c>
      <c r="E242" s="22">
        <v>0</v>
      </c>
      <c r="F242" s="22">
        <v>0</v>
      </c>
      <c r="G242" s="22">
        <v>0</v>
      </c>
      <c r="H242" s="22">
        <v>0</v>
      </c>
      <c r="I242" s="22">
        <v>0</v>
      </c>
      <c r="J242" s="22">
        <v>0</v>
      </c>
      <c r="K242" s="22">
        <v>0</v>
      </c>
      <c r="L242" s="22">
        <v>0</v>
      </c>
      <c r="M242" s="22">
        <v>0</v>
      </c>
      <c r="N242" s="22">
        <v>0</v>
      </c>
      <c r="O242" s="22">
        <v>0</v>
      </c>
      <c r="P242" s="22">
        <v>0</v>
      </c>
      <c r="Q242" s="22">
        <v>0</v>
      </c>
      <c r="R242" s="22">
        <v>0</v>
      </c>
      <c r="S242" s="22">
        <v>0</v>
      </c>
      <c r="T242" s="22">
        <v>0</v>
      </c>
      <c r="U242" s="22">
        <v>0</v>
      </c>
      <c r="V242" s="22">
        <v>0</v>
      </c>
      <c r="W242" s="22">
        <v>0</v>
      </c>
      <c r="X242" s="22">
        <v>0</v>
      </c>
      <c r="Y242" s="22">
        <v>0</v>
      </c>
      <c r="Z242" s="22">
        <v>0</v>
      </c>
      <c r="AA242" s="22">
        <v>0</v>
      </c>
      <c r="AB242" s="22">
        <v>0</v>
      </c>
      <c r="AC242" s="22">
        <v>0</v>
      </c>
      <c r="AD242" s="22">
        <v>-9371.6731231050944</v>
      </c>
      <c r="AE242" s="22">
        <v>-75.320059366684291</v>
      </c>
      <c r="AF242" s="22">
        <v>7.5024526033375878</v>
      </c>
      <c r="AG242" s="22">
        <v>-4.5612064030065085</v>
      </c>
      <c r="AH242" s="22">
        <v>-1.5935997761116596</v>
      </c>
      <c r="AI242" s="22">
        <v>0</v>
      </c>
      <c r="AJ242" s="22">
        <v>0</v>
      </c>
      <c r="AK242" s="22">
        <v>0</v>
      </c>
      <c r="AL242" s="22">
        <v>0</v>
      </c>
      <c r="AM242" s="22">
        <v>0</v>
      </c>
      <c r="AN242" s="22">
        <v>0</v>
      </c>
      <c r="AO242" s="22">
        <v>0</v>
      </c>
      <c r="AP242" s="22">
        <v>0</v>
      </c>
      <c r="AQ242" s="22">
        <v>0</v>
      </c>
      <c r="AR242" s="22">
        <v>0</v>
      </c>
      <c r="AS242" s="22">
        <v>0</v>
      </c>
      <c r="AT242" s="22">
        <v>0</v>
      </c>
      <c r="AU242" s="22">
        <v>0</v>
      </c>
      <c r="AV242" s="22">
        <v>0</v>
      </c>
      <c r="AW242" s="22">
        <v>0</v>
      </c>
      <c r="AX242" s="22">
        <v>0</v>
      </c>
      <c r="AY242" s="22">
        <v>0</v>
      </c>
      <c r="AZ242" s="22">
        <v>0</v>
      </c>
      <c r="BA242" s="22">
        <v>0</v>
      </c>
      <c r="BB242" s="22">
        <v>0</v>
      </c>
      <c r="BC242" s="22">
        <v>0</v>
      </c>
      <c r="BD242" s="22">
        <v>0</v>
      </c>
      <c r="BE242" s="22">
        <v>0</v>
      </c>
      <c r="BF242" s="22">
        <v>0</v>
      </c>
      <c r="BG242" s="22">
        <v>0</v>
      </c>
      <c r="BH242" s="22">
        <v>0</v>
      </c>
      <c r="BI242" s="22">
        <v>0</v>
      </c>
      <c r="BJ242" s="22">
        <v>0</v>
      </c>
      <c r="BK242" s="22">
        <v>0</v>
      </c>
      <c r="BL242" s="22">
        <v>0</v>
      </c>
      <c r="BM242" s="22">
        <v>0</v>
      </c>
      <c r="BN242" s="22">
        <v>0</v>
      </c>
      <c r="BO242" s="22">
        <v>0</v>
      </c>
      <c r="BP242" s="22">
        <v>0</v>
      </c>
      <c r="BQ242" s="22">
        <v>0</v>
      </c>
      <c r="BR242" s="22">
        <v>0</v>
      </c>
      <c r="BS242" s="22">
        <v>0</v>
      </c>
      <c r="BT242" s="22">
        <v>0</v>
      </c>
      <c r="BU242" s="22">
        <v>0</v>
      </c>
      <c r="BV242" s="22">
        <v>0</v>
      </c>
      <c r="BW242" s="22">
        <v>0</v>
      </c>
      <c r="BX242" s="22">
        <v>0</v>
      </c>
      <c r="BY242" s="22">
        <v>0</v>
      </c>
      <c r="BZ242" s="22">
        <v>0</v>
      </c>
      <c r="CA242" s="22">
        <v>0</v>
      </c>
      <c r="CB242" s="22">
        <v>0</v>
      </c>
      <c r="CC242" s="22">
        <v>0</v>
      </c>
      <c r="CD242" s="22">
        <v>0</v>
      </c>
      <c r="CE242" s="22">
        <v>0</v>
      </c>
      <c r="CF242" s="22">
        <v>0</v>
      </c>
      <c r="CG242" s="22">
        <v>0</v>
      </c>
      <c r="CH242" s="22">
        <v>0</v>
      </c>
      <c r="CI242" s="22">
        <v>0</v>
      </c>
      <c r="CJ242" s="22">
        <v>0</v>
      </c>
      <c r="CK242" s="22">
        <v>0</v>
      </c>
      <c r="CL242" s="22">
        <v>0</v>
      </c>
      <c r="CM242" s="22">
        <v>0</v>
      </c>
      <c r="CN242" s="22">
        <v>0</v>
      </c>
      <c r="CO242" s="22">
        <v>0</v>
      </c>
      <c r="CP242" s="22">
        <v>0</v>
      </c>
      <c r="CQ242" s="22">
        <v>0</v>
      </c>
      <c r="CR242" s="22">
        <v>0</v>
      </c>
      <c r="CS242" s="22">
        <v>0</v>
      </c>
      <c r="CT242" s="22">
        <v>0</v>
      </c>
      <c r="CU242" s="22">
        <v>0</v>
      </c>
      <c r="CV242" s="22">
        <v>0</v>
      </c>
      <c r="CW242" s="22">
        <v>0</v>
      </c>
      <c r="CX242" s="22">
        <v>0</v>
      </c>
      <c r="CY242" s="22">
        <v>0</v>
      </c>
      <c r="CZ242" s="22">
        <v>0</v>
      </c>
      <c r="DA242" s="22">
        <v>0</v>
      </c>
      <c r="DB242" s="22">
        <v>0</v>
      </c>
      <c r="DC242" s="22">
        <v>0</v>
      </c>
      <c r="DD242" s="22">
        <v>0</v>
      </c>
      <c r="DE242" s="22">
        <v>0</v>
      </c>
      <c r="DF242" s="22">
        <v>0</v>
      </c>
      <c r="DG242" s="22">
        <v>0</v>
      </c>
      <c r="DH242" s="22">
        <v>0</v>
      </c>
      <c r="DI242" s="22">
        <v>0</v>
      </c>
      <c r="DJ242" s="22">
        <v>0</v>
      </c>
      <c r="DK242" s="22">
        <v>0</v>
      </c>
      <c r="DL242" s="22">
        <v>0</v>
      </c>
      <c r="DM242" s="22">
        <v>0</v>
      </c>
      <c r="DN242" s="22">
        <v>0</v>
      </c>
      <c r="DO242" s="22">
        <v>0</v>
      </c>
      <c r="DP242" s="22">
        <v>0</v>
      </c>
      <c r="DQ242" s="22">
        <v>0</v>
      </c>
      <c r="DR242" s="22">
        <v>0</v>
      </c>
      <c r="DS242" s="22">
        <v>0</v>
      </c>
      <c r="DT242" s="22">
        <v>0</v>
      </c>
      <c r="DU242" s="22">
        <v>0</v>
      </c>
      <c r="DV242" s="22">
        <v>0</v>
      </c>
      <c r="DW242" s="22">
        <v>0</v>
      </c>
      <c r="DX242" s="22">
        <v>0</v>
      </c>
      <c r="DY242" s="22">
        <v>0</v>
      </c>
      <c r="DZ242" s="22">
        <v>0</v>
      </c>
      <c r="EA242" s="22">
        <v>0</v>
      </c>
      <c r="EB242" s="22">
        <v>0</v>
      </c>
      <c r="EC242" s="22">
        <v>0</v>
      </c>
      <c r="ED242" s="22">
        <v>0</v>
      </c>
      <c r="EE242" s="22">
        <v>0</v>
      </c>
      <c r="EF242" s="22">
        <v>0</v>
      </c>
      <c r="EG242" s="22">
        <v>0</v>
      </c>
      <c r="EH242" s="22">
        <v>0</v>
      </c>
      <c r="EI242" s="22">
        <v>0</v>
      </c>
    </row>
    <row r="243" spans="1:139" x14ac:dyDescent="0.2">
      <c r="B243" s="90" t="s">
        <v>172</v>
      </c>
      <c r="C243" s="90"/>
      <c r="D243" s="22">
        <v>0</v>
      </c>
      <c r="E243" s="22">
        <v>0</v>
      </c>
      <c r="F243" s="22">
        <v>0</v>
      </c>
      <c r="G243" s="22">
        <v>0</v>
      </c>
      <c r="H243" s="22">
        <v>0</v>
      </c>
      <c r="I243" s="22">
        <v>0</v>
      </c>
      <c r="J243" s="22">
        <v>0</v>
      </c>
      <c r="K243" s="22">
        <v>0</v>
      </c>
      <c r="L243" s="22">
        <v>0</v>
      </c>
      <c r="M243" s="22">
        <v>0</v>
      </c>
      <c r="N243" s="22">
        <v>0</v>
      </c>
      <c r="O243" s="22">
        <v>0</v>
      </c>
      <c r="P243" s="22">
        <v>0</v>
      </c>
      <c r="Q243" s="22">
        <v>0</v>
      </c>
      <c r="R243" s="22">
        <v>0</v>
      </c>
      <c r="S243" s="22">
        <v>0</v>
      </c>
      <c r="T243" s="22">
        <v>0</v>
      </c>
      <c r="U243" s="22">
        <v>0</v>
      </c>
      <c r="V243" s="22">
        <v>0</v>
      </c>
      <c r="W243" s="22">
        <v>0</v>
      </c>
      <c r="X243" s="22">
        <v>0</v>
      </c>
      <c r="Y243" s="22">
        <v>0</v>
      </c>
      <c r="Z243" s="22">
        <v>0</v>
      </c>
      <c r="AA243" s="22">
        <v>0</v>
      </c>
      <c r="AB243" s="22">
        <v>0</v>
      </c>
      <c r="AC243" s="22">
        <v>0</v>
      </c>
      <c r="AD243" s="22">
        <v>0</v>
      </c>
      <c r="AE243" s="22">
        <v>0</v>
      </c>
      <c r="AF243" s="22">
        <v>0</v>
      </c>
      <c r="AG243" s="22">
        <v>0</v>
      </c>
      <c r="AH243" s="22">
        <v>0</v>
      </c>
      <c r="AI243" s="22">
        <v>0</v>
      </c>
      <c r="AJ243" s="22">
        <v>0</v>
      </c>
      <c r="AK243" s="22">
        <v>0</v>
      </c>
      <c r="AL243" s="22">
        <v>0</v>
      </c>
      <c r="AM243" s="22">
        <v>0</v>
      </c>
      <c r="AN243" s="22">
        <v>0</v>
      </c>
      <c r="AO243" s="22">
        <v>0</v>
      </c>
      <c r="AP243" s="22">
        <v>0</v>
      </c>
      <c r="AQ243" s="22">
        <v>0</v>
      </c>
      <c r="AR243" s="22">
        <v>0</v>
      </c>
      <c r="AS243" s="22">
        <v>0</v>
      </c>
      <c r="AT243" s="22">
        <v>0</v>
      </c>
      <c r="AU243" s="22">
        <v>0</v>
      </c>
      <c r="AV243" s="22">
        <v>0</v>
      </c>
      <c r="AW243" s="22">
        <v>0</v>
      </c>
      <c r="AX243" s="22">
        <v>0</v>
      </c>
      <c r="AY243" s="22">
        <v>0</v>
      </c>
      <c r="AZ243" s="22">
        <v>0</v>
      </c>
      <c r="BA243" s="22">
        <v>0</v>
      </c>
      <c r="BB243" s="22">
        <v>0</v>
      </c>
      <c r="BC243" s="22">
        <v>0</v>
      </c>
      <c r="BD243" s="22">
        <v>0</v>
      </c>
      <c r="BE243" s="22">
        <v>0</v>
      </c>
      <c r="BF243" s="22">
        <v>0</v>
      </c>
      <c r="BG243" s="22">
        <v>0</v>
      </c>
      <c r="BH243" s="22">
        <v>0</v>
      </c>
      <c r="BI243" s="22">
        <v>0</v>
      </c>
      <c r="BJ243" s="22">
        <v>0</v>
      </c>
      <c r="BK243" s="22">
        <v>0</v>
      </c>
      <c r="BL243" s="22">
        <v>-515962.22</v>
      </c>
      <c r="BM243" s="22">
        <v>0</v>
      </c>
      <c r="BN243" s="22">
        <v>0</v>
      </c>
      <c r="BO243" s="22">
        <v>0</v>
      </c>
      <c r="BP243" s="22">
        <v>0</v>
      </c>
      <c r="BQ243" s="22">
        <v>0</v>
      </c>
      <c r="BR243" s="22">
        <v>0</v>
      </c>
      <c r="BS243" s="22">
        <v>0</v>
      </c>
      <c r="BT243" s="22">
        <v>0</v>
      </c>
      <c r="BU243" s="22">
        <v>0</v>
      </c>
      <c r="BV243" s="22">
        <v>0</v>
      </c>
      <c r="BW243" s="22">
        <v>0</v>
      </c>
      <c r="BX243" s="22">
        <v>0</v>
      </c>
      <c r="BY243" s="22">
        <v>0</v>
      </c>
      <c r="BZ243" s="22">
        <v>0</v>
      </c>
      <c r="CA243" s="22">
        <v>0</v>
      </c>
      <c r="CB243" s="22">
        <v>0</v>
      </c>
      <c r="CC243" s="22">
        <v>0</v>
      </c>
      <c r="CD243" s="22">
        <v>0</v>
      </c>
      <c r="CE243" s="22">
        <v>0</v>
      </c>
      <c r="CF243" s="22">
        <v>0</v>
      </c>
      <c r="CG243" s="22">
        <v>0</v>
      </c>
      <c r="CH243" s="22">
        <v>0</v>
      </c>
      <c r="CI243" s="22">
        <v>0</v>
      </c>
      <c r="CJ243" s="22">
        <v>0</v>
      </c>
      <c r="CK243" s="22">
        <v>0</v>
      </c>
      <c r="CL243" s="22">
        <v>0</v>
      </c>
      <c r="CM243" s="22">
        <v>0</v>
      </c>
      <c r="CN243" s="22">
        <v>0</v>
      </c>
      <c r="CO243" s="22">
        <v>0</v>
      </c>
      <c r="CP243" s="22">
        <v>0</v>
      </c>
      <c r="CQ243" s="22">
        <v>0</v>
      </c>
      <c r="CR243" s="22">
        <v>0</v>
      </c>
      <c r="CS243" s="22">
        <v>0</v>
      </c>
      <c r="CT243" s="22">
        <v>0</v>
      </c>
      <c r="CU243" s="22">
        <v>0</v>
      </c>
      <c r="CV243" s="22">
        <v>0</v>
      </c>
      <c r="CW243" s="22">
        <v>0</v>
      </c>
      <c r="CX243" s="22">
        <v>0</v>
      </c>
      <c r="CY243" s="22">
        <v>0</v>
      </c>
      <c r="CZ243" s="22">
        <v>0</v>
      </c>
      <c r="DA243" s="22">
        <v>0</v>
      </c>
      <c r="DB243" s="22">
        <v>0</v>
      </c>
      <c r="DC243" s="22">
        <v>0</v>
      </c>
      <c r="DD243" s="22">
        <v>0</v>
      </c>
      <c r="DE243" s="22">
        <v>0</v>
      </c>
      <c r="DF243" s="22">
        <v>0</v>
      </c>
      <c r="DG243" s="22">
        <v>0</v>
      </c>
      <c r="DH243" s="22">
        <v>0</v>
      </c>
      <c r="DI243" s="22">
        <v>0</v>
      </c>
      <c r="DJ243" s="22">
        <v>0</v>
      </c>
      <c r="DK243" s="22">
        <v>0</v>
      </c>
      <c r="DL243" s="22">
        <v>0</v>
      </c>
      <c r="DM243" s="22">
        <v>0</v>
      </c>
      <c r="DN243" s="22">
        <v>0</v>
      </c>
      <c r="DO243" s="22">
        <v>0</v>
      </c>
      <c r="DP243" s="22">
        <v>0</v>
      </c>
      <c r="DQ243" s="22">
        <v>0</v>
      </c>
      <c r="DR243" s="22">
        <v>0</v>
      </c>
      <c r="DS243" s="22">
        <v>0</v>
      </c>
      <c r="DT243" s="22">
        <v>0</v>
      </c>
      <c r="DU243" s="22">
        <v>0</v>
      </c>
      <c r="DV243" s="22">
        <v>0</v>
      </c>
      <c r="DW243" s="22">
        <v>0</v>
      </c>
      <c r="DX243" s="22">
        <v>0</v>
      </c>
      <c r="DY243" s="22">
        <v>0</v>
      </c>
      <c r="DZ243" s="22">
        <v>0</v>
      </c>
      <c r="EA243" s="22">
        <v>0</v>
      </c>
      <c r="EB243" s="22">
        <v>0</v>
      </c>
      <c r="EC243" s="22">
        <v>0</v>
      </c>
      <c r="ED243" s="22">
        <v>0</v>
      </c>
      <c r="EE243" s="22">
        <v>0</v>
      </c>
      <c r="EF243" s="22">
        <v>0</v>
      </c>
      <c r="EG243" s="22">
        <v>0</v>
      </c>
      <c r="EH243" s="22">
        <v>0</v>
      </c>
      <c r="EI243" s="22">
        <v>0</v>
      </c>
    </row>
    <row r="244" spans="1:139" x14ac:dyDescent="0.2">
      <c r="B244" s="90" t="s">
        <v>205</v>
      </c>
      <c r="C244" s="90"/>
      <c r="D244" s="22">
        <v>0</v>
      </c>
      <c r="E244" s="22">
        <v>0</v>
      </c>
      <c r="F244" s="22">
        <v>0</v>
      </c>
      <c r="G244" s="22">
        <v>0</v>
      </c>
      <c r="H244" s="22">
        <v>0</v>
      </c>
      <c r="I244" s="22">
        <v>0</v>
      </c>
      <c r="J244" s="22">
        <v>0</v>
      </c>
      <c r="K244" s="22">
        <v>0</v>
      </c>
      <c r="L244" s="22">
        <v>0</v>
      </c>
      <c r="M244" s="22">
        <v>0</v>
      </c>
      <c r="N244" s="22">
        <v>0</v>
      </c>
      <c r="O244" s="22">
        <v>0</v>
      </c>
      <c r="P244" s="22">
        <v>5708.3924575160381</v>
      </c>
      <c r="Q244" s="22">
        <v>0</v>
      </c>
      <c r="R244" s="22">
        <v>0</v>
      </c>
      <c r="S244" s="22">
        <v>0</v>
      </c>
      <c r="T244" s="22">
        <v>0</v>
      </c>
      <c r="U244" s="22">
        <v>0</v>
      </c>
      <c r="V244" s="22">
        <v>0</v>
      </c>
      <c r="W244" s="22">
        <v>0</v>
      </c>
      <c r="X244" s="22">
        <v>0</v>
      </c>
      <c r="Y244" s="22">
        <v>0</v>
      </c>
      <c r="Z244" s="22">
        <v>0</v>
      </c>
      <c r="AA244" s="22">
        <v>0</v>
      </c>
      <c r="AB244" s="22">
        <v>0</v>
      </c>
      <c r="AC244" s="22">
        <v>0</v>
      </c>
      <c r="AD244" s="22">
        <v>0</v>
      </c>
      <c r="AE244" s="22">
        <v>0</v>
      </c>
      <c r="AF244" s="22">
        <v>0</v>
      </c>
      <c r="AG244" s="22">
        <v>0</v>
      </c>
      <c r="AH244" s="22">
        <v>0</v>
      </c>
      <c r="AI244" s="22">
        <v>0</v>
      </c>
      <c r="AJ244" s="22">
        <v>0</v>
      </c>
      <c r="AK244" s="22">
        <v>0</v>
      </c>
      <c r="AL244" s="22">
        <v>0</v>
      </c>
      <c r="AM244" s="22">
        <v>0</v>
      </c>
      <c r="AN244" s="22">
        <v>0</v>
      </c>
      <c r="AO244" s="22">
        <v>0</v>
      </c>
      <c r="AP244" s="22">
        <v>0</v>
      </c>
      <c r="AQ244" s="22">
        <v>0</v>
      </c>
      <c r="AR244" s="22">
        <v>0</v>
      </c>
      <c r="AS244" s="22">
        <v>0</v>
      </c>
      <c r="AT244" s="22">
        <v>0</v>
      </c>
      <c r="AU244" s="22">
        <v>0</v>
      </c>
      <c r="AV244" s="22">
        <v>0</v>
      </c>
      <c r="AW244" s="22">
        <v>0</v>
      </c>
      <c r="AX244" s="22">
        <v>0</v>
      </c>
      <c r="AY244" s="22">
        <v>0</v>
      </c>
      <c r="AZ244" s="22">
        <v>0</v>
      </c>
      <c r="BA244" s="22">
        <v>0</v>
      </c>
      <c r="BB244" s="22">
        <v>0</v>
      </c>
      <c r="BC244" s="22">
        <v>0</v>
      </c>
      <c r="BD244" s="22">
        <v>0</v>
      </c>
      <c r="BE244" s="22">
        <v>0</v>
      </c>
      <c r="BF244" s="22">
        <v>0</v>
      </c>
      <c r="BG244" s="22">
        <v>0</v>
      </c>
      <c r="BH244" s="22">
        <v>0</v>
      </c>
      <c r="BI244" s="22">
        <v>0</v>
      </c>
      <c r="BJ244" s="22">
        <v>0</v>
      </c>
      <c r="BK244" s="22">
        <v>0</v>
      </c>
      <c r="BL244" s="22">
        <v>0</v>
      </c>
      <c r="BM244" s="22">
        <v>0</v>
      </c>
      <c r="BN244" s="22">
        <v>0</v>
      </c>
      <c r="BO244" s="22">
        <v>0</v>
      </c>
      <c r="BP244" s="22">
        <v>0</v>
      </c>
      <c r="BQ244" s="22">
        <v>0</v>
      </c>
      <c r="BR244" s="22">
        <v>0</v>
      </c>
      <c r="BS244" s="22">
        <v>0</v>
      </c>
      <c r="BT244" s="22">
        <v>0</v>
      </c>
      <c r="BU244" s="22">
        <v>0</v>
      </c>
      <c r="BV244" s="22">
        <v>0</v>
      </c>
      <c r="BW244" s="22">
        <v>0</v>
      </c>
      <c r="BX244" s="22">
        <v>0</v>
      </c>
      <c r="BY244" s="22">
        <v>0</v>
      </c>
      <c r="BZ244" s="22">
        <v>0</v>
      </c>
      <c r="CA244" s="22">
        <v>0</v>
      </c>
      <c r="CB244" s="22">
        <v>0</v>
      </c>
      <c r="CC244" s="22">
        <v>0</v>
      </c>
      <c r="CD244" s="22">
        <v>0</v>
      </c>
      <c r="CE244" s="22">
        <v>0</v>
      </c>
      <c r="CF244" s="22">
        <v>0</v>
      </c>
      <c r="CG244" s="22">
        <v>0</v>
      </c>
      <c r="CH244" s="22">
        <v>0</v>
      </c>
      <c r="CI244" s="22">
        <v>0</v>
      </c>
      <c r="CJ244" s="22">
        <v>0</v>
      </c>
      <c r="CK244" s="22">
        <v>0</v>
      </c>
      <c r="CL244" s="22">
        <v>0</v>
      </c>
      <c r="CM244" s="22">
        <v>0</v>
      </c>
      <c r="CN244" s="22">
        <v>0</v>
      </c>
      <c r="CO244" s="22">
        <v>0</v>
      </c>
      <c r="CP244" s="22">
        <v>0</v>
      </c>
      <c r="CQ244" s="22">
        <v>0</v>
      </c>
      <c r="CR244" s="22">
        <v>0</v>
      </c>
      <c r="CS244" s="22">
        <v>0</v>
      </c>
      <c r="CT244" s="22">
        <v>0</v>
      </c>
      <c r="CU244" s="22">
        <v>0</v>
      </c>
      <c r="CV244" s="22">
        <v>0</v>
      </c>
      <c r="CW244" s="22">
        <v>0</v>
      </c>
      <c r="CX244" s="22">
        <v>0</v>
      </c>
      <c r="CY244" s="22">
        <v>0</v>
      </c>
      <c r="CZ244" s="22">
        <v>0</v>
      </c>
      <c r="DA244" s="22">
        <v>0</v>
      </c>
      <c r="DB244" s="22">
        <v>0</v>
      </c>
      <c r="DC244" s="22">
        <v>0</v>
      </c>
      <c r="DD244" s="22">
        <v>0</v>
      </c>
      <c r="DE244" s="22">
        <v>0</v>
      </c>
      <c r="DF244" s="22">
        <v>0</v>
      </c>
      <c r="DG244" s="22">
        <v>0</v>
      </c>
      <c r="DH244" s="22">
        <v>0</v>
      </c>
      <c r="DI244" s="22">
        <v>0</v>
      </c>
      <c r="DJ244" s="22">
        <v>0</v>
      </c>
      <c r="DK244" s="22">
        <v>0</v>
      </c>
      <c r="DL244" s="22">
        <v>0</v>
      </c>
      <c r="DM244" s="22">
        <v>0</v>
      </c>
      <c r="DN244" s="22">
        <v>0</v>
      </c>
      <c r="DO244" s="22">
        <v>0</v>
      </c>
      <c r="DP244" s="22">
        <v>0</v>
      </c>
      <c r="DQ244" s="22">
        <v>0</v>
      </c>
      <c r="DR244" s="22">
        <v>0</v>
      </c>
      <c r="DS244" s="22">
        <v>0</v>
      </c>
      <c r="DT244" s="22">
        <v>0</v>
      </c>
      <c r="DU244" s="22">
        <v>0</v>
      </c>
      <c r="DV244" s="22">
        <v>0</v>
      </c>
      <c r="DW244" s="22">
        <v>0</v>
      </c>
      <c r="DX244" s="22">
        <v>0</v>
      </c>
      <c r="DY244" s="22">
        <v>0</v>
      </c>
      <c r="DZ244" s="22">
        <v>0</v>
      </c>
      <c r="EA244" s="22">
        <v>0</v>
      </c>
      <c r="EB244" s="22">
        <v>0</v>
      </c>
      <c r="EC244" s="22">
        <v>0</v>
      </c>
      <c r="ED244" s="22">
        <v>0</v>
      </c>
      <c r="EE244" s="22">
        <v>0</v>
      </c>
      <c r="EF244" s="22">
        <v>0</v>
      </c>
      <c r="EG244" s="22">
        <v>0</v>
      </c>
      <c r="EH244" s="22">
        <v>0</v>
      </c>
      <c r="EI244" s="22">
        <v>0</v>
      </c>
    </row>
    <row r="245" spans="1:139" x14ac:dyDescent="0.2">
      <c r="B245" s="90" t="s">
        <v>206</v>
      </c>
      <c r="C245" s="90"/>
      <c r="D245" s="22">
        <v>0</v>
      </c>
      <c r="E245" s="22">
        <v>0</v>
      </c>
      <c r="F245" s="22">
        <v>0</v>
      </c>
      <c r="G245" s="22">
        <v>0</v>
      </c>
      <c r="H245" s="22">
        <v>0</v>
      </c>
      <c r="I245" s="22">
        <v>0</v>
      </c>
      <c r="J245" s="22">
        <v>0</v>
      </c>
      <c r="K245" s="22">
        <v>0</v>
      </c>
      <c r="L245" s="22">
        <v>0</v>
      </c>
      <c r="M245" s="22">
        <v>0</v>
      </c>
      <c r="N245" s="22">
        <v>0</v>
      </c>
      <c r="O245" s="22">
        <v>0</v>
      </c>
      <c r="P245" s="22">
        <v>0</v>
      </c>
      <c r="Q245" s="22">
        <v>0</v>
      </c>
      <c r="R245" s="22">
        <v>0</v>
      </c>
      <c r="S245" s="22">
        <v>0</v>
      </c>
      <c r="T245" s="22">
        <v>0</v>
      </c>
      <c r="U245" s="22">
        <v>0</v>
      </c>
      <c r="V245" s="22">
        <v>0</v>
      </c>
      <c r="W245" s="22">
        <v>0</v>
      </c>
      <c r="X245" s="22">
        <v>0</v>
      </c>
      <c r="Y245" s="22">
        <v>0</v>
      </c>
      <c r="Z245" s="22">
        <v>0</v>
      </c>
      <c r="AA245" s="22">
        <v>0</v>
      </c>
      <c r="AB245" s="22">
        <v>0</v>
      </c>
      <c r="AC245" s="22">
        <v>0</v>
      </c>
      <c r="AD245" s="22">
        <v>0</v>
      </c>
      <c r="AE245" s="22">
        <v>0</v>
      </c>
      <c r="AF245" s="22">
        <v>0</v>
      </c>
      <c r="AG245" s="22">
        <v>0</v>
      </c>
      <c r="AH245" s="22">
        <v>0</v>
      </c>
      <c r="AI245" s="22">
        <v>0</v>
      </c>
      <c r="AJ245" s="22">
        <v>0</v>
      </c>
      <c r="AK245" s="22">
        <v>0</v>
      </c>
      <c r="AL245" s="22">
        <v>0</v>
      </c>
      <c r="AM245" s="22">
        <v>0</v>
      </c>
      <c r="AN245" s="22">
        <v>0</v>
      </c>
      <c r="AO245" s="22">
        <v>0</v>
      </c>
      <c r="AP245" s="22">
        <v>0</v>
      </c>
      <c r="AQ245" s="22">
        <v>0</v>
      </c>
      <c r="AR245" s="22">
        <v>0</v>
      </c>
      <c r="AS245" s="22">
        <v>0</v>
      </c>
      <c r="AT245" s="22">
        <v>0</v>
      </c>
      <c r="AU245" s="22">
        <v>0</v>
      </c>
      <c r="AV245" s="22">
        <v>0</v>
      </c>
      <c r="AW245" s="22">
        <v>0</v>
      </c>
      <c r="AX245" s="22">
        <v>0</v>
      </c>
      <c r="AY245" s="22">
        <v>0</v>
      </c>
      <c r="AZ245" s="22"/>
      <c r="BA245" s="22"/>
      <c r="BB245" s="22"/>
      <c r="BC245" s="22"/>
      <c r="BD245" s="22">
        <v>-73163.790000000023</v>
      </c>
      <c r="BE245" s="22"/>
      <c r="BF245" s="22"/>
      <c r="BG245" s="22"/>
      <c r="BH245" s="22">
        <v>0</v>
      </c>
      <c r="BI245" s="22">
        <v>0</v>
      </c>
      <c r="BJ245" s="22">
        <v>0</v>
      </c>
      <c r="BK245" s="22">
        <v>0</v>
      </c>
      <c r="BL245" s="22">
        <v>0</v>
      </c>
      <c r="BM245" s="22">
        <v>0</v>
      </c>
      <c r="BN245" s="22">
        <v>0</v>
      </c>
      <c r="BO245" s="22">
        <v>0</v>
      </c>
      <c r="BP245" s="22">
        <v>0</v>
      </c>
      <c r="BQ245" s="22">
        <v>0</v>
      </c>
      <c r="BR245" s="22">
        <v>0</v>
      </c>
      <c r="BS245" s="22">
        <v>0</v>
      </c>
      <c r="BT245" s="22">
        <v>0</v>
      </c>
      <c r="BU245" s="22">
        <v>0</v>
      </c>
      <c r="BV245" s="22">
        <v>0</v>
      </c>
      <c r="BW245" s="22">
        <v>0</v>
      </c>
      <c r="BX245" s="22">
        <v>0</v>
      </c>
      <c r="BY245" s="22">
        <v>0</v>
      </c>
      <c r="BZ245" s="22">
        <v>0</v>
      </c>
      <c r="CA245" s="22">
        <v>0</v>
      </c>
      <c r="CB245" s="22">
        <v>0</v>
      </c>
      <c r="CC245" s="22">
        <v>0</v>
      </c>
      <c r="CD245" s="22">
        <v>0</v>
      </c>
      <c r="CE245" s="22">
        <v>0</v>
      </c>
      <c r="CF245" s="22">
        <v>0</v>
      </c>
      <c r="CG245" s="22">
        <v>0</v>
      </c>
      <c r="CH245" s="22">
        <v>0</v>
      </c>
      <c r="CI245" s="22">
        <v>0</v>
      </c>
      <c r="CJ245" s="22">
        <v>0</v>
      </c>
      <c r="CK245" s="22">
        <v>0</v>
      </c>
      <c r="CL245" s="22">
        <v>0</v>
      </c>
      <c r="CM245" s="22">
        <v>0</v>
      </c>
      <c r="CN245" s="22">
        <v>0</v>
      </c>
      <c r="CO245" s="22">
        <v>0</v>
      </c>
      <c r="CP245" s="22">
        <v>0</v>
      </c>
      <c r="CQ245" s="22">
        <v>0</v>
      </c>
      <c r="CR245" s="22">
        <v>0</v>
      </c>
      <c r="CS245" s="22">
        <v>0</v>
      </c>
      <c r="CT245" s="22">
        <v>0</v>
      </c>
      <c r="CU245" s="22">
        <v>0</v>
      </c>
      <c r="CV245" s="22">
        <v>0</v>
      </c>
      <c r="CW245" s="22">
        <v>0</v>
      </c>
      <c r="CX245" s="22">
        <v>0</v>
      </c>
      <c r="CY245" s="22">
        <v>0</v>
      </c>
      <c r="CZ245" s="22">
        <v>0</v>
      </c>
      <c r="DA245" s="22">
        <v>0</v>
      </c>
      <c r="DB245" s="22">
        <v>0</v>
      </c>
      <c r="DC245" s="22">
        <v>0</v>
      </c>
      <c r="DD245" s="22">
        <v>0</v>
      </c>
      <c r="DE245" s="22">
        <v>0</v>
      </c>
      <c r="DF245" s="22">
        <v>0</v>
      </c>
      <c r="DG245" s="22">
        <v>0</v>
      </c>
      <c r="DH245" s="22">
        <v>0</v>
      </c>
      <c r="DI245" s="22">
        <v>0</v>
      </c>
      <c r="DJ245" s="22">
        <v>0</v>
      </c>
      <c r="DK245" s="22">
        <v>0</v>
      </c>
      <c r="DL245" s="22">
        <v>0</v>
      </c>
      <c r="DM245" s="22">
        <v>0</v>
      </c>
      <c r="DN245" s="22">
        <v>0</v>
      </c>
      <c r="DO245" s="22">
        <v>0</v>
      </c>
      <c r="DP245" s="22">
        <v>0</v>
      </c>
      <c r="DQ245" s="22">
        <v>0</v>
      </c>
      <c r="DR245" s="22">
        <v>0</v>
      </c>
      <c r="DS245" s="22">
        <v>0</v>
      </c>
      <c r="DT245" s="22">
        <v>0</v>
      </c>
      <c r="DU245" s="22">
        <v>0</v>
      </c>
      <c r="DV245" s="22">
        <v>0</v>
      </c>
      <c r="DW245" s="22">
        <v>0</v>
      </c>
      <c r="DX245" s="22">
        <v>0</v>
      </c>
      <c r="DY245" s="22">
        <v>0</v>
      </c>
      <c r="DZ245" s="22">
        <v>0</v>
      </c>
      <c r="EA245" s="22">
        <v>0</v>
      </c>
      <c r="EB245" s="22">
        <v>0</v>
      </c>
      <c r="EC245" s="22">
        <v>0</v>
      </c>
      <c r="ED245" s="22">
        <v>0</v>
      </c>
      <c r="EE245" s="22">
        <v>0</v>
      </c>
      <c r="EF245" s="22">
        <v>0</v>
      </c>
      <c r="EG245" s="22">
        <v>0</v>
      </c>
      <c r="EH245" s="22">
        <v>0</v>
      </c>
      <c r="EI245" s="22">
        <v>0</v>
      </c>
    </row>
    <row r="246" spans="1:139" x14ac:dyDescent="0.2">
      <c r="B246" s="90" t="s">
        <v>208</v>
      </c>
      <c r="D246" s="22">
        <v>0</v>
      </c>
      <c r="E246" s="22">
        <v>0</v>
      </c>
      <c r="F246" s="22">
        <v>0</v>
      </c>
      <c r="G246" s="22">
        <v>0</v>
      </c>
      <c r="H246" s="22">
        <v>0</v>
      </c>
      <c r="I246" s="22">
        <v>0</v>
      </c>
      <c r="J246" s="22">
        <v>-1081.7066867040501</v>
      </c>
      <c r="K246" s="22">
        <v>-3099.8904826226862</v>
      </c>
      <c r="L246" s="22">
        <v>-3835.2861341888361</v>
      </c>
      <c r="M246" s="22">
        <v>-4697.3633868886236</v>
      </c>
      <c r="N246" s="22">
        <v>-4064.001651097682</v>
      </c>
      <c r="O246" s="22">
        <v>-2519.9006020952734</v>
      </c>
      <c r="P246" s="22">
        <v>-1458.3551965905972</v>
      </c>
      <c r="Q246" s="22">
        <v>1517.2181023147914</v>
      </c>
      <c r="R246" s="22">
        <v>5612.3747323650941</v>
      </c>
      <c r="S246" s="22">
        <v>9823.8230501497474</v>
      </c>
      <c r="T246" s="22">
        <v>11639.319309836052</v>
      </c>
      <c r="U246" s="22">
        <v>12570.819020835857</v>
      </c>
      <c r="V246" s="22">
        <v>11990.230419967813</v>
      </c>
      <c r="W246" s="22">
        <v>9818.7967476480244</v>
      </c>
      <c r="X246" s="22">
        <v>10405.350585036253</v>
      </c>
      <c r="Y246" s="22">
        <v>12005.704817651736</v>
      </c>
      <c r="Z246" s="22">
        <v>13163.696716922386</v>
      </c>
      <c r="AA246" s="22">
        <v>15539.389830622755</v>
      </c>
      <c r="AB246" s="22">
        <v>19348.403571492494</v>
      </c>
      <c r="AC246" s="22">
        <v>24556.86197814668</v>
      </c>
      <c r="AD246" s="22">
        <v>30088.321478808542</v>
      </c>
      <c r="AE246" s="22">
        <v>32444.575271445941</v>
      </c>
      <c r="AF246" s="22">
        <v>33071.94910346681</v>
      </c>
      <c r="AG246" s="22">
        <v>31418.981260105797</v>
      </c>
      <c r="AH246" s="22">
        <v>27631.002645555374</v>
      </c>
      <c r="AI246" s="22">
        <v>23751.095635376361</v>
      </c>
      <c r="AJ246" s="22">
        <v>23962.712852386743</v>
      </c>
      <c r="AK246" s="22">
        <v>24840.776520220224</v>
      </c>
      <c r="AL246" s="22">
        <v>23376.190483736427</v>
      </c>
      <c r="AM246" s="22">
        <v>22539.200049535608</v>
      </c>
      <c r="AN246" s="22">
        <v>22976.061526618196</v>
      </c>
      <c r="AO246" s="22">
        <v>24194.168837291538</v>
      </c>
      <c r="AP246" s="22">
        <v>27523.10216546891</v>
      </c>
      <c r="AQ246" s="22">
        <v>34736.956588231318</v>
      </c>
      <c r="AR246" s="22">
        <v>37858.919494056216</v>
      </c>
      <c r="AS246" s="22">
        <v>38883.237346026435</v>
      </c>
      <c r="AT246" s="22">
        <v>40180.323014313741</v>
      </c>
      <c r="AU246" s="22">
        <v>40286.459102372144</v>
      </c>
      <c r="AV246" s="22">
        <v>41641.976936609572</v>
      </c>
      <c r="AW246" s="22">
        <v>43917.665182327917</v>
      </c>
      <c r="AX246" s="22">
        <v>47478.484175228274</v>
      </c>
      <c r="AY246" s="22">
        <v>49592.164247633627</v>
      </c>
      <c r="AZ246" s="22">
        <v>39908.76</v>
      </c>
      <c r="BA246" s="22">
        <v>42889.25</v>
      </c>
      <c r="BB246" s="22">
        <v>47517.03</v>
      </c>
      <c r="BC246" s="22">
        <v>55319.12</v>
      </c>
      <c r="BD246" s="22">
        <v>52651.674330049362</v>
      </c>
      <c r="BE246" s="22">
        <v>47543.511765878444</v>
      </c>
      <c r="BF246" s="22">
        <v>49943.899761688306</v>
      </c>
      <c r="BG246" s="22">
        <v>47337.004886959425</v>
      </c>
      <c r="BH246" s="22">
        <v>47474.606462277057</v>
      </c>
      <c r="BI246" s="22">
        <v>51963.251598421157</v>
      </c>
      <c r="BJ246" s="22">
        <v>52764.801287463633</v>
      </c>
      <c r="BK246" s="22">
        <v>53813.09803457724</v>
      </c>
      <c r="BL246" s="22">
        <v>0</v>
      </c>
      <c r="BM246" s="22">
        <v>0</v>
      </c>
      <c r="BN246" s="22">
        <v>0</v>
      </c>
      <c r="BO246" s="22">
        <v>0</v>
      </c>
      <c r="BP246" s="22">
        <v>0</v>
      </c>
      <c r="BQ246" s="22">
        <v>0</v>
      </c>
      <c r="BR246" s="22">
        <v>0</v>
      </c>
      <c r="BS246" s="22">
        <v>0</v>
      </c>
      <c r="BT246" s="22">
        <v>0</v>
      </c>
      <c r="BU246" s="22">
        <v>0</v>
      </c>
      <c r="BV246" s="22">
        <v>0</v>
      </c>
      <c r="BW246" s="22">
        <v>0</v>
      </c>
      <c r="BX246" s="22">
        <v>0</v>
      </c>
      <c r="BY246" s="22">
        <v>0</v>
      </c>
      <c r="BZ246" s="22">
        <v>0</v>
      </c>
      <c r="CA246" s="22">
        <v>0</v>
      </c>
      <c r="CB246" s="22">
        <v>0</v>
      </c>
      <c r="CC246" s="22">
        <v>0</v>
      </c>
      <c r="CD246" s="22">
        <v>0</v>
      </c>
      <c r="CE246" s="22">
        <v>0</v>
      </c>
      <c r="CF246" s="22">
        <v>0</v>
      </c>
      <c r="CG246" s="22">
        <v>0</v>
      </c>
      <c r="CH246" s="22">
        <v>0</v>
      </c>
      <c r="CI246" s="22">
        <v>0</v>
      </c>
      <c r="CJ246" s="22">
        <v>0</v>
      </c>
      <c r="CK246" s="22">
        <v>0</v>
      </c>
      <c r="CL246" s="22">
        <v>0</v>
      </c>
      <c r="CM246" s="22">
        <v>0</v>
      </c>
      <c r="CN246" s="22">
        <v>0</v>
      </c>
      <c r="CO246" s="22">
        <v>0</v>
      </c>
      <c r="CP246" s="22">
        <v>0</v>
      </c>
      <c r="CQ246" s="22">
        <v>0</v>
      </c>
      <c r="CR246" s="22">
        <v>0</v>
      </c>
      <c r="CS246" s="22">
        <v>0</v>
      </c>
      <c r="CT246" s="22">
        <v>0</v>
      </c>
      <c r="CU246" s="22">
        <v>0</v>
      </c>
      <c r="CV246" s="22">
        <v>0</v>
      </c>
      <c r="CW246" s="22">
        <v>0</v>
      </c>
      <c r="CX246" s="22">
        <v>0</v>
      </c>
      <c r="CY246" s="22">
        <v>0</v>
      </c>
      <c r="CZ246" s="22">
        <v>0</v>
      </c>
      <c r="DA246" s="22">
        <v>0</v>
      </c>
      <c r="DB246" s="22">
        <v>0</v>
      </c>
      <c r="DC246" s="22">
        <v>0</v>
      </c>
      <c r="DD246" s="22">
        <v>0</v>
      </c>
      <c r="DE246" s="22">
        <v>0</v>
      </c>
      <c r="DF246" s="22">
        <v>0</v>
      </c>
      <c r="DG246" s="22">
        <v>0</v>
      </c>
      <c r="DH246" s="22">
        <v>0</v>
      </c>
      <c r="DI246" s="22">
        <v>0</v>
      </c>
      <c r="DJ246" s="22">
        <v>0</v>
      </c>
      <c r="DK246" s="22">
        <v>0</v>
      </c>
      <c r="DL246" s="22">
        <v>0</v>
      </c>
      <c r="DM246" s="22">
        <v>0</v>
      </c>
      <c r="DN246" s="22">
        <v>0</v>
      </c>
      <c r="DO246" s="22">
        <v>0</v>
      </c>
      <c r="DP246" s="22">
        <v>0</v>
      </c>
      <c r="DQ246" s="22">
        <v>0</v>
      </c>
      <c r="DR246" s="22">
        <v>0</v>
      </c>
      <c r="DS246" s="22">
        <v>0</v>
      </c>
      <c r="DT246" s="22">
        <v>0</v>
      </c>
      <c r="DU246" s="22">
        <v>0</v>
      </c>
      <c r="DV246" s="22">
        <v>0</v>
      </c>
      <c r="DW246" s="22">
        <v>0</v>
      </c>
      <c r="DX246" s="22">
        <v>0</v>
      </c>
      <c r="DY246" s="22">
        <v>0</v>
      </c>
      <c r="DZ246" s="22">
        <v>0</v>
      </c>
      <c r="EA246" s="22">
        <v>0</v>
      </c>
      <c r="EB246" s="22">
        <v>0</v>
      </c>
      <c r="EC246" s="22">
        <v>0</v>
      </c>
      <c r="ED246" s="22">
        <v>0</v>
      </c>
      <c r="EE246" s="22">
        <v>0</v>
      </c>
      <c r="EF246" s="22">
        <v>0</v>
      </c>
      <c r="EG246" s="22">
        <v>0</v>
      </c>
      <c r="EH246" s="22">
        <v>0</v>
      </c>
      <c r="EI246" s="22">
        <v>0</v>
      </c>
    </row>
    <row r="247" spans="1:139" x14ac:dyDescent="0.2">
      <c r="B247" s="90" t="s">
        <v>152</v>
      </c>
      <c r="D247" s="18">
        <f t="shared" ref="D247:AI247" si="1384">SUM(D241:D246)</f>
        <v>0</v>
      </c>
      <c r="E247" s="18">
        <f t="shared" si="1384"/>
        <v>0</v>
      </c>
      <c r="F247" s="18">
        <f t="shared" si="1384"/>
        <v>0</v>
      </c>
      <c r="G247" s="18">
        <f t="shared" si="1384"/>
        <v>0</v>
      </c>
      <c r="H247" s="18">
        <f t="shared" si="1384"/>
        <v>0</v>
      </c>
      <c r="I247" s="18">
        <f t="shared" si="1384"/>
        <v>0</v>
      </c>
      <c r="J247" s="18">
        <f t="shared" si="1384"/>
        <v>-1081.7066867040501</v>
      </c>
      <c r="K247" s="18">
        <f t="shared" si="1384"/>
        <v>-3099.8904826226862</v>
      </c>
      <c r="L247" s="18">
        <f t="shared" si="1384"/>
        <v>-3835.2861341888361</v>
      </c>
      <c r="M247" s="18">
        <f t="shared" si="1384"/>
        <v>-4697.3633868886236</v>
      </c>
      <c r="N247" s="18">
        <f t="shared" si="1384"/>
        <v>-4064.001651097682</v>
      </c>
      <c r="O247" s="18">
        <f t="shared" si="1384"/>
        <v>-2519.9006020952734</v>
      </c>
      <c r="P247" s="18">
        <f t="shared" si="1384"/>
        <v>4250.0372609254409</v>
      </c>
      <c r="Q247" s="18">
        <f t="shared" si="1384"/>
        <v>1517.2181023147914</v>
      </c>
      <c r="R247" s="18">
        <f t="shared" si="1384"/>
        <v>5612.3747323650941</v>
      </c>
      <c r="S247" s="18">
        <f t="shared" si="1384"/>
        <v>9823.8230501497474</v>
      </c>
      <c r="T247" s="18">
        <f t="shared" si="1384"/>
        <v>25229.075795917168</v>
      </c>
      <c r="U247" s="18">
        <f t="shared" si="1384"/>
        <v>12570.819020835857</v>
      </c>
      <c r="V247" s="18">
        <f t="shared" si="1384"/>
        <v>11990.230419967813</v>
      </c>
      <c r="W247" s="18">
        <f t="shared" si="1384"/>
        <v>9818.7967476480244</v>
      </c>
      <c r="X247" s="18">
        <f t="shared" si="1384"/>
        <v>10405.350585036253</v>
      </c>
      <c r="Y247" s="18">
        <f t="shared" si="1384"/>
        <v>12005.704817651736</v>
      </c>
      <c r="Z247" s="18">
        <f t="shared" si="1384"/>
        <v>13163.696716922386</v>
      </c>
      <c r="AA247" s="18">
        <f t="shared" si="1384"/>
        <v>15539.389830622755</v>
      </c>
      <c r="AB247" s="18">
        <f t="shared" si="1384"/>
        <v>19348.403571492494</v>
      </c>
      <c r="AC247" s="18">
        <f t="shared" si="1384"/>
        <v>24556.86197814668</v>
      </c>
      <c r="AD247" s="18">
        <f t="shared" si="1384"/>
        <v>20716.648355703448</v>
      </c>
      <c r="AE247" s="18">
        <f t="shared" si="1384"/>
        <v>32369.255212079257</v>
      </c>
      <c r="AF247" s="18">
        <f t="shared" si="1384"/>
        <v>-74606.707797571667</v>
      </c>
      <c r="AG247" s="18">
        <f t="shared" si="1384"/>
        <v>31414.42005370279</v>
      </c>
      <c r="AH247" s="18">
        <f t="shared" si="1384"/>
        <v>27629.409045779263</v>
      </c>
      <c r="AI247" s="18">
        <f t="shared" si="1384"/>
        <v>23751.095635376361</v>
      </c>
      <c r="AJ247" s="18">
        <f t="shared" ref="AJ247:BO247" si="1385">SUM(AJ241:AJ246)</f>
        <v>23962.712852386743</v>
      </c>
      <c r="AK247" s="18">
        <f t="shared" si="1385"/>
        <v>24840.776520220224</v>
      </c>
      <c r="AL247" s="18">
        <f t="shared" si="1385"/>
        <v>23376.190483736427</v>
      </c>
      <c r="AM247" s="18">
        <f t="shared" si="1385"/>
        <v>22539.200049535608</v>
      </c>
      <c r="AN247" s="18">
        <f t="shared" si="1385"/>
        <v>22976.061526618196</v>
      </c>
      <c r="AO247" s="18">
        <f t="shared" si="1385"/>
        <v>24194.168837291538</v>
      </c>
      <c r="AP247" s="18">
        <f t="shared" si="1385"/>
        <v>27523.10216546891</v>
      </c>
      <c r="AQ247" s="18">
        <f t="shared" si="1385"/>
        <v>34736.956588231318</v>
      </c>
      <c r="AR247" s="18">
        <f t="shared" si="1385"/>
        <v>-274667.71460329182</v>
      </c>
      <c r="AS247" s="18">
        <f t="shared" si="1385"/>
        <v>38883.237346026435</v>
      </c>
      <c r="AT247" s="18">
        <f t="shared" si="1385"/>
        <v>40180.323014313741</v>
      </c>
      <c r="AU247" s="18">
        <f t="shared" si="1385"/>
        <v>40286.459102372144</v>
      </c>
      <c r="AV247" s="18">
        <f t="shared" si="1385"/>
        <v>41641.976936609572</v>
      </c>
      <c r="AW247" s="18">
        <f t="shared" si="1385"/>
        <v>43917.665182327917</v>
      </c>
      <c r="AX247" s="18">
        <f t="shared" si="1385"/>
        <v>47478.484175228274</v>
      </c>
      <c r="AY247" s="18">
        <f t="shared" si="1385"/>
        <v>49592.164247633627</v>
      </c>
      <c r="AZ247" s="18">
        <f t="shared" si="1385"/>
        <v>39908.76</v>
      </c>
      <c r="BA247" s="18">
        <f t="shared" si="1385"/>
        <v>42889.25</v>
      </c>
      <c r="BB247" s="18">
        <f t="shared" si="1385"/>
        <v>47517.03</v>
      </c>
      <c r="BC247" s="18">
        <f t="shared" si="1385"/>
        <v>55319.12</v>
      </c>
      <c r="BD247" s="18">
        <f t="shared" si="1385"/>
        <v>-469781.63566995069</v>
      </c>
      <c r="BE247" s="18">
        <f t="shared" si="1385"/>
        <v>47543.511765878444</v>
      </c>
      <c r="BF247" s="18">
        <f t="shared" si="1385"/>
        <v>49943.899761688306</v>
      </c>
      <c r="BG247" s="18">
        <f t="shared" si="1385"/>
        <v>47337.004886959425</v>
      </c>
      <c r="BH247" s="18">
        <f t="shared" si="1385"/>
        <v>47474.606462277057</v>
      </c>
      <c r="BI247" s="18">
        <f t="shared" si="1385"/>
        <v>51963.251598421157</v>
      </c>
      <c r="BJ247" s="18">
        <f t="shared" si="1385"/>
        <v>52764.801287463633</v>
      </c>
      <c r="BK247" s="18">
        <f t="shared" si="1385"/>
        <v>53813.09803457724</v>
      </c>
      <c r="BL247" s="18">
        <f t="shared" si="1385"/>
        <v>-515962.22</v>
      </c>
      <c r="BM247" s="18">
        <f t="shared" si="1385"/>
        <v>0</v>
      </c>
      <c r="BN247" s="18">
        <f t="shared" si="1385"/>
        <v>0</v>
      </c>
      <c r="BO247" s="18">
        <f t="shared" si="1385"/>
        <v>0</v>
      </c>
      <c r="BP247" s="18">
        <f t="shared" ref="BP247:DL247" si="1386">SUM(BP241:BP246)</f>
        <v>0</v>
      </c>
      <c r="BQ247" s="18">
        <f t="shared" si="1386"/>
        <v>0</v>
      </c>
      <c r="BR247" s="18">
        <f t="shared" si="1386"/>
        <v>0</v>
      </c>
      <c r="BS247" s="18">
        <f t="shared" si="1386"/>
        <v>0</v>
      </c>
      <c r="BT247" s="18">
        <f t="shared" si="1386"/>
        <v>0</v>
      </c>
      <c r="BU247" s="18">
        <f t="shared" si="1386"/>
        <v>0</v>
      </c>
      <c r="BV247" s="18">
        <f t="shared" si="1386"/>
        <v>0</v>
      </c>
      <c r="BW247" s="18">
        <f t="shared" si="1386"/>
        <v>0</v>
      </c>
      <c r="BX247" s="18">
        <f t="shared" si="1386"/>
        <v>0</v>
      </c>
      <c r="BY247" s="18">
        <f t="shared" si="1386"/>
        <v>0</v>
      </c>
      <c r="BZ247" s="18">
        <f t="shared" si="1386"/>
        <v>0</v>
      </c>
      <c r="CA247" s="18">
        <f t="shared" si="1386"/>
        <v>0</v>
      </c>
      <c r="CB247" s="18">
        <f t="shared" si="1386"/>
        <v>0</v>
      </c>
      <c r="CC247" s="18">
        <f t="shared" si="1386"/>
        <v>0</v>
      </c>
      <c r="CD247" s="18">
        <f t="shared" si="1386"/>
        <v>0</v>
      </c>
      <c r="CE247" s="18">
        <f t="shared" si="1386"/>
        <v>0</v>
      </c>
      <c r="CF247" s="18">
        <f t="shared" si="1386"/>
        <v>0</v>
      </c>
      <c r="CG247" s="18">
        <f t="shared" si="1386"/>
        <v>0</v>
      </c>
      <c r="CH247" s="18">
        <f t="shared" si="1386"/>
        <v>0</v>
      </c>
      <c r="CI247" s="18">
        <f t="shared" si="1386"/>
        <v>0</v>
      </c>
      <c r="CJ247" s="18">
        <f t="shared" ref="CJ247:CU247" si="1387">SUM(CJ241:CJ246)</f>
        <v>0</v>
      </c>
      <c r="CK247" s="18">
        <f t="shared" si="1387"/>
        <v>0</v>
      </c>
      <c r="CL247" s="18">
        <f t="shared" si="1387"/>
        <v>0</v>
      </c>
      <c r="CM247" s="18">
        <f t="shared" si="1387"/>
        <v>0</v>
      </c>
      <c r="CN247" s="18">
        <f t="shared" si="1387"/>
        <v>0</v>
      </c>
      <c r="CO247" s="18">
        <f t="shared" si="1387"/>
        <v>0</v>
      </c>
      <c r="CP247" s="18">
        <f t="shared" si="1387"/>
        <v>0</v>
      </c>
      <c r="CQ247" s="18">
        <f t="shared" si="1387"/>
        <v>0</v>
      </c>
      <c r="CR247" s="18">
        <f t="shared" si="1387"/>
        <v>0</v>
      </c>
      <c r="CS247" s="18">
        <f t="shared" si="1387"/>
        <v>0</v>
      </c>
      <c r="CT247" s="18">
        <f t="shared" si="1387"/>
        <v>0</v>
      </c>
      <c r="CU247" s="18">
        <f t="shared" si="1387"/>
        <v>0</v>
      </c>
      <c r="CV247" s="18">
        <f t="shared" ref="CV247:DH247" si="1388">SUM(CV241:CV246)</f>
        <v>0</v>
      </c>
      <c r="CW247" s="18">
        <f t="shared" si="1388"/>
        <v>0</v>
      </c>
      <c r="CX247" s="18">
        <f t="shared" si="1388"/>
        <v>0</v>
      </c>
      <c r="CY247" s="18">
        <f t="shared" si="1388"/>
        <v>0</v>
      </c>
      <c r="CZ247" s="18">
        <f t="shared" si="1388"/>
        <v>0</v>
      </c>
      <c r="DA247" s="18">
        <f t="shared" si="1388"/>
        <v>0</v>
      </c>
      <c r="DB247" s="18">
        <f t="shared" si="1388"/>
        <v>0</v>
      </c>
      <c r="DC247" s="18">
        <f t="shared" si="1388"/>
        <v>0</v>
      </c>
      <c r="DD247" s="18">
        <f t="shared" si="1388"/>
        <v>0</v>
      </c>
      <c r="DE247" s="18">
        <f t="shared" si="1388"/>
        <v>0</v>
      </c>
      <c r="DF247" s="18">
        <f t="shared" si="1388"/>
        <v>0</v>
      </c>
      <c r="DG247" s="18">
        <f t="shared" si="1388"/>
        <v>0</v>
      </c>
      <c r="DH247" s="18">
        <f t="shared" si="1388"/>
        <v>0</v>
      </c>
      <c r="DI247" s="18">
        <f t="shared" si="1386"/>
        <v>0</v>
      </c>
      <c r="DJ247" s="18">
        <f t="shared" si="1386"/>
        <v>0</v>
      </c>
      <c r="DK247" s="18">
        <f t="shared" si="1386"/>
        <v>0</v>
      </c>
      <c r="DL247" s="18">
        <f t="shared" si="1386"/>
        <v>0</v>
      </c>
      <c r="DM247" s="18">
        <f t="shared" ref="DM247:DW247" si="1389">SUM(DM241:DM246)</f>
        <v>0</v>
      </c>
      <c r="DN247" s="18">
        <f t="shared" si="1389"/>
        <v>0</v>
      </c>
      <c r="DO247" s="18">
        <f t="shared" si="1389"/>
        <v>0</v>
      </c>
      <c r="DP247" s="18">
        <f t="shared" si="1389"/>
        <v>0</v>
      </c>
      <c r="DQ247" s="18">
        <f t="shared" si="1389"/>
        <v>0</v>
      </c>
      <c r="DR247" s="18">
        <f t="shared" si="1389"/>
        <v>0</v>
      </c>
      <c r="DS247" s="18">
        <f t="shared" si="1389"/>
        <v>0</v>
      </c>
      <c r="DT247" s="18">
        <f t="shared" si="1389"/>
        <v>0</v>
      </c>
      <c r="DU247" s="18">
        <f t="shared" si="1389"/>
        <v>0</v>
      </c>
      <c r="DV247" s="18">
        <f t="shared" si="1389"/>
        <v>0</v>
      </c>
      <c r="DW247" s="18">
        <f t="shared" si="1389"/>
        <v>0</v>
      </c>
      <c r="DX247" s="18">
        <f t="shared" ref="DX247:EG247" si="1390">SUM(DX241:DX246)</f>
        <v>0</v>
      </c>
      <c r="DY247" s="18">
        <f t="shared" si="1390"/>
        <v>0</v>
      </c>
      <c r="DZ247" s="18">
        <f t="shared" si="1390"/>
        <v>0</v>
      </c>
      <c r="EA247" s="18">
        <f t="shared" si="1390"/>
        <v>0</v>
      </c>
      <c r="EB247" s="18">
        <f t="shared" si="1390"/>
        <v>0</v>
      </c>
      <c r="EC247" s="18">
        <f t="shared" si="1390"/>
        <v>0</v>
      </c>
      <c r="ED247" s="18">
        <f t="shared" si="1390"/>
        <v>0</v>
      </c>
      <c r="EE247" s="18">
        <f t="shared" si="1390"/>
        <v>0</v>
      </c>
      <c r="EF247" s="18">
        <f t="shared" si="1390"/>
        <v>0</v>
      </c>
      <c r="EG247" s="18">
        <f t="shared" si="1390"/>
        <v>0</v>
      </c>
      <c r="EH247" s="18">
        <f t="shared" ref="EH247:EI247" si="1391">SUM(EH241:EH246)</f>
        <v>0</v>
      </c>
      <c r="EI247" s="18">
        <f t="shared" si="1391"/>
        <v>0</v>
      </c>
    </row>
    <row r="248" spans="1:139" x14ac:dyDescent="0.2">
      <c r="B248" s="90" t="s">
        <v>153</v>
      </c>
      <c r="D248" s="94">
        <f t="shared" ref="D248:AI248" si="1392">D240+D247</f>
        <v>0</v>
      </c>
      <c r="E248" s="94">
        <f t="shared" si="1392"/>
        <v>0</v>
      </c>
      <c r="F248" s="94">
        <f t="shared" si="1392"/>
        <v>0</v>
      </c>
      <c r="G248" s="94">
        <f t="shared" si="1392"/>
        <v>0</v>
      </c>
      <c r="H248" s="94">
        <f t="shared" si="1392"/>
        <v>0</v>
      </c>
      <c r="I248" s="94">
        <f t="shared" si="1392"/>
        <v>0</v>
      </c>
      <c r="J248" s="94">
        <f t="shared" si="1392"/>
        <v>-1081.7066867040501</v>
      </c>
      <c r="K248" s="94">
        <f t="shared" si="1392"/>
        <v>-4181.5971693267365</v>
      </c>
      <c r="L248" s="94">
        <f t="shared" si="1392"/>
        <v>-8016.8833035155731</v>
      </c>
      <c r="M248" s="94">
        <f t="shared" si="1392"/>
        <v>-12714.246690404198</v>
      </c>
      <c r="N248" s="94">
        <f t="shared" si="1392"/>
        <v>-16778.24834150188</v>
      </c>
      <c r="O248" s="94">
        <f t="shared" si="1392"/>
        <v>-19298.148943597153</v>
      </c>
      <c r="P248" s="94">
        <f t="shared" si="1392"/>
        <v>-15048.111682671712</v>
      </c>
      <c r="Q248" s="94">
        <f t="shared" si="1392"/>
        <v>-13530.89358035692</v>
      </c>
      <c r="R248" s="94">
        <f t="shared" si="1392"/>
        <v>-7918.5188479918261</v>
      </c>
      <c r="S248" s="94">
        <f t="shared" si="1392"/>
        <v>1905.3042021579213</v>
      </c>
      <c r="T248" s="94">
        <f t="shared" si="1392"/>
        <v>27134.379998075088</v>
      </c>
      <c r="U248" s="94">
        <f t="shared" si="1392"/>
        <v>39705.199018910949</v>
      </c>
      <c r="V248" s="94">
        <f t="shared" si="1392"/>
        <v>51695.42943887876</v>
      </c>
      <c r="W248" s="94">
        <f t="shared" si="1392"/>
        <v>61514.226186526786</v>
      </c>
      <c r="X248" s="94">
        <f t="shared" si="1392"/>
        <v>71919.576771563035</v>
      </c>
      <c r="Y248" s="94">
        <f t="shared" si="1392"/>
        <v>83925.281589214777</v>
      </c>
      <c r="Z248" s="94">
        <f t="shared" si="1392"/>
        <v>97088.978306137171</v>
      </c>
      <c r="AA248" s="94">
        <f t="shared" si="1392"/>
        <v>112628.36813675992</v>
      </c>
      <c r="AB248" s="94">
        <f t="shared" si="1392"/>
        <v>131976.7717082524</v>
      </c>
      <c r="AC248" s="94">
        <f t="shared" si="1392"/>
        <v>156533.63368639909</v>
      </c>
      <c r="AD248" s="94">
        <f t="shared" si="1392"/>
        <v>177250.28204210254</v>
      </c>
      <c r="AE248" s="94">
        <f t="shared" si="1392"/>
        <v>209619.53725418181</v>
      </c>
      <c r="AF248" s="94">
        <f t="shared" si="1392"/>
        <v>135012.82945661014</v>
      </c>
      <c r="AG248" s="94">
        <f t="shared" si="1392"/>
        <v>166427.24951031292</v>
      </c>
      <c r="AH248" s="94">
        <f t="shared" si="1392"/>
        <v>194056.65855609218</v>
      </c>
      <c r="AI248" s="94">
        <f t="shared" si="1392"/>
        <v>217807.75419146853</v>
      </c>
      <c r="AJ248" s="94">
        <f t="shared" ref="AJ248:BO248" si="1393">AJ240+AJ247</f>
        <v>241770.46704385529</v>
      </c>
      <c r="AK248" s="94">
        <f t="shared" si="1393"/>
        <v>266611.2435640755</v>
      </c>
      <c r="AL248" s="94">
        <f t="shared" si="1393"/>
        <v>289987.4340478119</v>
      </c>
      <c r="AM248" s="94">
        <f t="shared" si="1393"/>
        <v>312526.6340973475</v>
      </c>
      <c r="AN248" s="94">
        <f t="shared" si="1393"/>
        <v>335502.6956239657</v>
      </c>
      <c r="AO248" s="94">
        <f t="shared" si="1393"/>
        <v>359696.86446125724</v>
      </c>
      <c r="AP248" s="94">
        <f t="shared" si="1393"/>
        <v>387219.96662672615</v>
      </c>
      <c r="AQ248" s="94">
        <f t="shared" si="1393"/>
        <v>421956.92321495747</v>
      </c>
      <c r="AR248" s="94">
        <f t="shared" si="1393"/>
        <v>147289.20861166564</v>
      </c>
      <c r="AS248" s="94">
        <f t="shared" si="1393"/>
        <v>186172.44595769208</v>
      </c>
      <c r="AT248" s="94">
        <f t="shared" si="1393"/>
        <v>226352.76897200581</v>
      </c>
      <c r="AU248" s="94">
        <f t="shared" si="1393"/>
        <v>266639.22807437798</v>
      </c>
      <c r="AV248" s="94">
        <f t="shared" si="1393"/>
        <v>308281.20501098759</v>
      </c>
      <c r="AW248" s="94">
        <f t="shared" si="1393"/>
        <v>352198.8701933155</v>
      </c>
      <c r="AX248" s="94">
        <f t="shared" si="1393"/>
        <v>399677.35436854378</v>
      </c>
      <c r="AY248" s="94">
        <f t="shared" si="1393"/>
        <v>449269.51861617737</v>
      </c>
      <c r="AZ248" s="94">
        <f t="shared" si="1393"/>
        <v>489178.27861617738</v>
      </c>
      <c r="BA248" s="94">
        <f t="shared" si="1393"/>
        <v>532067.52861617738</v>
      </c>
      <c r="BB248" s="94">
        <f t="shared" si="1393"/>
        <v>579584.55861617741</v>
      </c>
      <c r="BC248" s="94">
        <f t="shared" si="1393"/>
        <v>634903.67861617741</v>
      </c>
      <c r="BD248" s="94">
        <f t="shared" si="1393"/>
        <v>165122.04294622672</v>
      </c>
      <c r="BE248" s="94">
        <f t="shared" si="1393"/>
        <v>212665.55471210516</v>
      </c>
      <c r="BF248" s="94">
        <f t="shared" si="1393"/>
        <v>262609.45447379345</v>
      </c>
      <c r="BG248" s="94">
        <f t="shared" si="1393"/>
        <v>309946.4593607529</v>
      </c>
      <c r="BH248" s="94">
        <f t="shared" si="1393"/>
        <v>357421.06582302996</v>
      </c>
      <c r="BI248" s="94">
        <f t="shared" si="1393"/>
        <v>409384.31742145109</v>
      </c>
      <c r="BJ248" s="94">
        <f t="shared" si="1393"/>
        <v>462149.11870891473</v>
      </c>
      <c r="BK248" s="94">
        <f t="shared" si="1393"/>
        <v>515962.21674349194</v>
      </c>
      <c r="BL248" s="94">
        <f t="shared" si="1393"/>
        <v>-3.2565080327913165E-3</v>
      </c>
      <c r="BM248" s="94">
        <f t="shared" si="1393"/>
        <v>-3.2565080327913165E-3</v>
      </c>
      <c r="BN248" s="94">
        <f t="shared" si="1393"/>
        <v>-3.2565080327913165E-3</v>
      </c>
      <c r="BO248" s="94">
        <f t="shared" si="1393"/>
        <v>-3.2565080327913165E-3</v>
      </c>
      <c r="BP248" s="94">
        <f t="shared" ref="BP248:DL248" si="1394">BP240+BP247</f>
        <v>-3.2565080327913165E-3</v>
      </c>
      <c r="BQ248" s="94">
        <f t="shared" si="1394"/>
        <v>-3.2565080327913165E-3</v>
      </c>
      <c r="BR248" s="94">
        <f t="shared" si="1394"/>
        <v>-3.2565080327913165E-3</v>
      </c>
      <c r="BS248" s="94">
        <f t="shared" si="1394"/>
        <v>-3.2565080327913165E-3</v>
      </c>
      <c r="BT248" s="94">
        <f t="shared" si="1394"/>
        <v>-3.2565080327913165E-3</v>
      </c>
      <c r="BU248" s="94">
        <f t="shared" si="1394"/>
        <v>-3.2565080327913165E-3</v>
      </c>
      <c r="BV248" s="94">
        <f t="shared" si="1394"/>
        <v>-3.2565080327913165E-3</v>
      </c>
      <c r="BW248" s="94">
        <f t="shared" si="1394"/>
        <v>-3.2565080327913165E-3</v>
      </c>
      <c r="BX248" s="94">
        <f t="shared" si="1394"/>
        <v>-3.2565080327913165E-3</v>
      </c>
      <c r="BY248" s="94">
        <f t="shared" si="1394"/>
        <v>-3.2565080327913165E-3</v>
      </c>
      <c r="BZ248" s="94">
        <f t="shared" si="1394"/>
        <v>-3.2565080327913165E-3</v>
      </c>
      <c r="CA248" s="94">
        <f t="shared" si="1394"/>
        <v>-3.2565080327913165E-3</v>
      </c>
      <c r="CB248" s="94">
        <f t="shared" si="1394"/>
        <v>-3.2565080327913165E-3</v>
      </c>
      <c r="CC248" s="94">
        <f t="shared" si="1394"/>
        <v>-3.2565080327913165E-3</v>
      </c>
      <c r="CD248" s="94">
        <f t="shared" si="1394"/>
        <v>-3.2565080327913165E-3</v>
      </c>
      <c r="CE248" s="94">
        <f t="shared" si="1394"/>
        <v>-3.2565080327913165E-3</v>
      </c>
      <c r="CF248" s="94">
        <f t="shared" si="1394"/>
        <v>-3.2565080327913165E-3</v>
      </c>
      <c r="CG248" s="94">
        <f t="shared" si="1394"/>
        <v>-3.2565080327913165E-3</v>
      </c>
      <c r="CH248" s="94">
        <f t="shared" si="1394"/>
        <v>-3.2565080327913165E-3</v>
      </c>
      <c r="CI248" s="94">
        <f t="shared" si="1394"/>
        <v>-3.2565080327913165E-3</v>
      </c>
      <c r="CJ248" s="94">
        <f t="shared" ref="CJ248:CU248" si="1395">CJ240+CJ247</f>
        <v>-3.2565080327913165E-3</v>
      </c>
      <c r="CK248" s="94">
        <f t="shared" si="1395"/>
        <v>-3.2565080327913165E-3</v>
      </c>
      <c r="CL248" s="94">
        <f t="shared" si="1395"/>
        <v>-3.2565080327913165E-3</v>
      </c>
      <c r="CM248" s="94">
        <f t="shared" si="1395"/>
        <v>-3.2565080327913165E-3</v>
      </c>
      <c r="CN248" s="94">
        <f t="shared" si="1395"/>
        <v>-3.2565080327913165E-3</v>
      </c>
      <c r="CO248" s="94">
        <f t="shared" si="1395"/>
        <v>-3.2565080327913165E-3</v>
      </c>
      <c r="CP248" s="94">
        <f t="shared" si="1395"/>
        <v>-3.2565080327913165E-3</v>
      </c>
      <c r="CQ248" s="94">
        <f t="shared" si="1395"/>
        <v>-3.2565080327913165E-3</v>
      </c>
      <c r="CR248" s="94">
        <f t="shared" si="1395"/>
        <v>-3.2565080327913165E-3</v>
      </c>
      <c r="CS248" s="94">
        <f t="shared" si="1395"/>
        <v>-3.2565080327913165E-3</v>
      </c>
      <c r="CT248" s="94">
        <f t="shared" si="1395"/>
        <v>-3.2565080327913165E-3</v>
      </c>
      <c r="CU248" s="94">
        <f t="shared" si="1395"/>
        <v>-3.2565080327913165E-3</v>
      </c>
      <c r="CV248" s="94">
        <f t="shared" ref="CV248:DH248" si="1396">CV240+CV247</f>
        <v>-3.2565080327913165E-3</v>
      </c>
      <c r="CW248" s="94">
        <f t="shared" si="1396"/>
        <v>-3.2565080327913165E-3</v>
      </c>
      <c r="CX248" s="94">
        <f t="shared" si="1396"/>
        <v>-3.2565080327913165E-3</v>
      </c>
      <c r="CY248" s="94">
        <f t="shared" si="1396"/>
        <v>-3.2565080327913165E-3</v>
      </c>
      <c r="CZ248" s="94">
        <f t="shared" si="1396"/>
        <v>-3.2565080327913165E-3</v>
      </c>
      <c r="DA248" s="94">
        <f t="shared" si="1396"/>
        <v>-3.2565080327913165E-3</v>
      </c>
      <c r="DB248" s="94">
        <f t="shared" si="1396"/>
        <v>-3.2565080327913165E-3</v>
      </c>
      <c r="DC248" s="94">
        <f t="shared" si="1396"/>
        <v>-3.2565080327913165E-3</v>
      </c>
      <c r="DD248" s="94">
        <f t="shared" si="1396"/>
        <v>-3.2565080327913165E-3</v>
      </c>
      <c r="DE248" s="94">
        <f t="shared" si="1396"/>
        <v>-3.2565080327913165E-3</v>
      </c>
      <c r="DF248" s="94">
        <f t="shared" si="1396"/>
        <v>-3.2565080327913165E-3</v>
      </c>
      <c r="DG248" s="94">
        <f t="shared" si="1396"/>
        <v>-3.2565080327913165E-3</v>
      </c>
      <c r="DH248" s="94">
        <f t="shared" si="1396"/>
        <v>-3.2565080327913165E-3</v>
      </c>
      <c r="DI248" s="94">
        <f t="shared" si="1394"/>
        <v>-3.2565080327913165E-3</v>
      </c>
      <c r="DJ248" s="94">
        <f t="shared" si="1394"/>
        <v>-3.2565080327913165E-3</v>
      </c>
      <c r="DK248" s="94">
        <f t="shared" si="1394"/>
        <v>-3.2565080327913165E-3</v>
      </c>
      <c r="DL248" s="94">
        <f t="shared" si="1394"/>
        <v>-3.2565080327913165E-3</v>
      </c>
      <c r="DM248" s="94">
        <f t="shared" ref="DM248:DW248" si="1397">DM240+DM247</f>
        <v>-3.2565080327913165E-3</v>
      </c>
      <c r="DN248" s="94">
        <f t="shared" si="1397"/>
        <v>-3.2565080327913165E-3</v>
      </c>
      <c r="DO248" s="94">
        <f t="shared" si="1397"/>
        <v>-3.2565080327913165E-3</v>
      </c>
      <c r="DP248" s="94">
        <f t="shared" si="1397"/>
        <v>-3.2565080327913165E-3</v>
      </c>
      <c r="DQ248" s="94">
        <f t="shared" si="1397"/>
        <v>-3.2565080327913165E-3</v>
      </c>
      <c r="DR248" s="94">
        <f t="shared" si="1397"/>
        <v>-3.2565080327913165E-3</v>
      </c>
      <c r="DS248" s="94">
        <f t="shared" si="1397"/>
        <v>-3.2565080327913165E-3</v>
      </c>
      <c r="DT248" s="94">
        <f t="shared" si="1397"/>
        <v>-3.2565080327913165E-3</v>
      </c>
      <c r="DU248" s="94">
        <f t="shared" si="1397"/>
        <v>-3.2565080327913165E-3</v>
      </c>
      <c r="DV248" s="94">
        <f t="shared" si="1397"/>
        <v>-3.2565080327913165E-3</v>
      </c>
      <c r="DW248" s="94">
        <f t="shared" si="1397"/>
        <v>-3.2565080327913165E-3</v>
      </c>
      <c r="DX248" s="94">
        <f t="shared" ref="DX248:EG248" si="1398">DX240+DX247</f>
        <v>-3.2565080327913165E-3</v>
      </c>
      <c r="DY248" s="94">
        <f t="shared" si="1398"/>
        <v>-3.2565080327913165E-3</v>
      </c>
      <c r="DZ248" s="94">
        <f t="shared" si="1398"/>
        <v>-3.2565080327913165E-3</v>
      </c>
      <c r="EA248" s="94">
        <f t="shared" si="1398"/>
        <v>-3.2565080327913165E-3</v>
      </c>
      <c r="EB248" s="94">
        <f t="shared" si="1398"/>
        <v>-3.2565080327913165E-3</v>
      </c>
      <c r="EC248" s="94">
        <f t="shared" si="1398"/>
        <v>-3.2565080327913165E-3</v>
      </c>
      <c r="ED248" s="94">
        <f t="shared" si="1398"/>
        <v>-3.2565080327913165E-3</v>
      </c>
      <c r="EE248" s="94">
        <f t="shared" si="1398"/>
        <v>-3.2565080327913165E-3</v>
      </c>
      <c r="EF248" s="94">
        <f t="shared" si="1398"/>
        <v>-3.2565080327913165E-3</v>
      </c>
      <c r="EG248" s="94">
        <f t="shared" si="1398"/>
        <v>-3.2565080327913165E-3</v>
      </c>
      <c r="EH248" s="94">
        <f t="shared" ref="EH248:EI248" si="1399">EH240+EH247</f>
        <v>-3.2565080327913165E-3</v>
      </c>
      <c r="EI248" s="94">
        <f t="shared" si="1399"/>
        <v>-3.2565080327913165E-3</v>
      </c>
    </row>
    <row r="249" spans="1:139" x14ac:dyDescent="0.2">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c r="AX249" s="91"/>
      <c r="AY249" s="91"/>
      <c r="AZ249" s="91"/>
      <c r="BA249" s="91"/>
      <c r="BB249" s="91"/>
      <c r="BC249" s="91"/>
      <c r="BD249" s="91"/>
      <c r="BE249" s="91"/>
      <c r="BF249" s="91"/>
      <c r="BG249" s="91"/>
      <c r="BH249" s="91"/>
      <c r="BI249" s="91"/>
      <c r="BJ249" s="91"/>
      <c r="BK249" s="91"/>
      <c r="BL249" s="91"/>
      <c r="BM249" s="91"/>
      <c r="BN249" s="91"/>
      <c r="BO249" s="91"/>
      <c r="BP249" s="91"/>
      <c r="BQ249" s="91"/>
      <c r="BR249" s="91"/>
      <c r="BS249" s="91"/>
      <c r="BT249" s="91"/>
      <c r="BU249" s="91"/>
      <c r="BV249" s="91"/>
      <c r="BW249" s="91"/>
      <c r="BX249" s="91"/>
      <c r="BY249" s="91"/>
      <c r="BZ249" s="91"/>
      <c r="CA249" s="91"/>
      <c r="CB249" s="91"/>
      <c r="CC249" s="91"/>
      <c r="CD249" s="91"/>
      <c r="CE249" s="91"/>
      <c r="CF249" s="91"/>
      <c r="CG249" s="91"/>
      <c r="CH249" s="91"/>
      <c r="CI249" s="91"/>
      <c r="CJ249" s="91"/>
      <c r="CK249" s="91"/>
      <c r="CL249" s="91"/>
      <c r="CM249" s="91"/>
      <c r="CN249" s="91"/>
      <c r="CO249" s="91"/>
      <c r="CP249" s="91"/>
      <c r="CQ249" s="91"/>
      <c r="CR249" s="91"/>
      <c r="CS249" s="91"/>
      <c r="CT249" s="91"/>
      <c r="CU249" s="91"/>
      <c r="CV249" s="91"/>
      <c r="CW249" s="91"/>
      <c r="CX249" s="91"/>
      <c r="CY249" s="91"/>
      <c r="CZ249" s="91"/>
      <c r="DA249" s="91"/>
      <c r="DB249" s="91"/>
      <c r="DC249" s="91"/>
      <c r="DD249" s="91"/>
      <c r="DE249" s="91"/>
      <c r="DF249" s="91"/>
      <c r="DG249" s="91"/>
      <c r="DH249" s="91"/>
      <c r="DI249" s="91"/>
      <c r="DJ249" s="91"/>
      <c r="DK249" s="91"/>
      <c r="DL249" s="91"/>
      <c r="DM249" s="91"/>
      <c r="DN249" s="91"/>
      <c r="DO249" s="91"/>
      <c r="DP249" s="91"/>
      <c r="DQ249" s="91"/>
      <c r="DR249" s="91"/>
      <c r="DS249" s="91"/>
      <c r="DT249" s="91"/>
      <c r="DU249" s="91"/>
      <c r="DV249" s="91"/>
      <c r="DW249" s="91"/>
      <c r="DX249" s="91"/>
      <c r="DY249" s="91"/>
      <c r="DZ249" s="91"/>
      <c r="EA249" s="91"/>
      <c r="EB249" s="91"/>
      <c r="EC249" s="91"/>
      <c r="ED249" s="91"/>
      <c r="EE249" s="91"/>
      <c r="EF249" s="91"/>
      <c r="EG249" s="91"/>
      <c r="EH249" s="91"/>
      <c r="EI249" s="91"/>
    </row>
    <row r="250" spans="1:139" ht="10.5" x14ac:dyDescent="0.25">
      <c r="A250" s="89" t="s">
        <v>269</v>
      </c>
      <c r="C250" s="91">
        <v>18237311</v>
      </c>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c r="BB250" s="90"/>
      <c r="BC250" s="90"/>
      <c r="BD250" s="90"/>
      <c r="BE250" s="90"/>
      <c r="BF250" s="90"/>
      <c r="BG250" s="90"/>
      <c r="BH250" s="90"/>
      <c r="BI250" s="90"/>
      <c r="BJ250" s="90"/>
      <c r="BK250" s="90"/>
      <c r="BL250" s="90"/>
      <c r="BM250" s="90"/>
      <c r="BN250" s="90"/>
      <c r="BO250" s="90"/>
      <c r="BP250" s="90"/>
      <c r="BQ250" s="90"/>
      <c r="BR250" s="90"/>
      <c r="BS250" s="90"/>
      <c r="BT250" s="90"/>
      <c r="BU250" s="90"/>
      <c r="BV250" s="90"/>
      <c r="BW250" s="90"/>
      <c r="BX250" s="90"/>
      <c r="BY250" s="90"/>
      <c r="BZ250" s="90"/>
      <c r="CA250" s="90"/>
      <c r="CB250" s="90"/>
      <c r="CC250" s="90"/>
      <c r="CD250" s="90"/>
      <c r="CE250" s="90"/>
      <c r="CF250" s="90"/>
      <c r="CG250" s="90"/>
      <c r="DV250" s="92"/>
      <c r="DW250" s="92"/>
      <c r="DX250" s="92"/>
      <c r="DY250" s="92"/>
      <c r="DZ250" s="92"/>
      <c r="EA250" s="92"/>
      <c r="EB250" s="92"/>
      <c r="EC250" s="92"/>
      <c r="ED250" s="92"/>
      <c r="EE250" s="92"/>
      <c r="EF250" s="92"/>
      <c r="EG250" s="92"/>
      <c r="EH250" s="92"/>
      <c r="EI250" s="92"/>
    </row>
    <row r="251" spans="1:139" x14ac:dyDescent="0.2">
      <c r="B251" s="90" t="s">
        <v>149</v>
      </c>
      <c r="C251" s="91">
        <v>25400711</v>
      </c>
      <c r="D251" s="94">
        <v>0</v>
      </c>
      <c r="E251" s="94">
        <f t="shared" ref="E251:AJ251" si="1400">D258</f>
        <v>0</v>
      </c>
      <c r="F251" s="94">
        <f t="shared" si="1400"/>
        <v>0</v>
      </c>
      <c r="G251" s="94">
        <f t="shared" si="1400"/>
        <v>0</v>
      </c>
      <c r="H251" s="94">
        <f t="shared" si="1400"/>
        <v>0</v>
      </c>
      <c r="I251" s="94">
        <f t="shared" si="1400"/>
        <v>0</v>
      </c>
      <c r="J251" s="94">
        <f t="shared" si="1400"/>
        <v>0</v>
      </c>
      <c r="K251" s="94">
        <f t="shared" si="1400"/>
        <v>0</v>
      </c>
      <c r="L251" s="94">
        <f t="shared" si="1400"/>
        <v>0</v>
      </c>
      <c r="M251" s="94">
        <f t="shared" si="1400"/>
        <v>0</v>
      </c>
      <c r="N251" s="94">
        <f t="shared" si="1400"/>
        <v>0</v>
      </c>
      <c r="O251" s="94">
        <f t="shared" si="1400"/>
        <v>0</v>
      </c>
      <c r="P251" s="94">
        <f t="shared" si="1400"/>
        <v>0</v>
      </c>
      <c r="Q251" s="94">
        <f t="shared" si="1400"/>
        <v>0</v>
      </c>
      <c r="R251" s="94">
        <f t="shared" si="1400"/>
        <v>0</v>
      </c>
      <c r="S251" s="94">
        <f t="shared" si="1400"/>
        <v>0</v>
      </c>
      <c r="T251" s="94">
        <f t="shared" si="1400"/>
        <v>0</v>
      </c>
      <c r="U251" s="94">
        <f t="shared" si="1400"/>
        <v>0</v>
      </c>
      <c r="V251" s="94">
        <f t="shared" si="1400"/>
        <v>0</v>
      </c>
      <c r="W251" s="94">
        <f t="shared" si="1400"/>
        <v>0</v>
      </c>
      <c r="X251" s="94">
        <f t="shared" si="1400"/>
        <v>0</v>
      </c>
      <c r="Y251" s="94">
        <f t="shared" si="1400"/>
        <v>0</v>
      </c>
      <c r="Z251" s="94">
        <f t="shared" si="1400"/>
        <v>0</v>
      </c>
      <c r="AA251" s="94">
        <f t="shared" si="1400"/>
        <v>0</v>
      </c>
      <c r="AB251" s="94">
        <f t="shared" si="1400"/>
        <v>0</v>
      </c>
      <c r="AC251" s="94">
        <f t="shared" si="1400"/>
        <v>0</v>
      </c>
      <c r="AD251" s="94">
        <f t="shared" si="1400"/>
        <v>0</v>
      </c>
      <c r="AE251" s="94">
        <f t="shared" si="1400"/>
        <v>0</v>
      </c>
      <c r="AF251" s="94">
        <f t="shared" si="1400"/>
        <v>0</v>
      </c>
      <c r="AG251" s="94">
        <f t="shared" si="1400"/>
        <v>0</v>
      </c>
      <c r="AH251" s="94">
        <f t="shared" si="1400"/>
        <v>0</v>
      </c>
      <c r="AI251" s="94">
        <f t="shared" si="1400"/>
        <v>0</v>
      </c>
      <c r="AJ251" s="94">
        <f t="shared" si="1400"/>
        <v>0</v>
      </c>
      <c r="AK251" s="94">
        <f t="shared" ref="AK251:BP251" si="1401">AJ258</f>
        <v>0</v>
      </c>
      <c r="AL251" s="94">
        <f t="shared" si="1401"/>
        <v>0</v>
      </c>
      <c r="AM251" s="94">
        <f t="shared" si="1401"/>
        <v>0</v>
      </c>
      <c r="AN251" s="94">
        <f t="shared" si="1401"/>
        <v>0</v>
      </c>
      <c r="AO251" s="94">
        <f t="shared" si="1401"/>
        <v>0</v>
      </c>
      <c r="AP251" s="94">
        <f t="shared" si="1401"/>
        <v>0</v>
      </c>
      <c r="AQ251" s="94">
        <f t="shared" si="1401"/>
        <v>0</v>
      </c>
      <c r="AR251" s="94">
        <f t="shared" si="1401"/>
        <v>0</v>
      </c>
      <c r="AS251" s="94">
        <f t="shared" si="1401"/>
        <v>0</v>
      </c>
      <c r="AT251" s="94">
        <f t="shared" si="1401"/>
        <v>0</v>
      </c>
      <c r="AU251" s="94">
        <f t="shared" si="1401"/>
        <v>0</v>
      </c>
      <c r="AV251" s="94">
        <f t="shared" si="1401"/>
        <v>0</v>
      </c>
      <c r="AW251" s="94">
        <f t="shared" si="1401"/>
        <v>0</v>
      </c>
      <c r="AX251" s="94">
        <f t="shared" si="1401"/>
        <v>0</v>
      </c>
      <c r="AY251" s="94">
        <f t="shared" si="1401"/>
        <v>0</v>
      </c>
      <c r="AZ251" s="94">
        <f t="shared" si="1401"/>
        <v>0</v>
      </c>
      <c r="BA251" s="94">
        <f t="shared" si="1401"/>
        <v>0</v>
      </c>
      <c r="BB251" s="94">
        <f t="shared" si="1401"/>
        <v>0</v>
      </c>
      <c r="BC251" s="94">
        <f t="shared" si="1401"/>
        <v>0</v>
      </c>
      <c r="BD251" s="94">
        <f t="shared" si="1401"/>
        <v>0</v>
      </c>
      <c r="BE251" s="94">
        <f t="shared" si="1401"/>
        <v>0</v>
      </c>
      <c r="BF251" s="94">
        <f t="shared" si="1401"/>
        <v>0</v>
      </c>
      <c r="BG251" s="94">
        <f t="shared" si="1401"/>
        <v>0</v>
      </c>
      <c r="BH251" s="94">
        <f t="shared" si="1401"/>
        <v>0</v>
      </c>
      <c r="BI251" s="94">
        <f t="shared" si="1401"/>
        <v>0</v>
      </c>
      <c r="BJ251" s="94">
        <f t="shared" si="1401"/>
        <v>0</v>
      </c>
      <c r="BK251" s="94">
        <f t="shared" si="1401"/>
        <v>0</v>
      </c>
      <c r="BL251" s="94">
        <f t="shared" si="1401"/>
        <v>-525.25815152602877</v>
      </c>
      <c r="BM251" s="94">
        <f t="shared" si="1401"/>
        <v>216820.73851447395</v>
      </c>
      <c r="BN251" s="94">
        <f t="shared" si="1401"/>
        <v>239129.00851447394</v>
      </c>
      <c r="BO251" s="94">
        <f t="shared" si="1401"/>
        <v>261422.54851447395</v>
      </c>
      <c r="BP251" s="94">
        <f t="shared" si="1401"/>
        <v>284726.11851447396</v>
      </c>
      <c r="BQ251" s="94">
        <f t="shared" ref="BQ251:DW251" si="1402">BP258</f>
        <v>100000.92000000001</v>
      </c>
      <c r="BR251" s="94">
        <f t="shared" si="1402"/>
        <v>119842.81000000001</v>
      </c>
      <c r="BS251" s="94">
        <f t="shared" si="1402"/>
        <v>140565.73000000001</v>
      </c>
      <c r="BT251" s="94">
        <f t="shared" si="1402"/>
        <v>161673.31</v>
      </c>
      <c r="BU251" s="94">
        <f t="shared" si="1402"/>
        <v>184383.12</v>
      </c>
      <c r="BV251" s="94">
        <f t="shared" si="1402"/>
        <v>209474.13</v>
      </c>
      <c r="BW251" s="94">
        <f t="shared" si="1402"/>
        <v>234691.34</v>
      </c>
      <c r="BX251" s="94">
        <f t="shared" si="1402"/>
        <v>261382.18</v>
      </c>
      <c r="BY251" s="94">
        <f t="shared" si="1402"/>
        <v>292108.38</v>
      </c>
      <c r="BZ251" s="94">
        <f t="shared" si="1402"/>
        <v>323704.91000000003</v>
      </c>
      <c r="CA251" s="94">
        <f t="shared" si="1402"/>
        <v>353510.15</v>
      </c>
      <c r="CB251" s="94">
        <f t="shared" si="1402"/>
        <v>382857.36000000004</v>
      </c>
      <c r="CC251" s="94">
        <f t="shared" si="1402"/>
        <v>149261.97000000006</v>
      </c>
      <c r="CD251" s="94">
        <f t="shared" si="1402"/>
        <v>174398.48000000007</v>
      </c>
      <c r="CE251" s="94">
        <f t="shared" si="1402"/>
        <v>198978.53000000006</v>
      </c>
      <c r="CF251" s="94">
        <f t="shared" si="1402"/>
        <v>225119.73000000007</v>
      </c>
      <c r="CG251" s="94">
        <f t="shared" si="1402"/>
        <v>251382.66000000006</v>
      </c>
      <c r="CH251" s="94">
        <f t="shared" si="1402"/>
        <v>275713.35000000003</v>
      </c>
      <c r="CI251" s="94">
        <f t="shared" si="1402"/>
        <v>299848.90000000002</v>
      </c>
      <c r="CJ251" s="94">
        <f t="shared" si="1402"/>
        <v>324916.7</v>
      </c>
      <c r="CK251" s="94">
        <f t="shared" ref="CK251" si="1403">CJ258</f>
        <v>345872.22000000003</v>
      </c>
      <c r="CL251" s="94">
        <f t="shared" ref="CL251" si="1404">CK258</f>
        <v>365626.28</v>
      </c>
      <c r="CM251" s="94">
        <f t="shared" ref="CM251" si="1405">CL258</f>
        <v>386373.77</v>
      </c>
      <c r="CN251" s="94">
        <f t="shared" ref="CN251" si="1406">CM258</f>
        <v>408812.55000000005</v>
      </c>
      <c r="CO251" s="94">
        <f t="shared" ref="CO251" si="1407">CN258</f>
        <v>110421.21000000002</v>
      </c>
      <c r="CP251" s="94">
        <f t="shared" ref="CP251" si="1408">CO258</f>
        <v>138730.71000000002</v>
      </c>
      <c r="CQ251" s="94">
        <f t="shared" ref="CQ251" si="1409">CP258</f>
        <v>160051.78000000003</v>
      </c>
      <c r="CR251" s="94">
        <f t="shared" ref="CR251" si="1410">CQ258</f>
        <v>182750.83000000002</v>
      </c>
      <c r="CS251" s="94">
        <f t="shared" ref="CS251" si="1411">CR258</f>
        <v>206745.80000000002</v>
      </c>
      <c r="CT251" s="94">
        <f t="shared" ref="CT251" si="1412">CS258</f>
        <v>230053.44</v>
      </c>
      <c r="CU251" s="94">
        <f t="shared" ref="CU251" si="1413">CT258</f>
        <v>253817.79</v>
      </c>
      <c r="CV251" s="94">
        <f t="shared" ref="CV251" si="1414">CU258</f>
        <v>277819.43</v>
      </c>
      <c r="CW251" s="94">
        <f t="shared" ref="CW251" si="1415">CV258</f>
        <v>302720.88</v>
      </c>
      <c r="CX251" s="94">
        <f t="shared" ref="CX251" si="1416">CW258</f>
        <v>327426.81</v>
      </c>
      <c r="CY251" s="94">
        <f t="shared" ref="CY251" si="1417">CX258</f>
        <v>351614.49</v>
      </c>
      <c r="CZ251" s="94">
        <f t="shared" ref="CZ251" si="1418">CY258</f>
        <v>375786.22</v>
      </c>
      <c r="DA251" s="94">
        <f t="shared" ref="DA251" si="1419">CZ258</f>
        <v>121957.48999999999</v>
      </c>
      <c r="DB251" s="94">
        <f t="shared" ref="DB251" si="1420">DA258</f>
        <v>144811.57999999999</v>
      </c>
      <c r="DC251" s="94">
        <f t="shared" ref="DC251" si="1421">DB258</f>
        <v>165786.03999999998</v>
      </c>
      <c r="DD251" s="94">
        <f t="shared" ref="DD251" si="1422">DC258</f>
        <v>186128.68999999997</v>
      </c>
      <c r="DE251" s="94">
        <f t="shared" ref="DE251" si="1423">DD258</f>
        <v>205417.17999999996</v>
      </c>
      <c r="DF251" s="94">
        <f t="shared" ref="DF251" si="1424">DE258</f>
        <v>222562.56999999995</v>
      </c>
      <c r="DG251" s="94">
        <f t="shared" ref="DG251" si="1425">DF258</f>
        <v>238887.86999999994</v>
      </c>
      <c r="DH251" s="94">
        <f t="shared" ref="DH251" si="1426">DG258</f>
        <v>255149.03999999995</v>
      </c>
      <c r="DI251" s="94">
        <f t="shared" si="1402"/>
        <v>269341.01999999996</v>
      </c>
      <c r="DJ251" s="94">
        <f t="shared" si="1402"/>
        <v>281527.21999999997</v>
      </c>
      <c r="DK251" s="94">
        <f t="shared" si="1402"/>
        <v>293082.76999999996</v>
      </c>
      <c r="DL251" s="94">
        <f t="shared" si="1402"/>
        <v>303146.32999999996</v>
      </c>
      <c r="DM251" s="94">
        <f t="shared" si="1402"/>
        <v>56003.290000000008</v>
      </c>
      <c r="DN251" s="94">
        <f t="shared" si="1402"/>
        <v>63635.180000000008</v>
      </c>
      <c r="DO251" s="94">
        <f t="shared" si="1402"/>
        <v>71858.900000000009</v>
      </c>
      <c r="DP251" s="94">
        <f t="shared" si="1402"/>
        <v>78840.900000000009</v>
      </c>
      <c r="DQ251" s="94">
        <f t="shared" si="1402"/>
        <v>84811.420000000013</v>
      </c>
      <c r="DR251" s="94">
        <f t="shared" si="1402"/>
        <v>92554.420000000013</v>
      </c>
      <c r="DS251" s="94">
        <f t="shared" si="1402"/>
        <v>99030.57</v>
      </c>
      <c r="DT251" s="94">
        <f t="shared" si="1402"/>
        <v>102675.93000000001</v>
      </c>
      <c r="DU251" s="94">
        <f t="shared" si="1402"/>
        <v>105026.07</v>
      </c>
      <c r="DV251" s="94">
        <f t="shared" si="1402"/>
        <v>105591.56000000001</v>
      </c>
      <c r="DW251" s="94">
        <f t="shared" si="1402"/>
        <v>102698.62000000001</v>
      </c>
      <c r="DX251" s="94">
        <f t="shared" ref="DX251" si="1427">DW258</f>
        <v>91630.87000000001</v>
      </c>
      <c r="DY251" s="94">
        <f t="shared" ref="DY251" si="1428">DX258</f>
        <v>-27940.209999999977</v>
      </c>
      <c r="DZ251" s="94">
        <f t="shared" ref="DZ251" si="1429">DY258</f>
        <v>-43691.25999999998</v>
      </c>
      <c r="EA251" s="94">
        <f t="shared" ref="EA251" si="1430">DZ258</f>
        <v>-55610.25999999998</v>
      </c>
      <c r="EB251" s="94">
        <f t="shared" ref="EB251" si="1431">EA258</f>
        <v>-62790.609999999979</v>
      </c>
      <c r="EC251" s="94">
        <f t="shared" ref="EC251" si="1432">EB258</f>
        <v>-66782.319999999978</v>
      </c>
      <c r="ED251" s="94">
        <f t="shared" ref="ED251" si="1433">EC258</f>
        <v>-70904.64999999998</v>
      </c>
      <c r="EE251" s="94">
        <f t="shared" ref="EE251" si="1434">ED258</f>
        <v>-77249.75999999998</v>
      </c>
      <c r="EF251" s="94">
        <f t="shared" ref="EF251" si="1435">EE258</f>
        <v>-81208.339999999982</v>
      </c>
      <c r="EG251" s="94">
        <f t="shared" ref="EG251" si="1436">EF258</f>
        <v>-82886.039999999979</v>
      </c>
      <c r="EH251" s="94">
        <f t="shared" ref="EH251" si="1437">EG258</f>
        <v>-82517.019999999975</v>
      </c>
      <c r="EI251" s="94">
        <f t="shared" ref="EI251" si="1438">EH258</f>
        <v>-82517.019999999975</v>
      </c>
    </row>
    <row r="252" spans="1:139" x14ac:dyDescent="0.2">
      <c r="B252" s="90" t="s">
        <v>150</v>
      </c>
      <c r="C252" s="90"/>
      <c r="D252" s="22">
        <v>0</v>
      </c>
      <c r="E252" s="22">
        <v>0</v>
      </c>
      <c r="F252" s="22">
        <v>0</v>
      </c>
      <c r="G252" s="22">
        <v>0</v>
      </c>
      <c r="H252" s="22">
        <v>0</v>
      </c>
      <c r="I252" s="22">
        <v>0</v>
      </c>
      <c r="J252" s="22">
        <v>0</v>
      </c>
      <c r="K252" s="22">
        <v>0</v>
      </c>
      <c r="L252" s="22">
        <v>0</v>
      </c>
      <c r="M252" s="22">
        <v>0</v>
      </c>
      <c r="N252" s="22">
        <v>0</v>
      </c>
      <c r="O252" s="22">
        <v>0</v>
      </c>
      <c r="P252" s="22">
        <v>0</v>
      </c>
      <c r="Q252" s="22">
        <v>0</v>
      </c>
      <c r="R252" s="22">
        <v>0</v>
      </c>
      <c r="S252" s="22">
        <v>0</v>
      </c>
      <c r="T252" s="22">
        <v>0</v>
      </c>
      <c r="U252" s="22">
        <v>0</v>
      </c>
      <c r="V252" s="22">
        <v>0</v>
      </c>
      <c r="W252" s="22">
        <v>0</v>
      </c>
      <c r="X252" s="22">
        <v>0</v>
      </c>
      <c r="Y252" s="22">
        <v>0</v>
      </c>
      <c r="Z252" s="22">
        <v>0</v>
      </c>
      <c r="AA252" s="22">
        <v>0</v>
      </c>
      <c r="AB252" s="22">
        <v>0</v>
      </c>
      <c r="AC252" s="22">
        <v>0</v>
      </c>
      <c r="AD252" s="22">
        <v>0</v>
      </c>
      <c r="AE252" s="22">
        <v>0</v>
      </c>
      <c r="AF252" s="22">
        <v>0</v>
      </c>
      <c r="AG252" s="22">
        <v>0</v>
      </c>
      <c r="AH252" s="22">
        <v>0</v>
      </c>
      <c r="AI252" s="22">
        <v>0</v>
      </c>
      <c r="AJ252" s="22">
        <v>0</v>
      </c>
      <c r="AK252" s="22">
        <v>0</v>
      </c>
      <c r="AL252" s="22">
        <v>0</v>
      </c>
      <c r="AM252" s="22">
        <v>0</v>
      </c>
      <c r="AN252" s="22">
        <v>0</v>
      </c>
      <c r="AO252" s="22">
        <v>0</v>
      </c>
      <c r="AP252" s="22">
        <v>0</v>
      </c>
      <c r="AQ252" s="22">
        <v>0</v>
      </c>
      <c r="AR252" s="22">
        <v>0</v>
      </c>
      <c r="AS252" s="22">
        <v>0</v>
      </c>
      <c r="AT252" s="22">
        <v>0</v>
      </c>
      <c r="AU252" s="22">
        <v>0</v>
      </c>
      <c r="AV252" s="22">
        <v>0</v>
      </c>
      <c r="AW252" s="22">
        <v>0</v>
      </c>
      <c r="AX252" s="22">
        <v>0</v>
      </c>
      <c r="AY252" s="22">
        <v>0</v>
      </c>
      <c r="AZ252" s="22">
        <v>0</v>
      </c>
      <c r="BA252" s="22">
        <v>0</v>
      </c>
      <c r="BB252" s="22">
        <v>0</v>
      </c>
      <c r="BC252" s="22">
        <v>0</v>
      </c>
      <c r="BD252" s="22">
        <v>0</v>
      </c>
      <c r="BE252" s="22">
        <v>0</v>
      </c>
      <c r="BF252" s="22">
        <v>0</v>
      </c>
      <c r="BG252" s="22">
        <v>0</v>
      </c>
      <c r="BH252" s="22">
        <v>0</v>
      </c>
      <c r="BI252" s="22">
        <v>0</v>
      </c>
      <c r="BJ252" s="22">
        <v>0</v>
      </c>
      <c r="BK252" s="22">
        <v>0</v>
      </c>
      <c r="BL252" s="22">
        <v>0</v>
      </c>
      <c r="BM252" s="22">
        <v>0</v>
      </c>
      <c r="BN252" s="22">
        <v>0</v>
      </c>
      <c r="BO252" s="22">
        <v>0</v>
      </c>
      <c r="BP252" s="22">
        <v>-206014.41851447395</v>
      </c>
      <c r="BQ252" s="22">
        <v>0</v>
      </c>
      <c r="BR252" s="22">
        <v>0</v>
      </c>
      <c r="BS252" s="22">
        <v>0</v>
      </c>
      <c r="BT252" s="22">
        <v>0</v>
      </c>
      <c r="BU252" s="22">
        <v>0</v>
      </c>
      <c r="BV252" s="22">
        <v>0</v>
      </c>
      <c r="BW252" s="22">
        <v>0</v>
      </c>
      <c r="BX252" s="22">
        <v>0</v>
      </c>
      <c r="BY252" s="22">
        <v>0</v>
      </c>
      <c r="BZ252" s="22">
        <v>0</v>
      </c>
      <c r="CA252" s="22">
        <v>0</v>
      </c>
      <c r="CB252" s="22">
        <v>-261382.18</v>
      </c>
      <c r="CC252" s="22">
        <v>0</v>
      </c>
      <c r="CD252" s="22">
        <v>0</v>
      </c>
      <c r="CE252" s="22">
        <v>0</v>
      </c>
      <c r="CF252" s="22">
        <v>0</v>
      </c>
      <c r="CG252" s="22">
        <v>0</v>
      </c>
      <c r="CH252" s="22">
        <v>0</v>
      </c>
      <c r="CI252" s="22">
        <v>0</v>
      </c>
      <c r="CJ252" s="22">
        <v>0</v>
      </c>
      <c r="CK252" s="22">
        <v>0</v>
      </c>
      <c r="CL252" s="22">
        <v>0</v>
      </c>
      <c r="CM252" s="22">
        <v>0</v>
      </c>
      <c r="CN252" s="22">
        <v>-324916.7</v>
      </c>
      <c r="CO252" s="22">
        <v>0</v>
      </c>
      <c r="CP252" s="22">
        <v>0</v>
      </c>
      <c r="CQ252" s="22">
        <v>0</v>
      </c>
      <c r="CR252" s="22">
        <v>0</v>
      </c>
      <c r="CS252" s="22">
        <v>0</v>
      </c>
      <c r="CT252" s="22">
        <v>0</v>
      </c>
      <c r="CU252" s="22">
        <v>0</v>
      </c>
      <c r="CV252" s="22">
        <v>0</v>
      </c>
      <c r="CW252" s="22">
        <v>0</v>
      </c>
      <c r="CX252" s="22">
        <v>0</v>
      </c>
      <c r="CY252" s="22">
        <v>0</v>
      </c>
      <c r="CZ252" s="22">
        <v>-277893.10254592507</v>
      </c>
      <c r="DA252" s="22">
        <v>0</v>
      </c>
      <c r="DB252" s="22">
        <v>0</v>
      </c>
      <c r="DC252" s="22">
        <v>0</v>
      </c>
      <c r="DD252" s="22">
        <v>0</v>
      </c>
      <c r="DE252" s="22">
        <v>0</v>
      </c>
      <c r="DF252" s="22">
        <v>0</v>
      </c>
      <c r="DG252" s="22">
        <v>0</v>
      </c>
      <c r="DH252" s="22">
        <v>0</v>
      </c>
      <c r="DI252" s="22">
        <v>0</v>
      </c>
      <c r="DJ252" s="22">
        <v>0</v>
      </c>
      <c r="DK252" s="22">
        <v>0</v>
      </c>
      <c r="DL252" s="22">
        <v>-255149.03999999995</v>
      </c>
      <c r="DM252" s="22">
        <v>0</v>
      </c>
      <c r="DN252" s="22">
        <v>0</v>
      </c>
      <c r="DO252" s="22">
        <v>0</v>
      </c>
      <c r="DP252" s="22">
        <v>0</v>
      </c>
      <c r="DQ252" s="22">
        <v>0</v>
      </c>
      <c r="DR252" s="22">
        <v>0</v>
      </c>
      <c r="DS252" s="22">
        <v>0</v>
      </c>
      <c r="DT252" s="22">
        <v>0</v>
      </c>
      <c r="DU252" s="22">
        <v>0</v>
      </c>
      <c r="DV252" s="22">
        <v>0</v>
      </c>
      <c r="DW252" s="22">
        <v>0</v>
      </c>
      <c r="DX252" s="315">
        <v>-102675.93</v>
      </c>
      <c r="DY252" s="22">
        <v>0</v>
      </c>
      <c r="DZ252" s="22">
        <v>0</v>
      </c>
      <c r="EA252" s="22">
        <v>0</v>
      </c>
      <c r="EB252" s="22">
        <v>0</v>
      </c>
      <c r="EC252" s="22">
        <v>0</v>
      </c>
      <c r="ED252" s="22">
        <v>0</v>
      </c>
      <c r="EE252" s="22">
        <v>0</v>
      </c>
      <c r="EF252" s="22">
        <v>0</v>
      </c>
      <c r="EG252" s="22">
        <v>0</v>
      </c>
      <c r="EH252" s="22">
        <v>0</v>
      </c>
      <c r="EI252" s="22">
        <v>0</v>
      </c>
    </row>
    <row r="253" spans="1:139" x14ac:dyDescent="0.2">
      <c r="B253" s="90" t="s">
        <v>172</v>
      </c>
      <c r="C253" s="90"/>
      <c r="D253" s="22">
        <v>0</v>
      </c>
      <c r="E253" s="22">
        <v>0</v>
      </c>
      <c r="F253" s="22">
        <v>0</v>
      </c>
      <c r="G253" s="22">
        <v>0</v>
      </c>
      <c r="H253" s="22">
        <v>0</v>
      </c>
      <c r="I253" s="22">
        <v>0</v>
      </c>
      <c r="J253" s="22">
        <v>0</v>
      </c>
      <c r="K253" s="22">
        <v>0</v>
      </c>
      <c r="L253" s="22">
        <v>0</v>
      </c>
      <c r="M253" s="22">
        <v>0</v>
      </c>
      <c r="N253" s="22">
        <v>0</v>
      </c>
      <c r="O253" s="22">
        <v>0</v>
      </c>
      <c r="P253" s="22">
        <v>0</v>
      </c>
      <c r="Q253" s="22">
        <v>0</v>
      </c>
      <c r="R253" s="22">
        <v>0</v>
      </c>
      <c r="S253" s="22">
        <v>0</v>
      </c>
      <c r="T253" s="22">
        <v>0</v>
      </c>
      <c r="U253" s="22">
        <v>0</v>
      </c>
      <c r="V253" s="22">
        <v>0</v>
      </c>
      <c r="W253" s="22">
        <v>0</v>
      </c>
      <c r="X253" s="22">
        <v>0</v>
      </c>
      <c r="Y253" s="22">
        <v>0</v>
      </c>
      <c r="Z253" s="22">
        <v>0</v>
      </c>
      <c r="AA253" s="22">
        <v>0</v>
      </c>
      <c r="AB253" s="22">
        <v>0</v>
      </c>
      <c r="AC253" s="22">
        <v>0</v>
      </c>
      <c r="AD253" s="22">
        <v>0</v>
      </c>
      <c r="AE253" s="22">
        <v>0</v>
      </c>
      <c r="AF253" s="22">
        <v>0</v>
      </c>
      <c r="AG253" s="22">
        <v>0</v>
      </c>
      <c r="AH253" s="22">
        <v>0</v>
      </c>
      <c r="AI253" s="22">
        <v>0</v>
      </c>
      <c r="AJ253" s="22">
        <v>0</v>
      </c>
      <c r="AK253" s="22">
        <v>0</v>
      </c>
      <c r="AL253" s="22">
        <v>0</v>
      </c>
      <c r="AM253" s="22">
        <v>0</v>
      </c>
      <c r="AN253" s="22">
        <v>0</v>
      </c>
      <c r="AO253" s="22">
        <v>0</v>
      </c>
      <c r="AP253" s="22">
        <v>0</v>
      </c>
      <c r="AQ253" s="22">
        <v>0</v>
      </c>
      <c r="AR253" s="22">
        <v>0</v>
      </c>
      <c r="AS253" s="22">
        <v>0</v>
      </c>
      <c r="AT253" s="22">
        <v>0</v>
      </c>
      <c r="AU253" s="22">
        <v>0</v>
      </c>
      <c r="AV253" s="22">
        <v>0</v>
      </c>
      <c r="AW253" s="22">
        <v>0</v>
      </c>
      <c r="AX253" s="22">
        <v>0</v>
      </c>
      <c r="AY253" s="22">
        <v>0</v>
      </c>
      <c r="AZ253" s="22">
        <v>0</v>
      </c>
      <c r="BA253" s="22">
        <v>0</v>
      </c>
      <c r="BB253" s="22">
        <v>0</v>
      </c>
      <c r="BC253" s="22">
        <v>0</v>
      </c>
      <c r="BD253" s="22">
        <v>0</v>
      </c>
      <c r="BE253" s="22">
        <v>0</v>
      </c>
      <c r="BF253" s="22">
        <v>0</v>
      </c>
      <c r="BG253" s="22">
        <v>0</v>
      </c>
      <c r="BH253" s="22">
        <v>0</v>
      </c>
      <c r="BI253" s="22">
        <v>0</v>
      </c>
      <c r="BJ253" s="22">
        <v>0</v>
      </c>
      <c r="BK253" s="22">
        <v>0</v>
      </c>
      <c r="BL253" s="22">
        <v>206539.67666599998</v>
      </c>
      <c r="BM253" s="22">
        <v>0</v>
      </c>
      <c r="BN253" s="22">
        <v>0</v>
      </c>
      <c r="BO253" s="22">
        <v>0</v>
      </c>
      <c r="BP253" s="22">
        <v>0</v>
      </c>
      <c r="BQ253" s="22">
        <v>0</v>
      </c>
      <c r="BR253" s="22">
        <v>0</v>
      </c>
      <c r="BS253" s="22">
        <v>0</v>
      </c>
      <c r="BT253" s="22">
        <v>0</v>
      </c>
      <c r="BU253" s="22">
        <v>0</v>
      </c>
      <c r="BV253" s="22">
        <v>0</v>
      </c>
      <c r="BW253" s="22">
        <v>0</v>
      </c>
      <c r="BX253" s="22">
        <v>0</v>
      </c>
      <c r="BY253" s="22">
        <v>0</v>
      </c>
      <c r="BZ253" s="22">
        <v>0</v>
      </c>
      <c r="CA253" s="22">
        <v>0</v>
      </c>
      <c r="CB253" s="22">
        <v>0</v>
      </c>
      <c r="CC253" s="22">
        <v>0</v>
      </c>
      <c r="CD253" s="22">
        <v>0</v>
      </c>
      <c r="CE253" s="22">
        <v>0</v>
      </c>
      <c r="CF253" s="22">
        <v>0</v>
      </c>
      <c r="CG253" s="22">
        <v>0</v>
      </c>
      <c r="CH253" s="22">
        <v>0</v>
      </c>
      <c r="CI253" s="22">
        <v>0</v>
      </c>
      <c r="CJ253" s="22">
        <v>0</v>
      </c>
      <c r="CK253" s="22">
        <v>0</v>
      </c>
      <c r="CL253" s="22">
        <v>0</v>
      </c>
      <c r="CM253" s="22">
        <v>0</v>
      </c>
      <c r="CN253" s="22">
        <v>0</v>
      </c>
      <c r="CO253" s="22">
        <v>0</v>
      </c>
      <c r="CP253" s="22">
        <v>0</v>
      </c>
      <c r="CQ253" s="22">
        <v>0</v>
      </c>
      <c r="CR253" s="22">
        <v>0</v>
      </c>
      <c r="CS253" s="22">
        <v>0</v>
      </c>
      <c r="CT253" s="22">
        <v>0</v>
      </c>
      <c r="CU253" s="22">
        <v>0</v>
      </c>
      <c r="CV253" s="22">
        <v>0</v>
      </c>
      <c r="CW253" s="22">
        <v>0</v>
      </c>
      <c r="CX253" s="22">
        <v>0</v>
      </c>
      <c r="CY253" s="22">
        <v>0</v>
      </c>
      <c r="CZ253" s="22">
        <v>0</v>
      </c>
      <c r="DA253" s="22">
        <v>0</v>
      </c>
      <c r="DB253" s="22">
        <v>0</v>
      </c>
      <c r="DC253" s="22">
        <v>0</v>
      </c>
      <c r="DD253" s="22">
        <v>0</v>
      </c>
      <c r="DE253" s="22">
        <v>0</v>
      </c>
      <c r="DF253" s="22">
        <v>0</v>
      </c>
      <c r="DG253" s="22">
        <v>0</v>
      </c>
      <c r="DH253" s="22">
        <v>0</v>
      </c>
      <c r="DI253" s="22">
        <v>0</v>
      </c>
      <c r="DJ253" s="22">
        <v>0</v>
      </c>
      <c r="DK253" s="22">
        <v>0</v>
      </c>
      <c r="DL253" s="22">
        <v>0</v>
      </c>
      <c r="DM253" s="22">
        <v>0</v>
      </c>
      <c r="DN253" s="22">
        <v>0</v>
      </c>
      <c r="DO253" s="22">
        <v>0</v>
      </c>
      <c r="DP253" s="22">
        <v>0</v>
      </c>
      <c r="DQ253" s="22">
        <v>0</v>
      </c>
      <c r="DR253" s="22">
        <v>0</v>
      </c>
      <c r="DS253" s="22">
        <v>0</v>
      </c>
      <c r="DT253" s="22">
        <v>0</v>
      </c>
      <c r="DU253" s="22">
        <v>0</v>
      </c>
      <c r="DV253" s="22">
        <v>0</v>
      </c>
      <c r="DW253" s="22">
        <v>0</v>
      </c>
      <c r="DX253" s="22">
        <v>0</v>
      </c>
      <c r="DY253" s="22">
        <v>0</v>
      </c>
      <c r="DZ253" s="22">
        <v>0</v>
      </c>
      <c r="EA253" s="22">
        <v>0</v>
      </c>
      <c r="EB253" s="22">
        <v>0</v>
      </c>
      <c r="EC253" s="22">
        <v>0</v>
      </c>
      <c r="ED253" s="22">
        <v>0</v>
      </c>
      <c r="EE253" s="22">
        <v>0</v>
      </c>
      <c r="EF253" s="22">
        <v>0</v>
      </c>
      <c r="EG253" s="22">
        <v>0</v>
      </c>
      <c r="EH253" s="22">
        <v>0</v>
      </c>
      <c r="EI253" s="22">
        <v>0</v>
      </c>
    </row>
    <row r="254" spans="1:139" x14ac:dyDescent="0.2">
      <c r="B254" s="92" t="s">
        <v>234</v>
      </c>
      <c r="C254" s="90"/>
      <c r="D254" s="22">
        <v>0</v>
      </c>
      <c r="E254" s="22">
        <v>0</v>
      </c>
      <c r="F254" s="22">
        <v>0</v>
      </c>
      <c r="G254" s="22">
        <v>0</v>
      </c>
      <c r="H254" s="22">
        <v>0</v>
      </c>
      <c r="I254" s="22">
        <v>0</v>
      </c>
      <c r="J254" s="22">
        <v>0</v>
      </c>
      <c r="K254" s="22">
        <v>0</v>
      </c>
      <c r="L254" s="22">
        <v>0</v>
      </c>
      <c r="M254" s="22">
        <v>0</v>
      </c>
      <c r="N254" s="22">
        <v>0</v>
      </c>
      <c r="O254" s="22">
        <v>0</v>
      </c>
      <c r="P254" s="22">
        <v>0</v>
      </c>
      <c r="Q254" s="22">
        <v>0</v>
      </c>
      <c r="R254" s="22">
        <v>0</v>
      </c>
      <c r="S254" s="22">
        <v>0</v>
      </c>
      <c r="T254" s="22">
        <v>0</v>
      </c>
      <c r="U254" s="22">
        <v>0</v>
      </c>
      <c r="V254" s="22">
        <v>0</v>
      </c>
      <c r="W254" s="22">
        <v>0</v>
      </c>
      <c r="X254" s="22">
        <v>0</v>
      </c>
      <c r="Y254" s="22">
        <v>0</v>
      </c>
      <c r="Z254" s="22">
        <v>0</v>
      </c>
      <c r="AA254" s="22">
        <v>0</v>
      </c>
      <c r="AB254" s="22">
        <v>0</v>
      </c>
      <c r="AC254" s="22">
        <v>0</v>
      </c>
      <c r="AD254" s="22">
        <v>0</v>
      </c>
      <c r="AE254" s="22">
        <v>0</v>
      </c>
      <c r="AF254" s="22">
        <v>0</v>
      </c>
      <c r="AG254" s="22">
        <v>0</v>
      </c>
      <c r="AH254" s="22">
        <v>0</v>
      </c>
      <c r="AI254" s="22">
        <v>0</v>
      </c>
      <c r="AJ254" s="22">
        <v>0</v>
      </c>
      <c r="AK254" s="22">
        <v>0</v>
      </c>
      <c r="AL254" s="22">
        <v>0</v>
      </c>
      <c r="AM254" s="22">
        <v>0</v>
      </c>
      <c r="AN254" s="22">
        <v>0</v>
      </c>
      <c r="AO254" s="22">
        <v>0</v>
      </c>
      <c r="AP254" s="22">
        <v>0</v>
      </c>
      <c r="AQ254" s="22">
        <v>0</v>
      </c>
      <c r="AR254" s="22">
        <v>0</v>
      </c>
      <c r="AS254" s="22">
        <v>0</v>
      </c>
      <c r="AT254" s="22">
        <v>0</v>
      </c>
      <c r="AU254" s="22">
        <v>0</v>
      </c>
      <c r="AV254" s="22">
        <v>0</v>
      </c>
      <c r="AW254" s="22">
        <v>0</v>
      </c>
      <c r="AX254" s="22">
        <v>0</v>
      </c>
      <c r="AY254" s="22">
        <v>0</v>
      </c>
      <c r="AZ254" s="22">
        <v>0</v>
      </c>
      <c r="BA254" s="22">
        <v>0</v>
      </c>
      <c r="BB254" s="22">
        <v>0</v>
      </c>
      <c r="BC254" s="22">
        <v>0</v>
      </c>
      <c r="BD254" s="22">
        <v>0</v>
      </c>
      <c r="BE254" s="22">
        <v>0</v>
      </c>
      <c r="BF254" s="22">
        <v>0</v>
      </c>
      <c r="BG254" s="22">
        <v>0</v>
      </c>
      <c r="BH254" s="22">
        <v>0</v>
      </c>
      <c r="BI254" s="22">
        <v>0</v>
      </c>
      <c r="BJ254" s="22">
        <v>0</v>
      </c>
      <c r="BK254" s="22">
        <v>0</v>
      </c>
      <c r="BL254" s="22">
        <v>0</v>
      </c>
      <c r="BM254" s="22">
        <v>0</v>
      </c>
      <c r="BN254" s="22">
        <v>0</v>
      </c>
      <c r="BO254" s="22">
        <v>0</v>
      </c>
      <c r="BP254" s="22">
        <v>0</v>
      </c>
      <c r="BQ254" s="22">
        <v>0</v>
      </c>
      <c r="BR254" s="22">
        <v>0</v>
      </c>
      <c r="BS254" s="22">
        <v>0</v>
      </c>
      <c r="BT254" s="22">
        <v>0</v>
      </c>
      <c r="BU254" s="22">
        <v>0</v>
      </c>
      <c r="BV254" s="22">
        <v>0</v>
      </c>
      <c r="BW254" s="22">
        <v>0</v>
      </c>
      <c r="BX254" s="22">
        <v>0</v>
      </c>
      <c r="BY254" s="22">
        <v>0</v>
      </c>
      <c r="BZ254" s="22">
        <v>0</v>
      </c>
      <c r="CA254" s="22">
        <v>0</v>
      </c>
      <c r="CB254" s="22">
        <v>0</v>
      </c>
      <c r="CC254" s="22">
        <v>0</v>
      </c>
      <c r="CD254" s="22">
        <v>0</v>
      </c>
      <c r="CE254" s="22">
        <v>0</v>
      </c>
      <c r="CF254" s="22">
        <v>0</v>
      </c>
      <c r="CG254" s="22">
        <v>0</v>
      </c>
      <c r="CH254" s="22">
        <v>0</v>
      </c>
      <c r="CI254" s="22">
        <v>0</v>
      </c>
      <c r="CJ254" s="22">
        <v>0</v>
      </c>
      <c r="CK254" s="22">
        <v>0</v>
      </c>
      <c r="CL254" s="22">
        <v>0</v>
      </c>
      <c r="CM254" s="22">
        <v>0</v>
      </c>
      <c r="CN254" s="22">
        <v>0</v>
      </c>
      <c r="CO254" s="22">
        <v>0</v>
      </c>
      <c r="CP254" s="22">
        <v>0</v>
      </c>
      <c r="CQ254" s="22">
        <v>0</v>
      </c>
      <c r="CR254" s="22">
        <v>0</v>
      </c>
      <c r="CS254" s="22">
        <v>0</v>
      </c>
      <c r="CT254" s="22">
        <v>0</v>
      </c>
      <c r="CU254" s="22">
        <v>0</v>
      </c>
      <c r="CV254" s="22">
        <v>0</v>
      </c>
      <c r="CW254" s="22">
        <v>0</v>
      </c>
      <c r="CX254" s="22">
        <v>0</v>
      </c>
      <c r="CY254" s="22">
        <v>0</v>
      </c>
      <c r="CZ254" s="22">
        <v>73.67254592506147</v>
      </c>
      <c r="DA254" s="22">
        <v>0</v>
      </c>
      <c r="DB254" s="22">
        <v>0</v>
      </c>
      <c r="DC254" s="22">
        <v>0</v>
      </c>
      <c r="DD254" s="22">
        <v>0</v>
      </c>
      <c r="DE254" s="22">
        <v>0</v>
      </c>
      <c r="DF254" s="22">
        <v>0</v>
      </c>
      <c r="DG254" s="22">
        <v>0</v>
      </c>
      <c r="DH254" s="22">
        <v>0</v>
      </c>
      <c r="DI254" s="22">
        <v>0</v>
      </c>
      <c r="DJ254" s="22">
        <v>0</v>
      </c>
      <c r="DK254" s="22">
        <v>0</v>
      </c>
      <c r="DL254" s="22">
        <v>0</v>
      </c>
      <c r="DM254" s="22">
        <v>0</v>
      </c>
      <c r="DN254" s="22">
        <v>0</v>
      </c>
      <c r="DO254" s="22">
        <v>0</v>
      </c>
      <c r="DP254" s="22">
        <v>0</v>
      </c>
      <c r="DQ254" s="22">
        <v>0</v>
      </c>
      <c r="DR254" s="22">
        <v>0</v>
      </c>
      <c r="DS254" s="22">
        <v>0</v>
      </c>
      <c r="DT254" s="22">
        <v>0</v>
      </c>
      <c r="DU254" s="22">
        <v>0</v>
      </c>
      <c r="DV254" s="22">
        <v>0</v>
      </c>
      <c r="DW254" s="22">
        <v>0</v>
      </c>
      <c r="DX254" s="22">
        <v>0</v>
      </c>
      <c r="DY254" s="22">
        <v>0</v>
      </c>
      <c r="DZ254" s="22">
        <v>0</v>
      </c>
      <c r="EA254" s="22">
        <v>0</v>
      </c>
      <c r="EB254" s="22">
        <v>0</v>
      </c>
      <c r="EC254" s="22">
        <v>0</v>
      </c>
      <c r="ED254" s="22">
        <v>0</v>
      </c>
      <c r="EE254" s="22">
        <v>0</v>
      </c>
      <c r="EF254" s="22">
        <v>0</v>
      </c>
      <c r="EG254" s="22">
        <v>0</v>
      </c>
      <c r="EH254" s="22">
        <v>0</v>
      </c>
      <c r="EI254" s="22">
        <v>0</v>
      </c>
    </row>
    <row r="255" spans="1:139" x14ac:dyDescent="0.2">
      <c r="B255" s="90" t="s">
        <v>290</v>
      </c>
      <c r="D255" s="22">
        <v>0</v>
      </c>
      <c r="E255" s="22">
        <v>0</v>
      </c>
      <c r="F255" s="22">
        <v>0</v>
      </c>
      <c r="G255" s="22">
        <v>0</v>
      </c>
      <c r="H255" s="22">
        <v>0</v>
      </c>
      <c r="I255" s="22">
        <v>0</v>
      </c>
      <c r="J255" s="22">
        <v>0</v>
      </c>
      <c r="K255" s="22">
        <v>0</v>
      </c>
      <c r="L255" s="22">
        <v>0</v>
      </c>
      <c r="M255" s="22">
        <v>0</v>
      </c>
      <c r="N255" s="22">
        <v>0</v>
      </c>
      <c r="O255" s="22">
        <v>0</v>
      </c>
      <c r="P255" s="22">
        <v>0</v>
      </c>
      <c r="Q255" s="22">
        <v>0</v>
      </c>
      <c r="R255" s="22">
        <v>0</v>
      </c>
      <c r="S255" s="22">
        <v>0</v>
      </c>
      <c r="T255" s="22">
        <v>0</v>
      </c>
      <c r="U255" s="22">
        <v>0</v>
      </c>
      <c r="V255" s="22">
        <v>0</v>
      </c>
      <c r="W255" s="22">
        <v>0</v>
      </c>
      <c r="X255" s="22">
        <v>0</v>
      </c>
      <c r="Y255" s="22">
        <v>0</v>
      </c>
      <c r="Z255" s="22">
        <v>0</v>
      </c>
      <c r="AA255" s="22">
        <v>0</v>
      </c>
      <c r="AB255" s="22">
        <v>0</v>
      </c>
      <c r="AC255" s="22">
        <v>0</v>
      </c>
      <c r="AD255" s="22">
        <v>0</v>
      </c>
      <c r="AE255" s="22">
        <v>0</v>
      </c>
      <c r="AF255" s="22">
        <v>0</v>
      </c>
      <c r="AG255" s="22">
        <v>0</v>
      </c>
      <c r="AH255" s="22">
        <v>0</v>
      </c>
      <c r="AI255" s="22">
        <v>0</v>
      </c>
      <c r="AJ255" s="22">
        <v>0</v>
      </c>
      <c r="AK255" s="22">
        <v>0</v>
      </c>
      <c r="AL255" s="22">
        <v>0</v>
      </c>
      <c r="AM255" s="22">
        <v>0</v>
      </c>
      <c r="AN255" s="22">
        <v>0</v>
      </c>
      <c r="AO255" s="22">
        <v>0</v>
      </c>
      <c r="AP255" s="22">
        <v>0</v>
      </c>
      <c r="AQ255" s="22">
        <v>0</v>
      </c>
      <c r="AR255" s="22">
        <v>0</v>
      </c>
      <c r="AS255" s="22">
        <v>0</v>
      </c>
      <c r="AT255" s="22">
        <v>0</v>
      </c>
      <c r="AU255" s="22">
        <v>0</v>
      </c>
      <c r="AV255" s="22">
        <v>0</v>
      </c>
      <c r="AW255" s="22">
        <v>0</v>
      </c>
      <c r="AX255" s="22">
        <v>0</v>
      </c>
      <c r="AY255" s="22">
        <v>0</v>
      </c>
      <c r="AZ255" s="22">
        <v>0</v>
      </c>
      <c r="BA255" s="22">
        <v>0</v>
      </c>
      <c r="BB255" s="22">
        <v>0</v>
      </c>
      <c r="BC255" s="22">
        <v>0</v>
      </c>
      <c r="BD255" s="22">
        <v>0</v>
      </c>
      <c r="BE255" s="22">
        <v>0</v>
      </c>
      <c r="BF255" s="22">
        <v>0</v>
      </c>
      <c r="BG255" s="22">
        <v>0</v>
      </c>
      <c r="BH255" s="22">
        <v>0</v>
      </c>
      <c r="BI255" s="22">
        <v>0</v>
      </c>
      <c r="BJ255" s="22">
        <v>0</v>
      </c>
      <c r="BK255" s="22">
        <v>0</v>
      </c>
      <c r="BL255" s="22">
        <v>0</v>
      </c>
      <c r="BM255" s="22">
        <v>0</v>
      </c>
      <c r="BN255" s="22">
        <v>0</v>
      </c>
      <c r="BO255" s="22">
        <v>0</v>
      </c>
      <c r="BP255" s="22">
        <v>0</v>
      </c>
      <c r="BQ255" s="22">
        <v>0</v>
      </c>
      <c r="BR255" s="22">
        <v>0</v>
      </c>
      <c r="BS255" s="22">
        <v>0</v>
      </c>
      <c r="BT255" s="22">
        <v>0</v>
      </c>
      <c r="BU255" s="22">
        <v>0</v>
      </c>
      <c r="BV255" s="22">
        <v>0</v>
      </c>
      <c r="BW255" s="22">
        <v>0</v>
      </c>
      <c r="BX255" s="22">
        <v>0</v>
      </c>
      <c r="BY255" s="22">
        <v>0</v>
      </c>
      <c r="BZ255" s="22">
        <v>0</v>
      </c>
      <c r="CA255" s="22">
        <v>0</v>
      </c>
      <c r="CB255" s="22">
        <v>0</v>
      </c>
      <c r="CC255" s="22">
        <v>0</v>
      </c>
      <c r="CD255" s="22">
        <v>0</v>
      </c>
      <c r="CE255" s="22">
        <v>0</v>
      </c>
      <c r="CF255" s="22">
        <v>0</v>
      </c>
      <c r="CG255" s="22">
        <v>0</v>
      </c>
      <c r="CH255" s="22">
        <v>0</v>
      </c>
      <c r="CI255" s="22">
        <v>0</v>
      </c>
      <c r="CJ255" s="22">
        <v>0</v>
      </c>
      <c r="CK255" s="22">
        <v>0</v>
      </c>
      <c r="CL255" s="22">
        <v>0</v>
      </c>
      <c r="CM255" s="22">
        <v>-259.45999999999998</v>
      </c>
      <c r="CN255" s="22">
        <v>0</v>
      </c>
      <c r="CO255" s="22">
        <v>0</v>
      </c>
      <c r="CP255" s="22">
        <v>0</v>
      </c>
      <c r="CQ255" s="22">
        <v>0</v>
      </c>
      <c r="CR255" s="22">
        <v>0</v>
      </c>
      <c r="CS255" s="22">
        <v>0</v>
      </c>
      <c r="CT255" s="22">
        <v>0</v>
      </c>
      <c r="CU255" s="22">
        <v>0.01</v>
      </c>
      <c r="CV255" s="22">
        <v>0</v>
      </c>
      <c r="CW255" s="22">
        <v>0</v>
      </c>
      <c r="CX255" s="22">
        <v>0</v>
      </c>
      <c r="CY255" s="22">
        <v>0</v>
      </c>
      <c r="CZ255" s="22">
        <v>0.01</v>
      </c>
      <c r="DA255" s="22">
        <v>0</v>
      </c>
      <c r="DB255" s="22">
        <v>0</v>
      </c>
      <c r="DC255" s="22">
        <v>0</v>
      </c>
      <c r="DD255" s="22">
        <v>0</v>
      </c>
      <c r="DE255" s="22">
        <v>0</v>
      </c>
      <c r="DF255" s="22">
        <v>0</v>
      </c>
      <c r="DG255" s="22">
        <v>0</v>
      </c>
      <c r="DH255" s="22">
        <v>0</v>
      </c>
      <c r="DI255" s="22">
        <v>0</v>
      </c>
      <c r="DJ255" s="22">
        <v>0</v>
      </c>
      <c r="DK255" s="22">
        <v>0</v>
      </c>
      <c r="DL255" s="22">
        <v>0</v>
      </c>
      <c r="DM255" s="22">
        <v>0</v>
      </c>
      <c r="DN255" s="22">
        <v>0</v>
      </c>
      <c r="DO255" s="22">
        <v>0</v>
      </c>
      <c r="DP255" s="22">
        <v>0</v>
      </c>
      <c r="DQ255" s="22">
        <v>0</v>
      </c>
      <c r="DR255" s="22">
        <v>0</v>
      </c>
      <c r="DS255" s="22">
        <v>0</v>
      </c>
      <c r="DT255" s="22">
        <v>0</v>
      </c>
      <c r="DU255" s="22">
        <v>0</v>
      </c>
      <c r="DV255" s="22">
        <v>0</v>
      </c>
      <c r="DW255" s="22">
        <v>0</v>
      </c>
      <c r="DX255" s="22">
        <v>0</v>
      </c>
      <c r="DY255" s="22">
        <v>0</v>
      </c>
      <c r="DZ255" s="22">
        <v>0</v>
      </c>
      <c r="EA255" s="22">
        <v>0</v>
      </c>
      <c r="EB255" s="22">
        <v>0</v>
      </c>
      <c r="EC255" s="22">
        <v>0</v>
      </c>
      <c r="ED255" s="22">
        <v>0</v>
      </c>
      <c r="EE255" s="22">
        <v>0</v>
      </c>
      <c r="EF255" s="22">
        <v>0</v>
      </c>
      <c r="EG255" s="22">
        <v>0</v>
      </c>
      <c r="EH255" s="22">
        <v>0</v>
      </c>
      <c r="EI255" s="22">
        <v>0</v>
      </c>
    </row>
    <row r="256" spans="1:139" x14ac:dyDescent="0.2">
      <c r="B256" s="90" t="s">
        <v>170</v>
      </c>
      <c r="D256" s="22">
        <v>0</v>
      </c>
      <c r="E256" s="22">
        <v>0</v>
      </c>
      <c r="F256" s="22">
        <v>0</v>
      </c>
      <c r="G256" s="22">
        <v>0</v>
      </c>
      <c r="H256" s="22">
        <v>0</v>
      </c>
      <c r="I256" s="22">
        <v>0</v>
      </c>
      <c r="J256" s="22">
        <v>0</v>
      </c>
      <c r="K256" s="22">
        <v>0</v>
      </c>
      <c r="L256" s="22">
        <v>0</v>
      </c>
      <c r="M256" s="22">
        <v>0</v>
      </c>
      <c r="N256" s="22">
        <v>0</v>
      </c>
      <c r="O256" s="22">
        <v>0</v>
      </c>
      <c r="P256" s="22">
        <v>0</v>
      </c>
      <c r="Q256" s="22">
        <v>0</v>
      </c>
      <c r="R256" s="22">
        <v>0</v>
      </c>
      <c r="S256" s="22">
        <v>0</v>
      </c>
      <c r="T256" s="22">
        <v>0</v>
      </c>
      <c r="U256" s="22">
        <v>0</v>
      </c>
      <c r="V256" s="22">
        <v>0</v>
      </c>
      <c r="W256" s="22">
        <v>0</v>
      </c>
      <c r="X256" s="22">
        <v>0</v>
      </c>
      <c r="Y256" s="22">
        <v>0</v>
      </c>
      <c r="Z256" s="22">
        <v>0</v>
      </c>
      <c r="AA256" s="22">
        <v>0</v>
      </c>
      <c r="AB256" s="22">
        <v>0</v>
      </c>
      <c r="AC256" s="22">
        <v>0</v>
      </c>
      <c r="AD256" s="22">
        <v>0</v>
      </c>
      <c r="AE256" s="22">
        <v>0</v>
      </c>
      <c r="AF256" s="22">
        <v>0</v>
      </c>
      <c r="AG256" s="22">
        <v>0</v>
      </c>
      <c r="AH256" s="22">
        <v>0</v>
      </c>
      <c r="AI256" s="22">
        <v>0</v>
      </c>
      <c r="AJ256" s="22">
        <v>0</v>
      </c>
      <c r="AK256" s="22">
        <v>0</v>
      </c>
      <c r="AL256" s="22">
        <v>0</v>
      </c>
      <c r="AM256" s="22">
        <v>0</v>
      </c>
      <c r="AN256" s="22">
        <v>0</v>
      </c>
      <c r="AO256" s="22">
        <v>0</v>
      </c>
      <c r="AP256" s="22">
        <v>0</v>
      </c>
      <c r="AQ256" s="22">
        <v>0</v>
      </c>
      <c r="AR256" s="22">
        <v>0</v>
      </c>
      <c r="AS256" s="22">
        <v>0</v>
      </c>
      <c r="AT256" s="22">
        <v>0</v>
      </c>
      <c r="AU256" s="22">
        <v>0</v>
      </c>
      <c r="AV256" s="22">
        <v>0</v>
      </c>
      <c r="AW256" s="22">
        <v>0</v>
      </c>
      <c r="AX256" s="22">
        <v>0</v>
      </c>
      <c r="AY256" s="22">
        <v>0</v>
      </c>
      <c r="AZ256" s="22">
        <v>0</v>
      </c>
      <c r="BA256" s="22">
        <v>0</v>
      </c>
      <c r="BB256" s="22">
        <v>0</v>
      </c>
      <c r="BC256" s="22">
        <v>0</v>
      </c>
      <c r="BD256" s="22">
        <v>0</v>
      </c>
      <c r="BE256" s="22">
        <v>0</v>
      </c>
      <c r="BF256" s="22">
        <v>0</v>
      </c>
      <c r="BG256" s="22">
        <v>0</v>
      </c>
      <c r="BH256" s="22">
        <v>0</v>
      </c>
      <c r="BI256" s="22">
        <v>0</v>
      </c>
      <c r="BJ256" s="22">
        <v>0</v>
      </c>
      <c r="BK256" s="22">
        <v>-525.25815152602877</v>
      </c>
      <c r="BL256" s="22">
        <v>10806.32</v>
      </c>
      <c r="BM256" s="22">
        <v>22308.27</v>
      </c>
      <c r="BN256" s="22">
        <v>22293.54</v>
      </c>
      <c r="BO256" s="22">
        <v>23303.57</v>
      </c>
      <c r="BP256" s="22">
        <v>21289.22</v>
      </c>
      <c r="BQ256" s="22">
        <v>19841.89</v>
      </c>
      <c r="BR256" s="22">
        <v>20722.919999999998</v>
      </c>
      <c r="BS256" s="22">
        <v>21107.58</v>
      </c>
      <c r="BT256" s="22">
        <v>22709.81</v>
      </c>
      <c r="BU256" s="22">
        <v>25091.01</v>
      </c>
      <c r="BV256" s="22">
        <v>25217.21</v>
      </c>
      <c r="BW256" s="22">
        <v>26690.84</v>
      </c>
      <c r="BX256" s="22">
        <v>30726.2</v>
      </c>
      <c r="BY256" s="22">
        <v>31596.53</v>
      </c>
      <c r="BZ256" s="22">
        <v>29805.24</v>
      </c>
      <c r="CA256" s="22">
        <v>29347.21</v>
      </c>
      <c r="CB256" s="22">
        <v>27786.79</v>
      </c>
      <c r="CC256" s="22">
        <v>25136.51</v>
      </c>
      <c r="CD256" s="22">
        <v>24580.05</v>
      </c>
      <c r="CE256" s="22">
        <v>26141.200000000001</v>
      </c>
      <c r="CF256" s="22">
        <v>26262.93</v>
      </c>
      <c r="CG256" s="22">
        <v>24330.69</v>
      </c>
      <c r="CH256" s="22">
        <v>24135.55</v>
      </c>
      <c r="CI256" s="22">
        <v>25067.8</v>
      </c>
      <c r="CJ256" s="22">
        <v>20955.52</v>
      </c>
      <c r="CK256" s="22">
        <v>19754.060000000001</v>
      </c>
      <c r="CL256" s="22">
        <v>20747.490000000002</v>
      </c>
      <c r="CM256" s="22">
        <v>22698.240000000002</v>
      </c>
      <c r="CN256" s="22">
        <v>26525.360000000001</v>
      </c>
      <c r="CO256" s="22">
        <v>28309.5</v>
      </c>
      <c r="CP256" s="22">
        <v>21321.07</v>
      </c>
      <c r="CQ256" s="22">
        <v>22699.05</v>
      </c>
      <c r="CR256" s="22">
        <v>23994.97</v>
      </c>
      <c r="CS256" s="22">
        <v>23307.64</v>
      </c>
      <c r="CT256" s="22">
        <v>23764.35</v>
      </c>
      <c r="CU256" s="22">
        <v>24001.63</v>
      </c>
      <c r="CV256" s="22">
        <v>24901.45</v>
      </c>
      <c r="CW256" s="22">
        <v>24705.93</v>
      </c>
      <c r="CX256" s="22">
        <v>24187.68</v>
      </c>
      <c r="CY256" s="22">
        <v>24171.73</v>
      </c>
      <c r="CZ256" s="22">
        <v>23990.69</v>
      </c>
      <c r="DA256" s="22">
        <v>22854.09</v>
      </c>
      <c r="DB256" s="22">
        <v>20974.46</v>
      </c>
      <c r="DC256" s="22">
        <v>20342.650000000001</v>
      </c>
      <c r="DD256" s="22">
        <v>19288.490000000002</v>
      </c>
      <c r="DE256" s="22">
        <v>17145.39</v>
      </c>
      <c r="DF256" s="22">
        <v>16325.3</v>
      </c>
      <c r="DG256" s="22">
        <v>16261.17</v>
      </c>
      <c r="DH256" s="22">
        <v>14191.98</v>
      </c>
      <c r="DI256" s="22">
        <v>12186.2</v>
      </c>
      <c r="DJ256" s="22">
        <v>11555.55</v>
      </c>
      <c r="DK256" s="22">
        <v>10063.56</v>
      </c>
      <c r="DL256" s="22">
        <v>8006</v>
      </c>
      <c r="DM256" s="22">
        <v>7631.89</v>
      </c>
      <c r="DN256" s="22">
        <v>8223.7199999999993</v>
      </c>
      <c r="DO256" s="22">
        <v>6982</v>
      </c>
      <c r="DP256" s="22">
        <v>5970.52</v>
      </c>
      <c r="DQ256" s="22">
        <v>7743</v>
      </c>
      <c r="DR256" s="22">
        <v>6476.15</v>
      </c>
      <c r="DS256" s="22">
        <v>3645.36</v>
      </c>
      <c r="DT256" s="315">
        <f>'Schedule 8&amp;24'!C24+'Schedule 8&amp;24'!D24</f>
        <v>2350.14</v>
      </c>
      <c r="DU256" s="315">
        <f>'Schedule 8&amp;24'!E24</f>
        <v>565.49</v>
      </c>
      <c r="DV256" s="315">
        <f>'Schedule 8&amp;24'!F24</f>
        <v>-2892.94</v>
      </c>
      <c r="DW256" s="315">
        <f>'Schedule 8&amp;24'!G24</f>
        <v>-11067.75</v>
      </c>
      <c r="DX256" s="315">
        <f>'Schedule 8&amp;24'!H24</f>
        <v>-16895.150000000001</v>
      </c>
      <c r="DY256" s="315">
        <f>'Schedule 8&amp;24'!I24</f>
        <v>-15751.05</v>
      </c>
      <c r="DZ256" s="315">
        <f>'Schedule 8&amp;24'!J24</f>
        <v>-11919</v>
      </c>
      <c r="EA256" s="315">
        <f>'Schedule 8&amp;24'!K24</f>
        <v>-7180.35</v>
      </c>
      <c r="EB256" s="315">
        <f>'Schedule 8&amp;24'!L24</f>
        <v>-3991.71</v>
      </c>
      <c r="EC256" s="315">
        <f>'Schedule 8&amp;24'!M24</f>
        <v>-4122.33</v>
      </c>
      <c r="ED256" s="315">
        <f>'Schedule 8&amp;24'!N24</f>
        <v>-6345.11</v>
      </c>
      <c r="EE256" s="315">
        <f>'Schedule 8&amp;24'!O24</f>
        <v>-3958.58</v>
      </c>
      <c r="EF256" s="315">
        <f>'Schedule 8&amp;24'!P24</f>
        <v>-1677.7</v>
      </c>
      <c r="EG256" s="315">
        <f>'Schedule 8&amp;24'!Q24</f>
        <v>369.02</v>
      </c>
    </row>
    <row r="257" spans="1:139" x14ac:dyDescent="0.2">
      <c r="B257" s="90" t="s">
        <v>152</v>
      </c>
      <c r="D257" s="18">
        <f t="shared" ref="D257:AI257" si="1439">SUM(D252:D256)</f>
        <v>0</v>
      </c>
      <c r="E257" s="18">
        <f t="shared" si="1439"/>
        <v>0</v>
      </c>
      <c r="F257" s="18">
        <f t="shared" si="1439"/>
        <v>0</v>
      </c>
      <c r="G257" s="18">
        <f t="shared" si="1439"/>
        <v>0</v>
      </c>
      <c r="H257" s="18">
        <f t="shared" si="1439"/>
        <v>0</v>
      </c>
      <c r="I257" s="18">
        <f t="shared" si="1439"/>
        <v>0</v>
      </c>
      <c r="J257" s="18">
        <f t="shared" si="1439"/>
        <v>0</v>
      </c>
      <c r="K257" s="18">
        <f t="shared" si="1439"/>
        <v>0</v>
      </c>
      <c r="L257" s="18">
        <f t="shared" si="1439"/>
        <v>0</v>
      </c>
      <c r="M257" s="18">
        <f t="shared" si="1439"/>
        <v>0</v>
      </c>
      <c r="N257" s="18">
        <f t="shared" si="1439"/>
        <v>0</v>
      </c>
      <c r="O257" s="18">
        <f t="shared" si="1439"/>
        <v>0</v>
      </c>
      <c r="P257" s="18">
        <f t="shared" si="1439"/>
        <v>0</v>
      </c>
      <c r="Q257" s="18">
        <f t="shared" si="1439"/>
        <v>0</v>
      </c>
      <c r="R257" s="18">
        <f t="shared" si="1439"/>
        <v>0</v>
      </c>
      <c r="S257" s="18">
        <f t="shared" si="1439"/>
        <v>0</v>
      </c>
      <c r="T257" s="18">
        <f t="shared" si="1439"/>
        <v>0</v>
      </c>
      <c r="U257" s="18">
        <f t="shared" si="1439"/>
        <v>0</v>
      </c>
      <c r="V257" s="18">
        <f t="shared" si="1439"/>
        <v>0</v>
      </c>
      <c r="W257" s="18">
        <f t="shared" si="1439"/>
        <v>0</v>
      </c>
      <c r="X257" s="18">
        <f t="shared" si="1439"/>
        <v>0</v>
      </c>
      <c r="Y257" s="18">
        <f t="shared" si="1439"/>
        <v>0</v>
      </c>
      <c r="Z257" s="18">
        <f t="shared" si="1439"/>
        <v>0</v>
      </c>
      <c r="AA257" s="18">
        <f t="shared" si="1439"/>
        <v>0</v>
      </c>
      <c r="AB257" s="18">
        <f t="shared" si="1439"/>
        <v>0</v>
      </c>
      <c r="AC257" s="18">
        <f t="shared" si="1439"/>
        <v>0</v>
      </c>
      <c r="AD257" s="18">
        <f t="shared" si="1439"/>
        <v>0</v>
      </c>
      <c r="AE257" s="18">
        <f t="shared" si="1439"/>
        <v>0</v>
      </c>
      <c r="AF257" s="18">
        <f t="shared" si="1439"/>
        <v>0</v>
      </c>
      <c r="AG257" s="18">
        <f t="shared" si="1439"/>
        <v>0</v>
      </c>
      <c r="AH257" s="18">
        <f t="shared" si="1439"/>
        <v>0</v>
      </c>
      <c r="AI257" s="18">
        <f t="shared" si="1439"/>
        <v>0</v>
      </c>
      <c r="AJ257" s="18">
        <f t="shared" ref="AJ257:BO257" si="1440">SUM(AJ252:AJ256)</f>
        <v>0</v>
      </c>
      <c r="AK257" s="18">
        <f t="shared" si="1440"/>
        <v>0</v>
      </c>
      <c r="AL257" s="18">
        <f t="shared" si="1440"/>
        <v>0</v>
      </c>
      <c r="AM257" s="18">
        <f t="shared" si="1440"/>
        <v>0</v>
      </c>
      <c r="AN257" s="18">
        <f t="shared" si="1440"/>
        <v>0</v>
      </c>
      <c r="AO257" s="18">
        <f t="shared" si="1440"/>
        <v>0</v>
      </c>
      <c r="AP257" s="18">
        <f t="shared" si="1440"/>
        <v>0</v>
      </c>
      <c r="AQ257" s="18">
        <f t="shared" si="1440"/>
        <v>0</v>
      </c>
      <c r="AR257" s="18">
        <f t="shared" si="1440"/>
        <v>0</v>
      </c>
      <c r="AS257" s="18">
        <f t="shared" si="1440"/>
        <v>0</v>
      </c>
      <c r="AT257" s="18">
        <f t="shared" si="1440"/>
        <v>0</v>
      </c>
      <c r="AU257" s="18">
        <f t="shared" si="1440"/>
        <v>0</v>
      </c>
      <c r="AV257" s="18">
        <f t="shared" si="1440"/>
        <v>0</v>
      </c>
      <c r="AW257" s="18">
        <f t="shared" si="1440"/>
        <v>0</v>
      </c>
      <c r="AX257" s="18">
        <f t="shared" si="1440"/>
        <v>0</v>
      </c>
      <c r="AY257" s="18">
        <f t="shared" si="1440"/>
        <v>0</v>
      </c>
      <c r="AZ257" s="18">
        <f t="shared" si="1440"/>
        <v>0</v>
      </c>
      <c r="BA257" s="18">
        <f t="shared" si="1440"/>
        <v>0</v>
      </c>
      <c r="BB257" s="18">
        <f t="shared" si="1440"/>
        <v>0</v>
      </c>
      <c r="BC257" s="18">
        <f t="shared" si="1440"/>
        <v>0</v>
      </c>
      <c r="BD257" s="18">
        <f t="shared" si="1440"/>
        <v>0</v>
      </c>
      <c r="BE257" s="18">
        <f t="shared" si="1440"/>
        <v>0</v>
      </c>
      <c r="BF257" s="18">
        <f t="shared" si="1440"/>
        <v>0</v>
      </c>
      <c r="BG257" s="18">
        <f t="shared" si="1440"/>
        <v>0</v>
      </c>
      <c r="BH257" s="18">
        <f t="shared" si="1440"/>
        <v>0</v>
      </c>
      <c r="BI257" s="18">
        <f t="shared" si="1440"/>
        <v>0</v>
      </c>
      <c r="BJ257" s="18">
        <f t="shared" si="1440"/>
        <v>0</v>
      </c>
      <c r="BK257" s="18">
        <f t="shared" si="1440"/>
        <v>-525.25815152602877</v>
      </c>
      <c r="BL257" s="18">
        <f t="shared" si="1440"/>
        <v>217345.99666599999</v>
      </c>
      <c r="BM257" s="18">
        <f t="shared" si="1440"/>
        <v>22308.27</v>
      </c>
      <c r="BN257" s="18">
        <f t="shared" si="1440"/>
        <v>22293.54</v>
      </c>
      <c r="BO257" s="18">
        <f t="shared" si="1440"/>
        <v>23303.57</v>
      </c>
      <c r="BP257" s="18">
        <f t="shared" ref="BP257:DS257" si="1441">SUM(BP252:BP256)</f>
        <v>-184725.19851447394</v>
      </c>
      <c r="BQ257" s="18">
        <f t="shared" si="1441"/>
        <v>19841.89</v>
      </c>
      <c r="BR257" s="18">
        <f t="shared" si="1441"/>
        <v>20722.919999999998</v>
      </c>
      <c r="BS257" s="18">
        <f t="shared" si="1441"/>
        <v>21107.58</v>
      </c>
      <c r="BT257" s="18">
        <f t="shared" si="1441"/>
        <v>22709.81</v>
      </c>
      <c r="BU257" s="18">
        <f t="shared" si="1441"/>
        <v>25091.01</v>
      </c>
      <c r="BV257" s="18">
        <f t="shared" si="1441"/>
        <v>25217.21</v>
      </c>
      <c r="BW257" s="18">
        <f t="shared" si="1441"/>
        <v>26690.84</v>
      </c>
      <c r="BX257" s="18">
        <f t="shared" si="1441"/>
        <v>30726.2</v>
      </c>
      <c r="BY257" s="18">
        <f t="shared" si="1441"/>
        <v>31596.53</v>
      </c>
      <c r="BZ257" s="18">
        <f t="shared" si="1441"/>
        <v>29805.24</v>
      </c>
      <c r="CA257" s="18">
        <f t="shared" si="1441"/>
        <v>29347.21</v>
      </c>
      <c r="CB257" s="18">
        <f t="shared" si="1441"/>
        <v>-233595.38999999998</v>
      </c>
      <c r="CC257" s="18">
        <f t="shared" si="1441"/>
        <v>25136.51</v>
      </c>
      <c r="CD257" s="18">
        <f t="shared" si="1441"/>
        <v>24580.05</v>
      </c>
      <c r="CE257" s="18">
        <f t="shared" si="1441"/>
        <v>26141.200000000001</v>
      </c>
      <c r="CF257" s="18">
        <f t="shared" si="1441"/>
        <v>26262.93</v>
      </c>
      <c r="CG257" s="18">
        <f t="shared" si="1441"/>
        <v>24330.69</v>
      </c>
      <c r="CH257" s="18">
        <f t="shared" si="1441"/>
        <v>24135.55</v>
      </c>
      <c r="CI257" s="18">
        <f t="shared" si="1441"/>
        <v>25067.8</v>
      </c>
      <c r="CJ257" s="18">
        <f t="shared" ref="CJ257:CU257" si="1442">SUM(CJ252:CJ256)</f>
        <v>20955.52</v>
      </c>
      <c r="CK257" s="18">
        <f t="shared" si="1442"/>
        <v>19754.060000000001</v>
      </c>
      <c r="CL257" s="18">
        <f t="shared" si="1442"/>
        <v>20747.490000000002</v>
      </c>
      <c r="CM257" s="18">
        <f t="shared" si="1442"/>
        <v>22438.780000000002</v>
      </c>
      <c r="CN257" s="18">
        <f t="shared" si="1442"/>
        <v>-298391.34000000003</v>
      </c>
      <c r="CO257" s="18">
        <f t="shared" si="1442"/>
        <v>28309.5</v>
      </c>
      <c r="CP257" s="18">
        <f t="shared" si="1442"/>
        <v>21321.07</v>
      </c>
      <c r="CQ257" s="18">
        <f t="shared" si="1442"/>
        <v>22699.05</v>
      </c>
      <c r="CR257" s="18">
        <f t="shared" si="1442"/>
        <v>23994.97</v>
      </c>
      <c r="CS257" s="18">
        <f t="shared" si="1442"/>
        <v>23307.64</v>
      </c>
      <c r="CT257" s="18">
        <f t="shared" si="1442"/>
        <v>23764.35</v>
      </c>
      <c r="CU257" s="18">
        <f t="shared" si="1442"/>
        <v>24001.64</v>
      </c>
      <c r="CV257" s="18">
        <f t="shared" ref="CV257:DG257" si="1443">SUM(CV252:CV256)</f>
        <v>24901.45</v>
      </c>
      <c r="CW257" s="18">
        <f t="shared" si="1443"/>
        <v>24705.93</v>
      </c>
      <c r="CX257" s="18">
        <f t="shared" si="1443"/>
        <v>24187.68</v>
      </c>
      <c r="CY257" s="18">
        <f t="shared" si="1443"/>
        <v>24171.73</v>
      </c>
      <c r="CZ257" s="18">
        <f t="shared" si="1443"/>
        <v>-253828.72999999998</v>
      </c>
      <c r="DA257" s="18">
        <f t="shared" si="1443"/>
        <v>22854.09</v>
      </c>
      <c r="DB257" s="18">
        <f t="shared" si="1443"/>
        <v>20974.46</v>
      </c>
      <c r="DC257" s="18">
        <f t="shared" si="1443"/>
        <v>20342.650000000001</v>
      </c>
      <c r="DD257" s="18">
        <f t="shared" si="1443"/>
        <v>19288.490000000002</v>
      </c>
      <c r="DE257" s="18">
        <f t="shared" si="1443"/>
        <v>17145.39</v>
      </c>
      <c r="DF257" s="18">
        <f t="shared" si="1443"/>
        <v>16325.3</v>
      </c>
      <c r="DG257" s="18">
        <f t="shared" si="1443"/>
        <v>16261.17</v>
      </c>
      <c r="DH257" s="18">
        <f t="shared" si="1441"/>
        <v>14191.98</v>
      </c>
      <c r="DI257" s="18">
        <f t="shared" si="1441"/>
        <v>12186.2</v>
      </c>
      <c r="DJ257" s="18">
        <f t="shared" si="1441"/>
        <v>11555.55</v>
      </c>
      <c r="DK257" s="18">
        <f t="shared" si="1441"/>
        <v>10063.56</v>
      </c>
      <c r="DL257" s="18">
        <f t="shared" si="1441"/>
        <v>-247143.03999999995</v>
      </c>
      <c r="DM257" s="18">
        <f t="shared" si="1441"/>
        <v>7631.89</v>
      </c>
      <c r="DN257" s="18">
        <f t="shared" si="1441"/>
        <v>8223.7199999999993</v>
      </c>
      <c r="DO257" s="18">
        <f t="shared" si="1441"/>
        <v>6982</v>
      </c>
      <c r="DP257" s="18">
        <f t="shared" si="1441"/>
        <v>5970.52</v>
      </c>
      <c r="DQ257" s="18">
        <f t="shared" si="1441"/>
        <v>7743</v>
      </c>
      <c r="DR257" s="18">
        <f t="shared" si="1441"/>
        <v>6476.15</v>
      </c>
      <c r="DS257" s="18">
        <f t="shared" si="1441"/>
        <v>3645.36</v>
      </c>
      <c r="DT257" s="18">
        <f t="shared" ref="DT257:DW257" si="1444">SUM(DT252:DT256)</f>
        <v>2350.14</v>
      </c>
      <c r="DU257" s="18">
        <f t="shared" si="1444"/>
        <v>565.49</v>
      </c>
      <c r="DV257" s="18">
        <f t="shared" si="1444"/>
        <v>-2892.94</v>
      </c>
      <c r="DW257" s="18">
        <f t="shared" si="1444"/>
        <v>-11067.75</v>
      </c>
      <c r="DX257" s="18">
        <f t="shared" ref="DX257:EG257" si="1445">SUM(DX252:DX256)</f>
        <v>-119571.07999999999</v>
      </c>
      <c r="DY257" s="18">
        <f t="shared" si="1445"/>
        <v>-15751.05</v>
      </c>
      <c r="DZ257" s="18">
        <f t="shared" si="1445"/>
        <v>-11919</v>
      </c>
      <c r="EA257" s="18">
        <f t="shared" si="1445"/>
        <v>-7180.35</v>
      </c>
      <c r="EB257" s="18">
        <f t="shared" si="1445"/>
        <v>-3991.71</v>
      </c>
      <c r="EC257" s="18">
        <f t="shared" si="1445"/>
        <v>-4122.33</v>
      </c>
      <c r="ED257" s="18">
        <f t="shared" si="1445"/>
        <v>-6345.11</v>
      </c>
      <c r="EE257" s="18">
        <f t="shared" si="1445"/>
        <v>-3958.58</v>
      </c>
      <c r="EF257" s="18">
        <f t="shared" si="1445"/>
        <v>-1677.7</v>
      </c>
      <c r="EG257" s="18">
        <f t="shared" si="1445"/>
        <v>369.02</v>
      </c>
      <c r="EH257" s="18">
        <f t="shared" ref="EH257:EI257" si="1446">SUM(EH252:EH256)</f>
        <v>0</v>
      </c>
      <c r="EI257" s="18">
        <f t="shared" si="1446"/>
        <v>0</v>
      </c>
    </row>
    <row r="258" spans="1:139" x14ac:dyDescent="0.2">
      <c r="B258" s="90" t="s">
        <v>153</v>
      </c>
      <c r="D258" s="94">
        <f t="shared" ref="D258:AI258" si="1447">D251+D257</f>
        <v>0</v>
      </c>
      <c r="E258" s="94">
        <f t="shared" si="1447"/>
        <v>0</v>
      </c>
      <c r="F258" s="94">
        <f t="shared" si="1447"/>
        <v>0</v>
      </c>
      <c r="G258" s="94">
        <f t="shared" si="1447"/>
        <v>0</v>
      </c>
      <c r="H258" s="94">
        <f t="shared" si="1447"/>
        <v>0</v>
      </c>
      <c r="I258" s="94">
        <f t="shared" si="1447"/>
        <v>0</v>
      </c>
      <c r="J258" s="94">
        <f t="shared" si="1447"/>
        <v>0</v>
      </c>
      <c r="K258" s="94">
        <f t="shared" si="1447"/>
        <v>0</v>
      </c>
      <c r="L258" s="94">
        <f t="shared" si="1447"/>
        <v>0</v>
      </c>
      <c r="M258" s="94">
        <f t="shared" si="1447"/>
        <v>0</v>
      </c>
      <c r="N258" s="94">
        <f t="shared" si="1447"/>
        <v>0</v>
      </c>
      <c r="O258" s="94">
        <f t="shared" si="1447"/>
        <v>0</v>
      </c>
      <c r="P258" s="94">
        <f t="shared" si="1447"/>
        <v>0</v>
      </c>
      <c r="Q258" s="94">
        <f t="shared" si="1447"/>
        <v>0</v>
      </c>
      <c r="R258" s="94">
        <f t="shared" si="1447"/>
        <v>0</v>
      </c>
      <c r="S258" s="94">
        <f t="shared" si="1447"/>
        <v>0</v>
      </c>
      <c r="T258" s="94">
        <f t="shared" si="1447"/>
        <v>0</v>
      </c>
      <c r="U258" s="94">
        <f t="shared" si="1447"/>
        <v>0</v>
      </c>
      <c r="V258" s="94">
        <f t="shared" si="1447"/>
        <v>0</v>
      </c>
      <c r="W258" s="94">
        <f t="shared" si="1447"/>
        <v>0</v>
      </c>
      <c r="X258" s="94">
        <f t="shared" si="1447"/>
        <v>0</v>
      </c>
      <c r="Y258" s="94">
        <f t="shared" si="1447"/>
        <v>0</v>
      </c>
      <c r="Z258" s="94">
        <f t="shared" si="1447"/>
        <v>0</v>
      </c>
      <c r="AA258" s="94">
        <f t="shared" si="1447"/>
        <v>0</v>
      </c>
      <c r="AB258" s="94">
        <f t="shared" si="1447"/>
        <v>0</v>
      </c>
      <c r="AC258" s="94">
        <f t="shared" si="1447"/>
        <v>0</v>
      </c>
      <c r="AD258" s="94">
        <f t="shared" si="1447"/>
        <v>0</v>
      </c>
      <c r="AE258" s="94">
        <f t="shared" si="1447"/>
        <v>0</v>
      </c>
      <c r="AF258" s="94">
        <f t="shared" si="1447"/>
        <v>0</v>
      </c>
      <c r="AG258" s="94">
        <f t="shared" si="1447"/>
        <v>0</v>
      </c>
      <c r="AH258" s="94">
        <f t="shared" si="1447"/>
        <v>0</v>
      </c>
      <c r="AI258" s="94">
        <f t="shared" si="1447"/>
        <v>0</v>
      </c>
      <c r="AJ258" s="94">
        <f t="shared" ref="AJ258:BO258" si="1448">AJ251+AJ257</f>
        <v>0</v>
      </c>
      <c r="AK258" s="94">
        <f t="shared" si="1448"/>
        <v>0</v>
      </c>
      <c r="AL258" s="94">
        <f t="shared" si="1448"/>
        <v>0</v>
      </c>
      <c r="AM258" s="94">
        <f t="shared" si="1448"/>
        <v>0</v>
      </c>
      <c r="AN258" s="94">
        <f t="shared" si="1448"/>
        <v>0</v>
      </c>
      <c r="AO258" s="94">
        <f t="shared" si="1448"/>
        <v>0</v>
      </c>
      <c r="AP258" s="94">
        <f t="shared" si="1448"/>
        <v>0</v>
      </c>
      <c r="AQ258" s="94">
        <f t="shared" si="1448"/>
        <v>0</v>
      </c>
      <c r="AR258" s="94">
        <f t="shared" si="1448"/>
        <v>0</v>
      </c>
      <c r="AS258" s="94">
        <f t="shared" si="1448"/>
        <v>0</v>
      </c>
      <c r="AT258" s="94">
        <f t="shared" si="1448"/>
        <v>0</v>
      </c>
      <c r="AU258" s="94">
        <f t="shared" si="1448"/>
        <v>0</v>
      </c>
      <c r="AV258" s="94">
        <f t="shared" si="1448"/>
        <v>0</v>
      </c>
      <c r="AW258" s="94">
        <f t="shared" si="1448"/>
        <v>0</v>
      </c>
      <c r="AX258" s="94">
        <f t="shared" si="1448"/>
        <v>0</v>
      </c>
      <c r="AY258" s="94">
        <f t="shared" si="1448"/>
        <v>0</v>
      </c>
      <c r="AZ258" s="94">
        <f t="shared" si="1448"/>
        <v>0</v>
      </c>
      <c r="BA258" s="94">
        <f t="shared" si="1448"/>
        <v>0</v>
      </c>
      <c r="BB258" s="94">
        <f t="shared" si="1448"/>
        <v>0</v>
      </c>
      <c r="BC258" s="94">
        <f t="shared" si="1448"/>
        <v>0</v>
      </c>
      <c r="BD258" s="94">
        <f t="shared" si="1448"/>
        <v>0</v>
      </c>
      <c r="BE258" s="94">
        <f t="shared" si="1448"/>
        <v>0</v>
      </c>
      <c r="BF258" s="94">
        <f t="shared" si="1448"/>
        <v>0</v>
      </c>
      <c r="BG258" s="94">
        <f t="shared" si="1448"/>
        <v>0</v>
      </c>
      <c r="BH258" s="94">
        <f t="shared" si="1448"/>
        <v>0</v>
      </c>
      <c r="BI258" s="94">
        <f t="shared" si="1448"/>
        <v>0</v>
      </c>
      <c r="BJ258" s="94">
        <f t="shared" si="1448"/>
        <v>0</v>
      </c>
      <c r="BK258" s="94">
        <f t="shared" si="1448"/>
        <v>-525.25815152602877</v>
      </c>
      <c r="BL258" s="94">
        <f t="shared" si="1448"/>
        <v>216820.73851447395</v>
      </c>
      <c r="BM258" s="94">
        <f t="shared" si="1448"/>
        <v>239129.00851447394</v>
      </c>
      <c r="BN258" s="94">
        <f t="shared" si="1448"/>
        <v>261422.54851447395</v>
      </c>
      <c r="BO258" s="94">
        <f t="shared" si="1448"/>
        <v>284726.11851447396</v>
      </c>
      <c r="BP258" s="94">
        <f t="shared" ref="BP258:DS258" si="1449">BP251+BP257</f>
        <v>100000.92000000001</v>
      </c>
      <c r="BQ258" s="94">
        <f t="shared" si="1449"/>
        <v>119842.81000000001</v>
      </c>
      <c r="BR258" s="94">
        <f t="shared" si="1449"/>
        <v>140565.73000000001</v>
      </c>
      <c r="BS258" s="94">
        <f t="shared" si="1449"/>
        <v>161673.31</v>
      </c>
      <c r="BT258" s="94">
        <f t="shared" si="1449"/>
        <v>184383.12</v>
      </c>
      <c r="BU258" s="94">
        <f t="shared" si="1449"/>
        <v>209474.13</v>
      </c>
      <c r="BV258" s="94">
        <f t="shared" si="1449"/>
        <v>234691.34</v>
      </c>
      <c r="BW258" s="94">
        <f t="shared" si="1449"/>
        <v>261382.18</v>
      </c>
      <c r="BX258" s="94">
        <f t="shared" si="1449"/>
        <v>292108.38</v>
      </c>
      <c r="BY258" s="94">
        <f t="shared" si="1449"/>
        <v>323704.91000000003</v>
      </c>
      <c r="BZ258" s="94">
        <f t="shared" si="1449"/>
        <v>353510.15</v>
      </c>
      <c r="CA258" s="94">
        <f t="shared" si="1449"/>
        <v>382857.36000000004</v>
      </c>
      <c r="CB258" s="94">
        <f t="shared" si="1449"/>
        <v>149261.97000000006</v>
      </c>
      <c r="CC258" s="94">
        <f t="shared" si="1449"/>
        <v>174398.48000000007</v>
      </c>
      <c r="CD258" s="94">
        <f t="shared" si="1449"/>
        <v>198978.53000000006</v>
      </c>
      <c r="CE258" s="94">
        <f t="shared" si="1449"/>
        <v>225119.73000000007</v>
      </c>
      <c r="CF258" s="94">
        <f t="shared" si="1449"/>
        <v>251382.66000000006</v>
      </c>
      <c r="CG258" s="94">
        <f t="shared" si="1449"/>
        <v>275713.35000000003</v>
      </c>
      <c r="CH258" s="94">
        <f t="shared" si="1449"/>
        <v>299848.90000000002</v>
      </c>
      <c r="CI258" s="94">
        <f t="shared" si="1449"/>
        <v>324916.7</v>
      </c>
      <c r="CJ258" s="94">
        <f t="shared" ref="CJ258:CU258" si="1450">CJ251+CJ257</f>
        <v>345872.22000000003</v>
      </c>
      <c r="CK258" s="94">
        <f t="shared" si="1450"/>
        <v>365626.28</v>
      </c>
      <c r="CL258" s="94">
        <f t="shared" si="1450"/>
        <v>386373.77</v>
      </c>
      <c r="CM258" s="94">
        <f t="shared" si="1450"/>
        <v>408812.55000000005</v>
      </c>
      <c r="CN258" s="94">
        <f t="shared" si="1450"/>
        <v>110421.21000000002</v>
      </c>
      <c r="CO258" s="94">
        <f t="shared" si="1450"/>
        <v>138730.71000000002</v>
      </c>
      <c r="CP258" s="94">
        <f t="shared" si="1450"/>
        <v>160051.78000000003</v>
      </c>
      <c r="CQ258" s="94">
        <f t="shared" si="1450"/>
        <v>182750.83000000002</v>
      </c>
      <c r="CR258" s="94">
        <f t="shared" si="1450"/>
        <v>206745.80000000002</v>
      </c>
      <c r="CS258" s="94">
        <f t="shared" si="1450"/>
        <v>230053.44</v>
      </c>
      <c r="CT258" s="94">
        <f t="shared" si="1450"/>
        <v>253817.79</v>
      </c>
      <c r="CU258" s="94">
        <f t="shared" si="1450"/>
        <v>277819.43</v>
      </c>
      <c r="CV258" s="94">
        <f t="shared" ref="CV258:DG258" si="1451">CV251+CV257</f>
        <v>302720.88</v>
      </c>
      <c r="CW258" s="94">
        <f t="shared" si="1451"/>
        <v>327426.81</v>
      </c>
      <c r="CX258" s="94">
        <f t="shared" si="1451"/>
        <v>351614.49</v>
      </c>
      <c r="CY258" s="94">
        <f t="shared" si="1451"/>
        <v>375786.22</v>
      </c>
      <c r="CZ258" s="94">
        <f t="shared" si="1451"/>
        <v>121957.48999999999</v>
      </c>
      <c r="DA258" s="94">
        <f t="shared" si="1451"/>
        <v>144811.57999999999</v>
      </c>
      <c r="DB258" s="94">
        <f t="shared" si="1451"/>
        <v>165786.03999999998</v>
      </c>
      <c r="DC258" s="94">
        <f t="shared" si="1451"/>
        <v>186128.68999999997</v>
      </c>
      <c r="DD258" s="94">
        <f t="shared" si="1451"/>
        <v>205417.17999999996</v>
      </c>
      <c r="DE258" s="94">
        <f t="shared" si="1451"/>
        <v>222562.56999999995</v>
      </c>
      <c r="DF258" s="94">
        <f t="shared" si="1451"/>
        <v>238887.86999999994</v>
      </c>
      <c r="DG258" s="94">
        <f t="shared" si="1451"/>
        <v>255149.03999999995</v>
      </c>
      <c r="DH258" s="94">
        <f t="shared" si="1449"/>
        <v>269341.01999999996</v>
      </c>
      <c r="DI258" s="94">
        <f t="shared" si="1449"/>
        <v>281527.21999999997</v>
      </c>
      <c r="DJ258" s="94">
        <f t="shared" si="1449"/>
        <v>293082.76999999996</v>
      </c>
      <c r="DK258" s="94">
        <f t="shared" si="1449"/>
        <v>303146.32999999996</v>
      </c>
      <c r="DL258" s="94">
        <f t="shared" si="1449"/>
        <v>56003.290000000008</v>
      </c>
      <c r="DM258" s="94">
        <f t="shared" si="1449"/>
        <v>63635.180000000008</v>
      </c>
      <c r="DN258" s="94">
        <f t="shared" si="1449"/>
        <v>71858.900000000009</v>
      </c>
      <c r="DO258" s="94">
        <f t="shared" si="1449"/>
        <v>78840.900000000009</v>
      </c>
      <c r="DP258" s="94">
        <f t="shared" si="1449"/>
        <v>84811.420000000013</v>
      </c>
      <c r="DQ258" s="94">
        <f t="shared" si="1449"/>
        <v>92554.420000000013</v>
      </c>
      <c r="DR258" s="94">
        <f t="shared" si="1449"/>
        <v>99030.57</v>
      </c>
      <c r="DS258" s="94">
        <f t="shared" si="1449"/>
        <v>102675.93000000001</v>
      </c>
      <c r="DT258" s="94">
        <f t="shared" ref="DT258:DW258" si="1452">DT251+DT257</f>
        <v>105026.07</v>
      </c>
      <c r="DU258" s="94">
        <f t="shared" si="1452"/>
        <v>105591.56000000001</v>
      </c>
      <c r="DV258" s="94">
        <f t="shared" si="1452"/>
        <v>102698.62000000001</v>
      </c>
      <c r="DW258" s="94">
        <f t="shared" si="1452"/>
        <v>91630.87000000001</v>
      </c>
      <c r="DX258" s="94">
        <f t="shared" ref="DX258:EG258" si="1453">DX251+DX257</f>
        <v>-27940.209999999977</v>
      </c>
      <c r="DY258" s="94">
        <f t="shared" si="1453"/>
        <v>-43691.25999999998</v>
      </c>
      <c r="DZ258" s="94">
        <f t="shared" si="1453"/>
        <v>-55610.25999999998</v>
      </c>
      <c r="EA258" s="94">
        <f t="shared" si="1453"/>
        <v>-62790.609999999979</v>
      </c>
      <c r="EB258" s="94">
        <f t="shared" si="1453"/>
        <v>-66782.319999999978</v>
      </c>
      <c r="EC258" s="94">
        <f t="shared" si="1453"/>
        <v>-70904.64999999998</v>
      </c>
      <c r="ED258" s="94">
        <f t="shared" si="1453"/>
        <v>-77249.75999999998</v>
      </c>
      <c r="EE258" s="94">
        <f t="shared" si="1453"/>
        <v>-81208.339999999982</v>
      </c>
      <c r="EF258" s="94">
        <f t="shared" si="1453"/>
        <v>-82886.039999999979</v>
      </c>
      <c r="EG258" s="94">
        <f t="shared" si="1453"/>
        <v>-82517.019999999975</v>
      </c>
      <c r="EH258" s="94">
        <f t="shared" ref="EH258:EI258" si="1454">EH251+EH257</f>
        <v>-82517.019999999975</v>
      </c>
      <c r="EI258" s="94">
        <f t="shared" si="1454"/>
        <v>-82517.019999999975</v>
      </c>
    </row>
    <row r="259" spans="1:139" x14ac:dyDescent="0.2">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c r="AO259" s="91"/>
      <c r="AP259" s="91"/>
      <c r="AQ259" s="91"/>
      <c r="AR259" s="91"/>
      <c r="AS259" s="91"/>
      <c r="AT259" s="91"/>
      <c r="AU259" s="91"/>
      <c r="AV259" s="91"/>
      <c r="AW259" s="91"/>
      <c r="AX259" s="91"/>
      <c r="AY259" s="91"/>
      <c r="AZ259" s="91"/>
      <c r="BA259" s="91"/>
      <c r="BB259" s="91"/>
      <c r="BC259" s="91"/>
      <c r="BD259" s="91"/>
      <c r="BE259" s="91"/>
      <c r="BF259" s="91"/>
      <c r="BG259" s="91"/>
      <c r="BH259" s="91"/>
      <c r="BI259" s="91"/>
      <c r="BJ259" s="91"/>
      <c r="BK259" s="91"/>
      <c r="BL259" s="91"/>
      <c r="BM259" s="91"/>
      <c r="BN259" s="91"/>
      <c r="BO259" s="91"/>
      <c r="BP259" s="91"/>
      <c r="BQ259" s="91"/>
      <c r="BR259" s="91"/>
      <c r="BS259" s="91"/>
      <c r="BT259" s="91"/>
      <c r="BU259" s="91"/>
      <c r="BV259" s="91"/>
      <c r="BW259" s="91"/>
      <c r="BX259" s="91"/>
      <c r="BY259" s="91"/>
      <c r="BZ259" s="91"/>
      <c r="CA259" s="91"/>
      <c r="CB259" s="91"/>
      <c r="CC259" s="91"/>
      <c r="CD259" s="91"/>
      <c r="CE259" s="91"/>
      <c r="CF259" s="91"/>
      <c r="CG259" s="91"/>
      <c r="CH259" s="91"/>
      <c r="CI259" s="91"/>
      <c r="CJ259" s="91"/>
      <c r="CK259" s="91"/>
      <c r="CL259" s="91"/>
      <c r="CM259" s="91"/>
      <c r="CN259" s="91"/>
      <c r="CO259" s="91"/>
      <c r="CP259" s="91"/>
      <c r="CQ259" s="91"/>
      <c r="CR259" s="91"/>
      <c r="CS259" s="91"/>
      <c r="CT259" s="91"/>
      <c r="CU259" s="91"/>
      <c r="CV259" s="91"/>
      <c r="CW259" s="91"/>
      <c r="CX259" s="91"/>
      <c r="CY259" s="91"/>
      <c r="CZ259" s="91"/>
      <c r="DA259" s="91"/>
      <c r="DB259" s="91"/>
      <c r="DC259" s="91"/>
      <c r="DD259" s="91"/>
      <c r="DE259" s="91"/>
      <c r="DF259" s="91"/>
      <c r="DG259" s="91"/>
      <c r="DH259" s="91"/>
      <c r="DI259" s="91"/>
      <c r="DJ259" s="91"/>
      <c r="DK259" s="91"/>
      <c r="DL259" s="91"/>
      <c r="DM259" s="91"/>
      <c r="DN259" s="91"/>
      <c r="DO259" s="91"/>
      <c r="DP259" s="91"/>
      <c r="DQ259" s="91"/>
      <c r="DR259" s="91"/>
      <c r="DS259" s="91"/>
      <c r="DT259" s="91"/>
      <c r="DU259" s="91"/>
      <c r="DV259" s="91"/>
      <c r="DW259" s="91"/>
      <c r="DX259" s="91"/>
      <c r="DY259" s="91"/>
      <c r="DZ259" s="91"/>
      <c r="EA259" s="91"/>
      <c r="EB259" s="91"/>
      <c r="EC259" s="91"/>
      <c r="ED259" s="91"/>
      <c r="EE259" s="91"/>
      <c r="EF259" s="91"/>
      <c r="EG259" s="91"/>
      <c r="EH259" s="91"/>
      <c r="EI259" s="91"/>
    </row>
    <row r="260" spans="1:139" ht="10.5" x14ac:dyDescent="0.25">
      <c r="A260" s="89" t="s">
        <v>292</v>
      </c>
      <c r="C260" s="91">
        <v>18237321</v>
      </c>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c r="BB260" s="90"/>
      <c r="BC260" s="90"/>
      <c r="BD260" s="90"/>
      <c r="BE260" s="90"/>
      <c r="BF260" s="90"/>
      <c r="BG260" s="90"/>
      <c r="BH260" s="90"/>
      <c r="BI260" s="90"/>
      <c r="BJ260" s="90"/>
      <c r="BK260" s="90"/>
      <c r="BL260" s="90"/>
      <c r="BM260" s="90"/>
      <c r="BN260" s="90"/>
      <c r="BO260" s="90"/>
      <c r="BP260" s="90"/>
      <c r="BQ260" s="90"/>
      <c r="BR260" s="90"/>
      <c r="BS260" s="90"/>
      <c r="BT260" s="90"/>
      <c r="BU260" s="90"/>
      <c r="BV260" s="90"/>
      <c r="BW260" s="90"/>
      <c r="BX260" s="90"/>
      <c r="BY260" s="90"/>
      <c r="BZ260" s="90"/>
      <c r="CA260" s="90"/>
      <c r="CB260" s="90"/>
      <c r="CC260" s="90"/>
      <c r="CD260" s="90"/>
      <c r="CE260" s="90"/>
      <c r="CF260" s="90"/>
      <c r="CG260" s="90"/>
      <c r="DV260" s="92"/>
      <c r="DW260" s="92"/>
      <c r="DX260" s="92"/>
      <c r="DY260" s="92"/>
      <c r="DZ260" s="92"/>
      <c r="EA260" s="92"/>
      <c r="EB260" s="92"/>
      <c r="EC260" s="92"/>
      <c r="ED260" s="92"/>
      <c r="EE260" s="92"/>
      <c r="EF260" s="92"/>
      <c r="EG260" s="92"/>
      <c r="EH260" s="92"/>
      <c r="EI260" s="92"/>
    </row>
    <row r="261" spans="1:139" x14ac:dyDescent="0.2">
      <c r="B261" s="90" t="s">
        <v>149</v>
      </c>
      <c r="C261" s="91">
        <v>25400721</v>
      </c>
      <c r="D261" s="94">
        <v>0</v>
      </c>
      <c r="E261" s="94">
        <f t="shared" ref="E261:AJ261" si="1455">D268</f>
        <v>0</v>
      </c>
      <c r="F261" s="94">
        <f t="shared" si="1455"/>
        <v>0</v>
      </c>
      <c r="G261" s="94">
        <f t="shared" si="1455"/>
        <v>0</v>
      </c>
      <c r="H261" s="94">
        <f t="shared" si="1455"/>
        <v>0</v>
      </c>
      <c r="I261" s="94">
        <f t="shared" si="1455"/>
        <v>0</v>
      </c>
      <c r="J261" s="94">
        <f t="shared" si="1455"/>
        <v>0</v>
      </c>
      <c r="K261" s="94">
        <f t="shared" si="1455"/>
        <v>0</v>
      </c>
      <c r="L261" s="94">
        <f t="shared" si="1455"/>
        <v>0</v>
      </c>
      <c r="M261" s="94">
        <f t="shared" si="1455"/>
        <v>0</v>
      </c>
      <c r="N261" s="94">
        <f t="shared" si="1455"/>
        <v>0</v>
      </c>
      <c r="O261" s="94">
        <f t="shared" si="1455"/>
        <v>0</v>
      </c>
      <c r="P261" s="94">
        <f t="shared" si="1455"/>
        <v>0</v>
      </c>
      <c r="Q261" s="94">
        <f t="shared" si="1455"/>
        <v>0</v>
      </c>
      <c r="R261" s="94">
        <f t="shared" si="1455"/>
        <v>0</v>
      </c>
      <c r="S261" s="94">
        <f t="shared" si="1455"/>
        <v>0</v>
      </c>
      <c r="T261" s="94">
        <f t="shared" si="1455"/>
        <v>0</v>
      </c>
      <c r="U261" s="94">
        <f t="shared" si="1455"/>
        <v>0</v>
      </c>
      <c r="V261" s="94">
        <f t="shared" si="1455"/>
        <v>0</v>
      </c>
      <c r="W261" s="94">
        <f t="shared" si="1455"/>
        <v>0</v>
      </c>
      <c r="X261" s="94">
        <f t="shared" si="1455"/>
        <v>0</v>
      </c>
      <c r="Y261" s="94">
        <f t="shared" si="1455"/>
        <v>0</v>
      </c>
      <c r="Z261" s="94">
        <f t="shared" si="1455"/>
        <v>0</v>
      </c>
      <c r="AA261" s="94">
        <f t="shared" si="1455"/>
        <v>0</v>
      </c>
      <c r="AB261" s="94">
        <f t="shared" si="1455"/>
        <v>0</v>
      </c>
      <c r="AC261" s="94">
        <f t="shared" si="1455"/>
        <v>0</v>
      </c>
      <c r="AD261" s="94">
        <f t="shared" si="1455"/>
        <v>0</v>
      </c>
      <c r="AE261" s="94">
        <f t="shared" si="1455"/>
        <v>0</v>
      </c>
      <c r="AF261" s="94">
        <f t="shared" si="1455"/>
        <v>0</v>
      </c>
      <c r="AG261" s="94">
        <f t="shared" si="1455"/>
        <v>0</v>
      </c>
      <c r="AH261" s="94">
        <f t="shared" si="1455"/>
        <v>0</v>
      </c>
      <c r="AI261" s="94">
        <f t="shared" si="1455"/>
        <v>0</v>
      </c>
      <c r="AJ261" s="94">
        <f t="shared" si="1455"/>
        <v>0</v>
      </c>
      <c r="AK261" s="94">
        <f t="shared" ref="AK261:BP261" si="1456">AJ268</f>
        <v>0</v>
      </c>
      <c r="AL261" s="94">
        <f t="shared" si="1456"/>
        <v>0</v>
      </c>
      <c r="AM261" s="94">
        <f t="shared" si="1456"/>
        <v>0</v>
      </c>
      <c r="AN261" s="94">
        <f t="shared" si="1456"/>
        <v>0</v>
      </c>
      <c r="AO261" s="94">
        <f t="shared" si="1456"/>
        <v>0</v>
      </c>
      <c r="AP261" s="94">
        <f t="shared" si="1456"/>
        <v>0</v>
      </c>
      <c r="AQ261" s="94">
        <f t="shared" si="1456"/>
        <v>0</v>
      </c>
      <c r="AR261" s="94">
        <f t="shared" si="1456"/>
        <v>0</v>
      </c>
      <c r="AS261" s="94">
        <f t="shared" si="1456"/>
        <v>0</v>
      </c>
      <c r="AT261" s="94">
        <f t="shared" si="1456"/>
        <v>0</v>
      </c>
      <c r="AU261" s="94">
        <f t="shared" si="1456"/>
        <v>0</v>
      </c>
      <c r="AV261" s="94">
        <f t="shared" si="1456"/>
        <v>0</v>
      </c>
      <c r="AW261" s="94">
        <f t="shared" si="1456"/>
        <v>0</v>
      </c>
      <c r="AX261" s="94">
        <f t="shared" si="1456"/>
        <v>0</v>
      </c>
      <c r="AY261" s="94">
        <f t="shared" si="1456"/>
        <v>0</v>
      </c>
      <c r="AZ261" s="94">
        <f t="shared" si="1456"/>
        <v>0</v>
      </c>
      <c r="BA261" s="94">
        <f t="shared" si="1456"/>
        <v>0</v>
      </c>
      <c r="BB261" s="94">
        <f t="shared" si="1456"/>
        <v>0</v>
      </c>
      <c r="BC261" s="94">
        <f t="shared" si="1456"/>
        <v>0</v>
      </c>
      <c r="BD261" s="94">
        <f t="shared" si="1456"/>
        <v>0</v>
      </c>
      <c r="BE261" s="94">
        <f t="shared" si="1456"/>
        <v>0</v>
      </c>
      <c r="BF261" s="94">
        <f t="shared" si="1456"/>
        <v>0</v>
      </c>
      <c r="BG261" s="94">
        <f t="shared" si="1456"/>
        <v>0</v>
      </c>
      <c r="BH261" s="94">
        <f t="shared" si="1456"/>
        <v>0</v>
      </c>
      <c r="BI261" s="94">
        <f t="shared" si="1456"/>
        <v>0</v>
      </c>
      <c r="BJ261" s="94">
        <f t="shared" si="1456"/>
        <v>0</v>
      </c>
      <c r="BK261" s="94">
        <f t="shared" si="1456"/>
        <v>0</v>
      </c>
      <c r="BL261" s="94">
        <f t="shared" si="1456"/>
        <v>-214.03711678717517</v>
      </c>
      <c r="BM261" s="94">
        <f t="shared" si="1456"/>
        <v>231526.69281921283</v>
      </c>
      <c r="BN261" s="94">
        <f t="shared" si="1456"/>
        <v>251738.25281921282</v>
      </c>
      <c r="BO261" s="94">
        <f t="shared" si="1456"/>
        <v>270427.62281921285</v>
      </c>
      <c r="BP261" s="94">
        <f t="shared" si="1456"/>
        <v>288066.46281921287</v>
      </c>
      <c r="BQ261" s="94">
        <f t="shared" ref="BQ261:DW261" si="1457">BP268</f>
        <v>79700.180000000051</v>
      </c>
      <c r="BR261" s="94">
        <f t="shared" si="1457"/>
        <v>89679.840000000055</v>
      </c>
      <c r="BS261" s="94">
        <f t="shared" si="1457"/>
        <v>99656.530000000057</v>
      </c>
      <c r="BT261" s="94">
        <f t="shared" si="1457"/>
        <v>107618.02000000006</v>
      </c>
      <c r="BU261" s="94">
        <f t="shared" si="1457"/>
        <v>116371.28000000006</v>
      </c>
      <c r="BV261" s="94">
        <f t="shared" si="1457"/>
        <v>127150.79000000005</v>
      </c>
      <c r="BW261" s="94">
        <f t="shared" si="1457"/>
        <v>137537.68000000005</v>
      </c>
      <c r="BX261" s="94">
        <f t="shared" si="1457"/>
        <v>148528.34000000005</v>
      </c>
      <c r="BY261" s="94">
        <f t="shared" si="1457"/>
        <v>160361.78000000006</v>
      </c>
      <c r="BZ261" s="94">
        <f t="shared" si="1457"/>
        <v>170249.41000000006</v>
      </c>
      <c r="CA261" s="94">
        <f t="shared" si="1457"/>
        <v>179550.91000000006</v>
      </c>
      <c r="CB261" s="94">
        <f t="shared" si="1457"/>
        <v>189823.21000000005</v>
      </c>
      <c r="CC261" s="94">
        <f t="shared" si="1457"/>
        <v>52237.48000000001</v>
      </c>
      <c r="CD261" s="94">
        <f t="shared" si="1457"/>
        <v>65076.210000000006</v>
      </c>
      <c r="CE261" s="94">
        <f t="shared" si="1457"/>
        <v>78355.540000000008</v>
      </c>
      <c r="CF261" s="94">
        <f t="shared" si="1457"/>
        <v>89937.780000000013</v>
      </c>
      <c r="CG261" s="94">
        <f t="shared" si="1457"/>
        <v>99516.940000000017</v>
      </c>
      <c r="CH261" s="94">
        <f t="shared" si="1457"/>
        <v>110992.64000000001</v>
      </c>
      <c r="CI261" s="94">
        <f t="shared" si="1457"/>
        <v>126465.74000000002</v>
      </c>
      <c r="CJ261" s="94">
        <f t="shared" si="1457"/>
        <v>139720.64000000001</v>
      </c>
      <c r="CK261" s="94">
        <f t="shared" ref="CK261" si="1458">CJ268</f>
        <v>151255.32</v>
      </c>
      <c r="CL261" s="94">
        <f t="shared" ref="CL261" si="1459">CK268</f>
        <v>165541.69</v>
      </c>
      <c r="CM261" s="94">
        <f t="shared" ref="CM261" si="1460">CL268</f>
        <v>182331.64</v>
      </c>
      <c r="CN261" s="94">
        <f t="shared" ref="CN261" si="1461">CM268</f>
        <v>204589.02000000002</v>
      </c>
      <c r="CO261" s="94">
        <f t="shared" ref="CO261" si="1462">CN268</f>
        <v>96021.28</v>
      </c>
      <c r="CP261" s="94">
        <f t="shared" ref="CP261" si="1463">CO268</f>
        <v>134000.01</v>
      </c>
      <c r="CQ261" s="94">
        <f t="shared" ref="CQ261" si="1464">CP268</f>
        <v>164360.79</v>
      </c>
      <c r="CR261" s="94">
        <f t="shared" ref="CR261" si="1465">CQ268</f>
        <v>197367.99</v>
      </c>
      <c r="CS261" s="94">
        <f t="shared" ref="CS261" si="1466">CR268</f>
        <v>233153.25999999998</v>
      </c>
      <c r="CT261" s="94">
        <f t="shared" ref="CT261" si="1467">CS268</f>
        <v>268887.46999999997</v>
      </c>
      <c r="CU261" s="94">
        <f t="shared" ref="CU261" si="1468">CT268</f>
        <v>306288.98</v>
      </c>
      <c r="CV261" s="94">
        <f t="shared" ref="CV261" si="1469">CU268</f>
        <v>345355.01</v>
      </c>
      <c r="CW261" s="94">
        <f t="shared" ref="CW261" si="1470">CV268</f>
        <v>386661.4</v>
      </c>
      <c r="CX261" s="94">
        <f t="shared" ref="CX261" si="1471">CW268</f>
        <v>429983.24</v>
      </c>
      <c r="CY261" s="94">
        <f t="shared" ref="CY261" si="1472">CX268</f>
        <v>474374.77999999997</v>
      </c>
      <c r="CZ261" s="94">
        <f t="shared" ref="CZ261" si="1473">CY268</f>
        <v>520417.27999999997</v>
      </c>
      <c r="DA261" s="94">
        <f t="shared" ref="DA261" si="1474">CZ268</f>
        <v>223413.85999999993</v>
      </c>
      <c r="DB261" s="94">
        <f t="shared" ref="DB261" si="1475">DA268</f>
        <v>270918.36999999994</v>
      </c>
      <c r="DC261" s="94">
        <f t="shared" ref="DC261" si="1476">DB268</f>
        <v>317537.72999999992</v>
      </c>
      <c r="DD261" s="94">
        <f t="shared" ref="DD261" si="1477">DC268</f>
        <v>365403.39999999991</v>
      </c>
      <c r="DE261" s="94">
        <f t="shared" ref="DE261" si="1478">DD268</f>
        <v>412894.1399999999</v>
      </c>
      <c r="DF261" s="94">
        <f t="shared" ref="DF261" si="1479">DE268</f>
        <v>459691.12999999989</v>
      </c>
      <c r="DG261" s="94">
        <f t="shared" ref="DG261:DH261" si="1480">DF268</f>
        <v>507220.92999999988</v>
      </c>
      <c r="DH261" s="94">
        <f t="shared" si="1480"/>
        <v>555246.71999999986</v>
      </c>
      <c r="DI261" s="94">
        <f t="shared" si="1457"/>
        <v>601069.47999999986</v>
      </c>
      <c r="DJ261" s="94">
        <f t="shared" si="1457"/>
        <v>645238.74999999988</v>
      </c>
      <c r="DK261" s="94">
        <f t="shared" si="1457"/>
        <v>691096.05999999982</v>
      </c>
      <c r="DL261" s="94">
        <f t="shared" si="1457"/>
        <v>738319.32999999984</v>
      </c>
      <c r="DM261" s="94">
        <f t="shared" si="1457"/>
        <v>229895.13</v>
      </c>
      <c r="DN261" s="94">
        <f t="shared" si="1457"/>
        <v>275569.51</v>
      </c>
      <c r="DO261" s="94">
        <f t="shared" si="1457"/>
        <v>325241.75</v>
      </c>
      <c r="DP261" s="94">
        <f t="shared" si="1457"/>
        <v>373478.1</v>
      </c>
      <c r="DQ261" s="94">
        <f t="shared" si="1457"/>
        <v>419146.93999999994</v>
      </c>
      <c r="DR261" s="94">
        <f t="shared" si="1457"/>
        <v>479367.66999999993</v>
      </c>
      <c r="DS261" s="94">
        <f t="shared" si="1457"/>
        <v>537107.5199999999</v>
      </c>
      <c r="DT261" s="94">
        <f t="shared" si="1457"/>
        <v>591403.54999999993</v>
      </c>
      <c r="DU261" s="94">
        <f t="shared" si="1457"/>
        <v>655010.31999999995</v>
      </c>
      <c r="DV261" s="94">
        <f t="shared" si="1457"/>
        <v>711860.71</v>
      </c>
      <c r="DW261" s="94">
        <f t="shared" si="1457"/>
        <v>761436.85</v>
      </c>
      <c r="DX261" s="94">
        <f t="shared" ref="DX261" si="1481">DW268</f>
        <v>810430.9</v>
      </c>
      <c r="DY261" s="94">
        <f t="shared" ref="DY261" si="1482">DX268</f>
        <v>262830.16999999993</v>
      </c>
      <c r="DZ261" s="94">
        <f t="shared" ref="DZ261" si="1483">DY268</f>
        <v>302192.34999999992</v>
      </c>
      <c r="EA261" s="94">
        <f t="shared" ref="EA261" si="1484">DZ268</f>
        <v>338544.18999999994</v>
      </c>
      <c r="EB261" s="94">
        <f t="shared" ref="EB261" si="1485">EA268</f>
        <v>368677.25999999995</v>
      </c>
      <c r="EC261" s="94">
        <f t="shared" ref="EC261" si="1486">EB268</f>
        <v>393692.10999999993</v>
      </c>
      <c r="ED261" s="94">
        <f t="shared" ref="ED261" si="1487">EC268</f>
        <v>414373.17999999993</v>
      </c>
      <c r="EE261" s="94">
        <f t="shared" ref="EE261" si="1488">ED268</f>
        <v>428730.54999999993</v>
      </c>
      <c r="EF261" s="94">
        <f t="shared" ref="EF261" si="1489">EE268</f>
        <v>439141.19999999995</v>
      </c>
      <c r="EG261" s="94">
        <f t="shared" ref="EG261" si="1490">EF268</f>
        <v>443594.10999999993</v>
      </c>
      <c r="EH261" s="94">
        <f t="shared" ref="EH261" si="1491">EG268</f>
        <v>440632.49999999994</v>
      </c>
      <c r="EI261" s="94">
        <f t="shared" ref="EI261" si="1492">EH268</f>
        <v>440632.49999999994</v>
      </c>
    </row>
    <row r="262" spans="1:139" x14ac:dyDescent="0.2">
      <c r="B262" s="90" t="s">
        <v>150</v>
      </c>
      <c r="C262" s="90"/>
      <c r="D262" s="22">
        <v>0</v>
      </c>
      <c r="E262" s="22">
        <v>0</v>
      </c>
      <c r="F262" s="22">
        <v>0</v>
      </c>
      <c r="G262" s="22">
        <v>0</v>
      </c>
      <c r="H262" s="22">
        <v>0</v>
      </c>
      <c r="I262" s="22">
        <v>0</v>
      </c>
      <c r="J262" s="22">
        <v>0</v>
      </c>
      <c r="K262" s="22">
        <v>0</v>
      </c>
      <c r="L262" s="22">
        <v>0</v>
      </c>
      <c r="M262" s="22">
        <v>0</v>
      </c>
      <c r="N262" s="22">
        <v>0</v>
      </c>
      <c r="O262" s="22">
        <v>0</v>
      </c>
      <c r="P262" s="22">
        <v>0</v>
      </c>
      <c r="Q262" s="22">
        <v>0</v>
      </c>
      <c r="R262" s="22">
        <v>0</v>
      </c>
      <c r="S262" s="22">
        <v>0</v>
      </c>
      <c r="T262" s="22">
        <v>0</v>
      </c>
      <c r="U262" s="22">
        <v>0</v>
      </c>
      <c r="V262" s="22">
        <v>0</v>
      </c>
      <c r="W262" s="22">
        <v>0</v>
      </c>
      <c r="X262" s="22">
        <v>0</v>
      </c>
      <c r="Y262" s="22">
        <v>0</v>
      </c>
      <c r="Z262" s="22">
        <v>0</v>
      </c>
      <c r="AA262" s="22">
        <v>0</v>
      </c>
      <c r="AB262" s="22">
        <v>0</v>
      </c>
      <c r="AC262" s="22">
        <v>0</v>
      </c>
      <c r="AD262" s="22">
        <v>0</v>
      </c>
      <c r="AE262" s="22">
        <v>0</v>
      </c>
      <c r="AF262" s="22">
        <v>0</v>
      </c>
      <c r="AG262" s="22">
        <v>0</v>
      </c>
      <c r="AH262" s="22">
        <v>0</v>
      </c>
      <c r="AI262" s="22">
        <v>0</v>
      </c>
      <c r="AJ262" s="22">
        <v>0</v>
      </c>
      <c r="AK262" s="22">
        <v>0</v>
      </c>
      <c r="AL262" s="22">
        <v>0</v>
      </c>
      <c r="AM262" s="22">
        <v>0</v>
      </c>
      <c r="AN262" s="22">
        <v>0</v>
      </c>
      <c r="AO262" s="22">
        <v>0</v>
      </c>
      <c r="AP262" s="22">
        <v>0</v>
      </c>
      <c r="AQ262" s="22">
        <v>0</v>
      </c>
      <c r="AR262" s="22">
        <v>0</v>
      </c>
      <c r="AS262" s="22">
        <v>0</v>
      </c>
      <c r="AT262" s="22">
        <v>0</v>
      </c>
      <c r="AU262" s="22">
        <v>0</v>
      </c>
      <c r="AV262" s="22">
        <v>0</v>
      </c>
      <c r="AW262" s="22">
        <v>0</v>
      </c>
      <c r="AX262" s="22">
        <v>0</v>
      </c>
      <c r="AY262" s="22">
        <v>0</v>
      </c>
      <c r="AZ262" s="22">
        <v>0</v>
      </c>
      <c r="BA262" s="22">
        <v>0</v>
      </c>
      <c r="BB262" s="22">
        <v>0</v>
      </c>
      <c r="BC262" s="22">
        <v>0</v>
      </c>
      <c r="BD262" s="22">
        <v>0</v>
      </c>
      <c r="BE262" s="22">
        <v>0</v>
      </c>
      <c r="BF262" s="22">
        <v>0</v>
      </c>
      <c r="BG262" s="22">
        <v>0</v>
      </c>
      <c r="BH262" s="22">
        <v>0</v>
      </c>
      <c r="BI262" s="22">
        <v>0</v>
      </c>
      <c r="BJ262" s="22">
        <v>0</v>
      </c>
      <c r="BK262" s="22">
        <v>0</v>
      </c>
      <c r="BL262" s="22">
        <v>0</v>
      </c>
      <c r="BM262" s="22">
        <v>0</v>
      </c>
      <c r="BN262" s="22">
        <v>0</v>
      </c>
      <c r="BO262" s="22">
        <v>0</v>
      </c>
      <c r="BP262" s="22">
        <v>-221030.56281921282</v>
      </c>
      <c r="BQ262" s="22">
        <v>0</v>
      </c>
      <c r="BR262" s="22">
        <v>0</v>
      </c>
      <c r="BS262" s="22">
        <v>0</v>
      </c>
      <c r="BT262" s="22">
        <v>0</v>
      </c>
      <c r="BU262" s="22">
        <v>0</v>
      </c>
      <c r="BV262" s="22">
        <v>0</v>
      </c>
      <c r="BW262" s="22">
        <v>0</v>
      </c>
      <c r="BX262" s="22">
        <v>0</v>
      </c>
      <c r="BY262" s="22">
        <v>0</v>
      </c>
      <c r="BZ262" s="22">
        <v>0</v>
      </c>
      <c r="CA262" s="22">
        <v>0</v>
      </c>
      <c r="CB262" s="22">
        <v>-148528.34000000005</v>
      </c>
      <c r="CC262" s="22">
        <v>0</v>
      </c>
      <c r="CD262" s="22">
        <v>0</v>
      </c>
      <c r="CE262" s="22">
        <v>0</v>
      </c>
      <c r="CF262" s="22">
        <v>0</v>
      </c>
      <c r="CG262" s="22">
        <v>0</v>
      </c>
      <c r="CH262" s="22">
        <v>0</v>
      </c>
      <c r="CI262" s="22">
        <v>0</v>
      </c>
      <c r="CJ262" s="22">
        <v>0</v>
      </c>
      <c r="CK262" s="22">
        <v>0</v>
      </c>
      <c r="CL262" s="22">
        <v>0</v>
      </c>
      <c r="CM262" s="22">
        <v>0</v>
      </c>
      <c r="CN262" s="22">
        <v>-139720.64000000001</v>
      </c>
      <c r="CO262" s="22">
        <v>0</v>
      </c>
      <c r="CP262" s="22">
        <v>0</v>
      </c>
      <c r="CQ262" s="22">
        <v>0</v>
      </c>
      <c r="CR262" s="22">
        <v>0</v>
      </c>
      <c r="CS262" s="22">
        <v>0</v>
      </c>
      <c r="CT262" s="22">
        <v>0</v>
      </c>
      <c r="CU262" s="22">
        <v>0</v>
      </c>
      <c r="CV262" s="22">
        <v>0</v>
      </c>
      <c r="CW262" s="22">
        <v>0</v>
      </c>
      <c r="CX262" s="22">
        <v>0</v>
      </c>
      <c r="CY262" s="22">
        <v>0</v>
      </c>
      <c r="CZ262" s="22">
        <v>-345941.19707776757</v>
      </c>
      <c r="DA262" s="22">
        <v>0</v>
      </c>
      <c r="DB262" s="22">
        <v>0</v>
      </c>
      <c r="DC262" s="22">
        <v>0</v>
      </c>
      <c r="DD262" s="22">
        <v>0</v>
      </c>
      <c r="DE262" s="22">
        <v>0</v>
      </c>
      <c r="DF262" s="22">
        <v>0</v>
      </c>
      <c r="DG262" s="22">
        <v>0</v>
      </c>
      <c r="DH262" s="22">
        <v>0</v>
      </c>
      <c r="DI262" s="22">
        <v>0</v>
      </c>
      <c r="DJ262" s="22">
        <v>0</v>
      </c>
      <c r="DK262" s="22">
        <v>0</v>
      </c>
      <c r="DL262" s="22">
        <v>-555246.71999999986</v>
      </c>
      <c r="DM262" s="22">
        <v>0</v>
      </c>
      <c r="DN262" s="22">
        <v>0</v>
      </c>
      <c r="DO262" s="22">
        <v>0</v>
      </c>
      <c r="DP262" s="22">
        <v>0</v>
      </c>
      <c r="DQ262" s="22">
        <v>0</v>
      </c>
      <c r="DR262" s="22">
        <v>0</v>
      </c>
      <c r="DS262" s="22">
        <v>0</v>
      </c>
      <c r="DT262" s="22">
        <v>0</v>
      </c>
      <c r="DU262" s="22">
        <v>0</v>
      </c>
      <c r="DV262" s="22">
        <v>0</v>
      </c>
      <c r="DW262" s="22">
        <v>0</v>
      </c>
      <c r="DX262" s="315">
        <v>-591403.55000000005</v>
      </c>
      <c r="DY262" s="22">
        <v>0</v>
      </c>
      <c r="DZ262" s="22">
        <v>0</v>
      </c>
      <c r="EA262" s="22">
        <v>0</v>
      </c>
      <c r="EB262" s="22">
        <v>0</v>
      </c>
      <c r="EC262" s="22">
        <v>0</v>
      </c>
      <c r="ED262" s="22">
        <v>0</v>
      </c>
      <c r="EE262" s="22">
        <v>0</v>
      </c>
      <c r="EF262" s="22">
        <v>0</v>
      </c>
      <c r="EG262" s="22">
        <v>0</v>
      </c>
      <c r="EH262" s="22">
        <v>0</v>
      </c>
      <c r="EI262" s="22">
        <v>0</v>
      </c>
    </row>
    <row r="263" spans="1:139" x14ac:dyDescent="0.2">
      <c r="B263" s="90" t="s">
        <v>172</v>
      </c>
      <c r="C263" s="90"/>
      <c r="D263" s="22">
        <v>0</v>
      </c>
      <c r="E263" s="22">
        <v>0</v>
      </c>
      <c r="F263" s="22">
        <v>0</v>
      </c>
      <c r="G263" s="22">
        <v>0</v>
      </c>
      <c r="H263" s="22">
        <v>0</v>
      </c>
      <c r="I263" s="22">
        <v>0</v>
      </c>
      <c r="J263" s="22">
        <v>0</v>
      </c>
      <c r="K263" s="22">
        <v>0</v>
      </c>
      <c r="L263" s="22">
        <v>0</v>
      </c>
      <c r="M263" s="22">
        <v>0</v>
      </c>
      <c r="N263" s="22">
        <v>0</v>
      </c>
      <c r="O263" s="22">
        <v>0</v>
      </c>
      <c r="P263" s="22">
        <v>0</v>
      </c>
      <c r="Q263" s="22">
        <v>0</v>
      </c>
      <c r="R263" s="22">
        <v>0</v>
      </c>
      <c r="S263" s="22">
        <v>0</v>
      </c>
      <c r="T263" s="22">
        <v>0</v>
      </c>
      <c r="U263" s="22">
        <v>0</v>
      </c>
      <c r="V263" s="22">
        <v>0</v>
      </c>
      <c r="W263" s="22">
        <v>0</v>
      </c>
      <c r="X263" s="22">
        <v>0</v>
      </c>
      <c r="Y263" s="22">
        <v>0</v>
      </c>
      <c r="Z263" s="22">
        <v>0</v>
      </c>
      <c r="AA263" s="22">
        <v>0</v>
      </c>
      <c r="AB263" s="22">
        <v>0</v>
      </c>
      <c r="AC263" s="22">
        <v>0</v>
      </c>
      <c r="AD263" s="22">
        <v>0</v>
      </c>
      <c r="AE263" s="22">
        <v>0</v>
      </c>
      <c r="AF263" s="22">
        <v>0</v>
      </c>
      <c r="AG263" s="22">
        <v>0</v>
      </c>
      <c r="AH263" s="22">
        <v>0</v>
      </c>
      <c r="AI263" s="22">
        <v>0</v>
      </c>
      <c r="AJ263" s="22">
        <v>0</v>
      </c>
      <c r="AK263" s="22">
        <v>0</v>
      </c>
      <c r="AL263" s="22">
        <v>0</v>
      </c>
      <c r="AM263" s="22">
        <v>0</v>
      </c>
      <c r="AN263" s="22">
        <v>0</v>
      </c>
      <c r="AO263" s="22">
        <v>0</v>
      </c>
      <c r="AP263" s="22">
        <v>0</v>
      </c>
      <c r="AQ263" s="22">
        <v>0</v>
      </c>
      <c r="AR263" s="22">
        <v>0</v>
      </c>
      <c r="AS263" s="22">
        <v>0</v>
      </c>
      <c r="AT263" s="22">
        <v>0</v>
      </c>
      <c r="AU263" s="22">
        <v>0</v>
      </c>
      <c r="AV263" s="22">
        <v>0</v>
      </c>
      <c r="AW263" s="22">
        <v>0</v>
      </c>
      <c r="AX263" s="22">
        <v>0</v>
      </c>
      <c r="AY263" s="22">
        <v>0</v>
      </c>
      <c r="AZ263" s="22">
        <v>0</v>
      </c>
      <c r="BA263" s="22">
        <v>0</v>
      </c>
      <c r="BB263" s="22">
        <v>0</v>
      </c>
      <c r="BC263" s="22">
        <v>0</v>
      </c>
      <c r="BD263" s="22">
        <v>0</v>
      </c>
      <c r="BE263" s="22">
        <v>0</v>
      </c>
      <c r="BF263" s="22">
        <v>0</v>
      </c>
      <c r="BG263" s="22">
        <v>0</v>
      </c>
      <c r="BH263" s="22">
        <v>0</v>
      </c>
      <c r="BI263" s="22">
        <v>0</v>
      </c>
      <c r="BJ263" s="22">
        <v>0</v>
      </c>
      <c r="BK263" s="22">
        <v>0</v>
      </c>
      <c r="BL263" s="22">
        <v>221244.59993599998</v>
      </c>
      <c r="BM263" s="22">
        <v>0</v>
      </c>
      <c r="BN263" s="22">
        <v>0</v>
      </c>
      <c r="BO263" s="22">
        <v>0</v>
      </c>
      <c r="BP263" s="22">
        <v>0</v>
      </c>
      <c r="BQ263" s="22">
        <v>0</v>
      </c>
      <c r="BR263" s="22">
        <v>0</v>
      </c>
      <c r="BS263" s="22">
        <v>0</v>
      </c>
      <c r="BT263" s="22">
        <v>0</v>
      </c>
      <c r="BU263" s="22">
        <v>0</v>
      </c>
      <c r="BV263" s="22">
        <v>0</v>
      </c>
      <c r="BW263" s="22">
        <v>0</v>
      </c>
      <c r="BX263" s="22">
        <v>0</v>
      </c>
      <c r="BY263" s="22">
        <v>0</v>
      </c>
      <c r="BZ263" s="22">
        <v>0</v>
      </c>
      <c r="CA263" s="22">
        <v>0</v>
      </c>
      <c r="CB263" s="22">
        <v>0</v>
      </c>
      <c r="CC263" s="22">
        <v>0</v>
      </c>
      <c r="CD263" s="22">
        <v>0</v>
      </c>
      <c r="CE263" s="22">
        <v>0</v>
      </c>
      <c r="CF263" s="22">
        <v>0</v>
      </c>
      <c r="CG263" s="22">
        <v>0</v>
      </c>
      <c r="CH263" s="22">
        <v>0</v>
      </c>
      <c r="CI263" s="22">
        <v>0</v>
      </c>
      <c r="CJ263" s="22">
        <v>0</v>
      </c>
      <c r="CK263" s="22">
        <v>0</v>
      </c>
      <c r="CL263" s="22">
        <v>0</v>
      </c>
      <c r="CM263" s="22">
        <v>0</v>
      </c>
      <c r="CN263" s="22">
        <v>0</v>
      </c>
      <c r="CO263" s="22">
        <v>0</v>
      </c>
      <c r="CP263" s="22">
        <v>0</v>
      </c>
      <c r="CQ263" s="22">
        <v>0</v>
      </c>
      <c r="CR263" s="22">
        <v>0</v>
      </c>
      <c r="CS263" s="22">
        <v>0</v>
      </c>
      <c r="CT263" s="22">
        <v>0</v>
      </c>
      <c r="CU263" s="22">
        <v>0</v>
      </c>
      <c r="CV263" s="22">
        <v>0</v>
      </c>
      <c r="CW263" s="22">
        <v>0</v>
      </c>
      <c r="CX263" s="22">
        <v>0</v>
      </c>
      <c r="CY263" s="22">
        <v>0</v>
      </c>
      <c r="CZ263" s="22">
        <v>0</v>
      </c>
      <c r="DA263" s="22">
        <v>0</v>
      </c>
      <c r="DB263" s="22">
        <v>0</v>
      </c>
      <c r="DC263" s="22">
        <v>0</v>
      </c>
      <c r="DD263" s="22">
        <v>0</v>
      </c>
      <c r="DE263" s="22">
        <v>0</v>
      </c>
      <c r="DF263" s="22">
        <v>0</v>
      </c>
      <c r="DG263" s="22">
        <v>0</v>
      </c>
      <c r="DH263" s="22">
        <v>0</v>
      </c>
      <c r="DI263" s="22">
        <v>0</v>
      </c>
      <c r="DJ263" s="22">
        <v>0</v>
      </c>
      <c r="DK263" s="22">
        <v>0</v>
      </c>
      <c r="DL263" s="22">
        <v>0</v>
      </c>
      <c r="DM263" s="22">
        <v>0</v>
      </c>
      <c r="DN263" s="22">
        <v>0</v>
      </c>
      <c r="DO263" s="22">
        <v>0</v>
      </c>
      <c r="DP263" s="22">
        <v>0</v>
      </c>
      <c r="DQ263" s="22">
        <v>0</v>
      </c>
      <c r="DR263" s="22">
        <v>0</v>
      </c>
      <c r="DS263" s="22">
        <v>0</v>
      </c>
      <c r="DT263" s="22">
        <v>0</v>
      </c>
      <c r="DU263" s="22">
        <v>0</v>
      </c>
      <c r="DV263" s="22">
        <v>0</v>
      </c>
      <c r="DW263" s="22">
        <v>0</v>
      </c>
      <c r="DX263" s="22">
        <v>0</v>
      </c>
      <c r="DY263" s="22">
        <v>0</v>
      </c>
      <c r="DZ263" s="22">
        <v>0</v>
      </c>
      <c r="EA263" s="22">
        <v>0</v>
      </c>
      <c r="EB263" s="22">
        <v>0</v>
      </c>
      <c r="EC263" s="22">
        <v>0</v>
      </c>
      <c r="ED263" s="22">
        <v>0</v>
      </c>
      <c r="EE263" s="22">
        <v>0</v>
      </c>
      <c r="EF263" s="22">
        <v>0</v>
      </c>
      <c r="EG263" s="22">
        <v>0</v>
      </c>
      <c r="EH263" s="22">
        <v>0</v>
      </c>
      <c r="EI263" s="22">
        <v>0</v>
      </c>
    </row>
    <row r="264" spans="1:139" x14ac:dyDescent="0.2">
      <c r="B264" s="92" t="s">
        <v>234</v>
      </c>
      <c r="C264" s="90"/>
      <c r="D264" s="22">
        <v>0</v>
      </c>
      <c r="E264" s="22">
        <v>0</v>
      </c>
      <c r="F264" s="22">
        <v>0</v>
      </c>
      <c r="G264" s="22">
        <v>0</v>
      </c>
      <c r="H264" s="22">
        <v>0</v>
      </c>
      <c r="I264" s="22">
        <v>0</v>
      </c>
      <c r="J264" s="22">
        <v>0</v>
      </c>
      <c r="K264" s="22">
        <v>0</v>
      </c>
      <c r="L264" s="22">
        <v>0</v>
      </c>
      <c r="M264" s="22">
        <v>0</v>
      </c>
      <c r="N264" s="22">
        <v>0</v>
      </c>
      <c r="O264" s="22">
        <v>0</v>
      </c>
      <c r="P264" s="22">
        <v>0</v>
      </c>
      <c r="Q264" s="22">
        <v>0</v>
      </c>
      <c r="R264" s="22">
        <v>0</v>
      </c>
      <c r="S264" s="22">
        <v>0</v>
      </c>
      <c r="T264" s="22">
        <v>0</v>
      </c>
      <c r="U264" s="22">
        <v>0</v>
      </c>
      <c r="V264" s="22">
        <v>0</v>
      </c>
      <c r="W264" s="22">
        <v>0</v>
      </c>
      <c r="X264" s="22">
        <v>0</v>
      </c>
      <c r="Y264" s="22">
        <v>0</v>
      </c>
      <c r="Z264" s="22">
        <v>0</v>
      </c>
      <c r="AA264" s="22">
        <v>0</v>
      </c>
      <c r="AB264" s="22">
        <v>0</v>
      </c>
      <c r="AC264" s="22">
        <v>0</v>
      </c>
      <c r="AD264" s="22">
        <v>0</v>
      </c>
      <c r="AE264" s="22">
        <v>0</v>
      </c>
      <c r="AF264" s="22">
        <v>0</v>
      </c>
      <c r="AG264" s="22">
        <v>0</v>
      </c>
      <c r="AH264" s="22">
        <v>0</v>
      </c>
      <c r="AI264" s="22">
        <v>0</v>
      </c>
      <c r="AJ264" s="22">
        <v>0</v>
      </c>
      <c r="AK264" s="22">
        <v>0</v>
      </c>
      <c r="AL264" s="22">
        <v>0</v>
      </c>
      <c r="AM264" s="22">
        <v>0</v>
      </c>
      <c r="AN264" s="22">
        <v>0</v>
      </c>
      <c r="AO264" s="22">
        <v>0</v>
      </c>
      <c r="AP264" s="22">
        <v>0</v>
      </c>
      <c r="AQ264" s="22">
        <v>0</v>
      </c>
      <c r="AR264" s="22">
        <v>0</v>
      </c>
      <c r="AS264" s="22">
        <v>0</v>
      </c>
      <c r="AT264" s="22">
        <v>0</v>
      </c>
      <c r="AU264" s="22">
        <v>0</v>
      </c>
      <c r="AV264" s="22">
        <v>0</v>
      </c>
      <c r="AW264" s="22">
        <v>0</v>
      </c>
      <c r="AX264" s="22">
        <v>0</v>
      </c>
      <c r="AY264" s="22">
        <v>0</v>
      </c>
      <c r="AZ264" s="22">
        <v>0</v>
      </c>
      <c r="BA264" s="22">
        <v>0</v>
      </c>
      <c r="BB264" s="22">
        <v>0</v>
      </c>
      <c r="BC264" s="22">
        <v>0</v>
      </c>
      <c r="BD264" s="22">
        <v>0</v>
      </c>
      <c r="BE264" s="22">
        <v>0</v>
      </c>
      <c r="BF264" s="22">
        <v>0</v>
      </c>
      <c r="BG264" s="22">
        <v>0</v>
      </c>
      <c r="BH264" s="22">
        <v>0</v>
      </c>
      <c r="BI264" s="22">
        <v>0</v>
      </c>
      <c r="BJ264" s="22">
        <v>0</v>
      </c>
      <c r="BK264" s="22">
        <v>0</v>
      </c>
      <c r="BL264" s="22">
        <v>0</v>
      </c>
      <c r="BM264" s="22">
        <v>0</v>
      </c>
      <c r="BN264" s="22">
        <v>0</v>
      </c>
      <c r="BO264" s="22">
        <v>0</v>
      </c>
      <c r="BP264" s="22">
        <v>0</v>
      </c>
      <c r="BQ264" s="22">
        <v>0</v>
      </c>
      <c r="BR264" s="22">
        <v>0</v>
      </c>
      <c r="BS264" s="22">
        <v>0</v>
      </c>
      <c r="BT264" s="22">
        <v>0</v>
      </c>
      <c r="BU264" s="22">
        <v>0</v>
      </c>
      <c r="BV264" s="22">
        <v>0</v>
      </c>
      <c r="BW264" s="22">
        <v>0</v>
      </c>
      <c r="BX264" s="22">
        <v>0</v>
      </c>
      <c r="BY264" s="22">
        <v>0</v>
      </c>
      <c r="BZ264" s="22">
        <v>0</v>
      </c>
      <c r="CA264" s="22">
        <v>0</v>
      </c>
      <c r="CB264" s="22">
        <v>0</v>
      </c>
      <c r="CC264" s="22">
        <v>0</v>
      </c>
      <c r="CD264" s="22">
        <v>0</v>
      </c>
      <c r="CE264" s="22">
        <v>0</v>
      </c>
      <c r="CF264" s="22">
        <v>0</v>
      </c>
      <c r="CG264" s="22">
        <v>0</v>
      </c>
      <c r="CH264" s="22">
        <v>0</v>
      </c>
      <c r="CI264" s="22">
        <v>0</v>
      </c>
      <c r="CJ264" s="22">
        <v>0</v>
      </c>
      <c r="CK264" s="22">
        <v>0</v>
      </c>
      <c r="CL264" s="22">
        <v>0</v>
      </c>
      <c r="CM264" s="22">
        <v>0</v>
      </c>
      <c r="CN264" s="22">
        <v>0</v>
      </c>
      <c r="CO264" s="22">
        <v>0</v>
      </c>
      <c r="CP264" s="22">
        <v>0</v>
      </c>
      <c r="CQ264" s="22">
        <v>0</v>
      </c>
      <c r="CR264" s="22">
        <v>0</v>
      </c>
      <c r="CS264" s="22">
        <v>0</v>
      </c>
      <c r="CT264" s="22">
        <v>0</v>
      </c>
      <c r="CU264" s="22">
        <v>0</v>
      </c>
      <c r="CV264" s="22">
        <v>0</v>
      </c>
      <c r="CW264" s="22">
        <v>0</v>
      </c>
      <c r="CX264" s="22">
        <v>0</v>
      </c>
      <c r="CY264" s="22">
        <v>0</v>
      </c>
      <c r="CZ264" s="22">
        <v>586.18707776753945</v>
      </c>
      <c r="DA264" s="22">
        <v>0</v>
      </c>
      <c r="DB264" s="22">
        <v>0</v>
      </c>
      <c r="DC264" s="22">
        <v>0</v>
      </c>
      <c r="DD264" s="22">
        <v>0</v>
      </c>
      <c r="DE264" s="22">
        <v>0</v>
      </c>
      <c r="DF264" s="22">
        <v>0</v>
      </c>
      <c r="DG264" s="22">
        <v>0</v>
      </c>
      <c r="DH264" s="22">
        <v>0</v>
      </c>
      <c r="DI264" s="22">
        <v>0</v>
      </c>
      <c r="DJ264" s="22">
        <v>0</v>
      </c>
      <c r="DK264" s="22">
        <v>0</v>
      </c>
      <c r="DL264" s="22">
        <v>0</v>
      </c>
      <c r="DM264" s="22">
        <v>0</v>
      </c>
      <c r="DN264" s="22">
        <v>0</v>
      </c>
      <c r="DO264" s="22">
        <v>0</v>
      </c>
      <c r="DP264" s="22">
        <v>0</v>
      </c>
      <c r="DQ264" s="22">
        <v>0</v>
      </c>
      <c r="DR264" s="22">
        <v>0</v>
      </c>
      <c r="DS264" s="22">
        <v>0</v>
      </c>
      <c r="DT264" s="22">
        <v>0</v>
      </c>
      <c r="DU264" s="22">
        <v>0</v>
      </c>
      <c r="DV264" s="22">
        <v>0</v>
      </c>
      <c r="DW264" s="22">
        <v>0</v>
      </c>
      <c r="DX264" s="22">
        <v>0</v>
      </c>
      <c r="DY264" s="22">
        <v>0</v>
      </c>
      <c r="DZ264" s="22">
        <v>0</v>
      </c>
      <c r="EA264" s="22">
        <v>0</v>
      </c>
      <c r="EB264" s="22">
        <v>0</v>
      </c>
      <c r="EC264" s="22">
        <v>0</v>
      </c>
      <c r="ED264" s="22">
        <v>0</v>
      </c>
      <c r="EE264" s="22">
        <v>0</v>
      </c>
      <c r="EF264" s="22">
        <v>0</v>
      </c>
      <c r="EG264" s="22">
        <v>0</v>
      </c>
      <c r="EH264" s="22">
        <v>0</v>
      </c>
      <c r="EI264" s="22">
        <v>0</v>
      </c>
    </row>
    <row r="265" spans="1:139" x14ac:dyDescent="0.2">
      <c r="B265" s="90" t="s">
        <v>290</v>
      </c>
      <c r="D265" s="22">
        <v>0</v>
      </c>
      <c r="E265" s="22">
        <v>0</v>
      </c>
      <c r="F265" s="22">
        <v>0</v>
      </c>
      <c r="G265" s="22">
        <v>0</v>
      </c>
      <c r="H265" s="22">
        <v>0</v>
      </c>
      <c r="I265" s="22">
        <v>0</v>
      </c>
      <c r="J265" s="22">
        <v>0</v>
      </c>
      <c r="K265" s="22">
        <v>0</v>
      </c>
      <c r="L265" s="22">
        <v>0</v>
      </c>
      <c r="M265" s="22">
        <v>0</v>
      </c>
      <c r="N265" s="22">
        <v>0</v>
      </c>
      <c r="O265" s="22">
        <v>0</v>
      </c>
      <c r="P265" s="22">
        <v>0</v>
      </c>
      <c r="Q265" s="22">
        <v>0</v>
      </c>
      <c r="R265" s="22">
        <v>0</v>
      </c>
      <c r="S265" s="22">
        <v>0</v>
      </c>
      <c r="T265" s="22">
        <v>0</v>
      </c>
      <c r="U265" s="22">
        <v>0</v>
      </c>
      <c r="V265" s="22">
        <v>0</v>
      </c>
      <c r="W265" s="22">
        <v>0</v>
      </c>
      <c r="X265" s="22">
        <v>0</v>
      </c>
      <c r="Y265" s="22">
        <v>0</v>
      </c>
      <c r="Z265" s="22">
        <v>0</v>
      </c>
      <c r="AA265" s="22">
        <v>0</v>
      </c>
      <c r="AB265" s="22">
        <v>0</v>
      </c>
      <c r="AC265" s="22">
        <v>0</v>
      </c>
      <c r="AD265" s="22">
        <v>0</v>
      </c>
      <c r="AE265" s="22">
        <v>0</v>
      </c>
      <c r="AF265" s="22">
        <v>0</v>
      </c>
      <c r="AG265" s="22">
        <v>0</v>
      </c>
      <c r="AH265" s="22">
        <v>0</v>
      </c>
      <c r="AI265" s="22">
        <v>0</v>
      </c>
      <c r="AJ265" s="22">
        <v>0</v>
      </c>
      <c r="AK265" s="22">
        <v>0</v>
      </c>
      <c r="AL265" s="22">
        <v>0</v>
      </c>
      <c r="AM265" s="22">
        <v>0</v>
      </c>
      <c r="AN265" s="22">
        <v>0</v>
      </c>
      <c r="AO265" s="22">
        <v>0</v>
      </c>
      <c r="AP265" s="22">
        <v>0</v>
      </c>
      <c r="AQ265" s="22">
        <v>0</v>
      </c>
      <c r="AR265" s="22">
        <v>0</v>
      </c>
      <c r="AS265" s="22">
        <v>0</v>
      </c>
      <c r="AT265" s="22">
        <v>0</v>
      </c>
      <c r="AU265" s="22">
        <v>0</v>
      </c>
      <c r="AV265" s="22">
        <v>0</v>
      </c>
      <c r="AW265" s="22">
        <v>0</v>
      </c>
      <c r="AX265" s="22">
        <v>0</v>
      </c>
      <c r="AY265" s="22">
        <v>0</v>
      </c>
      <c r="AZ265" s="22">
        <v>0</v>
      </c>
      <c r="BA265" s="22">
        <v>0</v>
      </c>
      <c r="BB265" s="22">
        <v>0</v>
      </c>
      <c r="BC265" s="22">
        <v>0</v>
      </c>
      <c r="BD265" s="22">
        <v>0</v>
      </c>
      <c r="BE265" s="22">
        <v>0</v>
      </c>
      <c r="BF265" s="22">
        <v>0</v>
      </c>
      <c r="BG265" s="22">
        <v>0</v>
      </c>
      <c r="BH265" s="22">
        <v>0</v>
      </c>
      <c r="BI265" s="22">
        <v>0</v>
      </c>
      <c r="BJ265" s="22">
        <v>0</v>
      </c>
      <c r="BK265" s="22">
        <v>0</v>
      </c>
      <c r="BL265" s="22">
        <v>0</v>
      </c>
      <c r="BM265" s="22">
        <v>0</v>
      </c>
      <c r="BN265" s="22">
        <v>0</v>
      </c>
      <c r="BO265" s="22">
        <v>0</v>
      </c>
      <c r="BP265" s="22">
        <v>0</v>
      </c>
      <c r="BQ265" s="22">
        <v>0</v>
      </c>
      <c r="BR265" s="22">
        <v>0</v>
      </c>
      <c r="BS265" s="22">
        <v>0</v>
      </c>
      <c r="BT265" s="22">
        <v>0</v>
      </c>
      <c r="BU265" s="22">
        <v>0</v>
      </c>
      <c r="BV265" s="22">
        <v>0</v>
      </c>
      <c r="BW265" s="22">
        <v>0</v>
      </c>
      <c r="BX265" s="22">
        <v>0</v>
      </c>
      <c r="BY265" s="22">
        <v>0</v>
      </c>
      <c r="BZ265" s="22">
        <v>0</v>
      </c>
      <c r="CA265" s="22">
        <v>0</v>
      </c>
      <c r="CB265" s="22">
        <v>0</v>
      </c>
      <c r="CC265" s="22">
        <v>0</v>
      </c>
      <c r="CD265" s="22">
        <v>0</v>
      </c>
      <c r="CE265" s="22">
        <v>0</v>
      </c>
      <c r="CF265" s="22">
        <v>0</v>
      </c>
      <c r="CG265" s="22">
        <v>0</v>
      </c>
      <c r="CH265" s="22">
        <v>0</v>
      </c>
      <c r="CI265" s="22">
        <v>0</v>
      </c>
      <c r="CJ265" s="22">
        <v>0</v>
      </c>
      <c r="CK265" s="22">
        <v>0</v>
      </c>
      <c r="CL265" s="22">
        <v>0</v>
      </c>
      <c r="CM265" s="22">
        <v>-489.51</v>
      </c>
      <c r="CN265" s="22">
        <v>0</v>
      </c>
      <c r="CO265" s="22">
        <v>0</v>
      </c>
      <c r="CP265" s="22">
        <v>0</v>
      </c>
      <c r="CQ265" s="22">
        <v>0</v>
      </c>
      <c r="CR265" s="22">
        <v>0</v>
      </c>
      <c r="CS265" s="22">
        <v>0</v>
      </c>
      <c r="CT265" s="22">
        <v>0</v>
      </c>
      <c r="CU265" s="22">
        <v>0</v>
      </c>
      <c r="CV265" s="22">
        <v>0</v>
      </c>
      <c r="CW265" s="22">
        <v>0</v>
      </c>
      <c r="CX265" s="22">
        <v>0</v>
      </c>
      <c r="CY265" s="22">
        <v>0</v>
      </c>
      <c r="CZ265" s="22">
        <v>0</v>
      </c>
      <c r="DA265" s="22">
        <v>0</v>
      </c>
      <c r="DB265" s="22">
        <v>0</v>
      </c>
      <c r="DC265" s="22">
        <v>0</v>
      </c>
      <c r="DD265" s="22">
        <v>0</v>
      </c>
      <c r="DE265" s="22">
        <v>0</v>
      </c>
      <c r="DF265" s="22">
        <v>0</v>
      </c>
      <c r="DG265" s="22">
        <v>0</v>
      </c>
      <c r="DH265" s="22">
        <v>0</v>
      </c>
      <c r="DI265" s="22">
        <v>0</v>
      </c>
      <c r="DJ265" s="22">
        <v>0</v>
      </c>
      <c r="DK265" s="22">
        <v>0</v>
      </c>
      <c r="DL265" s="22">
        <v>0</v>
      </c>
      <c r="DM265" s="22">
        <v>0</v>
      </c>
      <c r="DN265" s="22">
        <v>0</v>
      </c>
      <c r="DO265" s="22">
        <v>0</v>
      </c>
      <c r="DP265" s="22">
        <v>0</v>
      </c>
      <c r="DQ265" s="22">
        <v>0</v>
      </c>
      <c r="DR265" s="22">
        <v>0</v>
      </c>
      <c r="DS265" s="22">
        <v>0</v>
      </c>
      <c r="DT265" s="22">
        <v>0</v>
      </c>
      <c r="DU265" s="22">
        <v>0</v>
      </c>
      <c r="DV265" s="22">
        <v>0</v>
      </c>
      <c r="DW265" s="22">
        <v>0</v>
      </c>
      <c r="DX265" s="22">
        <v>0</v>
      </c>
      <c r="DY265" s="22">
        <v>0</v>
      </c>
      <c r="DZ265" s="22">
        <v>0</v>
      </c>
      <c r="EA265" s="22">
        <v>0</v>
      </c>
      <c r="EB265" s="22">
        <v>0</v>
      </c>
      <c r="EC265" s="22">
        <v>0</v>
      </c>
      <c r="ED265" s="22">
        <v>0</v>
      </c>
      <c r="EE265" s="22">
        <v>0</v>
      </c>
      <c r="EF265" s="22">
        <v>0</v>
      </c>
      <c r="EG265" s="22">
        <v>0</v>
      </c>
      <c r="EH265" s="22">
        <v>0</v>
      </c>
      <c r="EI265" s="22">
        <v>0</v>
      </c>
    </row>
    <row r="266" spans="1:139" x14ac:dyDescent="0.2">
      <c r="B266" s="90" t="s">
        <v>170</v>
      </c>
      <c r="D266" s="22">
        <v>0</v>
      </c>
      <c r="E266" s="22">
        <v>0</v>
      </c>
      <c r="F266" s="22">
        <v>0</v>
      </c>
      <c r="G266" s="22">
        <v>0</v>
      </c>
      <c r="H266" s="22">
        <v>0</v>
      </c>
      <c r="I266" s="22">
        <v>0</v>
      </c>
      <c r="J266" s="22">
        <v>0</v>
      </c>
      <c r="K266" s="22">
        <v>0</v>
      </c>
      <c r="L266" s="22">
        <v>0</v>
      </c>
      <c r="M266" s="22">
        <v>0</v>
      </c>
      <c r="N266" s="22">
        <v>0</v>
      </c>
      <c r="O266" s="22">
        <v>0</v>
      </c>
      <c r="P266" s="22">
        <v>0</v>
      </c>
      <c r="Q266" s="22">
        <v>0</v>
      </c>
      <c r="R266" s="22">
        <v>0</v>
      </c>
      <c r="S266" s="22">
        <v>0</v>
      </c>
      <c r="T266" s="22">
        <v>0</v>
      </c>
      <c r="U266" s="22">
        <v>0</v>
      </c>
      <c r="V266" s="22">
        <v>0</v>
      </c>
      <c r="W266" s="22">
        <v>0</v>
      </c>
      <c r="X266" s="22">
        <v>0</v>
      </c>
      <c r="Y266" s="22">
        <v>0</v>
      </c>
      <c r="Z266" s="22">
        <v>0</v>
      </c>
      <c r="AA266" s="22">
        <v>0</v>
      </c>
      <c r="AB266" s="22">
        <v>0</v>
      </c>
      <c r="AC266" s="22">
        <v>0</v>
      </c>
      <c r="AD266" s="22">
        <v>0</v>
      </c>
      <c r="AE266" s="22">
        <v>0</v>
      </c>
      <c r="AF266" s="22">
        <v>0</v>
      </c>
      <c r="AG266" s="22">
        <v>0</v>
      </c>
      <c r="AH266" s="22">
        <v>0</v>
      </c>
      <c r="AI266" s="22">
        <v>0</v>
      </c>
      <c r="AJ266" s="22">
        <v>0</v>
      </c>
      <c r="AK266" s="22">
        <v>0</v>
      </c>
      <c r="AL266" s="22">
        <v>0</v>
      </c>
      <c r="AM266" s="22">
        <v>0</v>
      </c>
      <c r="AN266" s="22">
        <v>0</v>
      </c>
      <c r="AO266" s="22">
        <v>0</v>
      </c>
      <c r="AP266" s="22">
        <v>0</v>
      </c>
      <c r="AQ266" s="22">
        <v>0</v>
      </c>
      <c r="AR266" s="22">
        <v>0</v>
      </c>
      <c r="AS266" s="22">
        <v>0</v>
      </c>
      <c r="AT266" s="22">
        <v>0</v>
      </c>
      <c r="AU266" s="22">
        <v>0</v>
      </c>
      <c r="AV266" s="22">
        <v>0</v>
      </c>
      <c r="AW266" s="22">
        <v>0</v>
      </c>
      <c r="AX266" s="22">
        <v>0</v>
      </c>
      <c r="AY266" s="22">
        <v>0</v>
      </c>
      <c r="AZ266" s="22">
        <v>0</v>
      </c>
      <c r="BA266" s="22">
        <v>0</v>
      </c>
      <c r="BB266" s="22">
        <v>0</v>
      </c>
      <c r="BC266" s="22">
        <v>0</v>
      </c>
      <c r="BD266" s="22">
        <v>0</v>
      </c>
      <c r="BE266" s="22">
        <v>0</v>
      </c>
      <c r="BF266" s="22">
        <v>0</v>
      </c>
      <c r="BG266" s="22">
        <v>0</v>
      </c>
      <c r="BH266" s="22">
        <v>0</v>
      </c>
      <c r="BI266" s="22">
        <v>0</v>
      </c>
      <c r="BJ266" s="22">
        <v>0</v>
      </c>
      <c r="BK266" s="22">
        <v>-214.03711678717517</v>
      </c>
      <c r="BL266" s="22">
        <v>10496.13</v>
      </c>
      <c r="BM266" s="22">
        <v>20211.560000000001</v>
      </c>
      <c r="BN266" s="22">
        <v>18689.37</v>
      </c>
      <c r="BO266" s="22">
        <v>17638.84</v>
      </c>
      <c r="BP266" s="22">
        <v>12664.28</v>
      </c>
      <c r="BQ266" s="22">
        <v>9979.66</v>
      </c>
      <c r="BR266" s="22">
        <v>9976.69</v>
      </c>
      <c r="BS266" s="22">
        <v>7961.49</v>
      </c>
      <c r="BT266" s="22">
        <v>8753.26</v>
      </c>
      <c r="BU266" s="22">
        <v>10779.51</v>
      </c>
      <c r="BV266" s="22">
        <v>10386.89</v>
      </c>
      <c r="BW266" s="22">
        <v>10990.66</v>
      </c>
      <c r="BX266" s="22">
        <v>11833.44</v>
      </c>
      <c r="BY266" s="22">
        <v>9887.6299999999992</v>
      </c>
      <c r="BZ266" s="22">
        <v>9301.5</v>
      </c>
      <c r="CA266" s="22">
        <v>10272.299999999999</v>
      </c>
      <c r="CB266" s="22">
        <v>10942.61</v>
      </c>
      <c r="CC266" s="22">
        <v>12838.73</v>
      </c>
      <c r="CD266" s="22">
        <v>13279.33</v>
      </c>
      <c r="CE266" s="22">
        <v>11582.24</v>
      </c>
      <c r="CF266" s="22">
        <v>9579.16</v>
      </c>
      <c r="CG266" s="22">
        <v>11475.7</v>
      </c>
      <c r="CH266" s="22">
        <v>15473.1</v>
      </c>
      <c r="CI266" s="22">
        <v>13254.9</v>
      </c>
      <c r="CJ266" s="22">
        <v>11534.68</v>
      </c>
      <c r="CK266" s="22">
        <v>14286.37</v>
      </c>
      <c r="CL266" s="22">
        <v>16789.95</v>
      </c>
      <c r="CM266" s="22">
        <v>22746.89</v>
      </c>
      <c r="CN266" s="22">
        <v>31152.9</v>
      </c>
      <c r="CO266" s="22">
        <v>37978.730000000003</v>
      </c>
      <c r="CP266" s="22">
        <v>30360.78</v>
      </c>
      <c r="CQ266" s="22">
        <v>33007.199999999997</v>
      </c>
      <c r="CR266" s="22">
        <v>35785.269999999997</v>
      </c>
      <c r="CS266" s="22">
        <v>35734.21</v>
      </c>
      <c r="CT266" s="22">
        <v>37401.51</v>
      </c>
      <c r="CU266" s="22">
        <v>39066.03</v>
      </c>
      <c r="CV266" s="22">
        <v>41306.39</v>
      </c>
      <c r="CW266" s="22">
        <v>43321.84</v>
      </c>
      <c r="CX266" s="22">
        <v>44391.54</v>
      </c>
      <c r="CY266" s="22">
        <v>46042.5</v>
      </c>
      <c r="CZ266" s="22">
        <v>48351.59</v>
      </c>
      <c r="DA266" s="22">
        <v>47504.51</v>
      </c>
      <c r="DB266" s="22">
        <v>46619.360000000001</v>
      </c>
      <c r="DC266" s="22">
        <v>47865.67</v>
      </c>
      <c r="DD266" s="22">
        <v>47490.74</v>
      </c>
      <c r="DE266" s="22">
        <v>46796.99</v>
      </c>
      <c r="DF266" s="22">
        <v>47529.8</v>
      </c>
      <c r="DG266" s="22">
        <v>48025.79</v>
      </c>
      <c r="DH266" s="22">
        <v>45822.76</v>
      </c>
      <c r="DI266" s="22">
        <v>44169.27</v>
      </c>
      <c r="DJ266" s="22">
        <v>45857.31</v>
      </c>
      <c r="DK266" s="22">
        <v>47223.27</v>
      </c>
      <c r="DL266" s="22">
        <v>46822.52</v>
      </c>
      <c r="DM266" s="22">
        <v>45674.38</v>
      </c>
      <c r="DN266" s="22">
        <v>49672.24</v>
      </c>
      <c r="DO266" s="22">
        <v>48236.35</v>
      </c>
      <c r="DP266" s="22">
        <v>45668.84</v>
      </c>
      <c r="DQ266" s="22">
        <v>60220.73</v>
      </c>
      <c r="DR266" s="22">
        <v>57739.85</v>
      </c>
      <c r="DS266" s="22">
        <v>54296.03</v>
      </c>
      <c r="DT266" s="315">
        <f>'Schedule 7A,11,25,29,35,43'!C24+'Schedule 7A,11,25,29,35,43'!D24</f>
        <v>63606.77</v>
      </c>
      <c r="DU266" s="315">
        <f>'Schedule 7A,11,25,29,35,43'!E24</f>
        <v>56850.39</v>
      </c>
      <c r="DV266" s="315">
        <f>'Schedule 7A,11,25,29,35,43'!F24</f>
        <v>49576.14</v>
      </c>
      <c r="DW266" s="315">
        <f>'Schedule 7A,11,25,29,35,43'!G24</f>
        <v>48994.05</v>
      </c>
      <c r="DX266" s="315">
        <f>'Schedule 7A,11,25,29,35,43'!H24</f>
        <v>43802.82</v>
      </c>
      <c r="DY266" s="315">
        <f>'Schedule 7A,11,25,29,35,43'!I24</f>
        <v>39362.18</v>
      </c>
      <c r="DZ266" s="315">
        <f>'Schedule 7A,11,25,29,35,43'!J24</f>
        <v>36351.839999999997</v>
      </c>
      <c r="EA266" s="315">
        <f>'Schedule 7A,11,25,29,35,43'!K24</f>
        <v>30133.07</v>
      </c>
      <c r="EB266" s="315">
        <f>'Schedule 7A,11,25,29,35,43'!L24</f>
        <v>25014.85</v>
      </c>
      <c r="EC266" s="315">
        <f>'Schedule 7A,11,25,29,35,43'!M24</f>
        <v>20681.07</v>
      </c>
      <c r="ED266" s="315">
        <f>'Schedule 7A,11,25,29,35,43'!N24</f>
        <v>14357.37</v>
      </c>
      <c r="EE266" s="315">
        <f>'Schedule 7A,11,25,29,35,43'!O24</f>
        <v>10410.65</v>
      </c>
      <c r="EF266" s="315">
        <f>'Schedule 7A,11,25,29,35,43'!P24</f>
        <v>4452.91</v>
      </c>
      <c r="EG266" s="315">
        <f>'Schedule 7A,11,25,29,35,43'!Q24</f>
        <v>-2961.61</v>
      </c>
    </row>
    <row r="267" spans="1:139" x14ac:dyDescent="0.2">
      <c r="B267" s="90" t="s">
        <v>152</v>
      </c>
      <c r="D267" s="18">
        <f t="shared" ref="D267:AI267" si="1493">SUM(D262:D266)</f>
        <v>0</v>
      </c>
      <c r="E267" s="18">
        <f t="shared" si="1493"/>
        <v>0</v>
      </c>
      <c r="F267" s="18">
        <f t="shared" si="1493"/>
        <v>0</v>
      </c>
      <c r="G267" s="18">
        <f t="shared" si="1493"/>
        <v>0</v>
      </c>
      <c r="H267" s="18">
        <f t="shared" si="1493"/>
        <v>0</v>
      </c>
      <c r="I267" s="18">
        <f t="shared" si="1493"/>
        <v>0</v>
      </c>
      <c r="J267" s="18">
        <f t="shared" si="1493"/>
        <v>0</v>
      </c>
      <c r="K267" s="18">
        <f t="shared" si="1493"/>
        <v>0</v>
      </c>
      <c r="L267" s="18">
        <f t="shared" si="1493"/>
        <v>0</v>
      </c>
      <c r="M267" s="18">
        <f t="shared" si="1493"/>
        <v>0</v>
      </c>
      <c r="N267" s="18">
        <f t="shared" si="1493"/>
        <v>0</v>
      </c>
      <c r="O267" s="18">
        <f t="shared" si="1493"/>
        <v>0</v>
      </c>
      <c r="P267" s="18">
        <f t="shared" si="1493"/>
        <v>0</v>
      </c>
      <c r="Q267" s="18">
        <f t="shared" si="1493"/>
        <v>0</v>
      </c>
      <c r="R267" s="18">
        <f t="shared" si="1493"/>
        <v>0</v>
      </c>
      <c r="S267" s="18">
        <f t="shared" si="1493"/>
        <v>0</v>
      </c>
      <c r="T267" s="18">
        <f t="shared" si="1493"/>
        <v>0</v>
      </c>
      <c r="U267" s="18">
        <f t="shared" si="1493"/>
        <v>0</v>
      </c>
      <c r="V267" s="18">
        <f t="shared" si="1493"/>
        <v>0</v>
      </c>
      <c r="W267" s="18">
        <f t="shared" si="1493"/>
        <v>0</v>
      </c>
      <c r="X267" s="18">
        <f t="shared" si="1493"/>
        <v>0</v>
      </c>
      <c r="Y267" s="18">
        <f t="shared" si="1493"/>
        <v>0</v>
      </c>
      <c r="Z267" s="18">
        <f t="shared" si="1493"/>
        <v>0</v>
      </c>
      <c r="AA267" s="18">
        <f t="shared" si="1493"/>
        <v>0</v>
      </c>
      <c r="AB267" s="18">
        <f t="shared" si="1493"/>
        <v>0</v>
      </c>
      <c r="AC267" s="18">
        <f t="shared" si="1493"/>
        <v>0</v>
      </c>
      <c r="AD267" s="18">
        <f t="shared" si="1493"/>
        <v>0</v>
      </c>
      <c r="AE267" s="18">
        <f t="shared" si="1493"/>
        <v>0</v>
      </c>
      <c r="AF267" s="18">
        <f t="shared" si="1493"/>
        <v>0</v>
      </c>
      <c r="AG267" s="18">
        <f t="shared" si="1493"/>
        <v>0</v>
      </c>
      <c r="AH267" s="18">
        <f t="shared" si="1493"/>
        <v>0</v>
      </c>
      <c r="AI267" s="18">
        <f t="shared" si="1493"/>
        <v>0</v>
      </c>
      <c r="AJ267" s="18">
        <f t="shared" ref="AJ267:BO267" si="1494">SUM(AJ262:AJ266)</f>
        <v>0</v>
      </c>
      <c r="AK267" s="18">
        <f t="shared" si="1494"/>
        <v>0</v>
      </c>
      <c r="AL267" s="18">
        <f t="shared" si="1494"/>
        <v>0</v>
      </c>
      <c r="AM267" s="18">
        <f t="shared" si="1494"/>
        <v>0</v>
      </c>
      <c r="AN267" s="18">
        <f t="shared" si="1494"/>
        <v>0</v>
      </c>
      <c r="AO267" s="18">
        <f t="shared" si="1494"/>
        <v>0</v>
      </c>
      <c r="AP267" s="18">
        <f t="shared" si="1494"/>
        <v>0</v>
      </c>
      <c r="AQ267" s="18">
        <f t="shared" si="1494"/>
        <v>0</v>
      </c>
      <c r="AR267" s="18">
        <f t="shared" si="1494"/>
        <v>0</v>
      </c>
      <c r="AS267" s="18">
        <f t="shared" si="1494"/>
        <v>0</v>
      </c>
      <c r="AT267" s="18">
        <f t="shared" si="1494"/>
        <v>0</v>
      </c>
      <c r="AU267" s="18">
        <f t="shared" si="1494"/>
        <v>0</v>
      </c>
      <c r="AV267" s="18">
        <f t="shared" si="1494"/>
        <v>0</v>
      </c>
      <c r="AW267" s="18">
        <f t="shared" si="1494"/>
        <v>0</v>
      </c>
      <c r="AX267" s="18">
        <f t="shared" si="1494"/>
        <v>0</v>
      </c>
      <c r="AY267" s="18">
        <f t="shared" si="1494"/>
        <v>0</v>
      </c>
      <c r="AZ267" s="18">
        <f t="shared" si="1494"/>
        <v>0</v>
      </c>
      <c r="BA267" s="18">
        <f t="shared" si="1494"/>
        <v>0</v>
      </c>
      <c r="BB267" s="18">
        <f t="shared" si="1494"/>
        <v>0</v>
      </c>
      <c r="BC267" s="18">
        <f t="shared" si="1494"/>
        <v>0</v>
      </c>
      <c r="BD267" s="18">
        <f t="shared" si="1494"/>
        <v>0</v>
      </c>
      <c r="BE267" s="18">
        <f t="shared" si="1494"/>
        <v>0</v>
      </c>
      <c r="BF267" s="18">
        <f t="shared" si="1494"/>
        <v>0</v>
      </c>
      <c r="BG267" s="18">
        <f t="shared" si="1494"/>
        <v>0</v>
      </c>
      <c r="BH267" s="18">
        <f t="shared" si="1494"/>
        <v>0</v>
      </c>
      <c r="BI267" s="18">
        <f t="shared" si="1494"/>
        <v>0</v>
      </c>
      <c r="BJ267" s="18">
        <f t="shared" si="1494"/>
        <v>0</v>
      </c>
      <c r="BK267" s="18">
        <f t="shared" si="1494"/>
        <v>-214.03711678717517</v>
      </c>
      <c r="BL267" s="18">
        <f t="shared" si="1494"/>
        <v>231740.72993599999</v>
      </c>
      <c r="BM267" s="18">
        <f t="shared" si="1494"/>
        <v>20211.560000000001</v>
      </c>
      <c r="BN267" s="18">
        <f t="shared" si="1494"/>
        <v>18689.37</v>
      </c>
      <c r="BO267" s="18">
        <f t="shared" si="1494"/>
        <v>17638.84</v>
      </c>
      <c r="BP267" s="18">
        <f t="shared" ref="BP267:DS267" si="1495">SUM(BP262:BP266)</f>
        <v>-208366.28281921282</v>
      </c>
      <c r="BQ267" s="18">
        <f t="shared" si="1495"/>
        <v>9979.66</v>
      </c>
      <c r="BR267" s="18">
        <f t="shared" si="1495"/>
        <v>9976.69</v>
      </c>
      <c r="BS267" s="18">
        <f t="shared" si="1495"/>
        <v>7961.49</v>
      </c>
      <c r="BT267" s="18">
        <f t="shared" si="1495"/>
        <v>8753.26</v>
      </c>
      <c r="BU267" s="18">
        <f t="shared" si="1495"/>
        <v>10779.51</v>
      </c>
      <c r="BV267" s="18">
        <f t="shared" si="1495"/>
        <v>10386.89</v>
      </c>
      <c r="BW267" s="18">
        <f t="shared" si="1495"/>
        <v>10990.66</v>
      </c>
      <c r="BX267" s="18">
        <f t="shared" si="1495"/>
        <v>11833.44</v>
      </c>
      <c r="BY267" s="18">
        <f t="shared" si="1495"/>
        <v>9887.6299999999992</v>
      </c>
      <c r="BZ267" s="18">
        <f t="shared" si="1495"/>
        <v>9301.5</v>
      </c>
      <c r="CA267" s="18">
        <f t="shared" si="1495"/>
        <v>10272.299999999999</v>
      </c>
      <c r="CB267" s="18">
        <f t="shared" si="1495"/>
        <v>-137585.73000000004</v>
      </c>
      <c r="CC267" s="18">
        <f t="shared" si="1495"/>
        <v>12838.73</v>
      </c>
      <c r="CD267" s="18">
        <f t="shared" si="1495"/>
        <v>13279.33</v>
      </c>
      <c r="CE267" s="18">
        <f t="shared" si="1495"/>
        <v>11582.24</v>
      </c>
      <c r="CF267" s="18">
        <f t="shared" si="1495"/>
        <v>9579.16</v>
      </c>
      <c r="CG267" s="18">
        <f t="shared" si="1495"/>
        <v>11475.7</v>
      </c>
      <c r="CH267" s="18">
        <f t="shared" si="1495"/>
        <v>15473.1</v>
      </c>
      <c r="CI267" s="18">
        <f t="shared" si="1495"/>
        <v>13254.9</v>
      </c>
      <c r="CJ267" s="18">
        <f t="shared" ref="CJ267:CU267" si="1496">SUM(CJ262:CJ266)</f>
        <v>11534.68</v>
      </c>
      <c r="CK267" s="18">
        <f t="shared" si="1496"/>
        <v>14286.37</v>
      </c>
      <c r="CL267" s="18">
        <f t="shared" si="1496"/>
        <v>16789.95</v>
      </c>
      <c r="CM267" s="18">
        <f t="shared" si="1496"/>
        <v>22257.38</v>
      </c>
      <c r="CN267" s="18">
        <f t="shared" si="1496"/>
        <v>-108567.74000000002</v>
      </c>
      <c r="CO267" s="18">
        <f t="shared" si="1496"/>
        <v>37978.730000000003</v>
      </c>
      <c r="CP267" s="18">
        <f t="shared" si="1496"/>
        <v>30360.78</v>
      </c>
      <c r="CQ267" s="18">
        <f t="shared" si="1496"/>
        <v>33007.199999999997</v>
      </c>
      <c r="CR267" s="18">
        <f t="shared" si="1496"/>
        <v>35785.269999999997</v>
      </c>
      <c r="CS267" s="18">
        <f t="shared" si="1496"/>
        <v>35734.21</v>
      </c>
      <c r="CT267" s="18">
        <f t="shared" si="1496"/>
        <v>37401.51</v>
      </c>
      <c r="CU267" s="18">
        <f t="shared" si="1496"/>
        <v>39066.03</v>
      </c>
      <c r="CV267" s="18">
        <f t="shared" ref="CV267:DH267" si="1497">SUM(CV262:CV266)</f>
        <v>41306.39</v>
      </c>
      <c r="CW267" s="18">
        <f t="shared" si="1497"/>
        <v>43321.84</v>
      </c>
      <c r="CX267" s="18">
        <f t="shared" si="1497"/>
        <v>44391.54</v>
      </c>
      <c r="CY267" s="18">
        <f t="shared" si="1497"/>
        <v>46042.5</v>
      </c>
      <c r="CZ267" s="18">
        <f t="shared" si="1497"/>
        <v>-297003.42000000004</v>
      </c>
      <c r="DA267" s="18">
        <f t="shared" si="1497"/>
        <v>47504.51</v>
      </c>
      <c r="DB267" s="18">
        <f t="shared" si="1497"/>
        <v>46619.360000000001</v>
      </c>
      <c r="DC267" s="18">
        <f t="shared" si="1497"/>
        <v>47865.67</v>
      </c>
      <c r="DD267" s="18">
        <f t="shared" si="1497"/>
        <v>47490.74</v>
      </c>
      <c r="DE267" s="18">
        <f t="shared" si="1497"/>
        <v>46796.99</v>
      </c>
      <c r="DF267" s="18">
        <f t="shared" si="1497"/>
        <v>47529.8</v>
      </c>
      <c r="DG267" s="18">
        <f t="shared" si="1497"/>
        <v>48025.79</v>
      </c>
      <c r="DH267" s="18">
        <f t="shared" si="1497"/>
        <v>45822.76</v>
      </c>
      <c r="DI267" s="18">
        <f t="shared" si="1495"/>
        <v>44169.27</v>
      </c>
      <c r="DJ267" s="18">
        <f t="shared" si="1495"/>
        <v>45857.31</v>
      </c>
      <c r="DK267" s="18">
        <f t="shared" si="1495"/>
        <v>47223.27</v>
      </c>
      <c r="DL267" s="18">
        <f t="shared" si="1495"/>
        <v>-508424.19999999984</v>
      </c>
      <c r="DM267" s="18">
        <f t="shared" si="1495"/>
        <v>45674.38</v>
      </c>
      <c r="DN267" s="18">
        <f t="shared" si="1495"/>
        <v>49672.24</v>
      </c>
      <c r="DO267" s="18">
        <f t="shared" si="1495"/>
        <v>48236.35</v>
      </c>
      <c r="DP267" s="18">
        <f t="shared" si="1495"/>
        <v>45668.84</v>
      </c>
      <c r="DQ267" s="18">
        <f t="shared" si="1495"/>
        <v>60220.73</v>
      </c>
      <c r="DR267" s="18">
        <f t="shared" si="1495"/>
        <v>57739.85</v>
      </c>
      <c r="DS267" s="18">
        <f t="shared" si="1495"/>
        <v>54296.03</v>
      </c>
      <c r="DT267" s="18">
        <f t="shared" ref="DT267:DW267" si="1498">SUM(DT262:DT266)</f>
        <v>63606.77</v>
      </c>
      <c r="DU267" s="18">
        <f t="shared" si="1498"/>
        <v>56850.39</v>
      </c>
      <c r="DV267" s="18">
        <f t="shared" si="1498"/>
        <v>49576.14</v>
      </c>
      <c r="DW267" s="18">
        <f t="shared" si="1498"/>
        <v>48994.05</v>
      </c>
      <c r="DX267" s="18">
        <f t="shared" ref="DX267:EG267" si="1499">SUM(DX262:DX266)</f>
        <v>-547600.7300000001</v>
      </c>
      <c r="DY267" s="18">
        <f t="shared" si="1499"/>
        <v>39362.18</v>
      </c>
      <c r="DZ267" s="18">
        <f t="shared" si="1499"/>
        <v>36351.839999999997</v>
      </c>
      <c r="EA267" s="18">
        <f t="shared" si="1499"/>
        <v>30133.07</v>
      </c>
      <c r="EB267" s="18">
        <f t="shared" si="1499"/>
        <v>25014.85</v>
      </c>
      <c r="EC267" s="18">
        <f t="shared" si="1499"/>
        <v>20681.07</v>
      </c>
      <c r="ED267" s="18">
        <f t="shared" si="1499"/>
        <v>14357.37</v>
      </c>
      <c r="EE267" s="18">
        <f t="shared" si="1499"/>
        <v>10410.65</v>
      </c>
      <c r="EF267" s="18">
        <f t="shared" si="1499"/>
        <v>4452.91</v>
      </c>
      <c r="EG267" s="18">
        <f t="shared" si="1499"/>
        <v>-2961.61</v>
      </c>
      <c r="EH267" s="18">
        <f t="shared" ref="EH267:EI267" si="1500">SUM(EH262:EH266)</f>
        <v>0</v>
      </c>
      <c r="EI267" s="18">
        <f t="shared" si="1500"/>
        <v>0</v>
      </c>
    </row>
    <row r="268" spans="1:139" x14ac:dyDescent="0.2">
      <c r="B268" s="90" t="s">
        <v>153</v>
      </c>
      <c r="D268" s="94">
        <f t="shared" ref="D268:AI268" si="1501">D261+D267</f>
        <v>0</v>
      </c>
      <c r="E268" s="94">
        <f t="shared" si="1501"/>
        <v>0</v>
      </c>
      <c r="F268" s="94">
        <f t="shared" si="1501"/>
        <v>0</v>
      </c>
      <c r="G268" s="94">
        <f t="shared" si="1501"/>
        <v>0</v>
      </c>
      <c r="H268" s="94">
        <f t="shared" si="1501"/>
        <v>0</v>
      </c>
      <c r="I268" s="94">
        <f t="shared" si="1501"/>
        <v>0</v>
      </c>
      <c r="J268" s="94">
        <f t="shared" si="1501"/>
        <v>0</v>
      </c>
      <c r="K268" s="94">
        <f t="shared" si="1501"/>
        <v>0</v>
      </c>
      <c r="L268" s="94">
        <f t="shared" si="1501"/>
        <v>0</v>
      </c>
      <c r="M268" s="94">
        <f t="shared" si="1501"/>
        <v>0</v>
      </c>
      <c r="N268" s="94">
        <f t="shared" si="1501"/>
        <v>0</v>
      </c>
      <c r="O268" s="94">
        <f t="shared" si="1501"/>
        <v>0</v>
      </c>
      <c r="P268" s="94">
        <f t="shared" si="1501"/>
        <v>0</v>
      </c>
      <c r="Q268" s="94">
        <f t="shared" si="1501"/>
        <v>0</v>
      </c>
      <c r="R268" s="94">
        <f t="shared" si="1501"/>
        <v>0</v>
      </c>
      <c r="S268" s="94">
        <f t="shared" si="1501"/>
        <v>0</v>
      </c>
      <c r="T268" s="94">
        <f t="shared" si="1501"/>
        <v>0</v>
      </c>
      <c r="U268" s="94">
        <f t="shared" si="1501"/>
        <v>0</v>
      </c>
      <c r="V268" s="94">
        <f t="shared" si="1501"/>
        <v>0</v>
      </c>
      <c r="W268" s="94">
        <f t="shared" si="1501"/>
        <v>0</v>
      </c>
      <c r="X268" s="94">
        <f t="shared" si="1501"/>
        <v>0</v>
      </c>
      <c r="Y268" s="94">
        <f t="shared" si="1501"/>
        <v>0</v>
      </c>
      <c r="Z268" s="94">
        <f t="shared" si="1501"/>
        <v>0</v>
      </c>
      <c r="AA268" s="94">
        <f t="shared" si="1501"/>
        <v>0</v>
      </c>
      <c r="AB268" s="94">
        <f t="shared" si="1501"/>
        <v>0</v>
      </c>
      <c r="AC268" s="94">
        <f t="shared" si="1501"/>
        <v>0</v>
      </c>
      <c r="AD268" s="94">
        <f t="shared" si="1501"/>
        <v>0</v>
      </c>
      <c r="AE268" s="94">
        <f t="shared" si="1501"/>
        <v>0</v>
      </c>
      <c r="AF268" s="94">
        <f t="shared" si="1501"/>
        <v>0</v>
      </c>
      <c r="AG268" s="94">
        <f t="shared" si="1501"/>
        <v>0</v>
      </c>
      <c r="AH268" s="94">
        <f t="shared" si="1501"/>
        <v>0</v>
      </c>
      <c r="AI268" s="94">
        <f t="shared" si="1501"/>
        <v>0</v>
      </c>
      <c r="AJ268" s="94">
        <f t="shared" ref="AJ268:BO268" si="1502">AJ261+AJ267</f>
        <v>0</v>
      </c>
      <c r="AK268" s="94">
        <f t="shared" si="1502"/>
        <v>0</v>
      </c>
      <c r="AL268" s="94">
        <f t="shared" si="1502"/>
        <v>0</v>
      </c>
      <c r="AM268" s="94">
        <f t="shared" si="1502"/>
        <v>0</v>
      </c>
      <c r="AN268" s="94">
        <f t="shared" si="1502"/>
        <v>0</v>
      </c>
      <c r="AO268" s="94">
        <f t="shared" si="1502"/>
        <v>0</v>
      </c>
      <c r="AP268" s="94">
        <f t="shared" si="1502"/>
        <v>0</v>
      </c>
      <c r="AQ268" s="94">
        <f t="shared" si="1502"/>
        <v>0</v>
      </c>
      <c r="AR268" s="94">
        <f t="shared" si="1502"/>
        <v>0</v>
      </c>
      <c r="AS268" s="94">
        <f t="shared" si="1502"/>
        <v>0</v>
      </c>
      <c r="AT268" s="94">
        <f t="shared" si="1502"/>
        <v>0</v>
      </c>
      <c r="AU268" s="94">
        <f t="shared" si="1502"/>
        <v>0</v>
      </c>
      <c r="AV268" s="94">
        <f t="shared" si="1502"/>
        <v>0</v>
      </c>
      <c r="AW268" s="94">
        <f t="shared" si="1502"/>
        <v>0</v>
      </c>
      <c r="AX268" s="94">
        <f t="shared" si="1502"/>
        <v>0</v>
      </c>
      <c r="AY268" s="94">
        <f t="shared" si="1502"/>
        <v>0</v>
      </c>
      <c r="AZ268" s="94">
        <f t="shared" si="1502"/>
        <v>0</v>
      </c>
      <c r="BA268" s="94">
        <f t="shared" si="1502"/>
        <v>0</v>
      </c>
      <c r="BB268" s="94">
        <f t="shared" si="1502"/>
        <v>0</v>
      </c>
      <c r="BC268" s="94">
        <f t="shared" si="1502"/>
        <v>0</v>
      </c>
      <c r="BD268" s="94">
        <f t="shared" si="1502"/>
        <v>0</v>
      </c>
      <c r="BE268" s="94">
        <f t="shared" si="1502"/>
        <v>0</v>
      </c>
      <c r="BF268" s="94">
        <f t="shared" si="1502"/>
        <v>0</v>
      </c>
      <c r="BG268" s="94">
        <f t="shared" si="1502"/>
        <v>0</v>
      </c>
      <c r="BH268" s="94">
        <f t="shared" si="1502"/>
        <v>0</v>
      </c>
      <c r="BI268" s="94">
        <f t="shared" si="1502"/>
        <v>0</v>
      </c>
      <c r="BJ268" s="94">
        <f t="shared" si="1502"/>
        <v>0</v>
      </c>
      <c r="BK268" s="94">
        <f t="shared" si="1502"/>
        <v>-214.03711678717517</v>
      </c>
      <c r="BL268" s="94">
        <f t="shared" si="1502"/>
        <v>231526.69281921283</v>
      </c>
      <c r="BM268" s="94">
        <f t="shared" si="1502"/>
        <v>251738.25281921282</v>
      </c>
      <c r="BN268" s="94">
        <f t="shared" si="1502"/>
        <v>270427.62281921285</v>
      </c>
      <c r="BO268" s="94">
        <f t="shared" si="1502"/>
        <v>288066.46281921287</v>
      </c>
      <c r="BP268" s="94">
        <f t="shared" ref="BP268:DS268" si="1503">BP261+BP267</f>
        <v>79700.180000000051</v>
      </c>
      <c r="BQ268" s="94">
        <f t="shared" si="1503"/>
        <v>89679.840000000055</v>
      </c>
      <c r="BR268" s="94">
        <f t="shared" si="1503"/>
        <v>99656.530000000057</v>
      </c>
      <c r="BS268" s="94">
        <f t="shared" si="1503"/>
        <v>107618.02000000006</v>
      </c>
      <c r="BT268" s="94">
        <f t="shared" si="1503"/>
        <v>116371.28000000006</v>
      </c>
      <c r="BU268" s="94">
        <f t="shared" si="1503"/>
        <v>127150.79000000005</v>
      </c>
      <c r="BV268" s="94">
        <f t="shared" si="1503"/>
        <v>137537.68000000005</v>
      </c>
      <c r="BW268" s="94">
        <f t="shared" si="1503"/>
        <v>148528.34000000005</v>
      </c>
      <c r="BX268" s="94">
        <f t="shared" si="1503"/>
        <v>160361.78000000006</v>
      </c>
      <c r="BY268" s="94">
        <f t="shared" si="1503"/>
        <v>170249.41000000006</v>
      </c>
      <c r="BZ268" s="94">
        <f t="shared" si="1503"/>
        <v>179550.91000000006</v>
      </c>
      <c r="CA268" s="94">
        <f t="shared" si="1503"/>
        <v>189823.21000000005</v>
      </c>
      <c r="CB268" s="94">
        <f t="shared" si="1503"/>
        <v>52237.48000000001</v>
      </c>
      <c r="CC268" s="94">
        <f t="shared" si="1503"/>
        <v>65076.210000000006</v>
      </c>
      <c r="CD268" s="94">
        <f t="shared" si="1503"/>
        <v>78355.540000000008</v>
      </c>
      <c r="CE268" s="94">
        <f t="shared" si="1503"/>
        <v>89937.780000000013</v>
      </c>
      <c r="CF268" s="94">
        <f t="shared" si="1503"/>
        <v>99516.940000000017</v>
      </c>
      <c r="CG268" s="94">
        <f t="shared" si="1503"/>
        <v>110992.64000000001</v>
      </c>
      <c r="CH268" s="94">
        <f t="shared" si="1503"/>
        <v>126465.74000000002</v>
      </c>
      <c r="CI268" s="94">
        <f t="shared" si="1503"/>
        <v>139720.64000000001</v>
      </c>
      <c r="CJ268" s="94">
        <f t="shared" ref="CJ268:CU268" si="1504">CJ261+CJ267</f>
        <v>151255.32</v>
      </c>
      <c r="CK268" s="94">
        <f t="shared" si="1504"/>
        <v>165541.69</v>
      </c>
      <c r="CL268" s="94">
        <f t="shared" si="1504"/>
        <v>182331.64</v>
      </c>
      <c r="CM268" s="94">
        <f t="shared" si="1504"/>
        <v>204589.02000000002</v>
      </c>
      <c r="CN268" s="94">
        <f t="shared" si="1504"/>
        <v>96021.28</v>
      </c>
      <c r="CO268" s="94">
        <f t="shared" si="1504"/>
        <v>134000.01</v>
      </c>
      <c r="CP268" s="94">
        <f t="shared" si="1504"/>
        <v>164360.79</v>
      </c>
      <c r="CQ268" s="94">
        <f t="shared" si="1504"/>
        <v>197367.99</v>
      </c>
      <c r="CR268" s="94">
        <f t="shared" si="1504"/>
        <v>233153.25999999998</v>
      </c>
      <c r="CS268" s="94">
        <f t="shared" si="1504"/>
        <v>268887.46999999997</v>
      </c>
      <c r="CT268" s="94">
        <f t="shared" si="1504"/>
        <v>306288.98</v>
      </c>
      <c r="CU268" s="94">
        <f t="shared" si="1504"/>
        <v>345355.01</v>
      </c>
      <c r="CV268" s="94">
        <f t="shared" ref="CV268:DH268" si="1505">CV261+CV267</f>
        <v>386661.4</v>
      </c>
      <c r="CW268" s="94">
        <f t="shared" si="1505"/>
        <v>429983.24</v>
      </c>
      <c r="CX268" s="94">
        <f t="shared" si="1505"/>
        <v>474374.77999999997</v>
      </c>
      <c r="CY268" s="94">
        <f t="shared" si="1505"/>
        <v>520417.27999999997</v>
      </c>
      <c r="CZ268" s="94">
        <f t="shared" si="1505"/>
        <v>223413.85999999993</v>
      </c>
      <c r="DA268" s="94">
        <f t="shared" si="1505"/>
        <v>270918.36999999994</v>
      </c>
      <c r="DB268" s="94">
        <f t="shared" si="1505"/>
        <v>317537.72999999992</v>
      </c>
      <c r="DC268" s="94">
        <f t="shared" si="1505"/>
        <v>365403.39999999991</v>
      </c>
      <c r="DD268" s="94">
        <f t="shared" si="1505"/>
        <v>412894.1399999999</v>
      </c>
      <c r="DE268" s="94">
        <f t="shared" si="1505"/>
        <v>459691.12999999989</v>
      </c>
      <c r="DF268" s="94">
        <f t="shared" si="1505"/>
        <v>507220.92999999988</v>
      </c>
      <c r="DG268" s="94">
        <f t="shared" si="1505"/>
        <v>555246.71999999986</v>
      </c>
      <c r="DH268" s="94">
        <f t="shared" si="1505"/>
        <v>601069.47999999986</v>
      </c>
      <c r="DI268" s="94">
        <f t="shared" si="1503"/>
        <v>645238.74999999988</v>
      </c>
      <c r="DJ268" s="94">
        <f t="shared" si="1503"/>
        <v>691096.05999999982</v>
      </c>
      <c r="DK268" s="94">
        <f t="shared" si="1503"/>
        <v>738319.32999999984</v>
      </c>
      <c r="DL268" s="94">
        <f t="shared" si="1503"/>
        <v>229895.13</v>
      </c>
      <c r="DM268" s="94">
        <f t="shared" si="1503"/>
        <v>275569.51</v>
      </c>
      <c r="DN268" s="94">
        <f t="shared" si="1503"/>
        <v>325241.75</v>
      </c>
      <c r="DO268" s="94">
        <f t="shared" si="1503"/>
        <v>373478.1</v>
      </c>
      <c r="DP268" s="94">
        <f t="shared" si="1503"/>
        <v>419146.93999999994</v>
      </c>
      <c r="DQ268" s="94">
        <f t="shared" si="1503"/>
        <v>479367.66999999993</v>
      </c>
      <c r="DR268" s="94">
        <f t="shared" si="1503"/>
        <v>537107.5199999999</v>
      </c>
      <c r="DS268" s="94">
        <f t="shared" si="1503"/>
        <v>591403.54999999993</v>
      </c>
      <c r="DT268" s="94">
        <f t="shared" ref="DT268:DW268" si="1506">DT261+DT267</f>
        <v>655010.31999999995</v>
      </c>
      <c r="DU268" s="94">
        <f t="shared" si="1506"/>
        <v>711860.71</v>
      </c>
      <c r="DV268" s="94">
        <f t="shared" si="1506"/>
        <v>761436.85</v>
      </c>
      <c r="DW268" s="94">
        <f t="shared" si="1506"/>
        <v>810430.9</v>
      </c>
      <c r="DX268" s="94">
        <f t="shared" ref="DX268:EG268" si="1507">DX261+DX267</f>
        <v>262830.16999999993</v>
      </c>
      <c r="DY268" s="94">
        <f t="shared" si="1507"/>
        <v>302192.34999999992</v>
      </c>
      <c r="DZ268" s="94">
        <f t="shared" si="1507"/>
        <v>338544.18999999994</v>
      </c>
      <c r="EA268" s="94">
        <f t="shared" si="1507"/>
        <v>368677.25999999995</v>
      </c>
      <c r="EB268" s="94">
        <f t="shared" si="1507"/>
        <v>393692.10999999993</v>
      </c>
      <c r="EC268" s="94">
        <f t="shared" si="1507"/>
        <v>414373.17999999993</v>
      </c>
      <c r="ED268" s="94">
        <f t="shared" si="1507"/>
        <v>428730.54999999993</v>
      </c>
      <c r="EE268" s="94">
        <f t="shared" si="1507"/>
        <v>439141.19999999995</v>
      </c>
      <c r="EF268" s="94">
        <f t="shared" si="1507"/>
        <v>443594.10999999993</v>
      </c>
      <c r="EG268" s="94">
        <f t="shared" si="1507"/>
        <v>440632.49999999994</v>
      </c>
      <c r="EH268" s="94">
        <f t="shared" ref="EH268:EI268" si="1508">EH261+EH267</f>
        <v>440632.49999999994</v>
      </c>
      <c r="EI268" s="94">
        <f t="shared" si="1508"/>
        <v>440632.49999999994</v>
      </c>
    </row>
    <row r="269" spans="1:139" x14ac:dyDescent="0.2">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c r="AV269" s="91"/>
      <c r="AW269" s="91"/>
      <c r="AX269" s="91"/>
      <c r="AY269" s="91"/>
      <c r="AZ269" s="91"/>
      <c r="BA269" s="91"/>
      <c r="BB269" s="91"/>
      <c r="BC269" s="91"/>
      <c r="BD269" s="91"/>
      <c r="BE269" s="91"/>
      <c r="BF269" s="91"/>
      <c r="BG269" s="91"/>
      <c r="BH269" s="91"/>
      <c r="BI269" s="91"/>
      <c r="BJ269" s="91"/>
      <c r="BK269" s="91"/>
      <c r="BL269" s="91"/>
      <c r="BM269" s="91"/>
      <c r="BN269" s="91"/>
      <c r="BO269" s="91"/>
      <c r="BP269" s="91"/>
      <c r="BQ269" s="91"/>
      <c r="BR269" s="91"/>
      <c r="BS269" s="91"/>
      <c r="BT269" s="91"/>
      <c r="BU269" s="91"/>
      <c r="BV269" s="91"/>
      <c r="BW269" s="91"/>
      <c r="BX269" s="91"/>
      <c r="BY269" s="91"/>
      <c r="BZ269" s="91"/>
      <c r="CA269" s="91"/>
      <c r="CB269" s="91"/>
      <c r="CC269" s="91"/>
      <c r="CD269" s="91"/>
      <c r="CE269" s="91"/>
      <c r="CF269" s="91"/>
      <c r="CG269" s="91"/>
      <c r="CH269" s="91"/>
      <c r="CI269" s="91"/>
      <c r="CJ269" s="91"/>
      <c r="CK269" s="91"/>
      <c r="CL269" s="91"/>
      <c r="CM269" s="91"/>
      <c r="CN269" s="91"/>
      <c r="CO269" s="91"/>
      <c r="CP269" s="91"/>
      <c r="CQ269" s="91"/>
      <c r="CR269" s="91"/>
      <c r="CS269" s="91"/>
      <c r="CT269" s="91"/>
      <c r="CU269" s="91"/>
      <c r="CV269" s="91"/>
      <c r="CW269" s="91"/>
      <c r="CX269" s="91"/>
      <c r="CY269" s="91"/>
      <c r="CZ269" s="91"/>
      <c r="DA269" s="91"/>
      <c r="DB269" s="91"/>
      <c r="DC269" s="91"/>
      <c r="DD269" s="91"/>
      <c r="DE269" s="91"/>
      <c r="DF269" s="91"/>
      <c r="DG269" s="91"/>
      <c r="DH269" s="91"/>
      <c r="DI269" s="91"/>
      <c r="DJ269" s="91"/>
      <c r="DK269" s="91"/>
      <c r="DL269" s="91"/>
      <c r="DM269" s="91"/>
      <c r="DN269" s="91"/>
      <c r="DO269" s="91"/>
      <c r="DP269" s="91"/>
      <c r="DQ269" s="91"/>
      <c r="DR269" s="91"/>
      <c r="DS269" s="91"/>
      <c r="DT269" s="91"/>
      <c r="DU269" s="91"/>
      <c r="DV269" s="91"/>
      <c r="DW269" s="91"/>
      <c r="DX269" s="91"/>
      <c r="DY269" s="91"/>
      <c r="DZ269" s="91"/>
      <c r="EA269" s="91"/>
      <c r="EB269" s="91"/>
      <c r="EC269" s="91"/>
      <c r="ED269" s="91"/>
      <c r="EE269" s="91"/>
      <c r="EF269" s="91"/>
      <c r="EG269" s="91"/>
      <c r="EH269" s="91"/>
      <c r="EI269" s="91"/>
    </row>
    <row r="270" spans="1:139" ht="10.5" x14ac:dyDescent="0.25">
      <c r="A270" s="89" t="s">
        <v>232</v>
      </c>
      <c r="C270" s="91">
        <v>18237331</v>
      </c>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c r="BB270" s="90"/>
      <c r="BC270" s="90"/>
      <c r="BD270" s="90"/>
      <c r="BE270" s="90"/>
      <c r="BF270" s="90"/>
      <c r="BG270" s="90"/>
      <c r="BH270" s="90"/>
      <c r="BI270" s="90"/>
      <c r="BJ270" s="90"/>
      <c r="BK270" s="90"/>
      <c r="BL270" s="90"/>
      <c r="BM270" s="90"/>
      <c r="BN270" s="90"/>
      <c r="BO270" s="90"/>
      <c r="BP270" s="90"/>
      <c r="BQ270" s="90"/>
      <c r="BR270" s="90"/>
      <c r="BS270" s="90"/>
      <c r="BT270" s="90"/>
      <c r="BU270" s="90"/>
      <c r="BV270" s="90"/>
      <c r="BW270" s="90"/>
      <c r="BX270" s="90"/>
      <c r="BY270" s="90"/>
      <c r="BZ270" s="90"/>
      <c r="CA270" s="90"/>
      <c r="CB270" s="90"/>
      <c r="CC270" s="90"/>
      <c r="CD270" s="90"/>
      <c r="CE270" s="90"/>
      <c r="CF270" s="90"/>
      <c r="CG270" s="90"/>
      <c r="DV270" s="92"/>
      <c r="DW270" s="92"/>
      <c r="DX270" s="92"/>
      <c r="DY270" s="92"/>
      <c r="DZ270" s="92"/>
      <c r="EA270" s="92"/>
      <c r="EB270" s="92"/>
      <c r="EC270" s="92"/>
      <c r="ED270" s="92"/>
      <c r="EE270" s="92"/>
      <c r="EF270" s="92"/>
      <c r="EG270" s="92"/>
      <c r="EH270" s="92"/>
      <c r="EI270" s="92"/>
    </row>
    <row r="271" spans="1:139" x14ac:dyDescent="0.2">
      <c r="B271" s="90" t="s">
        <v>149</v>
      </c>
      <c r="C271" s="91">
        <v>25400731</v>
      </c>
      <c r="D271" s="94">
        <v>0</v>
      </c>
      <c r="E271" s="94">
        <f t="shared" ref="E271:AJ271" si="1509">D278</f>
        <v>0</v>
      </c>
      <c r="F271" s="94">
        <f t="shared" si="1509"/>
        <v>0</v>
      </c>
      <c r="G271" s="94">
        <f t="shared" si="1509"/>
        <v>0</v>
      </c>
      <c r="H271" s="94">
        <f t="shared" si="1509"/>
        <v>0</v>
      </c>
      <c r="I271" s="94">
        <f t="shared" si="1509"/>
        <v>0</v>
      </c>
      <c r="J271" s="94">
        <f t="shared" si="1509"/>
        <v>0</v>
      </c>
      <c r="K271" s="94">
        <f t="shared" si="1509"/>
        <v>0</v>
      </c>
      <c r="L271" s="94">
        <f t="shared" si="1509"/>
        <v>0</v>
      </c>
      <c r="M271" s="94">
        <f t="shared" si="1509"/>
        <v>0</v>
      </c>
      <c r="N271" s="94">
        <f t="shared" si="1509"/>
        <v>0</v>
      </c>
      <c r="O271" s="94">
        <f t="shared" si="1509"/>
        <v>0</v>
      </c>
      <c r="P271" s="94">
        <f t="shared" si="1509"/>
        <v>0</v>
      </c>
      <c r="Q271" s="94">
        <f t="shared" si="1509"/>
        <v>0</v>
      </c>
      <c r="R271" s="94">
        <f t="shared" si="1509"/>
        <v>0</v>
      </c>
      <c r="S271" s="94">
        <f t="shared" si="1509"/>
        <v>0</v>
      </c>
      <c r="T271" s="94">
        <f t="shared" si="1509"/>
        <v>0</v>
      </c>
      <c r="U271" s="94">
        <f t="shared" si="1509"/>
        <v>0</v>
      </c>
      <c r="V271" s="94">
        <f t="shared" si="1509"/>
        <v>0</v>
      </c>
      <c r="W271" s="94">
        <f t="shared" si="1509"/>
        <v>0</v>
      </c>
      <c r="X271" s="94">
        <f t="shared" si="1509"/>
        <v>0</v>
      </c>
      <c r="Y271" s="94">
        <f t="shared" si="1509"/>
        <v>0</v>
      </c>
      <c r="Z271" s="94">
        <f t="shared" si="1509"/>
        <v>0</v>
      </c>
      <c r="AA271" s="94">
        <f t="shared" si="1509"/>
        <v>0</v>
      </c>
      <c r="AB271" s="94">
        <f t="shared" si="1509"/>
        <v>0</v>
      </c>
      <c r="AC271" s="94">
        <f t="shared" si="1509"/>
        <v>0</v>
      </c>
      <c r="AD271" s="94">
        <f t="shared" si="1509"/>
        <v>0</v>
      </c>
      <c r="AE271" s="94">
        <f t="shared" si="1509"/>
        <v>0</v>
      </c>
      <c r="AF271" s="94">
        <f t="shared" si="1509"/>
        <v>0</v>
      </c>
      <c r="AG271" s="94">
        <f t="shared" si="1509"/>
        <v>0</v>
      </c>
      <c r="AH271" s="94">
        <f t="shared" si="1509"/>
        <v>0</v>
      </c>
      <c r="AI271" s="94">
        <f t="shared" si="1509"/>
        <v>0</v>
      </c>
      <c r="AJ271" s="94">
        <f t="shared" si="1509"/>
        <v>0</v>
      </c>
      <c r="AK271" s="94">
        <f t="shared" ref="AK271:BP271" si="1510">AJ278</f>
        <v>0</v>
      </c>
      <c r="AL271" s="94">
        <f t="shared" si="1510"/>
        <v>0</v>
      </c>
      <c r="AM271" s="94">
        <f t="shared" si="1510"/>
        <v>0</v>
      </c>
      <c r="AN271" s="94">
        <f t="shared" si="1510"/>
        <v>0</v>
      </c>
      <c r="AO271" s="94">
        <f t="shared" si="1510"/>
        <v>0</v>
      </c>
      <c r="AP271" s="94">
        <f t="shared" si="1510"/>
        <v>0</v>
      </c>
      <c r="AQ271" s="94">
        <f t="shared" si="1510"/>
        <v>0</v>
      </c>
      <c r="AR271" s="94">
        <f t="shared" si="1510"/>
        <v>0</v>
      </c>
      <c r="AS271" s="94">
        <f t="shared" si="1510"/>
        <v>0</v>
      </c>
      <c r="AT271" s="94">
        <f t="shared" si="1510"/>
        <v>0</v>
      </c>
      <c r="AU271" s="94">
        <f t="shared" si="1510"/>
        <v>0</v>
      </c>
      <c r="AV271" s="94">
        <f t="shared" si="1510"/>
        <v>0</v>
      </c>
      <c r="AW271" s="94">
        <f t="shared" si="1510"/>
        <v>0</v>
      </c>
      <c r="AX271" s="94">
        <f t="shared" si="1510"/>
        <v>0</v>
      </c>
      <c r="AY271" s="94">
        <f t="shared" si="1510"/>
        <v>0</v>
      </c>
      <c r="AZ271" s="94">
        <f t="shared" si="1510"/>
        <v>0</v>
      </c>
      <c r="BA271" s="94">
        <f t="shared" si="1510"/>
        <v>0</v>
      </c>
      <c r="BB271" s="94">
        <f t="shared" si="1510"/>
        <v>0</v>
      </c>
      <c r="BC271" s="94">
        <f t="shared" si="1510"/>
        <v>0</v>
      </c>
      <c r="BD271" s="94">
        <f t="shared" si="1510"/>
        <v>0</v>
      </c>
      <c r="BE271" s="94">
        <f t="shared" si="1510"/>
        <v>0</v>
      </c>
      <c r="BF271" s="94">
        <f t="shared" si="1510"/>
        <v>0</v>
      </c>
      <c r="BG271" s="94">
        <f t="shared" si="1510"/>
        <v>0</v>
      </c>
      <c r="BH271" s="94">
        <f t="shared" si="1510"/>
        <v>0</v>
      </c>
      <c r="BI271" s="94">
        <f t="shared" si="1510"/>
        <v>0</v>
      </c>
      <c r="BJ271" s="94">
        <f t="shared" si="1510"/>
        <v>0</v>
      </c>
      <c r="BK271" s="94">
        <f t="shared" si="1510"/>
        <v>0</v>
      </c>
      <c r="BL271" s="94">
        <f t="shared" si="1510"/>
        <v>126.81378479105609</v>
      </c>
      <c r="BM271" s="94">
        <f t="shared" si="1510"/>
        <v>45813.179120149296</v>
      </c>
      <c r="BN271" s="94">
        <f t="shared" si="1510"/>
        <v>51320.973264284781</v>
      </c>
      <c r="BO271" s="94">
        <f t="shared" si="1510"/>
        <v>56911.915552028229</v>
      </c>
      <c r="BP271" s="94">
        <f t="shared" si="1510"/>
        <v>62731.581484149996</v>
      </c>
      <c r="BQ271" s="94">
        <f t="shared" ref="BQ271:CJ271" si="1511">BP278</f>
        <v>25428.450008225169</v>
      </c>
      <c r="BR271" s="94">
        <f t="shared" si="1511"/>
        <v>31238.741779651977</v>
      </c>
      <c r="BS271" s="94">
        <f t="shared" si="1511"/>
        <v>37476.501420620989</v>
      </c>
      <c r="BT271" s="94">
        <f t="shared" si="1511"/>
        <v>44218.492577993078</v>
      </c>
      <c r="BU271" s="94">
        <f t="shared" si="1511"/>
        <v>51586.034672673057</v>
      </c>
      <c r="BV271" s="94">
        <f t="shared" si="1511"/>
        <v>59681.339874343394</v>
      </c>
      <c r="BW271" s="94">
        <f t="shared" si="1511"/>
        <v>68335.002283659895</v>
      </c>
      <c r="BX271" s="94">
        <f t="shared" si="1511"/>
        <v>77573.18598638667</v>
      </c>
      <c r="BY271" s="94">
        <f t="shared" si="1511"/>
        <v>88007.383963064072</v>
      </c>
      <c r="BZ271" s="94">
        <f t="shared" si="1511"/>
        <v>98798.380719242923</v>
      </c>
      <c r="CA271" s="94">
        <f t="shared" si="1511"/>
        <v>108749.27228467449</v>
      </c>
      <c r="CB271" s="94">
        <f t="shared" si="1511"/>
        <v>117896.46723307845</v>
      </c>
      <c r="CC271" s="94">
        <f t="shared" si="1511"/>
        <v>48605.53744935368</v>
      </c>
      <c r="CD271" s="94">
        <f t="shared" si="1511"/>
        <v>56281.533974374986</v>
      </c>
      <c r="CE271" s="94">
        <f t="shared" si="1511"/>
        <v>63712.393498381716</v>
      </c>
      <c r="CF271" s="94">
        <f t="shared" si="1511"/>
        <v>71107.071570184373</v>
      </c>
      <c r="CG271" s="94">
        <f t="shared" si="1511"/>
        <v>78358.816093738817</v>
      </c>
      <c r="CH271" s="94">
        <f t="shared" si="1511"/>
        <v>85357.40485376578</v>
      </c>
      <c r="CI271" s="94">
        <f t="shared" si="1511"/>
        <v>92418.137363598405</v>
      </c>
      <c r="CJ271" s="94">
        <f t="shared" si="1511"/>
        <v>99355.368366349008</v>
      </c>
      <c r="CK271" s="94">
        <f t="shared" ref="CK271" si="1512">CJ278</f>
        <v>105359.488366349</v>
      </c>
      <c r="CL271" s="94">
        <f t="shared" ref="CL271" si="1513">CK278</f>
        <v>110543.97836634901</v>
      </c>
      <c r="CM271" s="94">
        <f t="shared" ref="CM271" si="1514">CL278</f>
        <v>115457.878366349</v>
      </c>
      <c r="CN271" s="94">
        <f t="shared" ref="CN271" si="1515">CM278</f>
        <v>120925.498366349</v>
      </c>
      <c r="CO271" s="94">
        <f t="shared" ref="CO271" si="1516">CN278</f>
        <v>26705.279999999984</v>
      </c>
      <c r="CP271" s="94">
        <f t="shared" ref="CP271" si="1517">CO278</f>
        <v>31638.149999999983</v>
      </c>
      <c r="CQ271" s="94">
        <f t="shared" ref="CQ271" si="1518">CP278</f>
        <v>35056.639999999985</v>
      </c>
      <c r="CR271" s="94">
        <f t="shared" ref="CR271" si="1519">CQ278</f>
        <v>38470.679999999986</v>
      </c>
      <c r="CS271" s="94">
        <f t="shared" ref="CS271" si="1520">CR278</f>
        <v>41913.359999999986</v>
      </c>
      <c r="CT271" s="94">
        <f t="shared" ref="CT271" si="1521">CS278</f>
        <v>45116.389999999985</v>
      </c>
      <c r="CU271" s="94">
        <f t="shared" ref="CU271" si="1522">CT278</f>
        <v>48259.379999999983</v>
      </c>
      <c r="CV271" s="94">
        <f t="shared" ref="CV271" si="1523">CU278</f>
        <v>51312.459999999985</v>
      </c>
      <c r="CW271" s="94">
        <f t="shared" ref="CW271" si="1524">CV278</f>
        <v>54357.789999999986</v>
      </c>
      <c r="CX271" s="94">
        <f t="shared" ref="CX271" si="1525">CW278</f>
        <v>57427.51999999999</v>
      </c>
      <c r="CY271" s="94">
        <f t="shared" ref="CY271" si="1526">CX278</f>
        <v>60503.239999999991</v>
      </c>
      <c r="CZ271" s="94">
        <f t="shared" ref="CZ271" si="1527">CY278</f>
        <v>63682.889999999992</v>
      </c>
      <c r="DA271" s="94">
        <f t="shared" ref="DA271" si="1528">CZ278</f>
        <v>15606.370000000003</v>
      </c>
      <c r="DB271" s="94">
        <f t="shared" ref="DB271" si="1529">DA278</f>
        <v>18856.400000000001</v>
      </c>
      <c r="DC271" s="94">
        <f t="shared" ref="DC271" si="1530">DB278</f>
        <v>22115.160000000003</v>
      </c>
      <c r="DD271" s="94">
        <f t="shared" ref="DD271" si="1531">DC278</f>
        <v>25356.730000000003</v>
      </c>
      <c r="DE271" s="94">
        <f t="shared" ref="DE271" si="1532">DD278</f>
        <v>28591.140000000003</v>
      </c>
      <c r="DF271" s="94">
        <f t="shared" ref="DF271" si="1533">DE278</f>
        <v>31675.47</v>
      </c>
      <c r="DG271" s="94">
        <f t="shared" ref="DG271" si="1534">DF278</f>
        <v>34656.340000000004</v>
      </c>
      <c r="DH271" s="94">
        <f t="shared" ref="DH271" si="1535">DG278</f>
        <v>37662.86</v>
      </c>
      <c r="DI271" s="94">
        <f t="shared" ref="DI271" si="1536">DH278</f>
        <v>40607.89</v>
      </c>
      <c r="DJ271" s="94">
        <f t="shared" ref="DJ271" si="1537">DI278</f>
        <v>43497</v>
      </c>
      <c r="DK271" s="94">
        <f t="shared" ref="DK271" si="1538">DJ278</f>
        <v>46371.93</v>
      </c>
      <c r="DL271" s="94">
        <f t="shared" ref="DL271" si="1539">DK278</f>
        <v>49294.17</v>
      </c>
      <c r="DM271" s="94">
        <f t="shared" ref="DM271" si="1540">DL278</f>
        <v>14551.559999999998</v>
      </c>
      <c r="DN271" s="94">
        <f t="shared" ref="DN271" si="1541">DM278</f>
        <v>17438.659999999996</v>
      </c>
      <c r="DO271" s="94">
        <f t="shared" ref="DO271" si="1542">DN278</f>
        <v>20584.689999999995</v>
      </c>
      <c r="DP271" s="94">
        <f t="shared" ref="DP271" si="1543">DO278</f>
        <v>23562.059999999994</v>
      </c>
      <c r="DQ271" s="94">
        <f t="shared" ref="DQ271" si="1544">DP278</f>
        <v>26405.559999999994</v>
      </c>
      <c r="DR271" s="94">
        <f t="shared" ref="DR271" si="1545">DQ278</f>
        <v>30055.189999999995</v>
      </c>
      <c r="DS271" s="94">
        <f t="shared" ref="DS271" si="1546">DR278</f>
        <v>33428.569999999992</v>
      </c>
      <c r="DT271" s="94">
        <f t="shared" ref="DT271" si="1547">DS278</f>
        <v>36477.709999999992</v>
      </c>
      <c r="DU271" s="94">
        <f t="shared" ref="DU271" si="1548">DT278</f>
        <v>40261.839999999989</v>
      </c>
      <c r="DV271" s="94">
        <f t="shared" ref="DV271" si="1549">DU278</f>
        <v>44246.429999999993</v>
      </c>
      <c r="DW271" s="94">
        <f t="shared" ref="DW271" si="1550">DV278</f>
        <v>47990.659999999996</v>
      </c>
      <c r="DX271" s="94">
        <f t="shared" ref="DX271" si="1551">DW278</f>
        <v>52155.789999999994</v>
      </c>
      <c r="DY271" s="94">
        <f t="shared" ref="DY271" si="1552">DX278</f>
        <v>19743.699999999993</v>
      </c>
      <c r="DZ271" s="94">
        <f t="shared" ref="DZ271" si="1553">DY278</f>
        <v>23668.999999999993</v>
      </c>
      <c r="EA271" s="94">
        <f t="shared" ref="EA271" si="1554">DZ278</f>
        <v>27883.819999999992</v>
      </c>
      <c r="EB271" s="94">
        <f t="shared" ref="EB271" si="1555">EA278</f>
        <v>32168.209999999992</v>
      </c>
      <c r="EC271" s="94">
        <f t="shared" ref="EC271" si="1556">EB278</f>
        <v>36588.709999999992</v>
      </c>
      <c r="ED271" s="94">
        <f t="shared" ref="ED271" si="1557">EC278</f>
        <v>40866.569999999992</v>
      </c>
      <c r="EE271" s="94">
        <f t="shared" ref="EE271" si="1558">ED278</f>
        <v>45067.399999999994</v>
      </c>
      <c r="EF271" s="94">
        <f t="shared" ref="EF271" si="1559">EE278</f>
        <v>49144.06</v>
      </c>
      <c r="EG271" s="94">
        <f t="shared" ref="EG271" si="1560">EF278</f>
        <v>53605.32</v>
      </c>
      <c r="EH271" s="94">
        <f t="shared" ref="EH271" si="1561">EG278</f>
        <v>58730.65</v>
      </c>
      <c r="EI271" s="94">
        <f t="shared" ref="EI271" si="1562">EH278</f>
        <v>58730.65</v>
      </c>
    </row>
    <row r="272" spans="1:139" x14ac:dyDescent="0.2">
      <c r="B272" s="90" t="s">
        <v>150</v>
      </c>
      <c r="C272" s="90"/>
      <c r="D272" s="22">
        <v>0</v>
      </c>
      <c r="E272" s="22">
        <v>0</v>
      </c>
      <c r="F272" s="22">
        <v>0</v>
      </c>
      <c r="G272" s="22">
        <v>0</v>
      </c>
      <c r="H272" s="22">
        <v>0</v>
      </c>
      <c r="I272" s="22">
        <v>0</v>
      </c>
      <c r="J272" s="22">
        <v>0</v>
      </c>
      <c r="K272" s="22">
        <v>0</v>
      </c>
      <c r="L272" s="22">
        <v>0</v>
      </c>
      <c r="M272" s="22">
        <v>0</v>
      </c>
      <c r="N272" s="22">
        <v>0</v>
      </c>
      <c r="O272" s="22">
        <v>0</v>
      </c>
      <c r="P272" s="22">
        <v>0</v>
      </c>
      <c r="Q272" s="22">
        <v>0</v>
      </c>
      <c r="R272" s="22">
        <v>0</v>
      </c>
      <c r="S272" s="22">
        <v>0</v>
      </c>
      <c r="T272" s="22">
        <v>0</v>
      </c>
      <c r="U272" s="22">
        <v>0</v>
      </c>
      <c r="V272" s="22">
        <v>0</v>
      </c>
      <c r="W272" s="22">
        <v>0</v>
      </c>
      <c r="X272" s="22">
        <v>0</v>
      </c>
      <c r="Y272" s="22">
        <v>0</v>
      </c>
      <c r="Z272" s="22">
        <v>0</v>
      </c>
      <c r="AA272" s="22">
        <v>0</v>
      </c>
      <c r="AB272" s="22">
        <v>0</v>
      </c>
      <c r="AC272" s="22">
        <v>0</v>
      </c>
      <c r="AD272" s="22">
        <v>0</v>
      </c>
      <c r="AE272" s="22">
        <v>0</v>
      </c>
      <c r="AF272" s="22">
        <v>0</v>
      </c>
      <c r="AG272" s="22">
        <v>0</v>
      </c>
      <c r="AH272" s="22">
        <v>0</v>
      </c>
      <c r="AI272" s="22">
        <v>0</v>
      </c>
      <c r="AJ272" s="22">
        <v>0</v>
      </c>
      <c r="AK272" s="22">
        <v>0</v>
      </c>
      <c r="AL272" s="22">
        <v>0</v>
      </c>
      <c r="AM272" s="22">
        <v>0</v>
      </c>
      <c r="AN272" s="22">
        <v>0</v>
      </c>
      <c r="AO272" s="22">
        <v>0</v>
      </c>
      <c r="AP272" s="22">
        <v>0</v>
      </c>
      <c r="AQ272" s="22">
        <v>0</v>
      </c>
      <c r="AR272" s="22">
        <v>0</v>
      </c>
      <c r="AS272" s="22">
        <v>0</v>
      </c>
      <c r="AT272" s="22">
        <v>0</v>
      </c>
      <c r="AU272" s="22">
        <v>0</v>
      </c>
      <c r="AV272" s="22">
        <v>0</v>
      </c>
      <c r="AW272" s="22">
        <v>0</v>
      </c>
      <c r="AX272" s="22">
        <v>0</v>
      </c>
      <c r="AY272" s="22">
        <v>0</v>
      </c>
      <c r="AZ272" s="22">
        <v>0</v>
      </c>
      <c r="BA272" s="22">
        <v>0</v>
      </c>
      <c r="BB272" s="22">
        <v>0</v>
      </c>
      <c r="BC272" s="22">
        <v>0</v>
      </c>
      <c r="BD272" s="22">
        <v>0</v>
      </c>
      <c r="BE272" s="22">
        <v>0</v>
      </c>
      <c r="BF272" s="22">
        <v>0</v>
      </c>
      <c r="BG272" s="22">
        <v>0</v>
      </c>
      <c r="BH272" s="22">
        <v>0</v>
      </c>
      <c r="BI272" s="22">
        <v>0</v>
      </c>
      <c r="BJ272" s="22">
        <v>0</v>
      </c>
      <c r="BK272" s="22">
        <v>0</v>
      </c>
      <c r="BL272" s="22">
        <v>0</v>
      </c>
      <c r="BM272" s="22">
        <v>0</v>
      </c>
      <c r="BN272" s="22">
        <v>0</v>
      </c>
      <c r="BO272" s="22">
        <v>0</v>
      </c>
      <c r="BP272" s="22">
        <v>-42951.678044791057</v>
      </c>
      <c r="BQ272" s="22">
        <v>0</v>
      </c>
      <c r="BR272" s="22">
        <v>0</v>
      </c>
      <c r="BS272" s="22">
        <v>0</v>
      </c>
      <c r="BT272" s="22">
        <v>0</v>
      </c>
      <c r="BU272" s="22">
        <v>0</v>
      </c>
      <c r="BV272" s="22">
        <v>0</v>
      </c>
      <c r="BW272" s="22">
        <v>0</v>
      </c>
      <c r="BX272" s="22">
        <v>0</v>
      </c>
      <c r="BY272" s="22">
        <v>0</v>
      </c>
      <c r="BZ272" s="22">
        <v>0</v>
      </c>
      <c r="CA272" s="22">
        <v>0</v>
      </c>
      <c r="CB272" s="22">
        <v>-77573.18598638667</v>
      </c>
      <c r="CC272" s="22">
        <v>0</v>
      </c>
      <c r="CD272" s="22">
        <v>0</v>
      </c>
      <c r="CE272" s="22">
        <v>0</v>
      </c>
      <c r="CF272" s="22">
        <v>0</v>
      </c>
      <c r="CG272" s="22">
        <v>0</v>
      </c>
      <c r="CH272" s="22">
        <v>0</v>
      </c>
      <c r="CI272" s="22">
        <v>0</v>
      </c>
      <c r="CJ272" s="22">
        <v>0</v>
      </c>
      <c r="CK272" s="22">
        <v>0</v>
      </c>
      <c r="CL272" s="22">
        <v>0</v>
      </c>
      <c r="CM272" s="22">
        <v>0</v>
      </c>
      <c r="CN272" s="22">
        <v>-99355.368366349008</v>
      </c>
      <c r="CO272" s="22">
        <v>0</v>
      </c>
      <c r="CP272" s="22">
        <v>0</v>
      </c>
      <c r="CQ272" s="22">
        <v>0</v>
      </c>
      <c r="CR272" s="22">
        <v>0</v>
      </c>
      <c r="CS272" s="22">
        <v>0</v>
      </c>
      <c r="CT272" s="22">
        <v>0</v>
      </c>
      <c r="CU272" s="22">
        <v>0</v>
      </c>
      <c r="CV272" s="22">
        <v>0</v>
      </c>
      <c r="CW272" s="22">
        <v>0</v>
      </c>
      <c r="CX272" s="22">
        <v>0</v>
      </c>
      <c r="CY272" s="22">
        <v>0</v>
      </c>
      <c r="CZ272" s="22">
        <v>-37286.102574694291</v>
      </c>
      <c r="DA272" s="22">
        <v>0</v>
      </c>
      <c r="DB272" s="22">
        <v>0</v>
      </c>
      <c r="DC272" s="22">
        <v>0</v>
      </c>
      <c r="DD272" s="22">
        <v>0</v>
      </c>
      <c r="DE272" s="22">
        <v>0</v>
      </c>
      <c r="DF272" s="22">
        <v>0</v>
      </c>
      <c r="DG272" s="22">
        <v>0</v>
      </c>
      <c r="DH272" s="22">
        <v>0</v>
      </c>
      <c r="DI272" s="22">
        <v>0</v>
      </c>
      <c r="DJ272" s="22">
        <v>0</v>
      </c>
      <c r="DK272" s="22">
        <v>0</v>
      </c>
      <c r="DL272" s="22">
        <v>-37662.86</v>
      </c>
      <c r="DM272" s="22">
        <v>0</v>
      </c>
      <c r="DN272" s="22">
        <v>0</v>
      </c>
      <c r="DO272" s="22">
        <v>0</v>
      </c>
      <c r="DP272" s="22">
        <v>0</v>
      </c>
      <c r="DQ272" s="22">
        <v>0</v>
      </c>
      <c r="DR272" s="22">
        <v>0</v>
      </c>
      <c r="DS272" s="22">
        <v>0</v>
      </c>
      <c r="DT272" s="22">
        <v>0</v>
      </c>
      <c r="DU272" s="22">
        <v>0</v>
      </c>
      <c r="DV272" s="22">
        <v>0</v>
      </c>
      <c r="DW272" s="22">
        <v>0</v>
      </c>
      <c r="DX272" s="315">
        <v>-36477.71</v>
      </c>
      <c r="DY272" s="22">
        <v>0</v>
      </c>
      <c r="DZ272" s="22">
        <v>0</v>
      </c>
      <c r="EA272" s="22">
        <v>0</v>
      </c>
      <c r="EB272" s="22">
        <v>0</v>
      </c>
      <c r="EC272" s="22">
        <v>0</v>
      </c>
      <c r="ED272" s="22">
        <v>0</v>
      </c>
      <c r="EE272" s="22">
        <v>0</v>
      </c>
      <c r="EF272" s="22">
        <v>0</v>
      </c>
      <c r="EG272" s="22">
        <v>0</v>
      </c>
      <c r="EH272" s="22">
        <v>0</v>
      </c>
      <c r="EI272" s="22">
        <v>0</v>
      </c>
    </row>
    <row r="273" spans="1:139" x14ac:dyDescent="0.2">
      <c r="B273" s="90" t="s">
        <v>172</v>
      </c>
      <c r="C273" s="90"/>
      <c r="D273" s="22">
        <v>0</v>
      </c>
      <c r="E273" s="22">
        <v>0</v>
      </c>
      <c r="F273" s="22">
        <v>0</v>
      </c>
      <c r="G273" s="22">
        <v>0</v>
      </c>
      <c r="H273" s="22">
        <v>0</v>
      </c>
      <c r="I273" s="22">
        <v>0</v>
      </c>
      <c r="J273" s="22">
        <v>0</v>
      </c>
      <c r="K273" s="22">
        <v>0</v>
      </c>
      <c r="L273" s="22">
        <v>0</v>
      </c>
      <c r="M273" s="22">
        <v>0</v>
      </c>
      <c r="N273" s="22">
        <v>0</v>
      </c>
      <c r="O273" s="22">
        <v>0</v>
      </c>
      <c r="P273" s="22">
        <v>0</v>
      </c>
      <c r="Q273" s="22">
        <v>0</v>
      </c>
      <c r="R273" s="22">
        <v>0</v>
      </c>
      <c r="S273" s="22">
        <v>0</v>
      </c>
      <c r="T273" s="22">
        <v>0</v>
      </c>
      <c r="U273" s="22">
        <v>0</v>
      </c>
      <c r="V273" s="22">
        <v>0</v>
      </c>
      <c r="W273" s="22">
        <v>0</v>
      </c>
      <c r="X273" s="22">
        <v>0</v>
      </c>
      <c r="Y273" s="22">
        <v>0</v>
      </c>
      <c r="Z273" s="22">
        <v>0</v>
      </c>
      <c r="AA273" s="22">
        <v>0</v>
      </c>
      <c r="AB273" s="22">
        <v>0</v>
      </c>
      <c r="AC273" s="22">
        <v>0</v>
      </c>
      <c r="AD273" s="22">
        <v>0</v>
      </c>
      <c r="AE273" s="22">
        <v>0</v>
      </c>
      <c r="AF273" s="22">
        <v>0</v>
      </c>
      <c r="AG273" s="22">
        <v>0</v>
      </c>
      <c r="AH273" s="22">
        <v>0</v>
      </c>
      <c r="AI273" s="22">
        <v>0</v>
      </c>
      <c r="AJ273" s="22">
        <v>0</v>
      </c>
      <c r="AK273" s="22">
        <v>0</v>
      </c>
      <c r="AL273" s="22">
        <v>0</v>
      </c>
      <c r="AM273" s="22">
        <v>0</v>
      </c>
      <c r="AN273" s="22">
        <v>0</v>
      </c>
      <c r="AO273" s="22">
        <v>0</v>
      </c>
      <c r="AP273" s="22">
        <v>0</v>
      </c>
      <c r="AQ273" s="22">
        <v>0</v>
      </c>
      <c r="AR273" s="22">
        <v>0</v>
      </c>
      <c r="AS273" s="22">
        <v>0</v>
      </c>
      <c r="AT273" s="22">
        <v>0</v>
      </c>
      <c r="AU273" s="22">
        <v>0</v>
      </c>
      <c r="AV273" s="22">
        <v>0</v>
      </c>
      <c r="AW273" s="22">
        <v>0</v>
      </c>
      <c r="AX273" s="22">
        <v>0</v>
      </c>
      <c r="AY273" s="22">
        <v>0</v>
      </c>
      <c r="AZ273" s="22">
        <v>0</v>
      </c>
      <c r="BA273" s="22">
        <v>0</v>
      </c>
      <c r="BB273" s="22">
        <v>0</v>
      </c>
      <c r="BC273" s="22">
        <v>0</v>
      </c>
      <c r="BD273" s="22">
        <v>0</v>
      </c>
      <c r="BE273" s="22">
        <v>0</v>
      </c>
      <c r="BF273" s="22">
        <v>0</v>
      </c>
      <c r="BG273" s="22">
        <v>0</v>
      </c>
      <c r="BH273" s="22">
        <v>0</v>
      </c>
      <c r="BI273" s="22">
        <v>0</v>
      </c>
      <c r="BJ273" s="22">
        <v>0</v>
      </c>
      <c r="BK273" s="22">
        <v>0</v>
      </c>
      <c r="BL273" s="22">
        <v>42824.864260000002</v>
      </c>
      <c r="BM273" s="22">
        <v>0</v>
      </c>
      <c r="BN273" s="22">
        <v>0</v>
      </c>
      <c r="BO273" s="22">
        <v>0</v>
      </c>
      <c r="BP273" s="22">
        <v>0</v>
      </c>
      <c r="BQ273" s="22">
        <v>0</v>
      </c>
      <c r="BR273" s="22">
        <v>0</v>
      </c>
      <c r="BS273" s="22">
        <v>0</v>
      </c>
      <c r="BT273" s="22">
        <v>0</v>
      </c>
      <c r="BU273" s="22">
        <v>0</v>
      </c>
      <c r="BV273" s="22">
        <v>0</v>
      </c>
      <c r="BW273" s="22">
        <v>0</v>
      </c>
      <c r="BX273" s="22">
        <v>0</v>
      </c>
      <c r="BY273" s="22">
        <v>0</v>
      </c>
      <c r="BZ273" s="22">
        <v>0</v>
      </c>
      <c r="CA273" s="22">
        <v>0</v>
      </c>
      <c r="CB273" s="22">
        <v>0</v>
      </c>
      <c r="CC273" s="22">
        <v>0</v>
      </c>
      <c r="CD273" s="22">
        <v>0</v>
      </c>
      <c r="CE273" s="22">
        <v>0</v>
      </c>
      <c r="CF273" s="22">
        <v>0</v>
      </c>
      <c r="CG273" s="22">
        <v>0</v>
      </c>
      <c r="CH273" s="22">
        <v>0</v>
      </c>
      <c r="CI273" s="22">
        <v>0</v>
      </c>
      <c r="CJ273" s="22">
        <v>0</v>
      </c>
      <c r="CK273" s="22">
        <v>0</v>
      </c>
      <c r="CL273" s="22">
        <v>0</v>
      </c>
      <c r="CM273" s="22">
        <v>0</v>
      </c>
      <c r="CN273" s="22">
        <v>0</v>
      </c>
      <c r="CO273" s="22">
        <v>0</v>
      </c>
      <c r="CP273" s="22">
        <v>0</v>
      </c>
      <c r="CQ273" s="22">
        <v>0</v>
      </c>
      <c r="CR273" s="22">
        <v>0</v>
      </c>
      <c r="CS273" s="22">
        <v>0</v>
      </c>
      <c r="CT273" s="22">
        <v>0</v>
      </c>
      <c r="CU273" s="22">
        <v>0</v>
      </c>
      <c r="CV273" s="22">
        <v>0</v>
      </c>
      <c r="CW273" s="22">
        <v>0</v>
      </c>
      <c r="CX273" s="22">
        <v>0</v>
      </c>
      <c r="CY273" s="22">
        <v>0</v>
      </c>
      <c r="CZ273" s="22">
        <v>0</v>
      </c>
      <c r="DA273" s="22">
        <v>0</v>
      </c>
      <c r="DB273" s="22">
        <v>0</v>
      </c>
      <c r="DC273" s="22">
        <v>0</v>
      </c>
      <c r="DD273" s="22">
        <v>0</v>
      </c>
      <c r="DE273" s="22">
        <v>0</v>
      </c>
      <c r="DF273" s="22">
        <v>0</v>
      </c>
      <c r="DG273" s="22">
        <v>0</v>
      </c>
      <c r="DH273" s="22">
        <v>0</v>
      </c>
      <c r="DI273" s="22">
        <v>0</v>
      </c>
      <c r="DJ273" s="22">
        <v>0</v>
      </c>
      <c r="DK273" s="22">
        <v>0</v>
      </c>
      <c r="DL273" s="22">
        <v>0</v>
      </c>
      <c r="DM273" s="22">
        <v>0</v>
      </c>
      <c r="DN273" s="22">
        <v>0</v>
      </c>
      <c r="DO273" s="22">
        <v>0</v>
      </c>
      <c r="DP273" s="22">
        <v>0</v>
      </c>
      <c r="DQ273" s="22">
        <v>0</v>
      </c>
      <c r="DR273" s="22">
        <v>0</v>
      </c>
      <c r="DS273" s="22">
        <v>0</v>
      </c>
      <c r="DT273" s="22">
        <v>0</v>
      </c>
      <c r="DU273" s="22">
        <v>0</v>
      </c>
      <c r="DV273" s="22">
        <v>0</v>
      </c>
      <c r="DW273" s="22">
        <v>0</v>
      </c>
      <c r="DX273" s="22">
        <v>0</v>
      </c>
      <c r="DY273" s="22">
        <v>0</v>
      </c>
      <c r="DZ273" s="22">
        <v>0</v>
      </c>
      <c r="EA273" s="22">
        <v>0</v>
      </c>
      <c r="EB273" s="22">
        <v>0</v>
      </c>
      <c r="EC273" s="22">
        <v>0</v>
      </c>
      <c r="ED273" s="22">
        <v>0</v>
      </c>
      <c r="EE273" s="22">
        <v>0</v>
      </c>
      <c r="EF273" s="22">
        <v>0</v>
      </c>
      <c r="EG273" s="22">
        <v>0</v>
      </c>
      <c r="EH273" s="22">
        <v>0</v>
      </c>
      <c r="EI273" s="22">
        <v>0</v>
      </c>
    </row>
    <row r="274" spans="1:139" x14ac:dyDescent="0.2">
      <c r="B274" s="92" t="s">
        <v>234</v>
      </c>
      <c r="C274" s="90"/>
      <c r="D274" s="22">
        <v>0</v>
      </c>
      <c r="E274" s="22">
        <v>0</v>
      </c>
      <c r="F274" s="22">
        <v>0</v>
      </c>
      <c r="G274" s="22">
        <v>0</v>
      </c>
      <c r="H274" s="22">
        <v>0</v>
      </c>
      <c r="I274" s="22">
        <v>0</v>
      </c>
      <c r="J274" s="22">
        <v>0</v>
      </c>
      <c r="K274" s="22">
        <v>0</v>
      </c>
      <c r="L274" s="22">
        <v>0</v>
      </c>
      <c r="M274" s="22">
        <v>0</v>
      </c>
      <c r="N274" s="22">
        <v>0</v>
      </c>
      <c r="O274" s="22">
        <v>0</v>
      </c>
      <c r="P274" s="22">
        <v>0</v>
      </c>
      <c r="Q274" s="22">
        <v>0</v>
      </c>
      <c r="R274" s="22">
        <v>0</v>
      </c>
      <c r="S274" s="22">
        <v>0</v>
      </c>
      <c r="T274" s="22">
        <v>0</v>
      </c>
      <c r="U274" s="22">
        <v>0</v>
      </c>
      <c r="V274" s="22">
        <v>0</v>
      </c>
      <c r="W274" s="22">
        <v>0</v>
      </c>
      <c r="X274" s="22">
        <v>0</v>
      </c>
      <c r="Y274" s="22">
        <v>0</v>
      </c>
      <c r="Z274" s="22">
        <v>0</v>
      </c>
      <c r="AA274" s="22">
        <v>0</v>
      </c>
      <c r="AB274" s="22">
        <v>0</v>
      </c>
      <c r="AC274" s="22">
        <v>0</v>
      </c>
      <c r="AD274" s="22">
        <v>0</v>
      </c>
      <c r="AE274" s="22">
        <v>0</v>
      </c>
      <c r="AF274" s="22">
        <v>0</v>
      </c>
      <c r="AG274" s="22">
        <v>0</v>
      </c>
      <c r="AH274" s="22">
        <v>0</v>
      </c>
      <c r="AI274" s="22">
        <v>0</v>
      </c>
      <c r="AJ274" s="22">
        <v>0</v>
      </c>
      <c r="AK274" s="22">
        <v>0</v>
      </c>
      <c r="AL274" s="22">
        <v>0</v>
      </c>
      <c r="AM274" s="22">
        <v>0</v>
      </c>
      <c r="AN274" s="22">
        <v>0</v>
      </c>
      <c r="AO274" s="22">
        <v>0</v>
      </c>
      <c r="AP274" s="22">
        <v>0</v>
      </c>
      <c r="AQ274" s="22">
        <v>0</v>
      </c>
      <c r="AR274" s="22">
        <v>0</v>
      </c>
      <c r="AS274" s="22">
        <v>0</v>
      </c>
      <c r="AT274" s="22">
        <v>0</v>
      </c>
      <c r="AU274" s="22">
        <v>0</v>
      </c>
      <c r="AV274" s="22">
        <v>0</v>
      </c>
      <c r="AW274" s="22">
        <v>0</v>
      </c>
      <c r="AX274" s="22">
        <v>0</v>
      </c>
      <c r="AY274" s="22">
        <v>0</v>
      </c>
      <c r="AZ274" s="22">
        <v>0</v>
      </c>
      <c r="BA274" s="22">
        <v>0</v>
      </c>
      <c r="BB274" s="22">
        <v>0</v>
      </c>
      <c r="BC274" s="22">
        <v>0</v>
      </c>
      <c r="BD274" s="22">
        <v>0</v>
      </c>
      <c r="BE274" s="22">
        <v>0</v>
      </c>
      <c r="BF274" s="22">
        <v>0</v>
      </c>
      <c r="BG274" s="22">
        <v>0</v>
      </c>
      <c r="BH274" s="22">
        <v>0</v>
      </c>
      <c r="BI274" s="22">
        <v>0</v>
      </c>
      <c r="BJ274" s="22">
        <v>0</v>
      </c>
      <c r="BK274" s="22">
        <v>0</v>
      </c>
      <c r="BL274" s="22">
        <v>0</v>
      </c>
      <c r="BM274" s="22">
        <v>0</v>
      </c>
      <c r="BN274" s="22">
        <v>0</v>
      </c>
      <c r="BO274" s="22">
        <v>0</v>
      </c>
      <c r="BP274" s="22">
        <v>0</v>
      </c>
      <c r="BQ274" s="22">
        <v>0</v>
      </c>
      <c r="BR274" s="22">
        <v>0</v>
      </c>
      <c r="BS274" s="22">
        <v>0</v>
      </c>
      <c r="BT274" s="22">
        <v>0</v>
      </c>
      <c r="BU274" s="22">
        <v>0</v>
      </c>
      <c r="BV274" s="22">
        <v>0</v>
      </c>
      <c r="BW274" s="22">
        <v>0</v>
      </c>
      <c r="BX274" s="22">
        <v>0</v>
      </c>
      <c r="BY274" s="22">
        <v>0</v>
      </c>
      <c r="BZ274" s="22">
        <v>0</v>
      </c>
      <c r="CA274" s="22">
        <v>0</v>
      </c>
      <c r="CB274" s="22">
        <v>0</v>
      </c>
      <c r="CC274" s="22">
        <v>0</v>
      </c>
      <c r="CD274" s="22">
        <v>0</v>
      </c>
      <c r="CE274" s="22">
        <v>0</v>
      </c>
      <c r="CF274" s="22">
        <v>0</v>
      </c>
      <c r="CG274" s="22">
        <v>0</v>
      </c>
      <c r="CH274" s="22">
        <v>0</v>
      </c>
      <c r="CI274" s="22">
        <v>0</v>
      </c>
      <c r="CJ274" s="22">
        <v>0</v>
      </c>
      <c r="CK274" s="22">
        <v>0</v>
      </c>
      <c r="CL274" s="22">
        <v>0</v>
      </c>
      <c r="CM274" s="22">
        <v>0</v>
      </c>
      <c r="CN274" s="22">
        <v>0</v>
      </c>
      <c r="CO274" s="22">
        <v>0</v>
      </c>
      <c r="CP274" s="22">
        <v>0</v>
      </c>
      <c r="CQ274" s="22">
        <v>0</v>
      </c>
      <c r="CR274" s="22">
        <v>0</v>
      </c>
      <c r="CS274" s="22">
        <v>0</v>
      </c>
      <c r="CT274" s="22">
        <v>0</v>
      </c>
      <c r="CU274" s="22">
        <v>0</v>
      </c>
      <c r="CV274" s="22">
        <v>0</v>
      </c>
      <c r="CW274" s="22">
        <v>0</v>
      </c>
      <c r="CX274" s="22">
        <v>0</v>
      </c>
      <c r="CY274" s="22">
        <v>0</v>
      </c>
      <c r="CZ274" s="22">
        <v>-14026.337425305694</v>
      </c>
      <c r="DA274" s="22">
        <v>0</v>
      </c>
      <c r="DB274" s="22">
        <v>0</v>
      </c>
      <c r="DC274" s="22">
        <v>0</v>
      </c>
      <c r="DD274" s="22">
        <v>0</v>
      </c>
      <c r="DE274" s="22">
        <v>0</v>
      </c>
      <c r="DF274" s="22">
        <v>0</v>
      </c>
      <c r="DG274" s="22">
        <v>0</v>
      </c>
      <c r="DH274" s="22">
        <v>0</v>
      </c>
      <c r="DI274" s="22">
        <v>0</v>
      </c>
      <c r="DJ274" s="22">
        <v>0</v>
      </c>
      <c r="DK274" s="22">
        <v>0</v>
      </c>
      <c r="DL274" s="22">
        <v>0</v>
      </c>
      <c r="DM274" s="22">
        <v>0</v>
      </c>
      <c r="DN274" s="22">
        <v>0</v>
      </c>
      <c r="DO274" s="22">
        <v>0</v>
      </c>
      <c r="DP274" s="22">
        <v>0</v>
      </c>
      <c r="DQ274" s="22">
        <v>0</v>
      </c>
      <c r="DR274" s="22">
        <v>0</v>
      </c>
      <c r="DS274" s="22">
        <v>0</v>
      </c>
      <c r="DT274" s="22">
        <v>0</v>
      </c>
      <c r="DU274" s="22">
        <v>0</v>
      </c>
      <c r="DV274" s="22">
        <v>0</v>
      </c>
      <c r="DW274" s="22">
        <v>0</v>
      </c>
      <c r="DX274" s="22">
        <v>0</v>
      </c>
      <c r="DY274" s="22">
        <v>0</v>
      </c>
      <c r="DZ274" s="22">
        <v>0</v>
      </c>
      <c r="EA274" s="22">
        <v>0</v>
      </c>
      <c r="EB274" s="22">
        <v>0</v>
      </c>
      <c r="EC274" s="22">
        <v>0</v>
      </c>
      <c r="ED274" s="22">
        <v>0</v>
      </c>
      <c r="EE274" s="22">
        <v>0</v>
      </c>
      <c r="EF274" s="22">
        <v>0</v>
      </c>
      <c r="EG274" s="22">
        <v>0</v>
      </c>
      <c r="EH274" s="22">
        <v>0</v>
      </c>
      <c r="EI274" s="22">
        <v>0</v>
      </c>
    </row>
    <row r="275" spans="1:139" x14ac:dyDescent="0.2">
      <c r="B275" s="90" t="s">
        <v>290</v>
      </c>
      <c r="D275" s="22">
        <v>0</v>
      </c>
      <c r="E275" s="22">
        <v>0</v>
      </c>
      <c r="F275" s="22">
        <v>0</v>
      </c>
      <c r="G275" s="22">
        <v>0</v>
      </c>
      <c r="H275" s="22">
        <v>0</v>
      </c>
      <c r="I275" s="22">
        <v>0</v>
      </c>
      <c r="J275" s="22">
        <v>0</v>
      </c>
      <c r="K275" s="22">
        <v>0</v>
      </c>
      <c r="L275" s="22">
        <v>0</v>
      </c>
      <c r="M275" s="22">
        <v>0</v>
      </c>
      <c r="N275" s="22">
        <v>0</v>
      </c>
      <c r="O275" s="22">
        <v>0</v>
      </c>
      <c r="P275" s="22">
        <v>0</v>
      </c>
      <c r="Q275" s="22">
        <v>0</v>
      </c>
      <c r="R275" s="22">
        <v>0</v>
      </c>
      <c r="S275" s="22">
        <v>0</v>
      </c>
      <c r="T275" s="22">
        <v>0</v>
      </c>
      <c r="U275" s="22">
        <v>0</v>
      </c>
      <c r="V275" s="22">
        <v>0</v>
      </c>
      <c r="W275" s="22">
        <v>0</v>
      </c>
      <c r="X275" s="22">
        <v>0</v>
      </c>
      <c r="Y275" s="22">
        <v>0</v>
      </c>
      <c r="Z275" s="22">
        <v>0</v>
      </c>
      <c r="AA275" s="22">
        <v>0</v>
      </c>
      <c r="AB275" s="22">
        <v>0</v>
      </c>
      <c r="AC275" s="22">
        <v>0</v>
      </c>
      <c r="AD275" s="22">
        <v>0</v>
      </c>
      <c r="AE275" s="22">
        <v>0</v>
      </c>
      <c r="AF275" s="22">
        <v>0</v>
      </c>
      <c r="AG275" s="22">
        <v>0</v>
      </c>
      <c r="AH275" s="22">
        <v>0</v>
      </c>
      <c r="AI275" s="22">
        <v>0</v>
      </c>
      <c r="AJ275" s="22">
        <v>0</v>
      </c>
      <c r="AK275" s="22">
        <v>0</v>
      </c>
      <c r="AL275" s="22">
        <v>0</v>
      </c>
      <c r="AM275" s="22">
        <v>0</v>
      </c>
      <c r="AN275" s="22">
        <v>0</v>
      </c>
      <c r="AO275" s="22">
        <v>0</v>
      </c>
      <c r="AP275" s="22">
        <v>0</v>
      </c>
      <c r="AQ275" s="22">
        <v>0</v>
      </c>
      <c r="AR275" s="22">
        <v>0</v>
      </c>
      <c r="AS275" s="22">
        <v>0</v>
      </c>
      <c r="AT275" s="22">
        <v>0</v>
      </c>
      <c r="AU275" s="22">
        <v>0</v>
      </c>
      <c r="AV275" s="22">
        <v>0</v>
      </c>
      <c r="AW275" s="22">
        <v>0</v>
      </c>
      <c r="AX275" s="22">
        <v>0</v>
      </c>
      <c r="AY275" s="22">
        <v>0</v>
      </c>
      <c r="AZ275" s="22">
        <v>0</v>
      </c>
      <c r="BA275" s="22">
        <v>0</v>
      </c>
      <c r="BB275" s="22">
        <v>0</v>
      </c>
      <c r="BC275" s="22">
        <v>0</v>
      </c>
      <c r="BD275" s="22">
        <v>0</v>
      </c>
      <c r="BE275" s="22">
        <v>0</v>
      </c>
      <c r="BF275" s="22">
        <v>0</v>
      </c>
      <c r="BG275" s="22">
        <v>0</v>
      </c>
      <c r="BH275" s="22">
        <v>0</v>
      </c>
      <c r="BI275" s="22">
        <v>0</v>
      </c>
      <c r="BJ275" s="22">
        <v>0</v>
      </c>
      <c r="BK275" s="22">
        <v>0</v>
      </c>
      <c r="BL275" s="22">
        <v>0</v>
      </c>
      <c r="BM275" s="22">
        <v>0</v>
      </c>
      <c r="BN275" s="22">
        <v>0</v>
      </c>
      <c r="BO275" s="22">
        <v>0</v>
      </c>
      <c r="BP275" s="22">
        <v>0</v>
      </c>
      <c r="BQ275" s="22">
        <v>0</v>
      </c>
      <c r="BR275" s="22">
        <v>0</v>
      </c>
      <c r="BS275" s="22">
        <v>0</v>
      </c>
      <c r="BT275" s="22">
        <v>0</v>
      </c>
      <c r="BU275" s="22">
        <v>0</v>
      </c>
      <c r="BV275" s="22">
        <v>0</v>
      </c>
      <c r="BW275" s="22">
        <v>0</v>
      </c>
      <c r="BX275" s="22">
        <v>0</v>
      </c>
      <c r="BY275" s="22">
        <v>0</v>
      </c>
      <c r="BZ275" s="22">
        <v>0</v>
      </c>
      <c r="CA275" s="22">
        <v>0</v>
      </c>
      <c r="CB275" s="22">
        <v>0</v>
      </c>
      <c r="CC275" s="22">
        <v>0</v>
      </c>
      <c r="CD275" s="22">
        <v>0</v>
      </c>
      <c r="CE275" s="22">
        <v>0</v>
      </c>
      <c r="CF275" s="22">
        <v>0</v>
      </c>
      <c r="CG275" s="22">
        <v>0</v>
      </c>
      <c r="CH275" s="22">
        <v>0</v>
      </c>
      <c r="CI275" s="22">
        <v>0</v>
      </c>
      <c r="CJ275" s="22">
        <v>0</v>
      </c>
      <c r="CK275" s="22">
        <v>0</v>
      </c>
      <c r="CL275" s="22">
        <v>0</v>
      </c>
      <c r="CM275" s="22">
        <v>328.53</v>
      </c>
      <c r="CN275" s="22">
        <v>0</v>
      </c>
      <c r="CO275" s="22">
        <v>0</v>
      </c>
      <c r="CP275" s="22">
        <v>0</v>
      </c>
      <c r="CQ275" s="22">
        <v>0</v>
      </c>
      <c r="CR275" s="22">
        <v>0</v>
      </c>
      <c r="CS275" s="22">
        <v>0</v>
      </c>
      <c r="CT275" s="22">
        <v>0</v>
      </c>
      <c r="CU275" s="22">
        <v>0.01</v>
      </c>
      <c r="CV275" s="22">
        <v>0</v>
      </c>
      <c r="CW275" s="22">
        <v>0</v>
      </c>
      <c r="CX275" s="22">
        <v>0</v>
      </c>
      <c r="CY275" s="22">
        <v>0</v>
      </c>
      <c r="CZ275" s="22">
        <v>0</v>
      </c>
      <c r="DA275" s="22">
        <v>0</v>
      </c>
      <c r="DB275" s="22">
        <v>0</v>
      </c>
      <c r="DC275" s="22">
        <v>0</v>
      </c>
      <c r="DD275" s="22">
        <v>0</v>
      </c>
      <c r="DE275" s="22">
        <v>0</v>
      </c>
      <c r="DF275" s="22">
        <v>0</v>
      </c>
      <c r="DG275" s="22">
        <v>-0.02</v>
      </c>
      <c r="DH275" s="22">
        <v>0</v>
      </c>
      <c r="DI275" s="22">
        <v>0</v>
      </c>
      <c r="DJ275" s="22">
        <v>0</v>
      </c>
      <c r="DK275" s="22">
        <v>0</v>
      </c>
      <c r="DL275" s="22">
        <v>0</v>
      </c>
      <c r="DM275" s="22">
        <v>0</v>
      </c>
      <c r="DN275" s="22">
        <v>0</v>
      </c>
      <c r="DO275" s="22">
        <v>0</v>
      </c>
      <c r="DP275" s="22">
        <v>0</v>
      </c>
      <c r="DQ275" s="22">
        <v>0</v>
      </c>
      <c r="DR275" s="22">
        <v>0</v>
      </c>
      <c r="DS275" s="22">
        <v>0</v>
      </c>
      <c r="DT275" s="22">
        <v>0</v>
      </c>
      <c r="DU275" s="22">
        <v>0</v>
      </c>
      <c r="DV275" s="22">
        <v>0</v>
      </c>
      <c r="DW275" s="22">
        <v>0</v>
      </c>
      <c r="DX275" s="22">
        <v>0</v>
      </c>
      <c r="DY275" s="22">
        <v>0</v>
      </c>
      <c r="DZ275" s="22">
        <v>0</v>
      </c>
      <c r="EA275" s="22">
        <v>0</v>
      </c>
      <c r="EB275" s="22">
        <v>0</v>
      </c>
      <c r="EC275" s="22">
        <v>0</v>
      </c>
      <c r="ED275" s="22">
        <v>0</v>
      </c>
      <c r="EE275" s="22">
        <v>0</v>
      </c>
      <c r="EF275" s="22">
        <v>0</v>
      </c>
      <c r="EG275" s="22">
        <v>0</v>
      </c>
      <c r="EH275" s="22">
        <v>0</v>
      </c>
      <c r="EI275" s="22">
        <v>0</v>
      </c>
    </row>
    <row r="276" spans="1:139" x14ac:dyDescent="0.2">
      <c r="B276" s="90" t="s">
        <v>170</v>
      </c>
      <c r="D276" s="22">
        <v>0</v>
      </c>
      <c r="E276" s="22">
        <v>0</v>
      </c>
      <c r="F276" s="22">
        <v>0</v>
      </c>
      <c r="G276" s="22">
        <v>0</v>
      </c>
      <c r="H276" s="22">
        <v>0</v>
      </c>
      <c r="I276" s="22">
        <v>0</v>
      </c>
      <c r="J276" s="22">
        <v>0</v>
      </c>
      <c r="K276" s="22">
        <v>0</v>
      </c>
      <c r="L276" s="22">
        <v>0</v>
      </c>
      <c r="M276" s="22">
        <v>0</v>
      </c>
      <c r="N276" s="22">
        <v>0</v>
      </c>
      <c r="O276" s="22">
        <v>0</v>
      </c>
      <c r="P276" s="22">
        <v>0</v>
      </c>
      <c r="Q276" s="22">
        <v>0</v>
      </c>
      <c r="R276" s="22">
        <v>0</v>
      </c>
      <c r="S276" s="22">
        <v>0</v>
      </c>
      <c r="T276" s="22">
        <v>0</v>
      </c>
      <c r="U276" s="22">
        <v>0</v>
      </c>
      <c r="V276" s="22">
        <v>0</v>
      </c>
      <c r="W276" s="22">
        <v>0</v>
      </c>
      <c r="X276" s="22">
        <v>0</v>
      </c>
      <c r="Y276" s="22">
        <v>0</v>
      </c>
      <c r="Z276" s="22">
        <v>0</v>
      </c>
      <c r="AA276" s="22">
        <v>0</v>
      </c>
      <c r="AB276" s="22">
        <v>0</v>
      </c>
      <c r="AC276" s="22">
        <v>0</v>
      </c>
      <c r="AD276" s="22">
        <v>0</v>
      </c>
      <c r="AE276" s="22">
        <v>0</v>
      </c>
      <c r="AF276" s="22">
        <v>0</v>
      </c>
      <c r="AG276" s="22">
        <v>0</v>
      </c>
      <c r="AH276" s="22">
        <v>0</v>
      </c>
      <c r="AI276" s="22">
        <v>0</v>
      </c>
      <c r="AJ276" s="22">
        <v>0</v>
      </c>
      <c r="AK276" s="22">
        <v>0</v>
      </c>
      <c r="AL276" s="22">
        <v>0</v>
      </c>
      <c r="AM276" s="22">
        <v>0</v>
      </c>
      <c r="AN276" s="22">
        <v>0</v>
      </c>
      <c r="AO276" s="22">
        <v>0</v>
      </c>
      <c r="AP276" s="22">
        <v>0</v>
      </c>
      <c r="AQ276" s="22">
        <v>0</v>
      </c>
      <c r="AR276" s="22">
        <v>0</v>
      </c>
      <c r="AS276" s="22">
        <v>0</v>
      </c>
      <c r="AT276" s="22">
        <v>0</v>
      </c>
      <c r="AU276" s="22">
        <v>0</v>
      </c>
      <c r="AV276" s="22">
        <v>0</v>
      </c>
      <c r="AW276" s="22">
        <v>0</v>
      </c>
      <c r="AX276" s="22">
        <v>0</v>
      </c>
      <c r="AY276" s="22">
        <v>0</v>
      </c>
      <c r="AZ276" s="22">
        <v>0</v>
      </c>
      <c r="BA276" s="22">
        <v>0</v>
      </c>
      <c r="BB276" s="22">
        <v>0</v>
      </c>
      <c r="BC276" s="22">
        <v>0</v>
      </c>
      <c r="BD276" s="22">
        <v>0</v>
      </c>
      <c r="BE276" s="22">
        <v>0</v>
      </c>
      <c r="BF276" s="22">
        <v>0</v>
      </c>
      <c r="BG276" s="22">
        <v>0</v>
      </c>
      <c r="BH276" s="22">
        <v>0</v>
      </c>
      <c r="BI276" s="22">
        <v>0</v>
      </c>
      <c r="BJ276" s="22">
        <v>0</v>
      </c>
      <c r="BK276" s="22">
        <v>126.81378479105609</v>
      </c>
      <c r="BL276" s="22">
        <v>2861.5010753582378</v>
      </c>
      <c r="BM276" s="22">
        <v>5507.794144135486</v>
      </c>
      <c r="BN276" s="22">
        <v>5590.9422877434508</v>
      </c>
      <c r="BO276" s="22">
        <v>5819.6659321217658</v>
      </c>
      <c r="BP276" s="22">
        <v>5648.5465688662307</v>
      </c>
      <c r="BQ276" s="22">
        <v>5810.2917714268069</v>
      </c>
      <c r="BR276" s="22">
        <v>6237.759640969015</v>
      </c>
      <c r="BS276" s="22">
        <v>6741.9911573720883</v>
      </c>
      <c r="BT276" s="22">
        <v>7367.5420946799777</v>
      </c>
      <c r="BU276" s="22">
        <v>8095.3052016703396</v>
      </c>
      <c r="BV276" s="22">
        <v>8653.6624093165028</v>
      </c>
      <c r="BW276" s="22">
        <v>9238.183702726772</v>
      </c>
      <c r="BX276" s="22">
        <v>10434.197976677397</v>
      </c>
      <c r="BY276" s="22">
        <v>10790.996756178853</v>
      </c>
      <c r="BZ276" s="22">
        <v>9950.8915654315697</v>
      </c>
      <c r="CA276" s="22">
        <v>9147.1949484039669</v>
      </c>
      <c r="CB276" s="22">
        <v>8282.256202661898</v>
      </c>
      <c r="CC276" s="22">
        <v>7675.9965250213036</v>
      </c>
      <c r="CD276" s="22">
        <v>7430.859524006727</v>
      </c>
      <c r="CE276" s="22">
        <v>7394.6780718026539</v>
      </c>
      <c r="CF276" s="22">
        <v>7251.7445235544374</v>
      </c>
      <c r="CG276" s="22">
        <v>6998.5887600269643</v>
      </c>
      <c r="CH276" s="22">
        <v>7060.7325098326282</v>
      </c>
      <c r="CI276" s="22">
        <v>6937.2310027506019</v>
      </c>
      <c r="CJ276" s="22">
        <v>6004.12</v>
      </c>
      <c r="CK276" s="22">
        <v>5184.49</v>
      </c>
      <c r="CL276" s="22">
        <v>4913.8999999999996</v>
      </c>
      <c r="CM276" s="22">
        <v>5139.09</v>
      </c>
      <c r="CN276" s="22">
        <v>5135.1499999999996</v>
      </c>
      <c r="CO276" s="22">
        <v>4932.87</v>
      </c>
      <c r="CP276" s="22">
        <v>3418.49</v>
      </c>
      <c r="CQ276" s="22">
        <v>3414.04</v>
      </c>
      <c r="CR276" s="22">
        <v>3442.68</v>
      </c>
      <c r="CS276" s="22">
        <v>3203.0299999999997</v>
      </c>
      <c r="CT276" s="22">
        <v>3142.99</v>
      </c>
      <c r="CU276" s="22">
        <v>3053.07</v>
      </c>
      <c r="CV276" s="22">
        <v>3045.33</v>
      </c>
      <c r="CW276" s="22">
        <v>3069.73</v>
      </c>
      <c r="CX276" s="22">
        <v>3075.72</v>
      </c>
      <c r="CY276" s="22">
        <v>3179.65</v>
      </c>
      <c r="CZ276" s="22">
        <v>3235.92</v>
      </c>
      <c r="DA276" s="22">
        <v>3250.03</v>
      </c>
      <c r="DB276" s="22">
        <v>3258.76</v>
      </c>
      <c r="DC276" s="22">
        <v>3241.57</v>
      </c>
      <c r="DD276" s="22">
        <v>3234.41</v>
      </c>
      <c r="DE276" s="22">
        <v>3084.33</v>
      </c>
      <c r="DF276" s="22">
        <v>2980.87</v>
      </c>
      <c r="DG276" s="22">
        <v>3006.54</v>
      </c>
      <c r="DH276" s="22">
        <v>2945.03</v>
      </c>
      <c r="DI276" s="22">
        <v>2889.11</v>
      </c>
      <c r="DJ276" s="22">
        <v>2874.93</v>
      </c>
      <c r="DK276" s="22">
        <v>2922.24</v>
      </c>
      <c r="DL276" s="22">
        <v>2920.25</v>
      </c>
      <c r="DM276" s="22">
        <v>2887.1</v>
      </c>
      <c r="DN276" s="22">
        <v>3146.03</v>
      </c>
      <c r="DO276" s="22">
        <v>2977.37</v>
      </c>
      <c r="DP276" s="22">
        <v>2843.5</v>
      </c>
      <c r="DQ276" s="22">
        <v>3649.63</v>
      </c>
      <c r="DR276" s="22">
        <v>3373.38</v>
      </c>
      <c r="DS276" s="22">
        <v>3049.14</v>
      </c>
      <c r="DT276" s="315">
        <f>'Schedule SC'!C24+'Schedule SC'!D24</f>
        <v>3784.13</v>
      </c>
      <c r="DU276" s="315">
        <f>'Schedule SC'!E24</f>
        <v>3984.59</v>
      </c>
      <c r="DV276" s="315">
        <f>'Schedule SC'!F24</f>
        <v>3744.23</v>
      </c>
      <c r="DW276" s="315">
        <f>'Schedule SC'!G24</f>
        <v>4165.13</v>
      </c>
      <c r="DX276" s="315">
        <f>'Schedule SC'!H24</f>
        <v>4065.62</v>
      </c>
      <c r="DY276" s="315">
        <f>'Schedule SC'!I24</f>
        <v>3925.3</v>
      </c>
      <c r="DZ276" s="315">
        <f>'Schedule SC'!J24</f>
        <v>4214.82</v>
      </c>
      <c r="EA276" s="315">
        <f>'Schedule SC'!K24</f>
        <v>4284.3900000000003</v>
      </c>
      <c r="EB276" s="315">
        <f>'Schedule SC'!L24</f>
        <v>4420.5</v>
      </c>
      <c r="EC276" s="315">
        <f>'Schedule SC'!M24</f>
        <v>4277.8599999999997</v>
      </c>
      <c r="ED276" s="315">
        <f>'Schedule SC'!N24</f>
        <v>4200.83</v>
      </c>
      <c r="EE276" s="315">
        <f>'Schedule SC'!O24</f>
        <v>4076.66</v>
      </c>
      <c r="EF276" s="315">
        <f>'Schedule SC'!P24</f>
        <v>4461.26</v>
      </c>
      <c r="EG276" s="315">
        <f>'Schedule SC'!Q24</f>
        <v>5125.33</v>
      </c>
    </row>
    <row r="277" spans="1:139" x14ac:dyDescent="0.2">
      <c r="B277" s="90" t="s">
        <v>152</v>
      </c>
      <c r="D277" s="18">
        <f t="shared" ref="D277:AI277" si="1563">SUM(D272:D276)</f>
        <v>0</v>
      </c>
      <c r="E277" s="18">
        <f t="shared" si="1563"/>
        <v>0</v>
      </c>
      <c r="F277" s="18">
        <f t="shared" si="1563"/>
        <v>0</v>
      </c>
      <c r="G277" s="18">
        <f t="shared" si="1563"/>
        <v>0</v>
      </c>
      <c r="H277" s="18">
        <f t="shared" si="1563"/>
        <v>0</v>
      </c>
      <c r="I277" s="18">
        <f t="shared" si="1563"/>
        <v>0</v>
      </c>
      <c r="J277" s="18">
        <f t="shared" si="1563"/>
        <v>0</v>
      </c>
      <c r="K277" s="18">
        <f t="shared" si="1563"/>
        <v>0</v>
      </c>
      <c r="L277" s="18">
        <f t="shared" si="1563"/>
        <v>0</v>
      </c>
      <c r="M277" s="18">
        <f t="shared" si="1563"/>
        <v>0</v>
      </c>
      <c r="N277" s="18">
        <f t="shared" si="1563"/>
        <v>0</v>
      </c>
      <c r="O277" s="18">
        <f t="shared" si="1563"/>
        <v>0</v>
      </c>
      <c r="P277" s="18">
        <f t="shared" si="1563"/>
        <v>0</v>
      </c>
      <c r="Q277" s="18">
        <f t="shared" si="1563"/>
        <v>0</v>
      </c>
      <c r="R277" s="18">
        <f t="shared" si="1563"/>
        <v>0</v>
      </c>
      <c r="S277" s="18">
        <f t="shared" si="1563"/>
        <v>0</v>
      </c>
      <c r="T277" s="18">
        <f t="shared" si="1563"/>
        <v>0</v>
      </c>
      <c r="U277" s="18">
        <f t="shared" si="1563"/>
        <v>0</v>
      </c>
      <c r="V277" s="18">
        <f t="shared" si="1563"/>
        <v>0</v>
      </c>
      <c r="W277" s="18">
        <f t="shared" si="1563"/>
        <v>0</v>
      </c>
      <c r="X277" s="18">
        <f t="shared" si="1563"/>
        <v>0</v>
      </c>
      <c r="Y277" s="18">
        <f t="shared" si="1563"/>
        <v>0</v>
      </c>
      <c r="Z277" s="18">
        <f t="shared" si="1563"/>
        <v>0</v>
      </c>
      <c r="AA277" s="18">
        <f t="shared" si="1563"/>
        <v>0</v>
      </c>
      <c r="AB277" s="18">
        <f t="shared" si="1563"/>
        <v>0</v>
      </c>
      <c r="AC277" s="18">
        <f t="shared" si="1563"/>
        <v>0</v>
      </c>
      <c r="AD277" s="18">
        <f t="shared" si="1563"/>
        <v>0</v>
      </c>
      <c r="AE277" s="18">
        <f t="shared" si="1563"/>
        <v>0</v>
      </c>
      <c r="AF277" s="18">
        <f t="shared" si="1563"/>
        <v>0</v>
      </c>
      <c r="AG277" s="18">
        <f t="shared" si="1563"/>
        <v>0</v>
      </c>
      <c r="AH277" s="18">
        <f t="shared" si="1563"/>
        <v>0</v>
      </c>
      <c r="AI277" s="18">
        <f t="shared" si="1563"/>
        <v>0</v>
      </c>
      <c r="AJ277" s="18">
        <f t="shared" ref="AJ277:BO277" si="1564">SUM(AJ272:AJ276)</f>
        <v>0</v>
      </c>
      <c r="AK277" s="18">
        <f t="shared" si="1564"/>
        <v>0</v>
      </c>
      <c r="AL277" s="18">
        <f t="shared" si="1564"/>
        <v>0</v>
      </c>
      <c r="AM277" s="18">
        <f t="shared" si="1564"/>
        <v>0</v>
      </c>
      <c r="AN277" s="18">
        <f t="shared" si="1564"/>
        <v>0</v>
      </c>
      <c r="AO277" s="18">
        <f t="shared" si="1564"/>
        <v>0</v>
      </c>
      <c r="AP277" s="18">
        <f t="shared" si="1564"/>
        <v>0</v>
      </c>
      <c r="AQ277" s="18">
        <f t="shared" si="1564"/>
        <v>0</v>
      </c>
      <c r="AR277" s="18">
        <f t="shared" si="1564"/>
        <v>0</v>
      </c>
      <c r="AS277" s="18">
        <f t="shared" si="1564"/>
        <v>0</v>
      </c>
      <c r="AT277" s="18">
        <f t="shared" si="1564"/>
        <v>0</v>
      </c>
      <c r="AU277" s="18">
        <f t="shared" si="1564"/>
        <v>0</v>
      </c>
      <c r="AV277" s="18">
        <f t="shared" si="1564"/>
        <v>0</v>
      </c>
      <c r="AW277" s="18">
        <f t="shared" si="1564"/>
        <v>0</v>
      </c>
      <c r="AX277" s="18">
        <f t="shared" si="1564"/>
        <v>0</v>
      </c>
      <c r="AY277" s="18">
        <f t="shared" si="1564"/>
        <v>0</v>
      </c>
      <c r="AZ277" s="18">
        <f t="shared" si="1564"/>
        <v>0</v>
      </c>
      <c r="BA277" s="18">
        <f t="shared" si="1564"/>
        <v>0</v>
      </c>
      <c r="BB277" s="18">
        <f t="shared" si="1564"/>
        <v>0</v>
      </c>
      <c r="BC277" s="18">
        <f t="shared" si="1564"/>
        <v>0</v>
      </c>
      <c r="BD277" s="18">
        <f t="shared" si="1564"/>
        <v>0</v>
      </c>
      <c r="BE277" s="18">
        <f t="shared" si="1564"/>
        <v>0</v>
      </c>
      <c r="BF277" s="18">
        <f t="shared" si="1564"/>
        <v>0</v>
      </c>
      <c r="BG277" s="18">
        <f t="shared" si="1564"/>
        <v>0</v>
      </c>
      <c r="BH277" s="18">
        <f t="shared" si="1564"/>
        <v>0</v>
      </c>
      <c r="BI277" s="18">
        <f t="shared" si="1564"/>
        <v>0</v>
      </c>
      <c r="BJ277" s="18">
        <f t="shared" si="1564"/>
        <v>0</v>
      </c>
      <c r="BK277" s="18">
        <f t="shared" si="1564"/>
        <v>126.81378479105609</v>
      </c>
      <c r="BL277" s="18">
        <f t="shared" si="1564"/>
        <v>45686.365335358241</v>
      </c>
      <c r="BM277" s="18">
        <f t="shared" si="1564"/>
        <v>5507.794144135486</v>
      </c>
      <c r="BN277" s="18">
        <f t="shared" si="1564"/>
        <v>5590.9422877434508</v>
      </c>
      <c r="BO277" s="18">
        <f t="shared" si="1564"/>
        <v>5819.6659321217658</v>
      </c>
      <c r="BP277" s="18">
        <f t="shared" ref="BP277:CI277" si="1565">SUM(BP272:BP276)</f>
        <v>-37303.131475924827</v>
      </c>
      <c r="BQ277" s="18">
        <f t="shared" si="1565"/>
        <v>5810.2917714268069</v>
      </c>
      <c r="BR277" s="18">
        <f t="shared" si="1565"/>
        <v>6237.759640969015</v>
      </c>
      <c r="BS277" s="18">
        <f t="shared" si="1565"/>
        <v>6741.9911573720883</v>
      </c>
      <c r="BT277" s="18">
        <f t="shared" si="1565"/>
        <v>7367.5420946799777</v>
      </c>
      <c r="BU277" s="18">
        <f t="shared" si="1565"/>
        <v>8095.3052016703396</v>
      </c>
      <c r="BV277" s="18">
        <f t="shared" si="1565"/>
        <v>8653.6624093165028</v>
      </c>
      <c r="BW277" s="18">
        <f t="shared" si="1565"/>
        <v>9238.183702726772</v>
      </c>
      <c r="BX277" s="18">
        <f t="shared" si="1565"/>
        <v>10434.197976677397</v>
      </c>
      <c r="BY277" s="18">
        <f t="shared" si="1565"/>
        <v>10790.996756178853</v>
      </c>
      <c r="BZ277" s="18">
        <f t="shared" si="1565"/>
        <v>9950.8915654315697</v>
      </c>
      <c r="CA277" s="18">
        <f t="shared" si="1565"/>
        <v>9147.1949484039669</v>
      </c>
      <c r="CB277" s="18">
        <f t="shared" si="1565"/>
        <v>-69290.929783724772</v>
      </c>
      <c r="CC277" s="18">
        <f t="shared" si="1565"/>
        <v>7675.9965250213036</v>
      </c>
      <c r="CD277" s="18">
        <f t="shared" si="1565"/>
        <v>7430.859524006727</v>
      </c>
      <c r="CE277" s="18">
        <f t="shared" si="1565"/>
        <v>7394.6780718026539</v>
      </c>
      <c r="CF277" s="18">
        <f t="shared" si="1565"/>
        <v>7251.7445235544374</v>
      </c>
      <c r="CG277" s="18">
        <f t="shared" si="1565"/>
        <v>6998.5887600269643</v>
      </c>
      <c r="CH277" s="18">
        <f t="shared" si="1565"/>
        <v>7060.7325098326282</v>
      </c>
      <c r="CI277" s="18">
        <f t="shared" si="1565"/>
        <v>6937.2310027506019</v>
      </c>
      <c r="CJ277" s="18">
        <f t="shared" ref="CJ277:CU277" si="1566">SUM(CJ272:CJ276)</f>
        <v>6004.12</v>
      </c>
      <c r="CK277" s="18">
        <f t="shared" si="1566"/>
        <v>5184.49</v>
      </c>
      <c r="CL277" s="18">
        <f t="shared" si="1566"/>
        <v>4913.8999999999996</v>
      </c>
      <c r="CM277" s="18">
        <f t="shared" si="1566"/>
        <v>5467.62</v>
      </c>
      <c r="CN277" s="18">
        <f t="shared" si="1566"/>
        <v>-94220.218366349014</v>
      </c>
      <c r="CO277" s="18">
        <f t="shared" si="1566"/>
        <v>4932.87</v>
      </c>
      <c r="CP277" s="18">
        <f t="shared" si="1566"/>
        <v>3418.49</v>
      </c>
      <c r="CQ277" s="18">
        <f t="shared" si="1566"/>
        <v>3414.04</v>
      </c>
      <c r="CR277" s="18">
        <f t="shared" si="1566"/>
        <v>3442.68</v>
      </c>
      <c r="CS277" s="18">
        <f t="shared" si="1566"/>
        <v>3203.0299999999997</v>
      </c>
      <c r="CT277" s="18">
        <f t="shared" si="1566"/>
        <v>3142.99</v>
      </c>
      <c r="CU277" s="18">
        <f t="shared" si="1566"/>
        <v>3053.0800000000004</v>
      </c>
      <c r="CV277" s="18">
        <f t="shared" ref="CV277:DH277" si="1567">SUM(CV272:CV276)</f>
        <v>3045.33</v>
      </c>
      <c r="CW277" s="18">
        <f t="shared" si="1567"/>
        <v>3069.73</v>
      </c>
      <c r="CX277" s="18">
        <f t="shared" si="1567"/>
        <v>3075.72</v>
      </c>
      <c r="CY277" s="18">
        <f t="shared" si="1567"/>
        <v>3179.65</v>
      </c>
      <c r="CZ277" s="18">
        <f t="shared" si="1567"/>
        <v>-48076.51999999999</v>
      </c>
      <c r="DA277" s="18">
        <f t="shared" si="1567"/>
        <v>3250.03</v>
      </c>
      <c r="DB277" s="18">
        <f t="shared" si="1567"/>
        <v>3258.76</v>
      </c>
      <c r="DC277" s="18">
        <f t="shared" si="1567"/>
        <v>3241.57</v>
      </c>
      <c r="DD277" s="18">
        <f t="shared" si="1567"/>
        <v>3234.41</v>
      </c>
      <c r="DE277" s="18">
        <f t="shared" si="1567"/>
        <v>3084.33</v>
      </c>
      <c r="DF277" s="18">
        <f t="shared" si="1567"/>
        <v>2980.87</v>
      </c>
      <c r="DG277" s="18">
        <f t="shared" si="1567"/>
        <v>3006.52</v>
      </c>
      <c r="DH277" s="18">
        <f t="shared" si="1567"/>
        <v>2945.03</v>
      </c>
      <c r="DI277" s="18">
        <f t="shared" ref="DI277:DW277" si="1568">SUM(DI272:DI276)</f>
        <v>2889.11</v>
      </c>
      <c r="DJ277" s="18">
        <f t="shared" si="1568"/>
        <v>2874.93</v>
      </c>
      <c r="DK277" s="18">
        <f t="shared" si="1568"/>
        <v>2922.24</v>
      </c>
      <c r="DL277" s="18">
        <f t="shared" si="1568"/>
        <v>-34742.61</v>
      </c>
      <c r="DM277" s="18">
        <f t="shared" si="1568"/>
        <v>2887.1</v>
      </c>
      <c r="DN277" s="18">
        <f t="shared" si="1568"/>
        <v>3146.03</v>
      </c>
      <c r="DO277" s="18">
        <f t="shared" si="1568"/>
        <v>2977.37</v>
      </c>
      <c r="DP277" s="18">
        <f t="shared" si="1568"/>
        <v>2843.5</v>
      </c>
      <c r="DQ277" s="18">
        <f t="shared" si="1568"/>
        <v>3649.63</v>
      </c>
      <c r="DR277" s="18">
        <f t="shared" si="1568"/>
        <v>3373.38</v>
      </c>
      <c r="DS277" s="18">
        <f t="shared" si="1568"/>
        <v>3049.14</v>
      </c>
      <c r="DT277" s="18">
        <f t="shared" si="1568"/>
        <v>3784.13</v>
      </c>
      <c r="DU277" s="18">
        <f t="shared" si="1568"/>
        <v>3984.59</v>
      </c>
      <c r="DV277" s="18">
        <f t="shared" si="1568"/>
        <v>3744.23</v>
      </c>
      <c r="DW277" s="18">
        <f t="shared" si="1568"/>
        <v>4165.13</v>
      </c>
      <c r="DX277" s="18">
        <f t="shared" ref="DX277:EG277" si="1569">SUM(DX272:DX276)</f>
        <v>-32412.09</v>
      </c>
      <c r="DY277" s="18">
        <f t="shared" si="1569"/>
        <v>3925.3</v>
      </c>
      <c r="DZ277" s="18">
        <f t="shared" si="1569"/>
        <v>4214.82</v>
      </c>
      <c r="EA277" s="18">
        <f t="shared" si="1569"/>
        <v>4284.3900000000003</v>
      </c>
      <c r="EB277" s="18">
        <f t="shared" si="1569"/>
        <v>4420.5</v>
      </c>
      <c r="EC277" s="18">
        <f t="shared" si="1569"/>
        <v>4277.8599999999997</v>
      </c>
      <c r="ED277" s="18">
        <f t="shared" si="1569"/>
        <v>4200.83</v>
      </c>
      <c r="EE277" s="18">
        <f t="shared" si="1569"/>
        <v>4076.66</v>
      </c>
      <c r="EF277" s="18">
        <f t="shared" si="1569"/>
        <v>4461.26</v>
      </c>
      <c r="EG277" s="18">
        <f t="shared" si="1569"/>
        <v>5125.33</v>
      </c>
      <c r="EH277" s="18">
        <f t="shared" ref="EH277:EI277" si="1570">SUM(EH272:EH276)</f>
        <v>0</v>
      </c>
      <c r="EI277" s="18">
        <f t="shared" si="1570"/>
        <v>0</v>
      </c>
    </row>
    <row r="278" spans="1:139" x14ac:dyDescent="0.2">
      <c r="B278" s="90" t="s">
        <v>153</v>
      </c>
      <c r="D278" s="94">
        <f t="shared" ref="D278:AI278" si="1571">D271+D277</f>
        <v>0</v>
      </c>
      <c r="E278" s="94">
        <f t="shared" si="1571"/>
        <v>0</v>
      </c>
      <c r="F278" s="94">
        <f t="shared" si="1571"/>
        <v>0</v>
      </c>
      <c r="G278" s="94">
        <f t="shared" si="1571"/>
        <v>0</v>
      </c>
      <c r="H278" s="94">
        <f t="shared" si="1571"/>
        <v>0</v>
      </c>
      <c r="I278" s="94">
        <f t="shared" si="1571"/>
        <v>0</v>
      </c>
      <c r="J278" s="94">
        <f t="shared" si="1571"/>
        <v>0</v>
      </c>
      <c r="K278" s="94">
        <f t="shared" si="1571"/>
        <v>0</v>
      </c>
      <c r="L278" s="94">
        <f t="shared" si="1571"/>
        <v>0</v>
      </c>
      <c r="M278" s="94">
        <f t="shared" si="1571"/>
        <v>0</v>
      </c>
      <c r="N278" s="94">
        <f t="shared" si="1571"/>
        <v>0</v>
      </c>
      <c r="O278" s="94">
        <f t="shared" si="1571"/>
        <v>0</v>
      </c>
      <c r="P278" s="94">
        <f t="shared" si="1571"/>
        <v>0</v>
      </c>
      <c r="Q278" s="94">
        <f t="shared" si="1571"/>
        <v>0</v>
      </c>
      <c r="R278" s="94">
        <f t="shared" si="1571"/>
        <v>0</v>
      </c>
      <c r="S278" s="94">
        <f t="shared" si="1571"/>
        <v>0</v>
      </c>
      <c r="T278" s="94">
        <f t="shared" si="1571"/>
        <v>0</v>
      </c>
      <c r="U278" s="94">
        <f t="shared" si="1571"/>
        <v>0</v>
      </c>
      <c r="V278" s="94">
        <f t="shared" si="1571"/>
        <v>0</v>
      </c>
      <c r="W278" s="94">
        <f t="shared" si="1571"/>
        <v>0</v>
      </c>
      <c r="X278" s="94">
        <f t="shared" si="1571"/>
        <v>0</v>
      </c>
      <c r="Y278" s="94">
        <f t="shared" si="1571"/>
        <v>0</v>
      </c>
      <c r="Z278" s="94">
        <f t="shared" si="1571"/>
        <v>0</v>
      </c>
      <c r="AA278" s="94">
        <f t="shared" si="1571"/>
        <v>0</v>
      </c>
      <c r="AB278" s="94">
        <f t="shared" si="1571"/>
        <v>0</v>
      </c>
      <c r="AC278" s="94">
        <f t="shared" si="1571"/>
        <v>0</v>
      </c>
      <c r="AD278" s="94">
        <f t="shared" si="1571"/>
        <v>0</v>
      </c>
      <c r="AE278" s="94">
        <f t="shared" si="1571"/>
        <v>0</v>
      </c>
      <c r="AF278" s="94">
        <f t="shared" si="1571"/>
        <v>0</v>
      </c>
      <c r="AG278" s="94">
        <f t="shared" si="1571"/>
        <v>0</v>
      </c>
      <c r="AH278" s="94">
        <f t="shared" si="1571"/>
        <v>0</v>
      </c>
      <c r="AI278" s="94">
        <f t="shared" si="1571"/>
        <v>0</v>
      </c>
      <c r="AJ278" s="94">
        <f t="shared" ref="AJ278:BO278" si="1572">AJ271+AJ277</f>
        <v>0</v>
      </c>
      <c r="AK278" s="94">
        <f t="shared" si="1572"/>
        <v>0</v>
      </c>
      <c r="AL278" s="94">
        <f t="shared" si="1572"/>
        <v>0</v>
      </c>
      <c r="AM278" s="94">
        <f t="shared" si="1572"/>
        <v>0</v>
      </c>
      <c r="AN278" s="94">
        <f t="shared" si="1572"/>
        <v>0</v>
      </c>
      <c r="AO278" s="94">
        <f t="shared" si="1572"/>
        <v>0</v>
      </c>
      <c r="AP278" s="94">
        <f t="shared" si="1572"/>
        <v>0</v>
      </c>
      <c r="AQ278" s="94">
        <f t="shared" si="1572"/>
        <v>0</v>
      </c>
      <c r="AR278" s="94">
        <f t="shared" si="1572"/>
        <v>0</v>
      </c>
      <c r="AS278" s="94">
        <f t="shared" si="1572"/>
        <v>0</v>
      </c>
      <c r="AT278" s="94">
        <f t="shared" si="1572"/>
        <v>0</v>
      </c>
      <c r="AU278" s="94">
        <f t="shared" si="1572"/>
        <v>0</v>
      </c>
      <c r="AV278" s="94">
        <f t="shared" si="1572"/>
        <v>0</v>
      </c>
      <c r="AW278" s="94">
        <f t="shared" si="1572"/>
        <v>0</v>
      </c>
      <c r="AX278" s="94">
        <f t="shared" si="1572"/>
        <v>0</v>
      </c>
      <c r="AY278" s="94">
        <f t="shared" si="1572"/>
        <v>0</v>
      </c>
      <c r="AZ278" s="94">
        <f t="shared" si="1572"/>
        <v>0</v>
      </c>
      <c r="BA278" s="94">
        <f t="shared" si="1572"/>
        <v>0</v>
      </c>
      <c r="BB278" s="94">
        <f t="shared" si="1572"/>
        <v>0</v>
      </c>
      <c r="BC278" s="94">
        <f t="shared" si="1572"/>
        <v>0</v>
      </c>
      <c r="BD278" s="94">
        <f t="shared" si="1572"/>
        <v>0</v>
      </c>
      <c r="BE278" s="94">
        <f t="shared" si="1572"/>
        <v>0</v>
      </c>
      <c r="BF278" s="94">
        <f t="shared" si="1572"/>
        <v>0</v>
      </c>
      <c r="BG278" s="94">
        <f t="shared" si="1572"/>
        <v>0</v>
      </c>
      <c r="BH278" s="94">
        <f t="shared" si="1572"/>
        <v>0</v>
      </c>
      <c r="BI278" s="94">
        <f t="shared" si="1572"/>
        <v>0</v>
      </c>
      <c r="BJ278" s="94">
        <f t="shared" si="1572"/>
        <v>0</v>
      </c>
      <c r="BK278" s="94">
        <f t="shared" si="1572"/>
        <v>126.81378479105609</v>
      </c>
      <c r="BL278" s="94">
        <f t="shared" si="1572"/>
        <v>45813.179120149296</v>
      </c>
      <c r="BM278" s="94">
        <f t="shared" si="1572"/>
        <v>51320.973264284781</v>
      </c>
      <c r="BN278" s="94">
        <f t="shared" si="1572"/>
        <v>56911.915552028229</v>
      </c>
      <c r="BO278" s="94">
        <f t="shared" si="1572"/>
        <v>62731.581484149996</v>
      </c>
      <c r="BP278" s="94">
        <f t="shared" ref="BP278:CI278" si="1573">BP271+BP277</f>
        <v>25428.450008225169</v>
      </c>
      <c r="BQ278" s="94">
        <f t="shared" si="1573"/>
        <v>31238.741779651977</v>
      </c>
      <c r="BR278" s="94">
        <f t="shared" si="1573"/>
        <v>37476.501420620989</v>
      </c>
      <c r="BS278" s="94">
        <f t="shared" si="1573"/>
        <v>44218.492577993078</v>
      </c>
      <c r="BT278" s="94">
        <f t="shared" si="1573"/>
        <v>51586.034672673057</v>
      </c>
      <c r="BU278" s="94">
        <f t="shared" si="1573"/>
        <v>59681.339874343394</v>
      </c>
      <c r="BV278" s="94">
        <f t="shared" si="1573"/>
        <v>68335.002283659895</v>
      </c>
      <c r="BW278" s="94">
        <f t="shared" si="1573"/>
        <v>77573.18598638667</v>
      </c>
      <c r="BX278" s="94">
        <f t="shared" si="1573"/>
        <v>88007.383963064072</v>
      </c>
      <c r="BY278" s="94">
        <f t="shared" si="1573"/>
        <v>98798.380719242923</v>
      </c>
      <c r="BZ278" s="94">
        <f t="shared" si="1573"/>
        <v>108749.27228467449</v>
      </c>
      <c r="CA278" s="94">
        <f t="shared" si="1573"/>
        <v>117896.46723307845</v>
      </c>
      <c r="CB278" s="94">
        <f t="shared" si="1573"/>
        <v>48605.53744935368</v>
      </c>
      <c r="CC278" s="94">
        <f t="shared" si="1573"/>
        <v>56281.533974374986</v>
      </c>
      <c r="CD278" s="94">
        <f t="shared" si="1573"/>
        <v>63712.393498381716</v>
      </c>
      <c r="CE278" s="94">
        <f t="shared" si="1573"/>
        <v>71107.071570184373</v>
      </c>
      <c r="CF278" s="94">
        <f t="shared" si="1573"/>
        <v>78358.816093738817</v>
      </c>
      <c r="CG278" s="94">
        <f t="shared" si="1573"/>
        <v>85357.40485376578</v>
      </c>
      <c r="CH278" s="94">
        <f t="shared" si="1573"/>
        <v>92418.137363598405</v>
      </c>
      <c r="CI278" s="94">
        <f t="shared" si="1573"/>
        <v>99355.368366349008</v>
      </c>
      <c r="CJ278" s="94">
        <f t="shared" ref="CJ278:CU278" si="1574">CJ271+CJ277</f>
        <v>105359.488366349</v>
      </c>
      <c r="CK278" s="94">
        <f t="shared" si="1574"/>
        <v>110543.97836634901</v>
      </c>
      <c r="CL278" s="94">
        <f t="shared" si="1574"/>
        <v>115457.878366349</v>
      </c>
      <c r="CM278" s="94">
        <f t="shared" si="1574"/>
        <v>120925.498366349</v>
      </c>
      <c r="CN278" s="94">
        <f t="shared" si="1574"/>
        <v>26705.279999999984</v>
      </c>
      <c r="CO278" s="94">
        <f t="shared" si="1574"/>
        <v>31638.149999999983</v>
      </c>
      <c r="CP278" s="94">
        <f t="shared" si="1574"/>
        <v>35056.639999999985</v>
      </c>
      <c r="CQ278" s="94">
        <f t="shared" si="1574"/>
        <v>38470.679999999986</v>
      </c>
      <c r="CR278" s="94">
        <f t="shared" si="1574"/>
        <v>41913.359999999986</v>
      </c>
      <c r="CS278" s="94">
        <f t="shared" si="1574"/>
        <v>45116.389999999985</v>
      </c>
      <c r="CT278" s="94">
        <f t="shared" si="1574"/>
        <v>48259.379999999983</v>
      </c>
      <c r="CU278" s="94">
        <f t="shared" si="1574"/>
        <v>51312.459999999985</v>
      </c>
      <c r="CV278" s="94">
        <f t="shared" ref="CV278:DH278" si="1575">CV271+CV277</f>
        <v>54357.789999999986</v>
      </c>
      <c r="CW278" s="94">
        <f t="shared" si="1575"/>
        <v>57427.51999999999</v>
      </c>
      <c r="CX278" s="94">
        <f t="shared" si="1575"/>
        <v>60503.239999999991</v>
      </c>
      <c r="CY278" s="94">
        <f t="shared" si="1575"/>
        <v>63682.889999999992</v>
      </c>
      <c r="CZ278" s="94">
        <f t="shared" si="1575"/>
        <v>15606.370000000003</v>
      </c>
      <c r="DA278" s="94">
        <f t="shared" si="1575"/>
        <v>18856.400000000001</v>
      </c>
      <c r="DB278" s="94">
        <f t="shared" si="1575"/>
        <v>22115.160000000003</v>
      </c>
      <c r="DC278" s="94">
        <f t="shared" si="1575"/>
        <v>25356.730000000003</v>
      </c>
      <c r="DD278" s="94">
        <f t="shared" si="1575"/>
        <v>28591.140000000003</v>
      </c>
      <c r="DE278" s="94">
        <f t="shared" si="1575"/>
        <v>31675.47</v>
      </c>
      <c r="DF278" s="94">
        <f t="shared" si="1575"/>
        <v>34656.340000000004</v>
      </c>
      <c r="DG278" s="94">
        <f t="shared" si="1575"/>
        <v>37662.86</v>
      </c>
      <c r="DH278" s="94">
        <f t="shared" si="1575"/>
        <v>40607.89</v>
      </c>
      <c r="DI278" s="94">
        <f t="shared" ref="DI278:DW278" si="1576">DI271+DI277</f>
        <v>43497</v>
      </c>
      <c r="DJ278" s="94">
        <f t="shared" si="1576"/>
        <v>46371.93</v>
      </c>
      <c r="DK278" s="94">
        <f t="shared" si="1576"/>
        <v>49294.17</v>
      </c>
      <c r="DL278" s="94">
        <f t="shared" si="1576"/>
        <v>14551.559999999998</v>
      </c>
      <c r="DM278" s="94">
        <f t="shared" si="1576"/>
        <v>17438.659999999996</v>
      </c>
      <c r="DN278" s="94">
        <f t="shared" si="1576"/>
        <v>20584.689999999995</v>
      </c>
      <c r="DO278" s="94">
        <f t="shared" si="1576"/>
        <v>23562.059999999994</v>
      </c>
      <c r="DP278" s="94">
        <f t="shared" si="1576"/>
        <v>26405.559999999994</v>
      </c>
      <c r="DQ278" s="94">
        <f t="shared" si="1576"/>
        <v>30055.189999999995</v>
      </c>
      <c r="DR278" s="94">
        <f t="shared" si="1576"/>
        <v>33428.569999999992</v>
      </c>
      <c r="DS278" s="94">
        <f t="shared" si="1576"/>
        <v>36477.709999999992</v>
      </c>
      <c r="DT278" s="94">
        <f t="shared" si="1576"/>
        <v>40261.839999999989</v>
      </c>
      <c r="DU278" s="94">
        <f t="shared" si="1576"/>
        <v>44246.429999999993</v>
      </c>
      <c r="DV278" s="94">
        <f t="shared" si="1576"/>
        <v>47990.659999999996</v>
      </c>
      <c r="DW278" s="94">
        <f t="shared" si="1576"/>
        <v>52155.789999999994</v>
      </c>
      <c r="DX278" s="94">
        <f t="shared" ref="DX278:EG278" si="1577">DX271+DX277</f>
        <v>19743.699999999993</v>
      </c>
      <c r="DY278" s="94">
        <f t="shared" si="1577"/>
        <v>23668.999999999993</v>
      </c>
      <c r="DZ278" s="94">
        <f t="shared" si="1577"/>
        <v>27883.819999999992</v>
      </c>
      <c r="EA278" s="94">
        <f t="shared" si="1577"/>
        <v>32168.209999999992</v>
      </c>
      <c r="EB278" s="94">
        <f t="shared" si="1577"/>
        <v>36588.709999999992</v>
      </c>
      <c r="EC278" s="94">
        <f t="shared" si="1577"/>
        <v>40866.569999999992</v>
      </c>
      <c r="ED278" s="94">
        <f t="shared" si="1577"/>
        <v>45067.399999999994</v>
      </c>
      <c r="EE278" s="94">
        <f t="shared" si="1577"/>
        <v>49144.06</v>
      </c>
      <c r="EF278" s="94">
        <f t="shared" si="1577"/>
        <v>53605.32</v>
      </c>
      <c r="EG278" s="94">
        <f t="shared" si="1577"/>
        <v>58730.65</v>
      </c>
      <c r="EH278" s="94">
        <f t="shared" ref="EH278:EI278" si="1578">EH271+EH277</f>
        <v>58730.65</v>
      </c>
      <c r="EI278" s="94">
        <f t="shared" si="1578"/>
        <v>58730.65</v>
      </c>
    </row>
    <row r="279" spans="1:139" x14ac:dyDescent="0.2">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91"/>
      <c r="AN279" s="91"/>
      <c r="AO279" s="91"/>
      <c r="AP279" s="91"/>
      <c r="AQ279" s="91"/>
      <c r="AR279" s="91"/>
      <c r="AS279" s="91"/>
      <c r="AT279" s="91"/>
      <c r="AU279" s="91"/>
      <c r="AV279" s="91"/>
      <c r="AW279" s="91"/>
      <c r="AX279" s="91"/>
      <c r="AY279" s="91"/>
      <c r="AZ279" s="91"/>
      <c r="BA279" s="91"/>
      <c r="BB279" s="91"/>
      <c r="BC279" s="91"/>
      <c r="BD279" s="91"/>
      <c r="BE279" s="91"/>
      <c r="BF279" s="91"/>
      <c r="BG279" s="91"/>
      <c r="BH279" s="91"/>
      <c r="BI279" s="91"/>
      <c r="BJ279" s="91"/>
      <c r="BK279" s="91"/>
      <c r="BL279" s="91"/>
      <c r="BM279" s="91"/>
      <c r="BN279" s="91"/>
      <c r="BO279" s="91"/>
      <c r="BP279" s="91"/>
      <c r="BQ279" s="91"/>
      <c r="BR279" s="91"/>
      <c r="BS279" s="91"/>
      <c r="BT279" s="91"/>
      <c r="BU279" s="91"/>
      <c r="BV279" s="91"/>
      <c r="BW279" s="91"/>
      <c r="BX279" s="91"/>
      <c r="BY279" s="91"/>
      <c r="BZ279" s="91"/>
      <c r="CA279" s="91"/>
      <c r="CB279" s="91"/>
      <c r="CC279" s="91"/>
      <c r="CD279" s="91"/>
      <c r="CE279" s="91"/>
      <c r="CF279" s="91"/>
      <c r="CG279" s="91"/>
      <c r="CH279" s="91"/>
      <c r="CI279" s="91"/>
      <c r="CJ279" s="91"/>
      <c r="CK279" s="91"/>
      <c r="CL279" s="91"/>
      <c r="CM279" s="91"/>
      <c r="CN279" s="91"/>
      <c r="CO279" s="91"/>
      <c r="CP279" s="91"/>
      <c r="CQ279" s="91"/>
      <c r="CR279" s="91"/>
      <c r="CS279" s="91"/>
      <c r="CT279" s="91"/>
      <c r="CU279" s="91"/>
      <c r="CV279" s="91"/>
      <c r="CW279" s="91"/>
      <c r="CX279" s="91"/>
      <c r="CY279" s="91"/>
      <c r="CZ279" s="91"/>
      <c r="DA279" s="91"/>
      <c r="DB279" s="91"/>
      <c r="DC279" s="91"/>
      <c r="DD279" s="91"/>
      <c r="DE279" s="91"/>
      <c r="DF279" s="91"/>
      <c r="DG279" s="91"/>
      <c r="DH279" s="91"/>
      <c r="DI279" s="91"/>
      <c r="DJ279" s="91"/>
      <c r="DK279" s="91"/>
      <c r="DL279" s="91"/>
      <c r="DM279" s="91"/>
      <c r="DN279" s="91"/>
      <c r="DO279" s="91"/>
      <c r="DP279" s="91"/>
      <c r="DQ279" s="91"/>
      <c r="DR279" s="91"/>
      <c r="DS279" s="91"/>
      <c r="DT279" s="91"/>
      <c r="DU279" s="91"/>
      <c r="DV279" s="91"/>
      <c r="DW279" s="91"/>
      <c r="DX279" s="91"/>
      <c r="DY279" s="91"/>
      <c r="DZ279" s="91"/>
      <c r="EA279" s="91"/>
      <c r="EB279" s="91"/>
      <c r="EC279" s="91"/>
      <c r="ED279" s="91"/>
      <c r="EE279" s="91"/>
      <c r="EF279" s="91"/>
      <c r="EG279" s="91"/>
      <c r="EH279" s="91"/>
      <c r="EI279" s="91"/>
    </row>
    <row r="280" spans="1:139" ht="10.5" x14ac:dyDescent="0.25">
      <c r="A280" s="89" t="s">
        <v>175</v>
      </c>
      <c r="C280" s="91">
        <v>18238211</v>
      </c>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c r="AW280" s="90"/>
      <c r="AX280" s="90"/>
      <c r="AY280" s="90"/>
      <c r="AZ280" s="90"/>
      <c r="BA280" s="90"/>
      <c r="BB280" s="90"/>
      <c r="BC280" s="90"/>
      <c r="BD280" s="90"/>
      <c r="BE280" s="90"/>
      <c r="BF280" s="90"/>
      <c r="BG280" s="90"/>
      <c r="BH280" s="90"/>
      <c r="BI280" s="90"/>
      <c r="BJ280" s="90"/>
      <c r="BK280" s="90"/>
      <c r="BL280" s="90"/>
      <c r="BM280" s="90"/>
      <c r="BN280" s="90"/>
      <c r="BO280" s="90"/>
      <c r="BP280" s="90"/>
      <c r="BQ280" s="90"/>
      <c r="BR280" s="90"/>
      <c r="BS280" s="90"/>
      <c r="BT280" s="90"/>
      <c r="BU280" s="90"/>
      <c r="BV280" s="90"/>
      <c r="BW280" s="90"/>
      <c r="BX280" s="90"/>
      <c r="BY280" s="90"/>
      <c r="BZ280" s="90"/>
      <c r="CA280" s="90"/>
      <c r="CB280" s="90"/>
      <c r="CC280" s="90"/>
      <c r="CD280" s="90"/>
      <c r="CE280" s="90"/>
      <c r="CF280" s="90"/>
      <c r="CG280" s="90"/>
      <c r="DV280" s="92"/>
      <c r="DW280" s="92"/>
      <c r="DX280" s="92"/>
      <c r="DY280" s="92"/>
      <c r="DZ280" s="92"/>
      <c r="EA280" s="92"/>
      <c r="EB280" s="92"/>
      <c r="EC280" s="92"/>
      <c r="ED280" s="92"/>
      <c r="EE280" s="92"/>
      <c r="EF280" s="92"/>
      <c r="EG280" s="92"/>
      <c r="EH280" s="92"/>
      <c r="EI280" s="92"/>
    </row>
    <row r="281" spans="1:139" x14ac:dyDescent="0.2">
      <c r="B281" s="90" t="s">
        <v>149</v>
      </c>
      <c r="C281" s="91">
        <v>25400451</v>
      </c>
      <c r="D281" s="94">
        <v>0</v>
      </c>
      <c r="E281" s="94">
        <f t="shared" ref="E281:AJ281" si="1579">D290</f>
        <v>0</v>
      </c>
      <c r="F281" s="94">
        <f t="shared" si="1579"/>
        <v>0</v>
      </c>
      <c r="G281" s="94">
        <f t="shared" si="1579"/>
        <v>0</v>
      </c>
      <c r="H281" s="94">
        <f t="shared" si="1579"/>
        <v>0</v>
      </c>
      <c r="I281" s="94">
        <f t="shared" si="1579"/>
        <v>0</v>
      </c>
      <c r="J281" s="94">
        <f t="shared" si="1579"/>
        <v>0</v>
      </c>
      <c r="K281" s="94">
        <f t="shared" si="1579"/>
        <v>0</v>
      </c>
      <c r="L281" s="94">
        <f t="shared" si="1579"/>
        <v>0</v>
      </c>
      <c r="M281" s="94">
        <f t="shared" si="1579"/>
        <v>0</v>
      </c>
      <c r="N281" s="94">
        <f t="shared" si="1579"/>
        <v>0</v>
      </c>
      <c r="O281" s="94">
        <f t="shared" si="1579"/>
        <v>0</v>
      </c>
      <c r="P281" s="94">
        <f t="shared" si="1579"/>
        <v>0</v>
      </c>
      <c r="Q281" s="94">
        <f t="shared" si="1579"/>
        <v>-2978.0557497081809</v>
      </c>
      <c r="R281" s="94">
        <f t="shared" si="1579"/>
        <v>-2003.8341466252082</v>
      </c>
      <c r="S281" s="94">
        <f t="shared" si="1579"/>
        <v>-952.62257285936676</v>
      </c>
      <c r="T281" s="94">
        <f t="shared" si="1579"/>
        <v>-51.037262778726586</v>
      </c>
      <c r="U281" s="94">
        <f t="shared" si="1579"/>
        <v>4489.7343109071635</v>
      </c>
      <c r="V281" s="94">
        <f t="shared" si="1579"/>
        <v>5727.8032375699249</v>
      </c>
      <c r="W281" s="94">
        <f t="shared" si="1579"/>
        <v>6459.2990788824018</v>
      </c>
      <c r="X281" s="94">
        <f t="shared" si="1579"/>
        <v>6935.2872661617021</v>
      </c>
      <c r="Y281" s="94">
        <f t="shared" si="1579"/>
        <v>7666.9185919223564</v>
      </c>
      <c r="Z281" s="94">
        <f t="shared" si="1579"/>
        <v>9018.8043134088075</v>
      </c>
      <c r="AA281" s="94">
        <f t="shared" si="1579"/>
        <v>11181.003544664378</v>
      </c>
      <c r="AB281" s="94">
        <f t="shared" si="1579"/>
        <v>14125.290019790782</v>
      </c>
      <c r="AC281" s="94">
        <f t="shared" si="1579"/>
        <v>17145.482905353816</v>
      </c>
      <c r="AD281" s="94">
        <f t="shared" si="1579"/>
        <v>19835.214036668229</v>
      </c>
      <c r="AE281" s="94">
        <f t="shared" si="1579"/>
        <v>21018.343698466444</v>
      </c>
      <c r="AF281" s="94">
        <f t="shared" si="1579"/>
        <v>24389.850887492794</v>
      </c>
      <c r="AG281" s="94">
        <f t="shared" si="1579"/>
        <v>15142.965216188821</v>
      </c>
      <c r="AH281" s="94">
        <f t="shared" si="1579"/>
        <v>19069.646002545276</v>
      </c>
      <c r="AI281" s="94">
        <f t="shared" si="1579"/>
        <v>21945.434047460025</v>
      </c>
      <c r="AJ281" s="94">
        <f t="shared" si="1579"/>
        <v>23896.586130759002</v>
      </c>
      <c r="AK281" s="94">
        <f t="shared" ref="AK281:BP281" si="1580">AJ290</f>
        <v>25520.082573661501</v>
      </c>
      <c r="AL281" s="94">
        <f t="shared" si="1580"/>
        <v>27215.597394902117</v>
      </c>
      <c r="AM281" s="94">
        <f t="shared" si="1580"/>
        <v>29696.213137351355</v>
      </c>
      <c r="AN281" s="94">
        <f t="shared" si="1580"/>
        <v>32624.608950314745</v>
      </c>
      <c r="AO281" s="94">
        <f t="shared" si="1580"/>
        <v>35861.538604825117</v>
      </c>
      <c r="AP281" s="94">
        <f t="shared" si="1580"/>
        <v>39229.686641819309</v>
      </c>
      <c r="AQ281" s="94">
        <f t="shared" si="1580"/>
        <v>42759.431837382988</v>
      </c>
      <c r="AR281" s="94">
        <f t="shared" si="1580"/>
        <v>46895.66213450006</v>
      </c>
      <c r="AS281" s="94">
        <f t="shared" si="1580"/>
        <v>18501.448659166996</v>
      </c>
      <c r="AT281" s="94">
        <f t="shared" si="1580"/>
        <v>22463.569330399583</v>
      </c>
      <c r="AU281" s="94">
        <f t="shared" si="1580"/>
        <v>25610.522475517271</v>
      </c>
      <c r="AV281" s="94">
        <f t="shared" si="1580"/>
        <v>27893.842431110286</v>
      </c>
      <c r="AW281" s="94">
        <f t="shared" si="1580"/>
        <v>29241.272454882772</v>
      </c>
      <c r="AX281" s="94">
        <f t="shared" si="1580"/>
        <v>30085.774755067141</v>
      </c>
      <c r="AY281" s="94">
        <f t="shared" si="1580"/>
        <v>31464.485625379282</v>
      </c>
      <c r="AZ281" s="94">
        <f t="shared" si="1580"/>
        <v>33268.083241811255</v>
      </c>
      <c r="BA281" s="94">
        <f t="shared" si="1580"/>
        <v>33195.983241811256</v>
      </c>
      <c r="BB281" s="94">
        <f t="shared" si="1580"/>
        <v>33239.233241811256</v>
      </c>
      <c r="BC281" s="94">
        <f t="shared" si="1580"/>
        <v>33376.983241811256</v>
      </c>
      <c r="BD281" s="94">
        <f t="shared" si="1580"/>
        <v>33482.073241811253</v>
      </c>
      <c r="BE281" s="94">
        <f t="shared" si="1580"/>
        <v>-14959.116924942602</v>
      </c>
      <c r="BF281" s="94">
        <f t="shared" si="1580"/>
        <v>-17159.523569665136</v>
      </c>
      <c r="BG281" s="94">
        <f t="shared" si="1580"/>
        <v>-19788.182628317354</v>
      </c>
      <c r="BH281" s="94">
        <f t="shared" si="1580"/>
        <v>-22728.790307751711</v>
      </c>
      <c r="BI281" s="94">
        <f t="shared" si="1580"/>
        <v>-25984.497159489314</v>
      </c>
      <c r="BJ281" s="94">
        <f t="shared" si="1580"/>
        <v>-29064.833643317899</v>
      </c>
      <c r="BK281" s="94">
        <f t="shared" si="1580"/>
        <v>-31078.603407898292</v>
      </c>
      <c r="BL281" s="94">
        <f t="shared" si="1580"/>
        <v>-31636.292626929389</v>
      </c>
      <c r="BM281" s="94">
        <f t="shared" si="1580"/>
        <v>-31366.432626929389</v>
      </c>
      <c r="BN281" s="94">
        <f t="shared" si="1580"/>
        <v>-30716.442626929387</v>
      </c>
      <c r="BO281" s="94">
        <f t="shared" si="1580"/>
        <v>-29602.012626929387</v>
      </c>
      <c r="BP281" s="94">
        <f t="shared" si="1580"/>
        <v>-26581.282626929387</v>
      </c>
      <c r="BQ281" s="94">
        <f t="shared" ref="BQ281:DW281" si="1581">BP290</f>
        <v>8940.2765921017126</v>
      </c>
      <c r="BR281" s="94">
        <f t="shared" si="1581"/>
        <v>12497.536592101713</v>
      </c>
      <c r="BS281" s="94">
        <f t="shared" si="1581"/>
        <v>17465.786592101715</v>
      </c>
      <c r="BT281" s="94">
        <f t="shared" si="1581"/>
        <v>23117.066592101713</v>
      </c>
      <c r="BU281" s="94">
        <f t="shared" si="1581"/>
        <v>29946.166592101712</v>
      </c>
      <c r="BV281" s="94">
        <f t="shared" si="1581"/>
        <v>36831.116592101709</v>
      </c>
      <c r="BW281" s="94">
        <f t="shared" si="1581"/>
        <v>42153.346592101705</v>
      </c>
      <c r="BX281" s="94">
        <f t="shared" si="1581"/>
        <v>47854.316592101706</v>
      </c>
      <c r="BY281" s="94">
        <f t="shared" si="1581"/>
        <v>54673.886592101706</v>
      </c>
      <c r="BZ281" s="94">
        <f t="shared" si="1581"/>
        <v>63144.036592101707</v>
      </c>
      <c r="CA281" s="94">
        <f t="shared" si="1581"/>
        <v>72789.506592101709</v>
      </c>
      <c r="CB281" s="94">
        <f t="shared" si="1581"/>
        <v>84172.886592101713</v>
      </c>
      <c r="CC281" s="94">
        <f t="shared" si="1581"/>
        <v>49048.280000000006</v>
      </c>
      <c r="CD281" s="94">
        <f t="shared" si="1581"/>
        <v>61263.040000000008</v>
      </c>
      <c r="CE281" s="94">
        <f t="shared" si="1581"/>
        <v>72666.140000000014</v>
      </c>
      <c r="CF281" s="94">
        <f t="shared" si="1581"/>
        <v>83805.970000000016</v>
      </c>
      <c r="CG281" s="94">
        <f t="shared" si="1581"/>
        <v>95098.950000000012</v>
      </c>
      <c r="CH281" s="94">
        <f t="shared" si="1581"/>
        <v>103913.87000000001</v>
      </c>
      <c r="CI281" s="94">
        <f t="shared" si="1581"/>
        <v>110448.62000000001</v>
      </c>
      <c r="CJ281" s="94">
        <f t="shared" si="1581"/>
        <v>116803.34000000001</v>
      </c>
      <c r="CK281" s="94">
        <f t="shared" ref="CK281" si="1582">CJ290</f>
        <v>122757.02000000002</v>
      </c>
      <c r="CL281" s="94">
        <f t="shared" ref="CL281" si="1583">CK290</f>
        <v>129119.82000000002</v>
      </c>
      <c r="CM281" s="94">
        <f t="shared" ref="CM281" si="1584">CL290</f>
        <v>135120.64000000001</v>
      </c>
      <c r="CN281" s="94">
        <f t="shared" ref="CN281" si="1585">CM290</f>
        <v>142550.26</v>
      </c>
      <c r="CO281" s="94">
        <f t="shared" ref="CO281" si="1586">CN290</f>
        <v>34290.179999999993</v>
      </c>
      <c r="CP281" s="94">
        <f t="shared" ref="CP281" si="1587">CO290</f>
        <v>43662.679999999993</v>
      </c>
      <c r="CQ281" s="94">
        <f t="shared" ref="CQ281" si="1588">CP290</f>
        <v>51298.709999999992</v>
      </c>
      <c r="CR281" s="94">
        <f t="shared" ref="CR281" si="1589">CQ290</f>
        <v>59443.409999999989</v>
      </c>
      <c r="CS281" s="94">
        <f t="shared" ref="CS281" si="1590">CR290</f>
        <v>67964.579999999987</v>
      </c>
      <c r="CT281" s="94">
        <f t="shared" ref="CT281" si="1591">CS290</f>
        <v>75870.859999999986</v>
      </c>
      <c r="CU281" s="94">
        <f t="shared" ref="CU281" si="1592">CT290</f>
        <v>83431.01999999999</v>
      </c>
      <c r="CV281" s="94">
        <f t="shared" ref="CV281" si="1593">CU290</f>
        <v>92102.68</v>
      </c>
      <c r="CW281" s="94">
        <f t="shared" ref="CW281" si="1594">CV290</f>
        <v>102660.2</v>
      </c>
      <c r="CX281" s="94">
        <f t="shared" ref="CX281" si="1595">CW290</f>
        <v>114484.55</v>
      </c>
      <c r="CY281" s="94">
        <f t="shared" ref="CY281" si="1596">CX290</f>
        <v>126541.71</v>
      </c>
      <c r="CZ281" s="94">
        <f t="shared" ref="CZ281" si="1597">CY290</f>
        <v>139648.13</v>
      </c>
      <c r="DA281" s="94">
        <f t="shared" ref="DA281" si="1598">CZ290</f>
        <v>62488.710000000006</v>
      </c>
      <c r="DB281" s="94">
        <f t="shared" ref="DB281" si="1599">DA290</f>
        <v>77892.12000000001</v>
      </c>
      <c r="DC281" s="94">
        <f t="shared" ref="DC281" si="1600">DB290</f>
        <v>92966.780000000013</v>
      </c>
      <c r="DD281" s="94">
        <f t="shared" ref="DD281" si="1601">DC290</f>
        <v>108103.98000000001</v>
      </c>
      <c r="DE281" s="94">
        <f t="shared" ref="DE281" si="1602">DD290</f>
        <v>123600.28000000001</v>
      </c>
      <c r="DF281" s="94">
        <f t="shared" ref="DF281" si="1603">DE290</f>
        <v>138124.67000000001</v>
      </c>
      <c r="DG281" s="94">
        <f t="shared" ref="DG281:DH281" si="1604">DF290</f>
        <v>151075.52000000002</v>
      </c>
      <c r="DH281" s="94">
        <f t="shared" si="1604"/>
        <v>163777.42000000001</v>
      </c>
      <c r="DI281" s="94">
        <f t="shared" si="1581"/>
        <v>176877.6</v>
      </c>
      <c r="DJ281" s="94">
        <f t="shared" si="1581"/>
        <v>190393.34</v>
      </c>
      <c r="DK281" s="94">
        <f t="shared" si="1581"/>
        <v>203934.97999999998</v>
      </c>
      <c r="DL281" s="94">
        <f t="shared" si="1581"/>
        <v>217939.47999999998</v>
      </c>
      <c r="DM281" s="94">
        <f t="shared" si="1581"/>
        <v>68984.959999999963</v>
      </c>
      <c r="DN281" s="94">
        <f t="shared" si="1581"/>
        <v>83717.959999999963</v>
      </c>
      <c r="DO281" s="94">
        <f t="shared" si="1581"/>
        <v>99785.579999999958</v>
      </c>
      <c r="DP281" s="94">
        <f t="shared" si="1581"/>
        <v>115837.34999999996</v>
      </c>
      <c r="DQ281" s="94">
        <f t="shared" si="1581"/>
        <v>131549.77999999997</v>
      </c>
      <c r="DR281" s="94">
        <f t="shared" si="1581"/>
        <v>150096.21999999997</v>
      </c>
      <c r="DS281" s="94">
        <f t="shared" si="1581"/>
        <v>165337.99999999997</v>
      </c>
      <c r="DT281" s="94">
        <f t="shared" si="1581"/>
        <v>179648.19999999998</v>
      </c>
      <c r="DU281" s="94">
        <f t="shared" si="1581"/>
        <v>195554.58999999997</v>
      </c>
      <c r="DV281" s="94">
        <f t="shared" si="1581"/>
        <v>206031.35999999996</v>
      </c>
      <c r="DW281" s="94">
        <f t="shared" si="1581"/>
        <v>209477.24999999997</v>
      </c>
      <c r="DX281" s="94">
        <f t="shared" ref="DX281" si="1605">DW290</f>
        <v>210162.12999999998</v>
      </c>
      <c r="DY281" s="94">
        <f t="shared" ref="DY281" si="1606">DX290</f>
        <v>34808.829999999958</v>
      </c>
      <c r="DZ281" s="94">
        <f t="shared" ref="DZ281" si="1607">DY290</f>
        <v>43622.599999999962</v>
      </c>
      <c r="EA281" s="94">
        <f t="shared" ref="EA281" si="1608">DZ290</f>
        <v>57008.569999999963</v>
      </c>
      <c r="EB281" s="94">
        <f t="shared" ref="EB281" si="1609">EA290</f>
        <v>72922.749999999971</v>
      </c>
      <c r="EC281" s="94">
        <f t="shared" ref="EC281" si="1610">EB290</f>
        <v>91891.039999999979</v>
      </c>
      <c r="ED281" s="94">
        <f t="shared" ref="ED281" si="1611">EC290</f>
        <v>107465.97999999998</v>
      </c>
      <c r="EE281" s="94">
        <f t="shared" ref="EE281" si="1612">ED290</f>
        <v>113663.67999999998</v>
      </c>
      <c r="EF281" s="94">
        <f t="shared" ref="EF281" si="1613">EE290</f>
        <v>110608.27999999998</v>
      </c>
      <c r="EG281" s="94">
        <f t="shared" ref="EG281" si="1614">EF290</f>
        <v>94287.479999999981</v>
      </c>
      <c r="EH281" s="94">
        <f t="shared" ref="EH281" si="1615">EG290</f>
        <v>61731.969999999987</v>
      </c>
      <c r="EI281" s="94">
        <f t="shared" ref="EI281" si="1616">EH290</f>
        <v>61731.969999999987</v>
      </c>
    </row>
    <row r="282" spans="1:139" x14ac:dyDescent="0.2">
      <c r="B282" s="90" t="s">
        <v>150</v>
      </c>
      <c r="C282" s="90"/>
      <c r="D282" s="22">
        <v>0</v>
      </c>
      <c r="E282" s="22">
        <v>0</v>
      </c>
      <c r="F282" s="22">
        <v>0</v>
      </c>
      <c r="G282" s="22">
        <v>0</v>
      </c>
      <c r="H282" s="22">
        <v>0</v>
      </c>
      <c r="I282" s="22">
        <v>0</v>
      </c>
      <c r="J282" s="22">
        <v>0</v>
      </c>
      <c r="K282" s="22">
        <v>0</v>
      </c>
      <c r="L282" s="22">
        <v>0</v>
      </c>
      <c r="M282" s="22">
        <v>0</v>
      </c>
      <c r="N282" s="22">
        <v>0</v>
      </c>
      <c r="O282" s="22">
        <v>0</v>
      </c>
      <c r="P282" s="22">
        <v>0</v>
      </c>
      <c r="Q282" s="22">
        <v>0</v>
      </c>
      <c r="R282" s="22">
        <v>0</v>
      </c>
      <c r="S282" s="22">
        <v>0</v>
      </c>
      <c r="T282" s="22">
        <v>3344.3692119253869</v>
      </c>
      <c r="U282" s="22">
        <v>0</v>
      </c>
      <c r="V282" s="22">
        <v>0</v>
      </c>
      <c r="W282" s="22">
        <v>0</v>
      </c>
      <c r="X282" s="22">
        <v>0</v>
      </c>
      <c r="Y282" s="22">
        <v>0</v>
      </c>
      <c r="Z282" s="22">
        <v>0</v>
      </c>
      <c r="AA282" s="22">
        <v>0</v>
      </c>
      <c r="AB282" s="22">
        <v>0</v>
      </c>
      <c r="AC282" s="22">
        <v>0</v>
      </c>
      <c r="AD282" s="22">
        <v>0</v>
      </c>
      <c r="AE282" s="22">
        <v>0</v>
      </c>
      <c r="AF282" s="22">
        <v>-13148.550793872899</v>
      </c>
      <c r="AG282" s="22">
        <v>0</v>
      </c>
      <c r="AH282" s="22">
        <v>0</v>
      </c>
      <c r="AI282" s="22">
        <v>0</v>
      </c>
      <c r="AJ282" s="22">
        <v>0</v>
      </c>
      <c r="AK282" s="22">
        <v>0</v>
      </c>
      <c r="AL282" s="22">
        <v>0</v>
      </c>
      <c r="AM282" s="22">
        <v>0</v>
      </c>
      <c r="AN282" s="22">
        <v>0</v>
      </c>
      <c r="AO282" s="22">
        <v>0</v>
      </c>
      <c r="AP282" s="22">
        <v>0</v>
      </c>
      <c r="AQ282" s="22">
        <v>0</v>
      </c>
      <c r="AR282" s="22">
        <v>-32624.608950314701</v>
      </c>
      <c r="AS282" s="22">
        <v>0</v>
      </c>
      <c r="AT282" s="22">
        <v>0</v>
      </c>
      <c r="AU282" s="22">
        <v>0</v>
      </c>
      <c r="AV282" s="22">
        <v>0</v>
      </c>
      <c r="AW282" s="22">
        <v>0</v>
      </c>
      <c r="AX282" s="22">
        <v>0</v>
      </c>
      <c r="AY282" s="22">
        <v>0</v>
      </c>
      <c r="AZ282" s="22">
        <v>0</v>
      </c>
      <c r="BA282" s="22">
        <v>0</v>
      </c>
      <c r="BB282" s="22">
        <v>0</v>
      </c>
      <c r="BC282" s="22">
        <v>0</v>
      </c>
      <c r="BD282" s="22">
        <v>-33268.080000000002</v>
      </c>
      <c r="BE282" s="22">
        <v>0</v>
      </c>
      <c r="BF282" s="22">
        <v>0</v>
      </c>
      <c r="BG282" s="22">
        <v>0</v>
      </c>
      <c r="BH282" s="22">
        <v>0</v>
      </c>
      <c r="BI282" s="22">
        <v>0</v>
      </c>
      <c r="BJ282" s="22">
        <v>0</v>
      </c>
      <c r="BK282" s="22">
        <v>0</v>
      </c>
      <c r="BL282" s="22">
        <v>0</v>
      </c>
      <c r="BM282" s="22">
        <v>0</v>
      </c>
      <c r="BN282" s="22">
        <v>0</v>
      </c>
      <c r="BO282" s="22">
        <v>0</v>
      </c>
      <c r="BP282" s="22">
        <v>31636.339219031099</v>
      </c>
      <c r="BQ282" s="22">
        <v>0</v>
      </c>
      <c r="BR282" s="22">
        <v>0</v>
      </c>
      <c r="BS282" s="22">
        <v>0</v>
      </c>
      <c r="BT282" s="22">
        <v>0</v>
      </c>
      <c r="BU282" s="22">
        <v>0</v>
      </c>
      <c r="BV282" s="22">
        <v>0</v>
      </c>
      <c r="BW282" s="22">
        <v>0</v>
      </c>
      <c r="BX282" s="22">
        <v>0</v>
      </c>
      <c r="BY282" s="22">
        <v>0</v>
      </c>
      <c r="BZ282" s="22">
        <v>0</v>
      </c>
      <c r="CA282" s="22">
        <v>0</v>
      </c>
      <c r="CB282" s="22">
        <v>-47854.316592101706</v>
      </c>
      <c r="CC282" s="22">
        <v>0</v>
      </c>
      <c r="CD282" s="22">
        <v>0</v>
      </c>
      <c r="CE282" s="22">
        <v>0</v>
      </c>
      <c r="CF282" s="22">
        <v>0</v>
      </c>
      <c r="CG282" s="22">
        <v>0</v>
      </c>
      <c r="CH282" s="22">
        <v>0</v>
      </c>
      <c r="CI282" s="22">
        <v>0</v>
      </c>
      <c r="CJ282" s="22">
        <v>0</v>
      </c>
      <c r="CK282" s="22">
        <v>0</v>
      </c>
      <c r="CL282" s="22">
        <v>0</v>
      </c>
      <c r="CM282" s="22">
        <v>0</v>
      </c>
      <c r="CN282" s="22">
        <v>-116803.34000000001</v>
      </c>
      <c r="CO282" s="22">
        <v>0</v>
      </c>
      <c r="CP282" s="22">
        <v>0</v>
      </c>
      <c r="CQ282" s="22">
        <v>0</v>
      </c>
      <c r="CR282" s="22">
        <v>0</v>
      </c>
      <c r="CS282" s="22">
        <v>0</v>
      </c>
      <c r="CT282" s="22">
        <v>0</v>
      </c>
      <c r="CU282" s="22">
        <v>0</v>
      </c>
      <c r="CV282" s="22">
        <v>0</v>
      </c>
      <c r="CW282" s="22">
        <v>0</v>
      </c>
      <c r="CX282" s="22">
        <v>0</v>
      </c>
      <c r="CY282" s="22">
        <v>0</v>
      </c>
      <c r="CZ282" s="22">
        <v>-95907.829065068872</v>
      </c>
      <c r="DA282" s="22">
        <v>0</v>
      </c>
      <c r="DB282" s="22">
        <v>0</v>
      </c>
      <c r="DC282" s="22">
        <v>0</v>
      </c>
      <c r="DD282" s="22">
        <v>0</v>
      </c>
      <c r="DE282" s="22">
        <v>0</v>
      </c>
      <c r="DF282" s="22">
        <v>0</v>
      </c>
      <c r="DG282" s="22">
        <v>0</v>
      </c>
      <c r="DH282" s="22">
        <v>0</v>
      </c>
      <c r="DI282" s="22">
        <v>0</v>
      </c>
      <c r="DJ282" s="22">
        <v>0</v>
      </c>
      <c r="DK282" s="22">
        <v>0</v>
      </c>
      <c r="DL282" s="22">
        <v>-163777.42000000001</v>
      </c>
      <c r="DM282" s="22">
        <v>0</v>
      </c>
      <c r="DN282" s="22">
        <v>0</v>
      </c>
      <c r="DO282" s="22">
        <v>0</v>
      </c>
      <c r="DP282" s="22">
        <v>0</v>
      </c>
      <c r="DQ282" s="22">
        <v>0</v>
      </c>
      <c r="DR282" s="22">
        <v>0</v>
      </c>
      <c r="DS282" s="22">
        <v>0</v>
      </c>
      <c r="DT282" s="22">
        <v>0</v>
      </c>
      <c r="DU282" s="22">
        <v>0</v>
      </c>
      <c r="DV282" s="22">
        <v>0</v>
      </c>
      <c r="DW282" s="22">
        <v>0</v>
      </c>
      <c r="DX282" s="315">
        <v>-179648.2</v>
      </c>
      <c r="DY282" s="22">
        <v>0</v>
      </c>
      <c r="DZ282" s="22">
        <v>0</v>
      </c>
      <c r="EA282" s="22">
        <v>0</v>
      </c>
      <c r="EB282" s="22">
        <v>0</v>
      </c>
      <c r="EC282" s="22">
        <v>0</v>
      </c>
      <c r="ED282" s="22">
        <v>0</v>
      </c>
      <c r="EE282" s="22">
        <v>0</v>
      </c>
      <c r="EF282" s="22">
        <v>0</v>
      </c>
      <c r="EG282" s="22">
        <v>0</v>
      </c>
      <c r="EH282" s="22">
        <v>0</v>
      </c>
      <c r="EI282" s="22">
        <v>0</v>
      </c>
    </row>
    <row r="283" spans="1:139" x14ac:dyDescent="0.2">
      <c r="B283" s="90" t="s">
        <v>202</v>
      </c>
      <c r="C283" s="90"/>
      <c r="D283" s="22">
        <v>0</v>
      </c>
      <c r="E283" s="22">
        <v>0</v>
      </c>
      <c r="F283" s="22">
        <v>0</v>
      </c>
      <c r="G283" s="22">
        <v>0</v>
      </c>
      <c r="H283" s="22">
        <v>0</v>
      </c>
      <c r="I283" s="22">
        <v>0</v>
      </c>
      <c r="J283" s="22">
        <v>0</v>
      </c>
      <c r="K283" s="22">
        <v>0</v>
      </c>
      <c r="L283" s="22">
        <v>0</v>
      </c>
      <c r="M283" s="22">
        <v>0</v>
      </c>
      <c r="N283" s="22">
        <v>0</v>
      </c>
      <c r="O283" s="22">
        <v>0</v>
      </c>
      <c r="P283" s="22">
        <v>0</v>
      </c>
      <c r="Q283" s="22">
        <v>0</v>
      </c>
      <c r="R283" s="22">
        <v>0</v>
      </c>
      <c r="S283" s="22">
        <v>0</v>
      </c>
      <c r="T283" s="22">
        <v>0</v>
      </c>
      <c r="U283" s="22">
        <v>0</v>
      </c>
      <c r="V283" s="22">
        <v>0</v>
      </c>
      <c r="W283" s="22">
        <v>0</v>
      </c>
      <c r="X283" s="22">
        <v>0</v>
      </c>
      <c r="Y283" s="22">
        <v>0</v>
      </c>
      <c r="Z283" s="22">
        <v>0</v>
      </c>
      <c r="AA283" s="22">
        <v>0</v>
      </c>
      <c r="AB283" s="22">
        <v>0</v>
      </c>
      <c r="AC283" s="22">
        <v>0</v>
      </c>
      <c r="AD283" s="22">
        <v>-1851.0280775316196</v>
      </c>
      <c r="AE283" s="22">
        <v>-13.490501865920123</v>
      </c>
      <c r="AF283" s="22">
        <v>-8.0594944163717628</v>
      </c>
      <c r="AG283" s="22">
        <v>-1.2958709569661551</v>
      </c>
      <c r="AH283" s="22">
        <v>-0.36543944360482783</v>
      </c>
      <c r="AI283" s="22">
        <v>0</v>
      </c>
      <c r="AJ283" s="22">
        <v>0</v>
      </c>
      <c r="AK283" s="22">
        <v>0</v>
      </c>
      <c r="AL283" s="22">
        <v>0</v>
      </c>
      <c r="AM283" s="22">
        <v>0</v>
      </c>
      <c r="AN283" s="22">
        <v>0</v>
      </c>
      <c r="AO283" s="22">
        <v>0</v>
      </c>
      <c r="AP283" s="22">
        <v>0</v>
      </c>
      <c r="AQ283" s="22">
        <v>0</v>
      </c>
      <c r="AR283" s="22">
        <v>0</v>
      </c>
      <c r="AS283" s="22">
        <v>0</v>
      </c>
      <c r="AT283" s="22">
        <v>0</v>
      </c>
      <c r="AU283" s="22">
        <v>0</v>
      </c>
      <c r="AV283" s="22">
        <v>0</v>
      </c>
      <c r="AW283" s="22">
        <v>0</v>
      </c>
      <c r="AX283" s="22">
        <v>0</v>
      </c>
      <c r="AY283" s="22">
        <v>0</v>
      </c>
      <c r="AZ283" s="22">
        <v>0</v>
      </c>
      <c r="BA283" s="22">
        <v>0</v>
      </c>
      <c r="BB283" s="22">
        <v>0</v>
      </c>
      <c r="BC283" s="22">
        <v>0</v>
      </c>
      <c r="BD283" s="22">
        <v>0</v>
      </c>
      <c r="BE283" s="22">
        <v>0</v>
      </c>
      <c r="BF283" s="22">
        <v>0</v>
      </c>
      <c r="BG283" s="22">
        <v>0</v>
      </c>
      <c r="BH283" s="22">
        <v>0</v>
      </c>
      <c r="BI283" s="22">
        <v>0</v>
      </c>
      <c r="BJ283" s="22">
        <v>0</v>
      </c>
      <c r="BK283" s="22">
        <v>0</v>
      </c>
      <c r="BL283" s="22">
        <v>0</v>
      </c>
      <c r="BM283" s="22">
        <v>0</v>
      </c>
      <c r="BN283" s="22">
        <v>0</v>
      </c>
      <c r="BO283" s="22">
        <v>0</v>
      </c>
      <c r="BP283" s="22">
        <v>0</v>
      </c>
      <c r="BQ283" s="22">
        <v>0</v>
      </c>
      <c r="BR283" s="22">
        <v>0</v>
      </c>
      <c r="BS283" s="22">
        <v>0</v>
      </c>
      <c r="BT283" s="22">
        <v>0</v>
      </c>
      <c r="BU283" s="22">
        <v>0</v>
      </c>
      <c r="BV283" s="22">
        <v>0</v>
      </c>
      <c r="BW283" s="22">
        <v>0</v>
      </c>
      <c r="BX283" s="22">
        <v>0</v>
      </c>
      <c r="BY283" s="22">
        <v>0</v>
      </c>
      <c r="BZ283" s="22">
        <v>0</v>
      </c>
      <c r="CA283" s="22">
        <v>0</v>
      </c>
      <c r="CB283" s="22">
        <v>0</v>
      </c>
      <c r="CC283" s="22">
        <v>0</v>
      </c>
      <c r="CD283" s="22">
        <v>0</v>
      </c>
      <c r="CE283" s="22">
        <v>0</v>
      </c>
      <c r="CF283" s="22">
        <v>0</v>
      </c>
      <c r="CG283" s="22">
        <v>0</v>
      </c>
      <c r="CH283" s="22">
        <v>0</v>
      </c>
      <c r="CI283" s="22">
        <v>0</v>
      </c>
      <c r="CJ283" s="22">
        <v>0</v>
      </c>
      <c r="CK283" s="22">
        <v>0</v>
      </c>
      <c r="CL283" s="22">
        <v>0</v>
      </c>
      <c r="CM283" s="22">
        <v>0</v>
      </c>
      <c r="CN283" s="22">
        <v>0</v>
      </c>
      <c r="CO283" s="22">
        <v>0</v>
      </c>
      <c r="CP283" s="22">
        <v>0</v>
      </c>
      <c r="CQ283" s="22">
        <v>0</v>
      </c>
      <c r="CR283" s="22">
        <v>0</v>
      </c>
      <c r="CS283" s="22">
        <v>0</v>
      </c>
      <c r="CT283" s="22">
        <v>0</v>
      </c>
      <c r="CU283" s="22">
        <v>0</v>
      </c>
      <c r="CV283" s="22">
        <v>0</v>
      </c>
      <c r="CW283" s="22">
        <v>0</v>
      </c>
      <c r="CX283" s="22">
        <v>0</v>
      </c>
      <c r="CY283" s="22">
        <v>0</v>
      </c>
      <c r="CZ283" s="22">
        <v>0</v>
      </c>
      <c r="DA283" s="22">
        <v>0</v>
      </c>
      <c r="DB283" s="22">
        <v>0</v>
      </c>
      <c r="DC283" s="22">
        <v>0</v>
      </c>
      <c r="DD283" s="22">
        <v>0</v>
      </c>
      <c r="DE283" s="22">
        <v>0</v>
      </c>
      <c r="DF283" s="22">
        <v>0</v>
      </c>
      <c r="DG283" s="22">
        <v>0</v>
      </c>
      <c r="DH283" s="22">
        <v>0</v>
      </c>
      <c r="DI283" s="22">
        <v>0</v>
      </c>
      <c r="DJ283" s="22">
        <v>0</v>
      </c>
      <c r="DK283" s="22">
        <v>0</v>
      </c>
      <c r="DL283" s="22">
        <v>0</v>
      </c>
      <c r="DM283" s="22">
        <v>0</v>
      </c>
      <c r="DN283" s="22">
        <v>0</v>
      </c>
      <c r="DO283" s="22">
        <v>0</v>
      </c>
      <c r="DP283" s="22">
        <v>0</v>
      </c>
      <c r="DQ283" s="22">
        <v>0</v>
      </c>
      <c r="DR283" s="22">
        <v>0</v>
      </c>
      <c r="DS283" s="22">
        <v>0</v>
      </c>
      <c r="DT283" s="22">
        <v>0</v>
      </c>
      <c r="DU283" s="22">
        <v>0</v>
      </c>
      <c r="DV283" s="22">
        <v>0</v>
      </c>
      <c r="DW283" s="22">
        <v>0</v>
      </c>
      <c r="DX283" s="22">
        <v>0</v>
      </c>
      <c r="DY283" s="22">
        <v>0</v>
      </c>
      <c r="DZ283" s="22">
        <v>0</v>
      </c>
      <c r="EA283" s="22">
        <v>0</v>
      </c>
      <c r="EB283" s="22">
        <v>0</v>
      </c>
      <c r="EC283" s="22">
        <v>0</v>
      </c>
      <c r="ED283" s="22">
        <v>0</v>
      </c>
      <c r="EE283" s="22">
        <v>0</v>
      </c>
      <c r="EF283" s="22">
        <v>0</v>
      </c>
      <c r="EG283" s="22">
        <v>0</v>
      </c>
      <c r="EH283" s="22">
        <v>0</v>
      </c>
      <c r="EI283" s="22">
        <v>0</v>
      </c>
    </row>
    <row r="284" spans="1:139" x14ac:dyDescent="0.2">
      <c r="B284" s="90" t="s">
        <v>205</v>
      </c>
      <c r="C284" s="90"/>
      <c r="D284" s="22">
        <v>0</v>
      </c>
      <c r="E284" s="22">
        <v>0</v>
      </c>
      <c r="F284" s="22">
        <v>0</v>
      </c>
      <c r="G284" s="22">
        <v>0</v>
      </c>
      <c r="H284" s="22">
        <v>0</v>
      </c>
      <c r="I284" s="22">
        <v>0</v>
      </c>
      <c r="J284" s="22">
        <v>0</v>
      </c>
      <c r="K284" s="22">
        <v>0</v>
      </c>
      <c r="L284" s="22">
        <v>0</v>
      </c>
      <c r="M284" s="22">
        <v>0</v>
      </c>
      <c r="N284" s="22">
        <v>0</v>
      </c>
      <c r="O284" s="22">
        <v>0</v>
      </c>
      <c r="P284" s="22">
        <v>-3344.3692119253869</v>
      </c>
      <c r="Q284" s="22">
        <v>0</v>
      </c>
      <c r="R284" s="22">
        <v>0</v>
      </c>
      <c r="S284" s="22">
        <v>0</v>
      </c>
      <c r="T284" s="22">
        <v>0</v>
      </c>
      <c r="U284" s="22">
        <v>0</v>
      </c>
      <c r="V284" s="22">
        <v>0</v>
      </c>
      <c r="W284" s="22">
        <v>0</v>
      </c>
      <c r="X284" s="22">
        <v>0</v>
      </c>
      <c r="Y284" s="22">
        <v>0</v>
      </c>
      <c r="Z284" s="22">
        <v>0</v>
      </c>
      <c r="AA284" s="22">
        <v>0</v>
      </c>
      <c r="AB284" s="22">
        <v>0</v>
      </c>
      <c r="AC284" s="22">
        <v>0</v>
      </c>
      <c r="AD284" s="22">
        <v>0</v>
      </c>
      <c r="AE284" s="22">
        <v>0</v>
      </c>
      <c r="AF284" s="22">
        <v>0</v>
      </c>
      <c r="AG284" s="22">
        <v>0</v>
      </c>
      <c r="AH284" s="22">
        <v>0</v>
      </c>
      <c r="AI284" s="22">
        <v>0</v>
      </c>
      <c r="AJ284" s="22">
        <v>0</v>
      </c>
      <c r="AK284" s="22">
        <v>0</v>
      </c>
      <c r="AL284" s="22">
        <v>0</v>
      </c>
      <c r="AM284" s="22">
        <v>0</v>
      </c>
      <c r="AN284" s="22">
        <v>0</v>
      </c>
      <c r="AO284" s="22">
        <v>0</v>
      </c>
      <c r="AP284" s="22">
        <v>0</v>
      </c>
      <c r="AQ284" s="22">
        <v>0</v>
      </c>
      <c r="AR284" s="22">
        <v>0</v>
      </c>
      <c r="AS284" s="22">
        <v>0</v>
      </c>
      <c r="AT284" s="22">
        <v>0</v>
      </c>
      <c r="AU284" s="22">
        <v>0</v>
      </c>
      <c r="AV284" s="22">
        <v>0</v>
      </c>
      <c r="AW284" s="22">
        <v>0</v>
      </c>
      <c r="AX284" s="22">
        <v>0</v>
      </c>
      <c r="AY284" s="22">
        <v>0</v>
      </c>
      <c r="AZ284" s="22">
        <v>0</v>
      </c>
      <c r="BA284" s="22">
        <v>0</v>
      </c>
      <c r="BB284" s="22">
        <v>0</v>
      </c>
      <c r="BC284" s="22">
        <v>0</v>
      </c>
      <c r="BD284" s="22">
        <v>0</v>
      </c>
      <c r="BE284" s="22">
        <v>0</v>
      </c>
      <c r="BF284" s="22">
        <v>0</v>
      </c>
      <c r="BG284" s="22">
        <v>0</v>
      </c>
      <c r="BH284" s="22">
        <v>0</v>
      </c>
      <c r="BI284" s="22">
        <v>0</v>
      </c>
      <c r="BJ284" s="22">
        <v>0</v>
      </c>
      <c r="BK284" s="22">
        <v>0</v>
      </c>
      <c r="BL284" s="22">
        <v>0</v>
      </c>
      <c r="BM284" s="22">
        <v>0</v>
      </c>
      <c r="BN284" s="22">
        <v>0</v>
      </c>
      <c r="BO284" s="22">
        <v>0</v>
      </c>
      <c r="BP284" s="22">
        <v>0</v>
      </c>
      <c r="BQ284" s="22">
        <v>0</v>
      </c>
      <c r="BR284" s="22">
        <v>0</v>
      </c>
      <c r="BS284" s="22">
        <v>0</v>
      </c>
      <c r="BT284" s="22">
        <v>0</v>
      </c>
      <c r="BU284" s="22">
        <v>0</v>
      </c>
      <c r="BV284" s="22">
        <v>0</v>
      </c>
      <c r="BW284" s="22">
        <v>0</v>
      </c>
      <c r="BX284" s="22">
        <v>0</v>
      </c>
      <c r="BY284" s="22">
        <v>0</v>
      </c>
      <c r="BZ284" s="22">
        <v>0</v>
      </c>
      <c r="CA284" s="22">
        <v>0</v>
      </c>
      <c r="CB284" s="22">
        <v>0</v>
      </c>
      <c r="CC284" s="22">
        <v>0</v>
      </c>
      <c r="CD284" s="22">
        <v>0</v>
      </c>
      <c r="CE284" s="22">
        <v>0</v>
      </c>
      <c r="CF284" s="22">
        <v>0</v>
      </c>
      <c r="CG284" s="22">
        <v>0</v>
      </c>
      <c r="CH284" s="22">
        <v>0</v>
      </c>
      <c r="CI284" s="22">
        <v>0</v>
      </c>
      <c r="CJ284" s="22">
        <v>0</v>
      </c>
      <c r="CK284" s="22">
        <v>0</v>
      </c>
      <c r="CL284" s="22">
        <v>0</v>
      </c>
      <c r="CM284" s="22">
        <v>0</v>
      </c>
      <c r="CN284" s="22">
        <v>0</v>
      </c>
      <c r="CO284" s="22">
        <v>0</v>
      </c>
      <c r="CP284" s="22">
        <v>0</v>
      </c>
      <c r="CQ284" s="22">
        <v>0</v>
      </c>
      <c r="CR284" s="22">
        <v>0</v>
      </c>
      <c r="CS284" s="22">
        <v>0</v>
      </c>
      <c r="CT284" s="22">
        <v>0</v>
      </c>
      <c r="CU284" s="22">
        <v>0</v>
      </c>
      <c r="CV284" s="22">
        <v>0</v>
      </c>
      <c r="CW284" s="22">
        <v>0</v>
      </c>
      <c r="CX284" s="22">
        <v>0</v>
      </c>
      <c r="CY284" s="22">
        <v>0</v>
      </c>
      <c r="CZ284" s="22">
        <v>0</v>
      </c>
      <c r="DA284" s="22">
        <v>0</v>
      </c>
      <c r="DB284" s="22">
        <v>0</v>
      </c>
      <c r="DC284" s="22">
        <v>0</v>
      </c>
      <c r="DD284" s="22">
        <v>0</v>
      </c>
      <c r="DE284" s="22">
        <v>0</v>
      </c>
      <c r="DF284" s="22">
        <v>0</v>
      </c>
      <c r="DG284" s="22">
        <v>0</v>
      </c>
      <c r="DH284" s="22">
        <v>0</v>
      </c>
      <c r="DI284" s="22">
        <v>0</v>
      </c>
      <c r="DJ284" s="22">
        <v>0</v>
      </c>
      <c r="DK284" s="22">
        <v>0</v>
      </c>
      <c r="DL284" s="22">
        <v>0</v>
      </c>
      <c r="DM284" s="22">
        <v>0</v>
      </c>
      <c r="DN284" s="22">
        <v>0</v>
      </c>
      <c r="DO284" s="22">
        <v>0</v>
      </c>
      <c r="DP284" s="22">
        <v>0</v>
      </c>
      <c r="DQ284" s="22">
        <v>0</v>
      </c>
      <c r="DR284" s="22">
        <v>0</v>
      </c>
      <c r="DS284" s="22">
        <v>0</v>
      </c>
      <c r="DT284" s="22">
        <v>0</v>
      </c>
      <c r="DU284" s="22">
        <v>0</v>
      </c>
      <c r="DV284" s="22">
        <v>0</v>
      </c>
      <c r="DW284" s="22">
        <v>0</v>
      </c>
      <c r="DX284" s="22">
        <v>0</v>
      </c>
      <c r="DY284" s="22">
        <v>0</v>
      </c>
      <c r="DZ284" s="22">
        <v>0</v>
      </c>
      <c r="EA284" s="22">
        <v>0</v>
      </c>
      <c r="EB284" s="22">
        <v>0</v>
      </c>
      <c r="EC284" s="22">
        <v>0</v>
      </c>
      <c r="ED284" s="22">
        <v>0</v>
      </c>
      <c r="EE284" s="22">
        <v>0</v>
      </c>
      <c r="EF284" s="22">
        <v>0</v>
      </c>
      <c r="EG284" s="22">
        <v>0</v>
      </c>
      <c r="EH284" s="22">
        <v>0</v>
      </c>
      <c r="EI284" s="22">
        <v>0</v>
      </c>
    </row>
    <row r="285" spans="1:139" x14ac:dyDescent="0.2">
      <c r="B285" s="90" t="s">
        <v>206</v>
      </c>
      <c r="C285" s="90"/>
      <c r="D285" s="22">
        <v>0</v>
      </c>
      <c r="E285" s="22">
        <v>0</v>
      </c>
      <c r="F285" s="22">
        <v>0</v>
      </c>
      <c r="G285" s="22">
        <v>0</v>
      </c>
      <c r="H285" s="22">
        <v>0</v>
      </c>
      <c r="I285" s="22">
        <v>0</v>
      </c>
      <c r="J285" s="22">
        <v>0</v>
      </c>
      <c r="K285" s="22">
        <v>0</v>
      </c>
      <c r="L285" s="22">
        <v>0</v>
      </c>
      <c r="M285" s="22">
        <v>0</v>
      </c>
      <c r="N285" s="22">
        <v>0</v>
      </c>
      <c r="O285" s="22">
        <v>0</v>
      </c>
      <c r="P285" s="22">
        <v>0</v>
      </c>
      <c r="Q285" s="22">
        <v>0</v>
      </c>
      <c r="R285" s="22">
        <v>0</v>
      </c>
      <c r="S285" s="22">
        <v>0</v>
      </c>
      <c r="T285" s="22">
        <v>0</v>
      </c>
      <c r="U285" s="22">
        <v>0</v>
      </c>
      <c r="V285" s="22">
        <v>0</v>
      </c>
      <c r="W285" s="22">
        <v>0</v>
      </c>
      <c r="X285" s="22">
        <v>0</v>
      </c>
      <c r="Y285" s="22">
        <v>0</v>
      </c>
      <c r="Z285" s="22">
        <v>0</v>
      </c>
      <c r="AA285" s="22">
        <v>0</v>
      </c>
      <c r="AB285" s="22">
        <v>0</v>
      </c>
      <c r="AC285" s="22">
        <v>0</v>
      </c>
      <c r="AD285" s="22">
        <v>0</v>
      </c>
      <c r="AE285" s="22">
        <v>0</v>
      </c>
      <c r="AF285" s="22">
        <v>0</v>
      </c>
      <c r="AG285" s="22">
        <v>0</v>
      </c>
      <c r="AH285" s="22">
        <v>0</v>
      </c>
      <c r="AI285" s="22">
        <v>0</v>
      </c>
      <c r="AJ285" s="22">
        <v>0</v>
      </c>
      <c r="AK285" s="22">
        <v>0</v>
      </c>
      <c r="AL285" s="22">
        <v>0</v>
      </c>
      <c r="AM285" s="22">
        <v>0</v>
      </c>
      <c r="AN285" s="22">
        <v>0</v>
      </c>
      <c r="AO285" s="22">
        <v>0</v>
      </c>
      <c r="AP285" s="22">
        <v>0</v>
      </c>
      <c r="AQ285" s="22">
        <v>0</v>
      </c>
      <c r="AR285" s="22">
        <v>0</v>
      </c>
      <c r="AS285" s="22">
        <v>0</v>
      </c>
      <c r="AT285" s="22">
        <v>0</v>
      </c>
      <c r="AU285" s="22">
        <v>0</v>
      </c>
      <c r="AV285" s="22">
        <v>0</v>
      </c>
      <c r="AW285" s="22">
        <v>0</v>
      </c>
      <c r="AX285" s="22">
        <v>0</v>
      </c>
      <c r="AY285" s="22">
        <v>0</v>
      </c>
      <c r="AZ285" s="22"/>
      <c r="BA285" s="22"/>
      <c r="BB285" s="22"/>
      <c r="BC285" s="22"/>
      <c r="BD285" s="22">
        <v>-14160.72</v>
      </c>
      <c r="BE285" s="22"/>
      <c r="BF285" s="22"/>
      <c r="BG285" s="22"/>
      <c r="BH285" s="22">
        <v>0</v>
      </c>
      <c r="BI285" s="22">
        <v>0</v>
      </c>
      <c r="BJ285" s="22">
        <v>0</v>
      </c>
      <c r="BK285" s="22">
        <v>0</v>
      </c>
      <c r="BL285" s="22">
        <v>0</v>
      </c>
      <c r="BM285" s="22">
        <v>0</v>
      </c>
      <c r="BN285" s="22">
        <v>0</v>
      </c>
      <c r="BO285" s="22">
        <v>0</v>
      </c>
      <c r="BP285" s="22">
        <v>0</v>
      </c>
      <c r="BQ285" s="22">
        <v>0</v>
      </c>
      <c r="BR285" s="22">
        <v>0</v>
      </c>
      <c r="BS285" s="22">
        <v>0</v>
      </c>
      <c r="BT285" s="22">
        <v>0</v>
      </c>
      <c r="BU285" s="22">
        <v>0</v>
      </c>
      <c r="BV285" s="22">
        <v>0</v>
      </c>
      <c r="BW285" s="22">
        <v>0</v>
      </c>
      <c r="BX285" s="22">
        <v>0</v>
      </c>
      <c r="BY285" s="22">
        <v>0</v>
      </c>
      <c r="BZ285" s="22">
        <v>0</v>
      </c>
      <c r="CA285" s="22">
        <v>0</v>
      </c>
      <c r="CB285" s="22">
        <v>0</v>
      </c>
      <c r="CC285" s="22">
        <v>0</v>
      </c>
      <c r="CD285" s="22">
        <v>0</v>
      </c>
      <c r="CE285" s="22">
        <v>0</v>
      </c>
      <c r="CF285" s="22">
        <v>0</v>
      </c>
      <c r="CG285" s="22">
        <v>0</v>
      </c>
      <c r="CH285" s="22">
        <v>0</v>
      </c>
      <c r="CI285" s="22">
        <v>0</v>
      </c>
      <c r="CJ285" s="22">
        <v>0</v>
      </c>
      <c r="CK285" s="22">
        <v>0</v>
      </c>
      <c r="CL285" s="22">
        <v>0</v>
      </c>
      <c r="CM285" s="22">
        <v>0</v>
      </c>
      <c r="CN285" s="22">
        <v>0</v>
      </c>
      <c r="CO285" s="22">
        <v>0</v>
      </c>
      <c r="CP285" s="22">
        <v>0</v>
      </c>
      <c r="CQ285" s="22">
        <v>0</v>
      </c>
      <c r="CR285" s="22">
        <v>0</v>
      </c>
      <c r="CS285" s="22">
        <v>0</v>
      </c>
      <c r="CT285" s="22">
        <v>0</v>
      </c>
      <c r="CU285" s="22">
        <v>0</v>
      </c>
      <c r="CV285" s="22">
        <v>0</v>
      </c>
      <c r="CW285" s="22">
        <v>0</v>
      </c>
      <c r="CX285" s="22">
        <v>0</v>
      </c>
      <c r="CY285" s="22">
        <v>0</v>
      </c>
      <c r="CZ285" s="22">
        <v>0</v>
      </c>
      <c r="DA285" s="22">
        <v>0</v>
      </c>
      <c r="DB285" s="22">
        <v>0</v>
      </c>
      <c r="DC285" s="22">
        <v>0</v>
      </c>
      <c r="DD285" s="22">
        <v>0</v>
      </c>
      <c r="DE285" s="22">
        <v>0</v>
      </c>
      <c r="DF285" s="22">
        <v>0</v>
      </c>
      <c r="DG285" s="22">
        <v>0</v>
      </c>
      <c r="DH285" s="22">
        <v>0</v>
      </c>
      <c r="DI285" s="22">
        <v>0</v>
      </c>
      <c r="DJ285" s="22">
        <v>0</v>
      </c>
      <c r="DK285" s="22">
        <v>0</v>
      </c>
      <c r="DL285" s="22">
        <v>0</v>
      </c>
      <c r="DM285" s="22">
        <v>0</v>
      </c>
      <c r="DN285" s="22">
        <v>0</v>
      </c>
      <c r="DO285" s="22">
        <v>0</v>
      </c>
      <c r="DP285" s="22">
        <v>0</v>
      </c>
      <c r="DQ285" s="22">
        <v>0</v>
      </c>
      <c r="DR285" s="22">
        <v>0</v>
      </c>
      <c r="DS285" s="22">
        <v>0</v>
      </c>
      <c r="DT285" s="22">
        <v>0</v>
      </c>
      <c r="DU285" s="22">
        <v>0</v>
      </c>
      <c r="DV285" s="22">
        <v>0</v>
      </c>
      <c r="DW285" s="22">
        <v>0</v>
      </c>
      <c r="DX285" s="22">
        <v>0</v>
      </c>
      <c r="DY285" s="22">
        <v>0</v>
      </c>
      <c r="DZ285" s="22">
        <v>0</v>
      </c>
      <c r="EA285" s="22">
        <v>0</v>
      </c>
      <c r="EB285" s="22">
        <v>0</v>
      </c>
      <c r="EC285" s="22">
        <v>0</v>
      </c>
      <c r="ED285" s="22">
        <v>0</v>
      </c>
      <c r="EE285" s="22">
        <v>0</v>
      </c>
      <c r="EF285" s="22">
        <v>0</v>
      </c>
      <c r="EG285" s="22">
        <v>0</v>
      </c>
      <c r="EH285" s="22">
        <v>0</v>
      </c>
      <c r="EI285" s="22">
        <v>0</v>
      </c>
    </row>
    <row r="286" spans="1:139" x14ac:dyDescent="0.2">
      <c r="B286" s="92" t="s">
        <v>234</v>
      </c>
      <c r="C286" s="90"/>
      <c r="D286" s="22">
        <v>0</v>
      </c>
      <c r="E286" s="22">
        <v>0</v>
      </c>
      <c r="F286" s="22">
        <v>0</v>
      </c>
      <c r="G286" s="22">
        <v>0</v>
      </c>
      <c r="H286" s="22">
        <v>0</v>
      </c>
      <c r="I286" s="22">
        <v>0</v>
      </c>
      <c r="J286" s="22">
        <v>0</v>
      </c>
      <c r="K286" s="22">
        <v>0</v>
      </c>
      <c r="L286" s="22">
        <v>0</v>
      </c>
      <c r="M286" s="22">
        <v>0</v>
      </c>
      <c r="N286" s="22">
        <v>0</v>
      </c>
      <c r="O286" s="22">
        <v>0</v>
      </c>
      <c r="P286" s="22">
        <v>0</v>
      </c>
      <c r="Q286" s="22">
        <v>0</v>
      </c>
      <c r="R286" s="22">
        <v>0</v>
      </c>
      <c r="S286" s="22">
        <v>0</v>
      </c>
      <c r="T286" s="22">
        <v>0</v>
      </c>
      <c r="U286" s="22">
        <v>0</v>
      </c>
      <c r="V286" s="22">
        <v>0</v>
      </c>
      <c r="W286" s="22">
        <v>0</v>
      </c>
      <c r="X286" s="22">
        <v>0</v>
      </c>
      <c r="Y286" s="22">
        <v>0</v>
      </c>
      <c r="Z286" s="22">
        <v>0</v>
      </c>
      <c r="AA286" s="22">
        <v>0</v>
      </c>
      <c r="AB286" s="22">
        <v>0</v>
      </c>
      <c r="AC286" s="22">
        <v>0</v>
      </c>
      <c r="AD286" s="22">
        <v>0</v>
      </c>
      <c r="AE286" s="22">
        <v>0</v>
      </c>
      <c r="AF286" s="22">
        <v>0</v>
      </c>
      <c r="AG286" s="22">
        <v>0</v>
      </c>
      <c r="AH286" s="22">
        <v>0</v>
      </c>
      <c r="AI286" s="22">
        <v>0</v>
      </c>
      <c r="AJ286" s="22">
        <v>0</v>
      </c>
      <c r="AK286" s="22">
        <v>0</v>
      </c>
      <c r="AL286" s="22">
        <v>0</v>
      </c>
      <c r="AM286" s="22">
        <v>0</v>
      </c>
      <c r="AN286" s="22">
        <v>0</v>
      </c>
      <c r="AO286" s="22">
        <v>0</v>
      </c>
      <c r="AP286" s="22">
        <v>0</v>
      </c>
      <c r="AQ286" s="22">
        <v>0</v>
      </c>
      <c r="AR286" s="22">
        <v>0</v>
      </c>
      <c r="AS286" s="22">
        <v>0</v>
      </c>
      <c r="AT286" s="22">
        <v>0</v>
      </c>
      <c r="AU286" s="22">
        <v>0</v>
      </c>
      <c r="AV286" s="22">
        <v>0</v>
      </c>
      <c r="AW286" s="22">
        <v>0</v>
      </c>
      <c r="AX286" s="22">
        <v>0</v>
      </c>
      <c r="AY286" s="22">
        <v>0</v>
      </c>
      <c r="AZ286" s="22">
        <v>0</v>
      </c>
      <c r="BA286" s="22">
        <v>0</v>
      </c>
      <c r="BB286" s="22">
        <v>0</v>
      </c>
      <c r="BC286" s="22">
        <v>0</v>
      </c>
      <c r="BD286" s="22">
        <v>0</v>
      </c>
      <c r="BE286" s="22">
        <v>0</v>
      </c>
      <c r="BF286" s="22">
        <v>0</v>
      </c>
      <c r="BG286" s="22">
        <v>0</v>
      </c>
      <c r="BH286" s="22">
        <v>0</v>
      </c>
      <c r="BI286" s="22">
        <v>0</v>
      </c>
      <c r="BJ286" s="22">
        <v>0</v>
      </c>
      <c r="BK286" s="22">
        <v>0</v>
      </c>
      <c r="BL286" s="22">
        <v>0</v>
      </c>
      <c r="BM286" s="22">
        <v>0</v>
      </c>
      <c r="BN286" s="22">
        <v>0</v>
      </c>
      <c r="BO286" s="22">
        <v>0</v>
      </c>
      <c r="BP286" s="22">
        <v>0</v>
      </c>
      <c r="BQ286" s="22">
        <v>0</v>
      </c>
      <c r="BR286" s="22">
        <v>0</v>
      </c>
      <c r="BS286" s="22">
        <v>0</v>
      </c>
      <c r="BT286" s="22">
        <v>0</v>
      </c>
      <c r="BU286" s="22">
        <v>0</v>
      </c>
      <c r="BV286" s="22">
        <v>0</v>
      </c>
      <c r="BW286" s="22">
        <v>0</v>
      </c>
      <c r="BX286" s="22">
        <v>0</v>
      </c>
      <c r="BY286" s="22">
        <v>0</v>
      </c>
      <c r="BZ286" s="22">
        <v>0</v>
      </c>
      <c r="CA286" s="22">
        <v>0</v>
      </c>
      <c r="CB286" s="22">
        <v>0</v>
      </c>
      <c r="CC286" s="22">
        <v>0</v>
      </c>
      <c r="CD286" s="22">
        <v>0</v>
      </c>
      <c r="CE286" s="22">
        <v>0</v>
      </c>
      <c r="CF286" s="22">
        <v>0</v>
      </c>
      <c r="CG286" s="22">
        <v>0</v>
      </c>
      <c r="CH286" s="22">
        <v>0</v>
      </c>
      <c r="CI286" s="22">
        <v>0</v>
      </c>
      <c r="CJ286" s="22">
        <v>0</v>
      </c>
      <c r="CK286" s="22">
        <v>0</v>
      </c>
      <c r="CL286" s="22">
        <v>0</v>
      </c>
      <c r="CM286" s="22">
        <v>0</v>
      </c>
      <c r="CN286" s="22">
        <v>0</v>
      </c>
      <c r="CO286" s="22">
        <v>0</v>
      </c>
      <c r="CP286" s="22">
        <v>0</v>
      </c>
      <c r="CQ286" s="22">
        <v>0</v>
      </c>
      <c r="CR286" s="22">
        <v>0</v>
      </c>
      <c r="CS286" s="22">
        <v>0</v>
      </c>
      <c r="CT286" s="22">
        <v>0</v>
      </c>
      <c r="CU286" s="22">
        <v>0</v>
      </c>
      <c r="CV286" s="22">
        <v>0</v>
      </c>
      <c r="CW286" s="22">
        <v>0</v>
      </c>
      <c r="CX286" s="22">
        <v>0</v>
      </c>
      <c r="CY286" s="22">
        <v>0</v>
      </c>
      <c r="CZ286" s="22">
        <v>3805.1490650688784</v>
      </c>
      <c r="DA286" s="22">
        <v>0</v>
      </c>
      <c r="DB286" s="22">
        <v>0</v>
      </c>
      <c r="DC286" s="22">
        <v>0</v>
      </c>
      <c r="DD286" s="22">
        <v>0</v>
      </c>
      <c r="DE286" s="22">
        <v>0</v>
      </c>
      <c r="DF286" s="22">
        <v>0</v>
      </c>
      <c r="DG286" s="22">
        <v>0</v>
      </c>
      <c r="DH286" s="22">
        <v>0</v>
      </c>
      <c r="DI286" s="22">
        <v>0</v>
      </c>
      <c r="DJ286" s="22">
        <v>0</v>
      </c>
      <c r="DK286" s="22">
        <v>0</v>
      </c>
      <c r="DL286" s="22">
        <v>0</v>
      </c>
      <c r="DM286" s="22">
        <v>0</v>
      </c>
      <c r="DN286" s="22">
        <v>0</v>
      </c>
      <c r="DO286" s="22">
        <v>0</v>
      </c>
      <c r="DP286" s="22">
        <v>0</v>
      </c>
      <c r="DQ286" s="22">
        <v>0</v>
      </c>
      <c r="DR286" s="22">
        <v>0</v>
      </c>
      <c r="DS286" s="22">
        <v>0</v>
      </c>
      <c r="DT286" s="22">
        <v>0</v>
      </c>
      <c r="DU286" s="22">
        <v>0</v>
      </c>
      <c r="DV286" s="22">
        <v>0</v>
      </c>
      <c r="DW286" s="22">
        <v>0</v>
      </c>
      <c r="DX286" s="22">
        <v>0</v>
      </c>
      <c r="DY286" s="22">
        <v>0</v>
      </c>
      <c r="DZ286" s="22">
        <v>0</v>
      </c>
      <c r="EA286" s="22">
        <v>0</v>
      </c>
      <c r="EB286" s="22">
        <v>0</v>
      </c>
      <c r="EC286" s="22">
        <v>0</v>
      </c>
      <c r="ED286" s="22">
        <v>0</v>
      </c>
      <c r="EE286" s="22">
        <v>0</v>
      </c>
      <c r="EF286" s="22">
        <v>0</v>
      </c>
      <c r="EG286" s="22">
        <v>0</v>
      </c>
      <c r="EH286" s="22">
        <v>0</v>
      </c>
      <c r="EI286" s="22">
        <v>0</v>
      </c>
    </row>
    <row r="287" spans="1:139" x14ac:dyDescent="0.2">
      <c r="B287" s="90" t="s">
        <v>290</v>
      </c>
      <c r="D287" s="22">
        <v>0</v>
      </c>
      <c r="E287" s="22">
        <v>0</v>
      </c>
      <c r="F287" s="22">
        <v>0</v>
      </c>
      <c r="G287" s="22">
        <v>0</v>
      </c>
      <c r="H287" s="22">
        <v>0</v>
      </c>
      <c r="I287" s="22">
        <v>0</v>
      </c>
      <c r="J287" s="22">
        <v>0</v>
      </c>
      <c r="K287" s="22">
        <v>0</v>
      </c>
      <c r="L287" s="22">
        <v>0</v>
      </c>
      <c r="M287" s="22">
        <v>0</v>
      </c>
      <c r="N287" s="22">
        <v>0</v>
      </c>
      <c r="O287" s="22">
        <v>0</v>
      </c>
      <c r="P287" s="22">
        <v>0</v>
      </c>
      <c r="Q287" s="22">
        <v>0</v>
      </c>
      <c r="R287" s="22">
        <v>0</v>
      </c>
      <c r="S287" s="22">
        <v>0</v>
      </c>
      <c r="T287" s="22">
        <v>0</v>
      </c>
      <c r="U287" s="22">
        <v>0</v>
      </c>
      <c r="V287" s="22">
        <v>0</v>
      </c>
      <c r="W287" s="22">
        <v>0</v>
      </c>
      <c r="X287" s="22">
        <v>0</v>
      </c>
      <c r="Y287" s="22">
        <v>0</v>
      </c>
      <c r="Z287" s="22">
        <v>0</v>
      </c>
      <c r="AA287" s="22">
        <v>0</v>
      </c>
      <c r="AB287" s="22">
        <v>0</v>
      </c>
      <c r="AC287" s="22">
        <v>0</v>
      </c>
      <c r="AD287" s="22">
        <v>0</v>
      </c>
      <c r="AE287" s="22">
        <v>0</v>
      </c>
      <c r="AF287" s="22">
        <v>0</v>
      </c>
      <c r="AG287" s="22">
        <v>0</v>
      </c>
      <c r="AH287" s="22">
        <v>0</v>
      </c>
      <c r="AI287" s="22">
        <v>0</v>
      </c>
      <c r="AJ287" s="22">
        <v>0</v>
      </c>
      <c r="AK287" s="22">
        <v>0</v>
      </c>
      <c r="AL287" s="22">
        <v>0</v>
      </c>
      <c r="AM287" s="22">
        <v>0</v>
      </c>
      <c r="AN287" s="22">
        <v>0</v>
      </c>
      <c r="AO287" s="22">
        <v>0</v>
      </c>
      <c r="AP287" s="22">
        <v>0</v>
      </c>
      <c r="AQ287" s="22">
        <v>0</v>
      </c>
      <c r="AR287" s="22">
        <v>0</v>
      </c>
      <c r="AS287" s="22">
        <v>0</v>
      </c>
      <c r="AT287" s="22">
        <v>0</v>
      </c>
      <c r="AU287" s="22">
        <v>0</v>
      </c>
      <c r="AV287" s="22">
        <v>0</v>
      </c>
      <c r="AW287" s="22">
        <v>0</v>
      </c>
      <c r="AX287" s="22">
        <v>0</v>
      </c>
      <c r="AY287" s="22">
        <v>0</v>
      </c>
      <c r="AZ287" s="22">
        <v>0</v>
      </c>
      <c r="BA287" s="22">
        <v>0</v>
      </c>
      <c r="BB287" s="22">
        <v>0</v>
      </c>
      <c r="BC287" s="22">
        <v>0</v>
      </c>
      <c r="BD287" s="22">
        <v>0</v>
      </c>
      <c r="BE287" s="22">
        <v>0</v>
      </c>
      <c r="BF287" s="22">
        <v>0</v>
      </c>
      <c r="BG287" s="22">
        <v>0</v>
      </c>
      <c r="BH287" s="22">
        <v>0</v>
      </c>
      <c r="BI287" s="22">
        <v>0</v>
      </c>
      <c r="BJ287" s="22">
        <v>0</v>
      </c>
      <c r="BK287" s="22">
        <v>0</v>
      </c>
      <c r="BL287" s="22">
        <v>0</v>
      </c>
      <c r="BM287" s="22">
        <v>0</v>
      </c>
      <c r="BN287" s="22">
        <v>0</v>
      </c>
      <c r="BO287" s="22">
        <v>0</v>
      </c>
      <c r="BP287" s="22">
        <v>0</v>
      </c>
      <c r="BQ287" s="22">
        <v>0</v>
      </c>
      <c r="BR287" s="22">
        <v>0</v>
      </c>
      <c r="BS287" s="22">
        <v>0</v>
      </c>
      <c r="BT287" s="22">
        <v>0</v>
      </c>
      <c r="BU287" s="22">
        <v>0</v>
      </c>
      <c r="BV287" s="22">
        <v>0</v>
      </c>
      <c r="BW287" s="22">
        <v>0</v>
      </c>
      <c r="BX287" s="22">
        <v>0</v>
      </c>
      <c r="BY287" s="22">
        <v>0</v>
      </c>
      <c r="BZ287" s="22">
        <v>0</v>
      </c>
      <c r="CA287" s="22">
        <v>0</v>
      </c>
      <c r="CB287" s="22">
        <v>0</v>
      </c>
      <c r="CC287" s="22">
        <v>0</v>
      </c>
      <c r="CD287" s="22">
        <v>0</v>
      </c>
      <c r="CE287" s="22">
        <v>0</v>
      </c>
      <c r="CF287" s="22">
        <v>0</v>
      </c>
      <c r="CG287" s="22">
        <v>0</v>
      </c>
      <c r="CH287" s="22">
        <v>0</v>
      </c>
      <c r="CI287" s="22">
        <v>0</v>
      </c>
      <c r="CJ287" s="22">
        <v>0</v>
      </c>
      <c r="CK287" s="22">
        <v>0</v>
      </c>
      <c r="CL287" s="22">
        <v>0</v>
      </c>
      <c r="CM287" s="22">
        <v>565.13</v>
      </c>
      <c r="CN287" s="22">
        <v>0</v>
      </c>
      <c r="CO287" s="22">
        <v>0</v>
      </c>
      <c r="CP287" s="22">
        <v>0</v>
      </c>
      <c r="CQ287" s="22">
        <v>0</v>
      </c>
      <c r="CR287" s="22">
        <v>0</v>
      </c>
      <c r="CS287" s="22">
        <v>-0.01</v>
      </c>
      <c r="CT287" s="22">
        <v>0</v>
      </c>
      <c r="CU287" s="22">
        <v>0.01</v>
      </c>
      <c r="CV287" s="22">
        <v>0</v>
      </c>
      <c r="CW287" s="22">
        <v>0</v>
      </c>
      <c r="CX287" s="22">
        <v>0</v>
      </c>
      <c r="CY287" s="22">
        <v>0</v>
      </c>
      <c r="CZ287" s="22">
        <v>0</v>
      </c>
      <c r="DA287" s="22">
        <v>0</v>
      </c>
      <c r="DB287" s="22">
        <v>0</v>
      </c>
      <c r="DC287" s="22">
        <v>0</v>
      </c>
      <c r="DD287" s="22">
        <v>0</v>
      </c>
      <c r="DE287" s="22">
        <v>0</v>
      </c>
      <c r="DF287" s="22">
        <v>0</v>
      </c>
      <c r="DG287" s="22">
        <v>0</v>
      </c>
      <c r="DH287" s="22">
        <v>0</v>
      </c>
      <c r="DI287" s="22">
        <v>0</v>
      </c>
      <c r="DJ287" s="22">
        <v>0</v>
      </c>
      <c r="DK287" s="22">
        <v>0</v>
      </c>
      <c r="DL287" s="22">
        <v>0</v>
      </c>
      <c r="DM287" s="22">
        <v>0</v>
      </c>
      <c r="DN287" s="22">
        <v>0</v>
      </c>
      <c r="DO287" s="22">
        <v>0</v>
      </c>
      <c r="DP287" s="22">
        <v>0</v>
      </c>
      <c r="DQ287" s="22">
        <v>0</v>
      </c>
      <c r="DR287" s="22">
        <v>0</v>
      </c>
      <c r="DS287" s="22">
        <v>0</v>
      </c>
      <c r="DT287" s="22">
        <v>0</v>
      </c>
      <c r="DU287" s="22">
        <v>0</v>
      </c>
      <c r="DV287" s="22">
        <v>0</v>
      </c>
      <c r="DW287" s="22">
        <v>0</v>
      </c>
      <c r="DX287" s="22">
        <v>0</v>
      </c>
      <c r="DY287" s="22">
        <v>0</v>
      </c>
      <c r="DZ287" s="22">
        <v>0</v>
      </c>
      <c r="EA287" s="22">
        <v>0</v>
      </c>
      <c r="EB287" s="22">
        <v>0</v>
      </c>
      <c r="EC287" s="22">
        <v>0</v>
      </c>
      <c r="ED287" s="22">
        <v>0</v>
      </c>
      <c r="EE287" s="22">
        <v>0</v>
      </c>
      <c r="EF287" s="22">
        <v>0</v>
      </c>
      <c r="EG287" s="22">
        <v>0</v>
      </c>
      <c r="EH287" s="22">
        <v>0</v>
      </c>
      <c r="EI287" s="22">
        <v>0</v>
      </c>
    </row>
    <row r="288" spans="1:139" x14ac:dyDescent="0.2">
      <c r="B288" s="90" t="s">
        <v>170</v>
      </c>
      <c r="D288" s="22">
        <v>0</v>
      </c>
      <c r="E288" s="22">
        <v>0</v>
      </c>
      <c r="F288" s="22">
        <v>0</v>
      </c>
      <c r="G288" s="22">
        <v>0</v>
      </c>
      <c r="H288" s="22">
        <v>0</v>
      </c>
      <c r="I288" s="22">
        <v>0</v>
      </c>
      <c r="J288" s="22">
        <v>0</v>
      </c>
      <c r="K288" s="22">
        <v>0</v>
      </c>
      <c r="L288" s="22">
        <v>0</v>
      </c>
      <c r="M288" s="22">
        <v>0</v>
      </c>
      <c r="N288" s="22">
        <v>0</v>
      </c>
      <c r="O288" s="22">
        <v>0</v>
      </c>
      <c r="P288" s="22">
        <v>366.31346221720605</v>
      </c>
      <c r="Q288" s="22">
        <v>974.22160308297282</v>
      </c>
      <c r="R288" s="22">
        <v>1051.2115737658414</v>
      </c>
      <c r="S288" s="22">
        <v>901.58531008064017</v>
      </c>
      <c r="T288" s="22">
        <v>1196.4023617605035</v>
      </c>
      <c r="U288" s="22">
        <v>1238.0689266627617</v>
      </c>
      <c r="V288" s="22">
        <v>731.4958413124765</v>
      </c>
      <c r="W288" s="22">
        <v>475.98818727930052</v>
      </c>
      <c r="X288" s="22">
        <v>731.63132576065391</v>
      </c>
      <c r="Y288" s="22">
        <v>1351.8857214864508</v>
      </c>
      <c r="Z288" s="22">
        <v>2162.1992312555708</v>
      </c>
      <c r="AA288" s="22">
        <v>2944.2864751264042</v>
      </c>
      <c r="AB288" s="22">
        <v>3020.1928855630335</v>
      </c>
      <c r="AC288" s="22">
        <v>2689.7311313144132</v>
      </c>
      <c r="AD288" s="22">
        <v>3034.1577393298362</v>
      </c>
      <c r="AE288" s="22">
        <v>3384.9976908922695</v>
      </c>
      <c r="AF288" s="22">
        <v>3909.724616985297</v>
      </c>
      <c r="AG288" s="22">
        <v>3927.9766573134216</v>
      </c>
      <c r="AH288" s="22">
        <v>2876.153484358354</v>
      </c>
      <c r="AI288" s="22">
        <v>1951.1520832989779</v>
      </c>
      <c r="AJ288" s="22">
        <v>1623.4964429025001</v>
      </c>
      <c r="AK288" s="22">
        <v>1695.5148212406175</v>
      </c>
      <c r="AL288" s="22">
        <v>2480.6157424492371</v>
      </c>
      <c r="AM288" s="22">
        <v>2928.3958129633884</v>
      </c>
      <c r="AN288" s="22">
        <v>3236.9296545103734</v>
      </c>
      <c r="AO288" s="22">
        <v>3368.1480369941914</v>
      </c>
      <c r="AP288" s="22">
        <v>3529.7451955636811</v>
      </c>
      <c r="AQ288" s="22">
        <v>4136.2302971170748</v>
      </c>
      <c r="AR288" s="22">
        <v>4230.3954749816376</v>
      </c>
      <c r="AS288" s="22">
        <v>3962.1206712325879</v>
      </c>
      <c r="AT288" s="22">
        <v>3146.9531451176867</v>
      </c>
      <c r="AU288" s="22">
        <v>2283.3199555930137</v>
      </c>
      <c r="AV288" s="22">
        <v>1347.4300237724847</v>
      </c>
      <c r="AW288" s="22">
        <v>844.50230018436889</v>
      </c>
      <c r="AX288" s="22">
        <v>1378.7108703121412</v>
      </c>
      <c r="AY288" s="22">
        <v>1803.5976164319716</v>
      </c>
      <c r="AZ288" s="22">
        <v>-72.099999999999994</v>
      </c>
      <c r="BA288" s="22">
        <v>43.25</v>
      </c>
      <c r="BB288" s="22">
        <v>137.75</v>
      </c>
      <c r="BC288" s="22">
        <v>105.09</v>
      </c>
      <c r="BD288" s="22">
        <v>-1012.390166753849</v>
      </c>
      <c r="BE288" s="22">
        <v>-2200.4066447225346</v>
      </c>
      <c r="BF288" s="22">
        <v>-2628.6590586522184</v>
      </c>
      <c r="BG288" s="22">
        <v>-2940.6076794343567</v>
      </c>
      <c r="BH288" s="22">
        <v>-3255.7068517376042</v>
      </c>
      <c r="BI288" s="22">
        <v>-3080.3364838285856</v>
      </c>
      <c r="BJ288" s="22">
        <v>-2013.7697645803937</v>
      </c>
      <c r="BK288" s="22">
        <v>-557.68921903109901</v>
      </c>
      <c r="BL288" s="22">
        <v>269.86</v>
      </c>
      <c r="BM288" s="22">
        <v>649.99</v>
      </c>
      <c r="BN288" s="22">
        <v>1114.43</v>
      </c>
      <c r="BO288" s="22">
        <v>3020.73</v>
      </c>
      <c r="BP288" s="22">
        <v>3885.22</v>
      </c>
      <c r="BQ288" s="22">
        <v>3557.26</v>
      </c>
      <c r="BR288" s="22">
        <v>4968.25</v>
      </c>
      <c r="BS288" s="22">
        <v>5651.28</v>
      </c>
      <c r="BT288" s="22">
        <v>6829.1</v>
      </c>
      <c r="BU288" s="22">
        <v>6884.95</v>
      </c>
      <c r="BV288" s="22">
        <v>5322.23</v>
      </c>
      <c r="BW288" s="22">
        <v>5700.97</v>
      </c>
      <c r="BX288" s="22">
        <v>6819.57</v>
      </c>
      <c r="BY288" s="22">
        <v>8470.15</v>
      </c>
      <c r="BZ288" s="22">
        <v>9645.4699999999993</v>
      </c>
      <c r="CA288" s="22">
        <v>11383.38</v>
      </c>
      <c r="CB288" s="22">
        <v>12729.71</v>
      </c>
      <c r="CC288" s="22">
        <v>12214.76</v>
      </c>
      <c r="CD288" s="22">
        <v>11403.1</v>
      </c>
      <c r="CE288" s="22">
        <v>11139.83</v>
      </c>
      <c r="CF288" s="22">
        <v>11292.98</v>
      </c>
      <c r="CG288" s="22">
        <v>8814.92</v>
      </c>
      <c r="CH288" s="22">
        <v>6534.75</v>
      </c>
      <c r="CI288" s="22">
        <v>6354.72</v>
      </c>
      <c r="CJ288" s="22">
        <v>5953.68</v>
      </c>
      <c r="CK288" s="22">
        <v>6362.8</v>
      </c>
      <c r="CL288" s="22">
        <v>6000.82</v>
      </c>
      <c r="CM288" s="22">
        <v>6864.49</v>
      </c>
      <c r="CN288" s="22">
        <v>8543.26</v>
      </c>
      <c r="CO288" s="22">
        <v>9372.5</v>
      </c>
      <c r="CP288" s="22">
        <v>7636.03</v>
      </c>
      <c r="CQ288" s="22">
        <v>8144.7</v>
      </c>
      <c r="CR288" s="22">
        <v>8521.17</v>
      </c>
      <c r="CS288" s="22">
        <v>7906.29</v>
      </c>
      <c r="CT288" s="22">
        <v>7560.16</v>
      </c>
      <c r="CU288" s="22">
        <v>8671.6500000000015</v>
      </c>
      <c r="CV288" s="22">
        <v>10557.52</v>
      </c>
      <c r="CW288" s="22">
        <v>11824.35</v>
      </c>
      <c r="CX288" s="22">
        <v>12057.16</v>
      </c>
      <c r="CY288" s="22">
        <v>13106.42</v>
      </c>
      <c r="CZ288" s="22">
        <v>14943.26</v>
      </c>
      <c r="DA288" s="22">
        <v>15403.41</v>
      </c>
      <c r="DB288" s="22">
        <v>15074.66</v>
      </c>
      <c r="DC288" s="22">
        <v>15137.2</v>
      </c>
      <c r="DD288" s="22">
        <v>15496.3</v>
      </c>
      <c r="DE288" s="22">
        <v>14524.39</v>
      </c>
      <c r="DF288" s="22">
        <v>12950.85</v>
      </c>
      <c r="DG288" s="22">
        <v>12701.9</v>
      </c>
      <c r="DH288" s="22">
        <v>13100.18</v>
      </c>
      <c r="DI288" s="22">
        <v>13515.74</v>
      </c>
      <c r="DJ288" s="22">
        <v>13541.64</v>
      </c>
      <c r="DK288" s="22">
        <v>14004.5</v>
      </c>
      <c r="DL288" s="22">
        <v>14822.9</v>
      </c>
      <c r="DM288" s="22">
        <v>14733</v>
      </c>
      <c r="DN288" s="22">
        <v>16067.62</v>
      </c>
      <c r="DO288" s="22">
        <v>16051.77</v>
      </c>
      <c r="DP288" s="22">
        <v>15712.43</v>
      </c>
      <c r="DQ288" s="22">
        <v>18546.439999999999</v>
      </c>
      <c r="DR288" s="22">
        <v>15241.78</v>
      </c>
      <c r="DS288" s="22">
        <v>14310.2</v>
      </c>
      <c r="DT288" s="315">
        <f>'Schedule 12&amp;26'!C24+'Schedule 12&amp;26'!D24</f>
        <v>15906.39</v>
      </c>
      <c r="DU288" s="315">
        <f>'Schedule 12&amp;26'!E24</f>
        <v>10476.77</v>
      </c>
      <c r="DV288" s="315">
        <f>'Schedule 12&amp;26'!F24</f>
        <v>3445.89</v>
      </c>
      <c r="DW288" s="315">
        <f>'Schedule 12&amp;26'!G24</f>
        <v>684.88</v>
      </c>
      <c r="DX288" s="315">
        <f>'Schedule 12&amp;26'!H24</f>
        <v>4294.8999999999996</v>
      </c>
      <c r="DY288" s="315">
        <f>'Schedule 12&amp;26'!I24</f>
        <v>8813.77</v>
      </c>
      <c r="DZ288" s="315">
        <f>'Schedule 12&amp;26'!J24</f>
        <v>13385.97</v>
      </c>
      <c r="EA288" s="315">
        <f>'Schedule 12&amp;26'!K24</f>
        <v>15914.18</v>
      </c>
      <c r="EB288" s="315">
        <f>'Schedule 12&amp;26'!L24</f>
        <v>18968.29</v>
      </c>
      <c r="EC288" s="315">
        <f>'Schedule 12&amp;26'!M24</f>
        <v>15574.94</v>
      </c>
      <c r="ED288" s="315">
        <f>'Schedule 12&amp;26'!N24</f>
        <v>6197.7</v>
      </c>
      <c r="EE288" s="315">
        <f>'Schedule 12&amp;26'!O24</f>
        <v>-3055.4</v>
      </c>
      <c r="EF288" s="315">
        <f>'Schedule 12&amp;26'!P24</f>
        <v>-16320.8</v>
      </c>
      <c r="EG288" s="315">
        <f>'Schedule 12&amp;26'!Q24</f>
        <v>-32555.51</v>
      </c>
    </row>
    <row r="289" spans="1:139" x14ac:dyDescent="0.2">
      <c r="B289" s="90" t="s">
        <v>152</v>
      </c>
      <c r="D289" s="18">
        <f t="shared" ref="D289:AI289" si="1617">SUM(D282:D288)</f>
        <v>0</v>
      </c>
      <c r="E289" s="18">
        <f t="shared" si="1617"/>
        <v>0</v>
      </c>
      <c r="F289" s="18">
        <f t="shared" si="1617"/>
        <v>0</v>
      </c>
      <c r="G289" s="18">
        <f t="shared" si="1617"/>
        <v>0</v>
      </c>
      <c r="H289" s="18">
        <f t="shared" si="1617"/>
        <v>0</v>
      </c>
      <c r="I289" s="18">
        <f t="shared" si="1617"/>
        <v>0</v>
      </c>
      <c r="J289" s="18">
        <f t="shared" si="1617"/>
        <v>0</v>
      </c>
      <c r="K289" s="18">
        <f t="shared" si="1617"/>
        <v>0</v>
      </c>
      <c r="L289" s="18">
        <f t="shared" si="1617"/>
        <v>0</v>
      </c>
      <c r="M289" s="18">
        <f t="shared" si="1617"/>
        <v>0</v>
      </c>
      <c r="N289" s="18">
        <f t="shared" si="1617"/>
        <v>0</v>
      </c>
      <c r="O289" s="18">
        <f t="shared" si="1617"/>
        <v>0</v>
      </c>
      <c r="P289" s="18">
        <f t="shared" si="1617"/>
        <v>-2978.0557497081809</v>
      </c>
      <c r="Q289" s="18">
        <f t="shared" si="1617"/>
        <v>974.22160308297282</v>
      </c>
      <c r="R289" s="18">
        <f t="shared" si="1617"/>
        <v>1051.2115737658414</v>
      </c>
      <c r="S289" s="18">
        <f t="shared" si="1617"/>
        <v>901.58531008064017</v>
      </c>
      <c r="T289" s="18">
        <f t="shared" si="1617"/>
        <v>4540.77157368589</v>
      </c>
      <c r="U289" s="18">
        <f t="shared" si="1617"/>
        <v>1238.0689266627617</v>
      </c>
      <c r="V289" s="18">
        <f t="shared" si="1617"/>
        <v>731.4958413124765</v>
      </c>
      <c r="W289" s="18">
        <f t="shared" si="1617"/>
        <v>475.98818727930052</v>
      </c>
      <c r="X289" s="18">
        <f t="shared" si="1617"/>
        <v>731.63132576065391</v>
      </c>
      <c r="Y289" s="18">
        <f t="shared" si="1617"/>
        <v>1351.8857214864508</v>
      </c>
      <c r="Z289" s="18">
        <f t="shared" si="1617"/>
        <v>2162.1992312555708</v>
      </c>
      <c r="AA289" s="18">
        <f t="shared" si="1617"/>
        <v>2944.2864751264042</v>
      </c>
      <c r="AB289" s="18">
        <f t="shared" si="1617"/>
        <v>3020.1928855630335</v>
      </c>
      <c r="AC289" s="18">
        <f t="shared" si="1617"/>
        <v>2689.7311313144132</v>
      </c>
      <c r="AD289" s="18">
        <f t="shared" si="1617"/>
        <v>1183.1296617982166</v>
      </c>
      <c r="AE289" s="18">
        <f t="shared" si="1617"/>
        <v>3371.5071890263494</v>
      </c>
      <c r="AF289" s="18">
        <f t="shared" si="1617"/>
        <v>-9246.8856713039731</v>
      </c>
      <c r="AG289" s="18">
        <f t="shared" si="1617"/>
        <v>3926.6807863564554</v>
      </c>
      <c r="AH289" s="18">
        <f t="shared" si="1617"/>
        <v>2875.7880449147492</v>
      </c>
      <c r="AI289" s="18">
        <f t="shared" si="1617"/>
        <v>1951.1520832989779</v>
      </c>
      <c r="AJ289" s="18">
        <f t="shared" ref="AJ289:BO289" si="1618">SUM(AJ282:AJ288)</f>
        <v>1623.4964429025001</v>
      </c>
      <c r="AK289" s="18">
        <f t="shared" si="1618"/>
        <v>1695.5148212406175</v>
      </c>
      <c r="AL289" s="18">
        <f t="shared" si="1618"/>
        <v>2480.6157424492371</v>
      </c>
      <c r="AM289" s="18">
        <f t="shared" si="1618"/>
        <v>2928.3958129633884</v>
      </c>
      <c r="AN289" s="18">
        <f t="shared" si="1618"/>
        <v>3236.9296545103734</v>
      </c>
      <c r="AO289" s="18">
        <f t="shared" si="1618"/>
        <v>3368.1480369941914</v>
      </c>
      <c r="AP289" s="18">
        <f t="shared" si="1618"/>
        <v>3529.7451955636811</v>
      </c>
      <c r="AQ289" s="18">
        <f t="shared" si="1618"/>
        <v>4136.2302971170748</v>
      </c>
      <c r="AR289" s="18">
        <f t="shared" si="1618"/>
        <v>-28394.213475333065</v>
      </c>
      <c r="AS289" s="18">
        <f t="shared" si="1618"/>
        <v>3962.1206712325879</v>
      </c>
      <c r="AT289" s="18">
        <f t="shared" si="1618"/>
        <v>3146.9531451176867</v>
      </c>
      <c r="AU289" s="18">
        <f t="shared" si="1618"/>
        <v>2283.3199555930137</v>
      </c>
      <c r="AV289" s="18">
        <f t="shared" si="1618"/>
        <v>1347.4300237724847</v>
      </c>
      <c r="AW289" s="18">
        <f t="shared" si="1618"/>
        <v>844.50230018436889</v>
      </c>
      <c r="AX289" s="18">
        <f t="shared" si="1618"/>
        <v>1378.7108703121412</v>
      </c>
      <c r="AY289" s="18">
        <f t="shared" si="1618"/>
        <v>1803.5976164319716</v>
      </c>
      <c r="AZ289" s="18">
        <f t="shared" si="1618"/>
        <v>-72.099999999999994</v>
      </c>
      <c r="BA289" s="18">
        <f t="shared" si="1618"/>
        <v>43.25</v>
      </c>
      <c r="BB289" s="18">
        <f t="shared" si="1618"/>
        <v>137.75</v>
      </c>
      <c r="BC289" s="18">
        <f t="shared" si="1618"/>
        <v>105.09</v>
      </c>
      <c r="BD289" s="18">
        <f t="shared" si="1618"/>
        <v>-48441.190166753855</v>
      </c>
      <c r="BE289" s="18">
        <f t="shared" si="1618"/>
        <v>-2200.4066447225346</v>
      </c>
      <c r="BF289" s="18">
        <f t="shared" si="1618"/>
        <v>-2628.6590586522184</v>
      </c>
      <c r="BG289" s="18">
        <f t="shared" si="1618"/>
        <v>-2940.6076794343567</v>
      </c>
      <c r="BH289" s="18">
        <f t="shared" si="1618"/>
        <v>-3255.7068517376042</v>
      </c>
      <c r="BI289" s="18">
        <f t="shared" si="1618"/>
        <v>-3080.3364838285856</v>
      </c>
      <c r="BJ289" s="18">
        <f t="shared" si="1618"/>
        <v>-2013.7697645803937</v>
      </c>
      <c r="BK289" s="18">
        <f t="shared" si="1618"/>
        <v>-557.68921903109901</v>
      </c>
      <c r="BL289" s="18">
        <f t="shared" si="1618"/>
        <v>269.86</v>
      </c>
      <c r="BM289" s="18">
        <f t="shared" si="1618"/>
        <v>649.99</v>
      </c>
      <c r="BN289" s="18">
        <f t="shared" si="1618"/>
        <v>1114.43</v>
      </c>
      <c r="BO289" s="18">
        <f t="shared" si="1618"/>
        <v>3020.73</v>
      </c>
      <c r="BP289" s="18">
        <f t="shared" ref="BP289:DS289" si="1619">SUM(BP282:BP288)</f>
        <v>35521.5592190311</v>
      </c>
      <c r="BQ289" s="18">
        <f t="shared" si="1619"/>
        <v>3557.26</v>
      </c>
      <c r="BR289" s="18">
        <f t="shared" si="1619"/>
        <v>4968.25</v>
      </c>
      <c r="BS289" s="18">
        <f t="shared" si="1619"/>
        <v>5651.28</v>
      </c>
      <c r="BT289" s="18">
        <f t="shared" si="1619"/>
        <v>6829.1</v>
      </c>
      <c r="BU289" s="18">
        <f t="shared" si="1619"/>
        <v>6884.95</v>
      </c>
      <c r="BV289" s="18">
        <f t="shared" si="1619"/>
        <v>5322.23</v>
      </c>
      <c r="BW289" s="18">
        <f t="shared" si="1619"/>
        <v>5700.97</v>
      </c>
      <c r="BX289" s="18">
        <f t="shared" si="1619"/>
        <v>6819.57</v>
      </c>
      <c r="BY289" s="18">
        <f t="shared" si="1619"/>
        <v>8470.15</v>
      </c>
      <c r="BZ289" s="18">
        <f t="shared" si="1619"/>
        <v>9645.4699999999993</v>
      </c>
      <c r="CA289" s="18">
        <f t="shared" si="1619"/>
        <v>11383.38</v>
      </c>
      <c r="CB289" s="18">
        <f t="shared" si="1619"/>
        <v>-35124.606592101707</v>
      </c>
      <c r="CC289" s="18">
        <f t="shared" si="1619"/>
        <v>12214.76</v>
      </c>
      <c r="CD289" s="18">
        <f t="shared" si="1619"/>
        <v>11403.1</v>
      </c>
      <c r="CE289" s="18">
        <f t="shared" si="1619"/>
        <v>11139.83</v>
      </c>
      <c r="CF289" s="18">
        <f t="shared" si="1619"/>
        <v>11292.98</v>
      </c>
      <c r="CG289" s="18">
        <f t="shared" si="1619"/>
        <v>8814.92</v>
      </c>
      <c r="CH289" s="18">
        <f t="shared" si="1619"/>
        <v>6534.75</v>
      </c>
      <c r="CI289" s="18">
        <f t="shared" si="1619"/>
        <v>6354.72</v>
      </c>
      <c r="CJ289" s="18">
        <f t="shared" ref="CJ289:CU289" si="1620">SUM(CJ282:CJ288)</f>
        <v>5953.68</v>
      </c>
      <c r="CK289" s="18">
        <f t="shared" si="1620"/>
        <v>6362.8</v>
      </c>
      <c r="CL289" s="18">
        <f t="shared" si="1620"/>
        <v>6000.82</v>
      </c>
      <c r="CM289" s="18">
        <f t="shared" si="1620"/>
        <v>7429.62</v>
      </c>
      <c r="CN289" s="18">
        <f t="shared" si="1620"/>
        <v>-108260.08000000002</v>
      </c>
      <c r="CO289" s="18">
        <f t="shared" si="1620"/>
        <v>9372.5</v>
      </c>
      <c r="CP289" s="18">
        <f t="shared" si="1620"/>
        <v>7636.03</v>
      </c>
      <c r="CQ289" s="18">
        <f t="shared" si="1620"/>
        <v>8144.7</v>
      </c>
      <c r="CR289" s="18">
        <f t="shared" si="1620"/>
        <v>8521.17</v>
      </c>
      <c r="CS289" s="18">
        <f t="shared" si="1620"/>
        <v>7906.28</v>
      </c>
      <c r="CT289" s="18">
        <f t="shared" si="1620"/>
        <v>7560.16</v>
      </c>
      <c r="CU289" s="18">
        <f t="shared" si="1620"/>
        <v>8671.6600000000017</v>
      </c>
      <c r="CV289" s="18">
        <f t="shared" ref="CV289:DH289" si="1621">SUM(CV282:CV288)</f>
        <v>10557.52</v>
      </c>
      <c r="CW289" s="18">
        <f t="shared" si="1621"/>
        <v>11824.35</v>
      </c>
      <c r="CX289" s="18">
        <f t="shared" si="1621"/>
        <v>12057.16</v>
      </c>
      <c r="CY289" s="18">
        <f t="shared" si="1621"/>
        <v>13106.42</v>
      </c>
      <c r="CZ289" s="18">
        <f t="shared" si="1621"/>
        <v>-77159.42</v>
      </c>
      <c r="DA289" s="18">
        <f t="shared" si="1621"/>
        <v>15403.41</v>
      </c>
      <c r="DB289" s="18">
        <f t="shared" si="1621"/>
        <v>15074.66</v>
      </c>
      <c r="DC289" s="18">
        <f t="shared" si="1621"/>
        <v>15137.2</v>
      </c>
      <c r="DD289" s="18">
        <f t="shared" si="1621"/>
        <v>15496.3</v>
      </c>
      <c r="DE289" s="18">
        <f t="shared" si="1621"/>
        <v>14524.39</v>
      </c>
      <c r="DF289" s="18">
        <f t="shared" si="1621"/>
        <v>12950.85</v>
      </c>
      <c r="DG289" s="18">
        <f t="shared" si="1621"/>
        <v>12701.9</v>
      </c>
      <c r="DH289" s="18">
        <f t="shared" si="1621"/>
        <v>13100.18</v>
      </c>
      <c r="DI289" s="18">
        <f t="shared" si="1619"/>
        <v>13515.74</v>
      </c>
      <c r="DJ289" s="18">
        <f t="shared" si="1619"/>
        <v>13541.64</v>
      </c>
      <c r="DK289" s="18">
        <f t="shared" si="1619"/>
        <v>14004.5</v>
      </c>
      <c r="DL289" s="18">
        <f t="shared" si="1619"/>
        <v>-148954.52000000002</v>
      </c>
      <c r="DM289" s="18">
        <f t="shared" si="1619"/>
        <v>14733</v>
      </c>
      <c r="DN289" s="18">
        <f t="shared" si="1619"/>
        <v>16067.62</v>
      </c>
      <c r="DO289" s="18">
        <f t="shared" si="1619"/>
        <v>16051.77</v>
      </c>
      <c r="DP289" s="18">
        <f t="shared" si="1619"/>
        <v>15712.43</v>
      </c>
      <c r="DQ289" s="18">
        <f t="shared" si="1619"/>
        <v>18546.439999999999</v>
      </c>
      <c r="DR289" s="18">
        <f t="shared" si="1619"/>
        <v>15241.78</v>
      </c>
      <c r="DS289" s="18">
        <f t="shared" si="1619"/>
        <v>14310.2</v>
      </c>
      <c r="DT289" s="18">
        <f t="shared" ref="DT289:DW289" si="1622">SUM(DT282:DT288)</f>
        <v>15906.39</v>
      </c>
      <c r="DU289" s="18">
        <f t="shared" si="1622"/>
        <v>10476.77</v>
      </c>
      <c r="DV289" s="18">
        <f t="shared" si="1622"/>
        <v>3445.89</v>
      </c>
      <c r="DW289" s="18">
        <f t="shared" si="1622"/>
        <v>684.88</v>
      </c>
      <c r="DX289" s="18">
        <f t="shared" ref="DX289:EG289" si="1623">SUM(DX282:DX288)</f>
        <v>-175353.30000000002</v>
      </c>
      <c r="DY289" s="18">
        <f t="shared" si="1623"/>
        <v>8813.77</v>
      </c>
      <c r="DZ289" s="18">
        <f t="shared" si="1623"/>
        <v>13385.97</v>
      </c>
      <c r="EA289" s="18">
        <f t="shared" si="1623"/>
        <v>15914.18</v>
      </c>
      <c r="EB289" s="18">
        <f t="shared" si="1623"/>
        <v>18968.29</v>
      </c>
      <c r="EC289" s="18">
        <f t="shared" si="1623"/>
        <v>15574.94</v>
      </c>
      <c r="ED289" s="18">
        <f t="shared" si="1623"/>
        <v>6197.7</v>
      </c>
      <c r="EE289" s="18">
        <f t="shared" si="1623"/>
        <v>-3055.4</v>
      </c>
      <c r="EF289" s="18">
        <f t="shared" si="1623"/>
        <v>-16320.8</v>
      </c>
      <c r="EG289" s="18">
        <f t="shared" si="1623"/>
        <v>-32555.51</v>
      </c>
      <c r="EH289" s="18">
        <f t="shared" ref="EH289:EI289" si="1624">SUM(EH282:EH288)</f>
        <v>0</v>
      </c>
      <c r="EI289" s="18">
        <f t="shared" si="1624"/>
        <v>0</v>
      </c>
    </row>
    <row r="290" spans="1:139" x14ac:dyDescent="0.2">
      <c r="B290" s="90" t="s">
        <v>153</v>
      </c>
      <c r="D290" s="94">
        <f t="shared" ref="D290:AI290" si="1625">D281+D289</f>
        <v>0</v>
      </c>
      <c r="E290" s="94">
        <f t="shared" si="1625"/>
        <v>0</v>
      </c>
      <c r="F290" s="94">
        <f t="shared" si="1625"/>
        <v>0</v>
      </c>
      <c r="G290" s="94">
        <f t="shared" si="1625"/>
        <v>0</v>
      </c>
      <c r="H290" s="94">
        <f t="shared" si="1625"/>
        <v>0</v>
      </c>
      <c r="I290" s="94">
        <f t="shared" si="1625"/>
        <v>0</v>
      </c>
      <c r="J290" s="94">
        <f t="shared" si="1625"/>
        <v>0</v>
      </c>
      <c r="K290" s="94">
        <f t="shared" si="1625"/>
        <v>0</v>
      </c>
      <c r="L290" s="94">
        <f t="shared" si="1625"/>
        <v>0</v>
      </c>
      <c r="M290" s="94">
        <f t="shared" si="1625"/>
        <v>0</v>
      </c>
      <c r="N290" s="94">
        <f t="shared" si="1625"/>
        <v>0</v>
      </c>
      <c r="O290" s="94">
        <f t="shared" si="1625"/>
        <v>0</v>
      </c>
      <c r="P290" s="94">
        <f t="shared" si="1625"/>
        <v>-2978.0557497081809</v>
      </c>
      <c r="Q290" s="94">
        <f t="shared" si="1625"/>
        <v>-2003.8341466252082</v>
      </c>
      <c r="R290" s="94">
        <f t="shared" si="1625"/>
        <v>-952.62257285936676</v>
      </c>
      <c r="S290" s="94">
        <f t="shared" si="1625"/>
        <v>-51.037262778726586</v>
      </c>
      <c r="T290" s="94">
        <f t="shared" si="1625"/>
        <v>4489.7343109071635</v>
      </c>
      <c r="U290" s="94">
        <f t="shared" si="1625"/>
        <v>5727.8032375699249</v>
      </c>
      <c r="V290" s="94">
        <f t="shared" si="1625"/>
        <v>6459.2990788824018</v>
      </c>
      <c r="W290" s="94">
        <f t="shared" si="1625"/>
        <v>6935.2872661617021</v>
      </c>
      <c r="X290" s="94">
        <f t="shared" si="1625"/>
        <v>7666.9185919223564</v>
      </c>
      <c r="Y290" s="94">
        <f t="shared" si="1625"/>
        <v>9018.8043134088075</v>
      </c>
      <c r="Z290" s="94">
        <f t="shared" si="1625"/>
        <v>11181.003544664378</v>
      </c>
      <c r="AA290" s="94">
        <f t="shared" si="1625"/>
        <v>14125.290019790782</v>
      </c>
      <c r="AB290" s="94">
        <f t="shared" si="1625"/>
        <v>17145.482905353816</v>
      </c>
      <c r="AC290" s="94">
        <f t="shared" si="1625"/>
        <v>19835.214036668229</v>
      </c>
      <c r="AD290" s="94">
        <f t="shared" si="1625"/>
        <v>21018.343698466444</v>
      </c>
      <c r="AE290" s="94">
        <f t="shared" si="1625"/>
        <v>24389.850887492794</v>
      </c>
      <c r="AF290" s="94">
        <f t="shared" si="1625"/>
        <v>15142.965216188821</v>
      </c>
      <c r="AG290" s="94">
        <f t="shared" si="1625"/>
        <v>19069.646002545276</v>
      </c>
      <c r="AH290" s="94">
        <f t="shared" si="1625"/>
        <v>21945.434047460025</v>
      </c>
      <c r="AI290" s="94">
        <f t="shared" si="1625"/>
        <v>23896.586130759002</v>
      </c>
      <c r="AJ290" s="94">
        <f t="shared" ref="AJ290:BO290" si="1626">AJ281+AJ289</f>
        <v>25520.082573661501</v>
      </c>
      <c r="AK290" s="94">
        <f t="shared" si="1626"/>
        <v>27215.597394902117</v>
      </c>
      <c r="AL290" s="94">
        <f t="shared" si="1626"/>
        <v>29696.213137351355</v>
      </c>
      <c r="AM290" s="94">
        <f t="shared" si="1626"/>
        <v>32624.608950314745</v>
      </c>
      <c r="AN290" s="94">
        <f t="shared" si="1626"/>
        <v>35861.538604825117</v>
      </c>
      <c r="AO290" s="94">
        <f t="shared" si="1626"/>
        <v>39229.686641819309</v>
      </c>
      <c r="AP290" s="94">
        <f t="shared" si="1626"/>
        <v>42759.431837382988</v>
      </c>
      <c r="AQ290" s="94">
        <f t="shared" si="1626"/>
        <v>46895.66213450006</v>
      </c>
      <c r="AR290" s="94">
        <f t="shared" si="1626"/>
        <v>18501.448659166996</v>
      </c>
      <c r="AS290" s="94">
        <f t="shared" si="1626"/>
        <v>22463.569330399583</v>
      </c>
      <c r="AT290" s="94">
        <f t="shared" si="1626"/>
        <v>25610.522475517271</v>
      </c>
      <c r="AU290" s="94">
        <f t="shared" si="1626"/>
        <v>27893.842431110286</v>
      </c>
      <c r="AV290" s="94">
        <f t="shared" si="1626"/>
        <v>29241.272454882772</v>
      </c>
      <c r="AW290" s="94">
        <f t="shared" si="1626"/>
        <v>30085.774755067141</v>
      </c>
      <c r="AX290" s="94">
        <f t="shared" si="1626"/>
        <v>31464.485625379282</v>
      </c>
      <c r="AY290" s="94">
        <f t="shared" si="1626"/>
        <v>33268.083241811255</v>
      </c>
      <c r="AZ290" s="94">
        <f t="shared" si="1626"/>
        <v>33195.983241811256</v>
      </c>
      <c r="BA290" s="94">
        <f t="shared" si="1626"/>
        <v>33239.233241811256</v>
      </c>
      <c r="BB290" s="94">
        <f t="shared" si="1626"/>
        <v>33376.983241811256</v>
      </c>
      <c r="BC290" s="94">
        <f t="shared" si="1626"/>
        <v>33482.073241811253</v>
      </c>
      <c r="BD290" s="94">
        <f t="shared" si="1626"/>
        <v>-14959.116924942602</v>
      </c>
      <c r="BE290" s="94">
        <f t="shared" si="1626"/>
        <v>-17159.523569665136</v>
      </c>
      <c r="BF290" s="94">
        <f t="shared" si="1626"/>
        <v>-19788.182628317354</v>
      </c>
      <c r="BG290" s="94">
        <f t="shared" si="1626"/>
        <v>-22728.790307751711</v>
      </c>
      <c r="BH290" s="94">
        <f t="shared" si="1626"/>
        <v>-25984.497159489314</v>
      </c>
      <c r="BI290" s="94">
        <f t="shared" si="1626"/>
        <v>-29064.833643317899</v>
      </c>
      <c r="BJ290" s="94">
        <f t="shared" si="1626"/>
        <v>-31078.603407898292</v>
      </c>
      <c r="BK290" s="94">
        <f t="shared" si="1626"/>
        <v>-31636.292626929389</v>
      </c>
      <c r="BL290" s="94">
        <f t="shared" si="1626"/>
        <v>-31366.432626929389</v>
      </c>
      <c r="BM290" s="94">
        <f t="shared" si="1626"/>
        <v>-30716.442626929387</v>
      </c>
      <c r="BN290" s="94">
        <f t="shared" si="1626"/>
        <v>-29602.012626929387</v>
      </c>
      <c r="BO290" s="94">
        <f t="shared" si="1626"/>
        <v>-26581.282626929387</v>
      </c>
      <c r="BP290" s="94">
        <f t="shared" ref="BP290:DS290" si="1627">BP281+BP289</f>
        <v>8940.2765921017126</v>
      </c>
      <c r="BQ290" s="94">
        <f t="shared" si="1627"/>
        <v>12497.536592101713</v>
      </c>
      <c r="BR290" s="94">
        <f t="shared" si="1627"/>
        <v>17465.786592101715</v>
      </c>
      <c r="BS290" s="94">
        <f t="shared" si="1627"/>
        <v>23117.066592101713</v>
      </c>
      <c r="BT290" s="94">
        <f t="shared" si="1627"/>
        <v>29946.166592101712</v>
      </c>
      <c r="BU290" s="94">
        <f t="shared" si="1627"/>
        <v>36831.116592101709</v>
      </c>
      <c r="BV290" s="94">
        <f t="shared" si="1627"/>
        <v>42153.346592101705</v>
      </c>
      <c r="BW290" s="94">
        <f t="shared" si="1627"/>
        <v>47854.316592101706</v>
      </c>
      <c r="BX290" s="94">
        <f t="shared" si="1627"/>
        <v>54673.886592101706</v>
      </c>
      <c r="BY290" s="94">
        <f t="shared" si="1627"/>
        <v>63144.036592101707</v>
      </c>
      <c r="BZ290" s="94">
        <f t="shared" si="1627"/>
        <v>72789.506592101709</v>
      </c>
      <c r="CA290" s="94">
        <f t="shared" si="1627"/>
        <v>84172.886592101713</v>
      </c>
      <c r="CB290" s="94">
        <f t="shared" si="1627"/>
        <v>49048.280000000006</v>
      </c>
      <c r="CC290" s="94">
        <f t="shared" si="1627"/>
        <v>61263.040000000008</v>
      </c>
      <c r="CD290" s="94">
        <f t="shared" si="1627"/>
        <v>72666.140000000014</v>
      </c>
      <c r="CE290" s="94">
        <f t="shared" si="1627"/>
        <v>83805.970000000016</v>
      </c>
      <c r="CF290" s="94">
        <f t="shared" si="1627"/>
        <v>95098.950000000012</v>
      </c>
      <c r="CG290" s="94">
        <f t="shared" si="1627"/>
        <v>103913.87000000001</v>
      </c>
      <c r="CH290" s="94">
        <f t="shared" si="1627"/>
        <v>110448.62000000001</v>
      </c>
      <c r="CI290" s="94">
        <f t="shared" si="1627"/>
        <v>116803.34000000001</v>
      </c>
      <c r="CJ290" s="94">
        <f t="shared" ref="CJ290:CU290" si="1628">CJ281+CJ289</f>
        <v>122757.02000000002</v>
      </c>
      <c r="CK290" s="94">
        <f t="shared" si="1628"/>
        <v>129119.82000000002</v>
      </c>
      <c r="CL290" s="94">
        <f t="shared" si="1628"/>
        <v>135120.64000000001</v>
      </c>
      <c r="CM290" s="94">
        <f t="shared" si="1628"/>
        <v>142550.26</v>
      </c>
      <c r="CN290" s="94">
        <f t="shared" si="1628"/>
        <v>34290.179999999993</v>
      </c>
      <c r="CO290" s="94">
        <f t="shared" si="1628"/>
        <v>43662.679999999993</v>
      </c>
      <c r="CP290" s="94">
        <f t="shared" si="1628"/>
        <v>51298.709999999992</v>
      </c>
      <c r="CQ290" s="94">
        <f t="shared" si="1628"/>
        <v>59443.409999999989</v>
      </c>
      <c r="CR290" s="94">
        <f t="shared" si="1628"/>
        <v>67964.579999999987</v>
      </c>
      <c r="CS290" s="94">
        <f t="shared" si="1628"/>
        <v>75870.859999999986</v>
      </c>
      <c r="CT290" s="94">
        <f t="shared" si="1628"/>
        <v>83431.01999999999</v>
      </c>
      <c r="CU290" s="94">
        <f t="shared" si="1628"/>
        <v>92102.68</v>
      </c>
      <c r="CV290" s="94">
        <f t="shared" ref="CV290:DH290" si="1629">CV281+CV289</f>
        <v>102660.2</v>
      </c>
      <c r="CW290" s="94">
        <f t="shared" si="1629"/>
        <v>114484.55</v>
      </c>
      <c r="CX290" s="94">
        <f t="shared" si="1629"/>
        <v>126541.71</v>
      </c>
      <c r="CY290" s="94">
        <f t="shared" si="1629"/>
        <v>139648.13</v>
      </c>
      <c r="CZ290" s="94">
        <f t="shared" si="1629"/>
        <v>62488.710000000006</v>
      </c>
      <c r="DA290" s="94">
        <f t="shared" si="1629"/>
        <v>77892.12000000001</v>
      </c>
      <c r="DB290" s="94">
        <f t="shared" si="1629"/>
        <v>92966.780000000013</v>
      </c>
      <c r="DC290" s="94">
        <f t="shared" si="1629"/>
        <v>108103.98000000001</v>
      </c>
      <c r="DD290" s="94">
        <f t="shared" si="1629"/>
        <v>123600.28000000001</v>
      </c>
      <c r="DE290" s="94">
        <f t="shared" si="1629"/>
        <v>138124.67000000001</v>
      </c>
      <c r="DF290" s="94">
        <f t="shared" si="1629"/>
        <v>151075.52000000002</v>
      </c>
      <c r="DG290" s="94">
        <f t="shared" si="1629"/>
        <v>163777.42000000001</v>
      </c>
      <c r="DH290" s="94">
        <f t="shared" si="1629"/>
        <v>176877.6</v>
      </c>
      <c r="DI290" s="94">
        <f t="shared" si="1627"/>
        <v>190393.34</v>
      </c>
      <c r="DJ290" s="94">
        <f t="shared" si="1627"/>
        <v>203934.97999999998</v>
      </c>
      <c r="DK290" s="94">
        <f t="shared" si="1627"/>
        <v>217939.47999999998</v>
      </c>
      <c r="DL290" s="94">
        <f t="shared" si="1627"/>
        <v>68984.959999999963</v>
      </c>
      <c r="DM290" s="94">
        <f t="shared" si="1627"/>
        <v>83717.959999999963</v>
      </c>
      <c r="DN290" s="94">
        <f t="shared" si="1627"/>
        <v>99785.579999999958</v>
      </c>
      <c r="DO290" s="94">
        <f t="shared" si="1627"/>
        <v>115837.34999999996</v>
      </c>
      <c r="DP290" s="94">
        <f t="shared" si="1627"/>
        <v>131549.77999999997</v>
      </c>
      <c r="DQ290" s="94">
        <f t="shared" si="1627"/>
        <v>150096.21999999997</v>
      </c>
      <c r="DR290" s="94">
        <f t="shared" si="1627"/>
        <v>165337.99999999997</v>
      </c>
      <c r="DS290" s="94">
        <f t="shared" si="1627"/>
        <v>179648.19999999998</v>
      </c>
      <c r="DT290" s="94">
        <f t="shared" ref="DT290:DW290" si="1630">DT281+DT289</f>
        <v>195554.58999999997</v>
      </c>
      <c r="DU290" s="94">
        <f t="shared" si="1630"/>
        <v>206031.35999999996</v>
      </c>
      <c r="DV290" s="94">
        <f t="shared" si="1630"/>
        <v>209477.24999999997</v>
      </c>
      <c r="DW290" s="94">
        <f t="shared" si="1630"/>
        <v>210162.12999999998</v>
      </c>
      <c r="DX290" s="94">
        <f t="shared" ref="DX290:EG290" si="1631">DX281+DX289</f>
        <v>34808.829999999958</v>
      </c>
      <c r="DY290" s="94">
        <f t="shared" si="1631"/>
        <v>43622.599999999962</v>
      </c>
      <c r="DZ290" s="94">
        <f t="shared" si="1631"/>
        <v>57008.569999999963</v>
      </c>
      <c r="EA290" s="94">
        <f t="shared" si="1631"/>
        <v>72922.749999999971</v>
      </c>
      <c r="EB290" s="94">
        <f t="shared" si="1631"/>
        <v>91891.039999999979</v>
      </c>
      <c r="EC290" s="94">
        <f t="shared" si="1631"/>
        <v>107465.97999999998</v>
      </c>
      <c r="ED290" s="94">
        <f t="shared" si="1631"/>
        <v>113663.67999999998</v>
      </c>
      <c r="EE290" s="94">
        <f t="shared" si="1631"/>
        <v>110608.27999999998</v>
      </c>
      <c r="EF290" s="94">
        <f t="shared" si="1631"/>
        <v>94287.479999999981</v>
      </c>
      <c r="EG290" s="94">
        <f t="shared" si="1631"/>
        <v>61731.969999999987</v>
      </c>
      <c r="EH290" s="94">
        <f t="shared" ref="EH290:EI290" si="1632">EH281+EH289</f>
        <v>61731.969999999987</v>
      </c>
      <c r="EI290" s="94">
        <f t="shared" si="1632"/>
        <v>61731.969999999987</v>
      </c>
    </row>
    <row r="291" spans="1:139" x14ac:dyDescent="0.2">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91"/>
      <c r="AN291" s="91"/>
      <c r="AO291" s="91"/>
      <c r="AP291" s="91"/>
      <c r="AQ291" s="91"/>
      <c r="AR291" s="91"/>
      <c r="AS291" s="91"/>
      <c r="AT291" s="91"/>
      <c r="AU291" s="91"/>
      <c r="AV291" s="91"/>
      <c r="AW291" s="91"/>
      <c r="AX291" s="91"/>
      <c r="AY291" s="91"/>
      <c r="AZ291" s="91"/>
      <c r="BA291" s="91"/>
      <c r="BB291" s="91"/>
      <c r="BC291" s="91"/>
      <c r="BD291" s="91"/>
      <c r="BE291" s="91"/>
      <c r="BF291" s="91"/>
      <c r="BG291" s="91"/>
      <c r="BH291" s="91"/>
      <c r="BI291" s="91"/>
      <c r="BJ291" s="91"/>
      <c r="BK291" s="91"/>
      <c r="BL291" s="91"/>
      <c r="BM291" s="91"/>
      <c r="BN291" s="91"/>
      <c r="BO291" s="91"/>
      <c r="BP291" s="91"/>
      <c r="BQ291" s="91"/>
      <c r="BR291" s="91"/>
      <c r="BS291" s="91"/>
      <c r="BT291" s="91"/>
      <c r="BU291" s="91"/>
      <c r="BV291" s="91"/>
      <c r="BW291" s="91"/>
      <c r="BX291" s="91"/>
      <c r="BY291" s="91"/>
      <c r="BZ291" s="91"/>
      <c r="CA291" s="91"/>
      <c r="CB291" s="91"/>
      <c r="CC291" s="91"/>
      <c r="CD291" s="91"/>
      <c r="CE291" s="91"/>
      <c r="CF291" s="91"/>
      <c r="CG291" s="91"/>
      <c r="CH291" s="91"/>
      <c r="CI291" s="91"/>
      <c r="CJ291" s="91"/>
      <c r="CK291" s="91"/>
      <c r="CL291" s="91"/>
      <c r="CM291" s="91"/>
      <c r="CN291" s="91"/>
      <c r="CO291" s="91"/>
      <c r="CP291" s="91"/>
      <c r="CQ291" s="91"/>
      <c r="CR291" s="91"/>
      <c r="CS291" s="91"/>
      <c r="CT291" s="91"/>
      <c r="CU291" s="91"/>
      <c r="CV291" s="91"/>
      <c r="CW291" s="91"/>
      <c r="CX291" s="91"/>
      <c r="CY291" s="91"/>
      <c r="CZ291" s="91"/>
      <c r="DA291" s="91"/>
      <c r="DB291" s="91"/>
      <c r="DC291" s="91"/>
      <c r="DD291" s="91"/>
      <c r="DE291" s="91"/>
      <c r="DF291" s="91"/>
      <c r="DG291" s="91"/>
      <c r="DH291" s="91"/>
      <c r="DI291" s="91"/>
      <c r="DJ291" s="91"/>
      <c r="DK291" s="91"/>
      <c r="DL291" s="91"/>
      <c r="DM291" s="91"/>
      <c r="DN291" s="91"/>
      <c r="DO291" s="91"/>
      <c r="DP291" s="91"/>
      <c r="DQ291" s="91"/>
      <c r="DR291" s="91"/>
      <c r="DS291" s="91"/>
      <c r="DT291" s="91"/>
      <c r="DU291" s="91"/>
      <c r="DV291" s="91"/>
      <c r="DW291" s="91"/>
      <c r="DX291" s="91"/>
      <c r="DY291" s="91"/>
      <c r="DZ291" s="91"/>
      <c r="EA291" s="91"/>
      <c r="EB291" s="91"/>
      <c r="EC291" s="91"/>
      <c r="ED291" s="91"/>
      <c r="EE291" s="91"/>
      <c r="EF291" s="91"/>
      <c r="EG291" s="91"/>
      <c r="EH291" s="91"/>
      <c r="EI291" s="91"/>
    </row>
    <row r="292" spans="1:139" ht="10.5" x14ac:dyDescent="0.25">
      <c r="A292" s="89" t="s">
        <v>176</v>
      </c>
      <c r="C292" s="91">
        <v>18238221</v>
      </c>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c r="BB292" s="90"/>
      <c r="BC292" s="90"/>
      <c r="BD292" s="90"/>
      <c r="BE292" s="90"/>
      <c r="BF292" s="90"/>
      <c r="BG292" s="90"/>
      <c r="BH292" s="90"/>
      <c r="BI292" s="90"/>
      <c r="BJ292" s="90"/>
      <c r="BK292" s="90"/>
      <c r="BL292" s="90"/>
      <c r="BM292" s="90"/>
      <c r="BN292" s="90"/>
      <c r="BO292" s="90"/>
      <c r="BP292" s="90"/>
      <c r="BQ292" s="90"/>
      <c r="BR292" s="90"/>
      <c r="BS292" s="90"/>
      <c r="BT292" s="90"/>
      <c r="BU292" s="90"/>
      <c r="BV292" s="90"/>
      <c r="BW292" s="90"/>
      <c r="BX292" s="90"/>
      <c r="BY292" s="90"/>
      <c r="BZ292" s="90"/>
      <c r="CA292" s="90"/>
      <c r="CB292" s="90"/>
      <c r="CC292" s="90"/>
      <c r="CD292" s="90"/>
      <c r="CE292" s="90"/>
      <c r="CF292" s="90"/>
      <c r="CG292" s="90"/>
      <c r="DV292" s="92"/>
      <c r="DW292" s="92"/>
      <c r="DX292" s="92"/>
      <c r="DY292" s="92"/>
      <c r="DZ292" s="92"/>
      <c r="EA292" s="92"/>
      <c r="EB292" s="92"/>
      <c r="EC292" s="92"/>
      <c r="ED292" s="92"/>
      <c r="EE292" s="92"/>
      <c r="EF292" s="92"/>
      <c r="EG292" s="92"/>
      <c r="EH292" s="92"/>
      <c r="EI292" s="92"/>
    </row>
    <row r="293" spans="1:139" x14ac:dyDescent="0.2">
      <c r="B293" s="90" t="s">
        <v>149</v>
      </c>
      <c r="C293" s="91">
        <v>25400461</v>
      </c>
      <c r="D293" s="94">
        <v>0</v>
      </c>
      <c r="E293" s="94">
        <f t="shared" ref="E293:AJ293" si="1633">D303</f>
        <v>0</v>
      </c>
      <c r="F293" s="94">
        <f t="shared" si="1633"/>
        <v>0</v>
      </c>
      <c r="G293" s="94">
        <f t="shared" si="1633"/>
        <v>0</v>
      </c>
      <c r="H293" s="94">
        <f t="shared" si="1633"/>
        <v>0</v>
      </c>
      <c r="I293" s="94">
        <f t="shared" si="1633"/>
        <v>0</v>
      </c>
      <c r="J293" s="94">
        <f t="shared" si="1633"/>
        <v>0</v>
      </c>
      <c r="K293" s="94">
        <f t="shared" si="1633"/>
        <v>0</v>
      </c>
      <c r="L293" s="94">
        <f t="shared" si="1633"/>
        <v>0</v>
      </c>
      <c r="M293" s="94">
        <f t="shared" si="1633"/>
        <v>0</v>
      </c>
      <c r="N293" s="94">
        <f t="shared" si="1633"/>
        <v>0</v>
      </c>
      <c r="O293" s="94">
        <f t="shared" si="1633"/>
        <v>0</v>
      </c>
      <c r="P293" s="94">
        <f t="shared" si="1633"/>
        <v>0</v>
      </c>
      <c r="Q293" s="94">
        <f t="shared" si="1633"/>
        <v>-2040.6221793194486</v>
      </c>
      <c r="R293" s="94">
        <f t="shared" si="1633"/>
        <v>-858.48346103532981</v>
      </c>
      <c r="S293" s="94">
        <f t="shared" si="1633"/>
        <v>349.0378164554545</v>
      </c>
      <c r="T293" s="94">
        <f t="shared" si="1633"/>
        <v>845.87628093397802</v>
      </c>
      <c r="U293" s="94">
        <f t="shared" si="1633"/>
        <v>3919.062531501625</v>
      </c>
      <c r="V293" s="94">
        <f t="shared" si="1633"/>
        <v>4951.0764024147938</v>
      </c>
      <c r="W293" s="94">
        <f t="shared" si="1633"/>
        <v>5937.5060602223539</v>
      </c>
      <c r="X293" s="94">
        <f t="shared" si="1633"/>
        <v>7528.429554811466</v>
      </c>
      <c r="Y293" s="94">
        <f t="shared" si="1633"/>
        <v>9761.3489364825182</v>
      </c>
      <c r="Z293" s="94">
        <f t="shared" si="1633"/>
        <v>12301.253894165226</v>
      </c>
      <c r="AA293" s="94">
        <f t="shared" si="1633"/>
        <v>15746.224626685995</v>
      </c>
      <c r="AB293" s="94">
        <f t="shared" si="1633"/>
        <v>20223.06978747153</v>
      </c>
      <c r="AC293" s="94">
        <f t="shared" si="1633"/>
        <v>25270.221444743551</v>
      </c>
      <c r="AD293" s="94">
        <f t="shared" si="1633"/>
        <v>30484.520267378055</v>
      </c>
      <c r="AE293" s="94">
        <f t="shared" si="1633"/>
        <v>34902.095285244199</v>
      </c>
      <c r="AF293" s="94">
        <f t="shared" si="1633"/>
        <v>41011.704375122557</v>
      </c>
      <c r="AG293" s="94">
        <f t="shared" si="1633"/>
        <v>39826.654408872731</v>
      </c>
      <c r="AH293" s="94">
        <f t="shared" si="1633"/>
        <v>45974.566515312858</v>
      </c>
      <c r="AI293" s="94">
        <f t="shared" si="1633"/>
        <v>51581.277039573077</v>
      </c>
      <c r="AJ293" s="94">
        <f t="shared" si="1633"/>
        <v>56535.021416801843</v>
      </c>
      <c r="AK293" s="94">
        <f t="shared" ref="AK293:BP293" si="1634">AJ303</f>
        <v>61331.12508345172</v>
      </c>
      <c r="AL293" s="94">
        <f t="shared" si="1634"/>
        <v>66007.86972532385</v>
      </c>
      <c r="AM293" s="94">
        <f t="shared" si="1634"/>
        <v>71250.997582101641</v>
      </c>
      <c r="AN293" s="94">
        <f t="shared" si="1634"/>
        <v>76558.210046085573</v>
      </c>
      <c r="AO293" s="94">
        <f t="shared" si="1634"/>
        <v>81855.298498092263</v>
      </c>
      <c r="AP293" s="94">
        <f t="shared" si="1634"/>
        <v>87460.491545287339</v>
      </c>
      <c r="AQ293" s="94">
        <f t="shared" si="1634"/>
        <v>93218.916365291239</v>
      </c>
      <c r="AR293" s="94">
        <f t="shared" si="1634"/>
        <v>99839.096398848473</v>
      </c>
      <c r="AS293" s="94">
        <f t="shared" si="1634"/>
        <v>30136.303348457412</v>
      </c>
      <c r="AT293" s="94">
        <f t="shared" si="1634"/>
        <v>36625.346976935136</v>
      </c>
      <c r="AU293" s="94">
        <f t="shared" si="1634"/>
        <v>42647.02805359866</v>
      </c>
      <c r="AV293" s="94">
        <f t="shared" si="1634"/>
        <v>47394.577552929608</v>
      </c>
      <c r="AW293" s="94">
        <f t="shared" si="1634"/>
        <v>50679.473569648399</v>
      </c>
      <c r="AX293" s="94">
        <f t="shared" si="1634"/>
        <v>53727.948011407323</v>
      </c>
      <c r="AY293" s="94">
        <f t="shared" si="1634"/>
        <v>57052.403301003251</v>
      </c>
      <c r="AZ293" s="94">
        <f t="shared" si="1634"/>
        <v>60570.663258913097</v>
      </c>
      <c r="BA293" s="94">
        <f t="shared" si="1634"/>
        <v>62746.163258913097</v>
      </c>
      <c r="BB293" s="94">
        <f t="shared" si="1634"/>
        <v>64695.193258913096</v>
      </c>
      <c r="BC293" s="94">
        <f t="shared" si="1634"/>
        <v>66339.3932589131</v>
      </c>
      <c r="BD293" s="94">
        <f t="shared" si="1634"/>
        <v>67722.623258913096</v>
      </c>
      <c r="BE293" s="94">
        <f t="shared" si="1634"/>
        <v>-3352.5357238902361</v>
      </c>
      <c r="BF293" s="94">
        <f t="shared" si="1634"/>
        <v>-4478.7607225222246</v>
      </c>
      <c r="BG293" s="94">
        <f t="shared" si="1634"/>
        <v>-5872.6236075841543</v>
      </c>
      <c r="BH293" s="94">
        <f t="shared" si="1634"/>
        <v>-7558.3649120682685</v>
      </c>
      <c r="BI293" s="94">
        <f t="shared" si="1634"/>
        <v>-9594.9366488457235</v>
      </c>
      <c r="BJ293" s="94">
        <f t="shared" si="1634"/>
        <v>-11627.254742528161</v>
      </c>
      <c r="BK293" s="94">
        <f t="shared" si="1634"/>
        <v>-13054.081375258222</v>
      </c>
      <c r="BL293" s="94">
        <f t="shared" si="1634"/>
        <v>-13439.48112082341</v>
      </c>
      <c r="BM293" s="94">
        <f t="shared" si="1634"/>
        <v>-13890.391120823409</v>
      </c>
      <c r="BN293" s="94">
        <f t="shared" si="1634"/>
        <v>-14730.701120823409</v>
      </c>
      <c r="BO293" s="94">
        <f t="shared" si="1634"/>
        <v>-15206.57112082341</v>
      </c>
      <c r="BP293" s="94">
        <f t="shared" si="1634"/>
        <v>-14857.81112082341</v>
      </c>
      <c r="BQ293" s="94">
        <f t="shared" ref="BQ293:DW293" si="1635">BP303</f>
        <v>-1196.1213752582225</v>
      </c>
      <c r="BR293" s="94">
        <f t="shared" si="1635"/>
        <v>-1423.5013752582227</v>
      </c>
      <c r="BS293" s="94">
        <f t="shared" si="1635"/>
        <v>-1376.6513752582227</v>
      </c>
      <c r="BT293" s="94">
        <f t="shared" si="1635"/>
        <v>-398.14137525822275</v>
      </c>
      <c r="BU293" s="94">
        <f t="shared" si="1635"/>
        <v>1895.3686247417775</v>
      </c>
      <c r="BV293" s="94">
        <f t="shared" si="1635"/>
        <v>3602.5786247417773</v>
      </c>
      <c r="BW293" s="94">
        <f t="shared" si="1635"/>
        <v>3986.358624741777</v>
      </c>
      <c r="BX293" s="94">
        <f t="shared" si="1635"/>
        <v>4793.1786247417767</v>
      </c>
      <c r="BY293" s="94">
        <f t="shared" si="1635"/>
        <v>6425.9386247417769</v>
      </c>
      <c r="BZ293" s="94">
        <f t="shared" si="1635"/>
        <v>8728.2786247417771</v>
      </c>
      <c r="CA293" s="94">
        <f t="shared" si="1635"/>
        <v>11788.378624741777</v>
      </c>
      <c r="CB293" s="94">
        <f t="shared" si="1635"/>
        <v>16767.618624741779</v>
      </c>
      <c r="CC293" s="94">
        <f t="shared" si="1635"/>
        <v>19035.250000000004</v>
      </c>
      <c r="CD293" s="94">
        <f t="shared" si="1635"/>
        <v>26080.110000000004</v>
      </c>
      <c r="CE293" s="94">
        <f t="shared" si="1635"/>
        <v>32630.330000000005</v>
      </c>
      <c r="CF293" s="94">
        <f t="shared" si="1635"/>
        <v>39657.140000000007</v>
      </c>
      <c r="CG293" s="94">
        <f t="shared" si="1635"/>
        <v>47299.840000000004</v>
      </c>
      <c r="CH293" s="94">
        <f t="shared" si="1635"/>
        <v>53437.01</v>
      </c>
      <c r="CI293" s="94">
        <f t="shared" si="1635"/>
        <v>58585.97</v>
      </c>
      <c r="CJ293" s="94">
        <f t="shared" si="1635"/>
        <v>64185.98</v>
      </c>
      <c r="CK293" s="94">
        <f t="shared" ref="CK293" si="1636">CJ303</f>
        <v>69457.25</v>
      </c>
      <c r="CL293" s="94">
        <f t="shared" ref="CL293" si="1637">CK303</f>
        <v>75397.59</v>
      </c>
      <c r="CM293" s="94">
        <f t="shared" ref="CM293" si="1638">CL303</f>
        <v>81666.89</v>
      </c>
      <c r="CN293" s="94">
        <f t="shared" ref="CN293" si="1639">CM303</f>
        <v>88619.92</v>
      </c>
      <c r="CO293" s="94">
        <f t="shared" ref="CO293" si="1640">CN303</f>
        <v>31912.799999999996</v>
      </c>
      <c r="CP293" s="94">
        <f t="shared" ref="CP293" si="1641">CO303</f>
        <v>39606.359999999993</v>
      </c>
      <c r="CQ293" s="94">
        <f t="shared" ref="CQ293" si="1642">CP303</f>
        <v>45294.80999999999</v>
      </c>
      <c r="CR293" s="94">
        <f t="shared" ref="CR293" si="1643">CQ303</f>
        <v>51278.779999999992</v>
      </c>
      <c r="CS293" s="94">
        <f t="shared" ref="CS293" si="1644">CR303</f>
        <v>57726.579999999994</v>
      </c>
      <c r="CT293" s="94">
        <f t="shared" ref="CT293" si="1645">CS303</f>
        <v>63568.399999999994</v>
      </c>
      <c r="CU293" s="94">
        <f t="shared" ref="CU293" si="1646">CT303</f>
        <v>68759.929999999993</v>
      </c>
      <c r="CV293" s="94">
        <f t="shared" ref="CV293" si="1647">CU303</f>
        <v>74620.149999999994</v>
      </c>
      <c r="CW293" s="94">
        <f t="shared" ref="CW293" si="1648">CV303</f>
        <v>82535.37999999999</v>
      </c>
      <c r="CX293" s="94">
        <f t="shared" ref="CX293" si="1649">CW303</f>
        <v>92126.48</v>
      </c>
      <c r="CY293" s="94">
        <f t="shared" ref="CY293" si="1650">CX303</f>
        <v>101836.98</v>
      </c>
      <c r="CZ293" s="94">
        <f t="shared" ref="CZ293" si="1651">CY303</f>
        <v>112493.25</v>
      </c>
      <c r="DA293" s="94">
        <f t="shared" ref="DA293" si="1652">CZ303</f>
        <v>50288.08</v>
      </c>
      <c r="DB293" s="94">
        <f t="shared" ref="DB293" si="1653">DA303</f>
        <v>62569.01</v>
      </c>
      <c r="DC293" s="94">
        <f t="shared" ref="DC293" si="1654">DB303</f>
        <v>74176.42</v>
      </c>
      <c r="DD293" s="94">
        <f t="shared" ref="DD293" si="1655">DC303</f>
        <v>85977.47</v>
      </c>
      <c r="DE293" s="94">
        <f t="shared" ref="DE293" si="1656">DD303</f>
        <v>98204.15</v>
      </c>
      <c r="DF293" s="94">
        <f t="shared" ref="DF293" si="1657">DE303</f>
        <v>109329.84999999999</v>
      </c>
      <c r="DG293" s="94">
        <f t="shared" ref="DG293" si="1658">DF303</f>
        <v>118605.60999999999</v>
      </c>
      <c r="DH293" s="94">
        <f t="shared" ref="DH293" si="1659">DG303</f>
        <v>127636.01999999999</v>
      </c>
      <c r="DI293" s="94">
        <f t="shared" si="1635"/>
        <v>137199.06</v>
      </c>
      <c r="DJ293" s="94">
        <f t="shared" si="1635"/>
        <v>147372.87</v>
      </c>
      <c r="DK293" s="94">
        <f t="shared" si="1635"/>
        <v>157887.69</v>
      </c>
      <c r="DL293" s="94">
        <f t="shared" si="1635"/>
        <v>169209.18</v>
      </c>
      <c r="DM293" s="94">
        <f t="shared" si="1635"/>
        <v>53417.66</v>
      </c>
      <c r="DN293" s="94">
        <f t="shared" si="1635"/>
        <v>64550.920000000006</v>
      </c>
      <c r="DO293" s="94">
        <f t="shared" si="1635"/>
        <v>76538.720000000001</v>
      </c>
      <c r="DP293" s="94">
        <f t="shared" si="1635"/>
        <v>88038.84</v>
      </c>
      <c r="DQ293" s="94">
        <f t="shared" si="1635"/>
        <v>99066.08</v>
      </c>
      <c r="DR293" s="94">
        <f t="shared" si="1635"/>
        <v>112243.15</v>
      </c>
      <c r="DS293" s="94">
        <f t="shared" si="1635"/>
        <v>122517.73999999999</v>
      </c>
      <c r="DT293" s="94">
        <f t="shared" si="1635"/>
        <v>132089.74</v>
      </c>
      <c r="DU293" s="94">
        <f t="shared" si="1635"/>
        <v>142667.04999999999</v>
      </c>
      <c r="DV293" s="94">
        <f t="shared" si="1635"/>
        <v>148381.44</v>
      </c>
      <c r="DW293" s="94">
        <f t="shared" si="1635"/>
        <v>147397.64000000001</v>
      </c>
      <c r="DX293" s="94">
        <f t="shared" ref="DX293" si="1660">DW303</f>
        <v>144050.04</v>
      </c>
      <c r="DY293" s="94">
        <f t="shared" ref="DY293" si="1661">DX303</f>
        <v>13173.200000000012</v>
      </c>
      <c r="DZ293" s="94">
        <f t="shared" ref="DZ293" si="1662">DY303</f>
        <v>16713.930000000011</v>
      </c>
      <c r="EA293" s="94">
        <f t="shared" ref="EA293" si="1663">DZ303</f>
        <v>22276.790000000012</v>
      </c>
      <c r="EB293" s="94">
        <f t="shared" ref="EB293" si="1664">EA303</f>
        <v>28032.44000000001</v>
      </c>
      <c r="EC293" s="94">
        <f t="shared" ref="EC293" si="1665">EB303</f>
        <v>32896.62000000001</v>
      </c>
      <c r="ED293" s="94">
        <f t="shared" ref="ED293" si="1666">EC303</f>
        <v>35120.150000000009</v>
      </c>
      <c r="EE293" s="94">
        <f t="shared" ref="EE293" si="1667">ED303</f>
        <v>30980.850000000009</v>
      </c>
      <c r="EF293" s="94">
        <f t="shared" ref="EF293" si="1668">EE303</f>
        <v>18783.790000000008</v>
      </c>
      <c r="EG293" s="94">
        <f t="shared" ref="EG293" si="1669">EF303</f>
        <v>-3465.6899999999914</v>
      </c>
      <c r="EH293" s="94">
        <f t="shared" ref="EH293" si="1670">EG303</f>
        <v>-35012.619999999995</v>
      </c>
      <c r="EI293" s="94">
        <f t="shared" ref="EI293" si="1671">EH303</f>
        <v>-35012.619999999995</v>
      </c>
    </row>
    <row r="294" spans="1:139" x14ac:dyDescent="0.2">
      <c r="B294" s="90" t="s">
        <v>150</v>
      </c>
      <c r="C294" s="90"/>
      <c r="D294" s="22">
        <v>0</v>
      </c>
      <c r="E294" s="22">
        <v>0</v>
      </c>
      <c r="F294" s="22">
        <v>0</v>
      </c>
      <c r="G294" s="22">
        <v>0</v>
      </c>
      <c r="H294" s="22">
        <v>0</v>
      </c>
      <c r="I294" s="22">
        <v>0</v>
      </c>
      <c r="J294" s="22">
        <v>0</v>
      </c>
      <c r="K294" s="22">
        <v>0</v>
      </c>
      <c r="L294" s="22">
        <v>0</v>
      </c>
      <c r="M294" s="22">
        <v>0</v>
      </c>
      <c r="N294" s="22">
        <v>0</v>
      </c>
      <c r="O294" s="22">
        <v>0</v>
      </c>
      <c r="P294" s="22">
        <v>0</v>
      </c>
      <c r="Q294" s="22">
        <v>0</v>
      </c>
      <c r="R294" s="22">
        <v>0</v>
      </c>
      <c r="S294" s="22">
        <v>0</v>
      </c>
      <c r="T294" s="22">
        <v>2364.0232455906512</v>
      </c>
      <c r="U294" s="22">
        <v>0</v>
      </c>
      <c r="V294" s="22">
        <v>0</v>
      </c>
      <c r="W294" s="22">
        <v>0</v>
      </c>
      <c r="X294" s="22">
        <v>0</v>
      </c>
      <c r="Y294" s="22">
        <v>0</v>
      </c>
      <c r="Z294" s="22">
        <v>0</v>
      </c>
      <c r="AA294" s="22">
        <v>0</v>
      </c>
      <c r="AB294" s="22">
        <v>0</v>
      </c>
      <c r="AC294" s="22">
        <v>0</v>
      </c>
      <c r="AD294" s="22">
        <v>0</v>
      </c>
      <c r="AE294" s="22">
        <v>0</v>
      </c>
      <c r="AF294" s="22">
        <v>0</v>
      </c>
      <c r="AG294" s="22">
        <v>0</v>
      </c>
      <c r="AH294" s="22">
        <v>0</v>
      </c>
      <c r="AI294" s="22">
        <v>0</v>
      </c>
      <c r="AJ294" s="22">
        <v>0</v>
      </c>
      <c r="AK294" s="22">
        <v>0</v>
      </c>
      <c r="AL294" s="22">
        <v>0</v>
      </c>
      <c r="AM294" s="22">
        <v>0</v>
      </c>
      <c r="AN294" s="22">
        <v>0</v>
      </c>
      <c r="AO294" s="22">
        <v>0</v>
      </c>
      <c r="AP294" s="22">
        <v>0</v>
      </c>
      <c r="AQ294" s="22">
        <v>0</v>
      </c>
      <c r="AR294" s="22">
        <v>-76558.210046085602</v>
      </c>
      <c r="AS294" s="22">
        <v>0</v>
      </c>
      <c r="AT294" s="22">
        <v>0</v>
      </c>
      <c r="AU294" s="22">
        <v>0</v>
      </c>
      <c r="AV294" s="22">
        <v>0</v>
      </c>
      <c r="AW294" s="22">
        <v>0</v>
      </c>
      <c r="AX294" s="22">
        <v>0</v>
      </c>
      <c r="AY294" s="22">
        <v>0</v>
      </c>
      <c r="AZ294" s="22">
        <v>0</v>
      </c>
      <c r="BA294" s="22">
        <v>0</v>
      </c>
      <c r="BB294" s="22">
        <v>0</v>
      </c>
      <c r="BC294" s="22">
        <v>0</v>
      </c>
      <c r="BD294" s="22">
        <v>-60570.66</v>
      </c>
      <c r="BE294" s="22">
        <v>0</v>
      </c>
      <c r="BF294" s="22">
        <v>0</v>
      </c>
      <c r="BG294" s="22">
        <v>0</v>
      </c>
      <c r="BH294" s="22">
        <v>0</v>
      </c>
      <c r="BI294" s="22">
        <v>0</v>
      </c>
      <c r="BJ294" s="22">
        <v>0</v>
      </c>
      <c r="BK294" s="22">
        <v>0</v>
      </c>
      <c r="BL294" s="22">
        <v>0</v>
      </c>
      <c r="BM294" s="22">
        <v>0</v>
      </c>
      <c r="BN294" s="22">
        <v>0</v>
      </c>
      <c r="BO294" s="22">
        <v>0</v>
      </c>
      <c r="BP294" s="22">
        <v>13439.469745565188</v>
      </c>
      <c r="BQ294" s="22">
        <v>0</v>
      </c>
      <c r="BR294" s="22">
        <v>0</v>
      </c>
      <c r="BS294" s="22">
        <v>0</v>
      </c>
      <c r="BT294" s="22">
        <v>0</v>
      </c>
      <c r="BU294" s="22">
        <v>0</v>
      </c>
      <c r="BV294" s="22">
        <v>0</v>
      </c>
      <c r="BW294" s="22">
        <v>0</v>
      </c>
      <c r="BX294" s="22">
        <v>0</v>
      </c>
      <c r="BY294" s="22">
        <v>0</v>
      </c>
      <c r="BZ294" s="22">
        <v>0</v>
      </c>
      <c r="CA294" s="22">
        <v>0</v>
      </c>
      <c r="CB294" s="22">
        <v>-4793.1786247417767</v>
      </c>
      <c r="CC294" s="22">
        <v>0</v>
      </c>
      <c r="CD294" s="22">
        <v>0</v>
      </c>
      <c r="CE294" s="22">
        <v>0</v>
      </c>
      <c r="CF294" s="22">
        <v>0</v>
      </c>
      <c r="CG294" s="22">
        <v>0</v>
      </c>
      <c r="CH294" s="22">
        <v>0</v>
      </c>
      <c r="CI294" s="22">
        <v>0</v>
      </c>
      <c r="CJ294" s="22">
        <v>0</v>
      </c>
      <c r="CK294" s="22">
        <v>0</v>
      </c>
      <c r="CL294" s="22">
        <v>0</v>
      </c>
      <c r="CM294" s="22">
        <v>0</v>
      </c>
      <c r="CN294" s="22">
        <v>-64185.98</v>
      </c>
      <c r="CO294" s="22">
        <v>0</v>
      </c>
      <c r="CP294" s="22">
        <v>0</v>
      </c>
      <c r="CQ294" s="22">
        <v>0</v>
      </c>
      <c r="CR294" s="22">
        <v>0</v>
      </c>
      <c r="CS294" s="22">
        <v>0</v>
      </c>
      <c r="CT294" s="22">
        <v>0</v>
      </c>
      <c r="CU294" s="22">
        <v>0</v>
      </c>
      <c r="CV294" s="22">
        <v>0</v>
      </c>
      <c r="CW294" s="22">
        <v>0</v>
      </c>
      <c r="CX294" s="22">
        <v>0</v>
      </c>
      <c r="CY294" s="22">
        <v>0</v>
      </c>
      <c r="CZ294" s="22">
        <v>-84181.478736544217</v>
      </c>
      <c r="DA294" s="22">
        <v>0</v>
      </c>
      <c r="DB294" s="22">
        <v>0</v>
      </c>
      <c r="DC294" s="22">
        <v>0</v>
      </c>
      <c r="DD294" s="22">
        <v>0</v>
      </c>
      <c r="DE294" s="22">
        <v>0</v>
      </c>
      <c r="DF294" s="22">
        <v>0</v>
      </c>
      <c r="DG294" s="22">
        <v>0</v>
      </c>
      <c r="DH294" s="22">
        <v>0</v>
      </c>
      <c r="DI294" s="22">
        <v>0</v>
      </c>
      <c r="DJ294" s="22">
        <v>0</v>
      </c>
      <c r="DK294" s="22">
        <v>0</v>
      </c>
      <c r="DL294" s="22">
        <v>-127636.01999999999</v>
      </c>
      <c r="DM294" s="22">
        <v>0</v>
      </c>
      <c r="DN294" s="22">
        <v>0</v>
      </c>
      <c r="DO294" s="22">
        <v>0</v>
      </c>
      <c r="DP294" s="22">
        <v>0</v>
      </c>
      <c r="DQ294" s="22">
        <v>0</v>
      </c>
      <c r="DR294" s="22">
        <v>0</v>
      </c>
      <c r="DS294" s="22">
        <v>0</v>
      </c>
      <c r="DT294" s="22">
        <v>0</v>
      </c>
      <c r="DU294" s="22">
        <v>0</v>
      </c>
      <c r="DV294" s="22">
        <v>0</v>
      </c>
      <c r="DW294" s="22">
        <v>0</v>
      </c>
      <c r="DX294" s="315">
        <v>-132089.74</v>
      </c>
      <c r="DY294" s="22">
        <v>0</v>
      </c>
      <c r="DZ294" s="22">
        <v>0</v>
      </c>
      <c r="EA294" s="22">
        <v>0</v>
      </c>
      <c r="EB294" s="22">
        <v>0</v>
      </c>
      <c r="EC294" s="22">
        <v>0</v>
      </c>
      <c r="ED294" s="22">
        <v>0</v>
      </c>
      <c r="EE294" s="22">
        <v>0</v>
      </c>
      <c r="EF294" s="22">
        <v>0</v>
      </c>
      <c r="EG294" s="22">
        <v>0</v>
      </c>
      <c r="EH294" s="22">
        <v>0</v>
      </c>
      <c r="EI294" s="22">
        <v>0</v>
      </c>
    </row>
    <row r="295" spans="1:139" x14ac:dyDescent="0.2">
      <c r="B295" s="90" t="s">
        <v>202</v>
      </c>
      <c r="C295" s="90"/>
      <c r="D295" s="22">
        <v>0</v>
      </c>
      <c r="E295" s="22">
        <v>0</v>
      </c>
      <c r="F295" s="22">
        <v>0</v>
      </c>
      <c r="G295" s="22">
        <v>0</v>
      </c>
      <c r="H295" s="22">
        <v>0</v>
      </c>
      <c r="I295" s="22">
        <v>0</v>
      </c>
      <c r="J295" s="22">
        <v>0</v>
      </c>
      <c r="K295" s="22">
        <v>0</v>
      </c>
      <c r="L295" s="22">
        <v>0</v>
      </c>
      <c r="M295" s="22">
        <v>0</v>
      </c>
      <c r="N295" s="22">
        <v>0</v>
      </c>
      <c r="O295" s="22">
        <v>0</v>
      </c>
      <c r="P295" s="22">
        <v>0</v>
      </c>
      <c r="Q295" s="22">
        <v>0</v>
      </c>
      <c r="R295" s="22">
        <v>0</v>
      </c>
      <c r="S295" s="22">
        <v>0</v>
      </c>
      <c r="T295" s="22">
        <v>0</v>
      </c>
      <c r="U295" s="22">
        <v>0</v>
      </c>
      <c r="V295" s="22">
        <v>0</v>
      </c>
      <c r="W295" s="22">
        <v>0</v>
      </c>
      <c r="X295" s="22">
        <v>0</v>
      </c>
      <c r="Y295" s="22">
        <v>0</v>
      </c>
      <c r="Z295" s="22">
        <v>0</v>
      </c>
      <c r="AA295" s="22">
        <v>0</v>
      </c>
      <c r="AB295" s="22">
        <v>0</v>
      </c>
      <c r="AC295" s="22">
        <v>0</v>
      </c>
      <c r="AD295" s="22">
        <v>-1223.4827647773363</v>
      </c>
      <c r="AE295" s="22">
        <v>-10.116183726268901</v>
      </c>
      <c r="AF295" s="22">
        <v>-5.4544034244208888</v>
      </c>
      <c r="AG295" s="22">
        <v>-0.97462459961752756</v>
      </c>
      <c r="AH295" s="22">
        <v>-0.47817265949015564</v>
      </c>
      <c r="AI295" s="22">
        <v>0</v>
      </c>
      <c r="AJ295" s="22">
        <v>0</v>
      </c>
      <c r="AK295" s="22">
        <v>0</v>
      </c>
      <c r="AL295" s="22">
        <v>0</v>
      </c>
      <c r="AM295" s="22">
        <v>0</v>
      </c>
      <c r="AN295" s="22">
        <v>0</v>
      </c>
      <c r="AO295" s="22">
        <v>0</v>
      </c>
      <c r="AP295" s="22">
        <v>0</v>
      </c>
      <c r="AQ295" s="22">
        <v>0</v>
      </c>
      <c r="AR295" s="22">
        <v>0</v>
      </c>
      <c r="AS295" s="22">
        <v>0</v>
      </c>
      <c r="AT295" s="22">
        <v>0</v>
      </c>
      <c r="AU295" s="22">
        <v>0</v>
      </c>
      <c r="AV295" s="22">
        <v>0</v>
      </c>
      <c r="AW295" s="22">
        <v>0</v>
      </c>
      <c r="AX295" s="22">
        <v>0</v>
      </c>
      <c r="AY295" s="22">
        <v>0</v>
      </c>
      <c r="AZ295" s="22">
        <v>0</v>
      </c>
      <c r="BA295" s="22">
        <v>0</v>
      </c>
      <c r="BB295" s="22">
        <v>0</v>
      </c>
      <c r="BC295" s="22">
        <v>0</v>
      </c>
      <c r="BD295" s="22">
        <v>0</v>
      </c>
      <c r="BE295" s="22">
        <v>0</v>
      </c>
      <c r="BF295" s="22">
        <v>0</v>
      </c>
      <c r="BG295" s="22">
        <v>0</v>
      </c>
      <c r="BH295" s="22">
        <v>0</v>
      </c>
      <c r="BI295" s="22">
        <v>0</v>
      </c>
      <c r="BJ295" s="22">
        <v>0</v>
      </c>
      <c r="BK295" s="22">
        <v>0</v>
      </c>
      <c r="BL295" s="22">
        <v>0</v>
      </c>
      <c r="BM295" s="22">
        <v>0</v>
      </c>
      <c r="BN295" s="22">
        <v>0</v>
      </c>
      <c r="BO295" s="22">
        <v>0</v>
      </c>
      <c r="BP295" s="22">
        <v>0</v>
      </c>
      <c r="BQ295" s="22">
        <v>0</v>
      </c>
      <c r="BR295" s="22">
        <v>0</v>
      </c>
      <c r="BS295" s="22">
        <v>0</v>
      </c>
      <c r="BT295" s="22">
        <v>0</v>
      </c>
      <c r="BU295" s="22">
        <v>0</v>
      </c>
      <c r="BV295" s="22">
        <v>0</v>
      </c>
      <c r="BW295" s="22">
        <v>0</v>
      </c>
      <c r="BX295" s="22">
        <v>0</v>
      </c>
      <c r="BY295" s="22">
        <v>0</v>
      </c>
      <c r="BZ295" s="22">
        <v>0</v>
      </c>
      <c r="CA295" s="22">
        <v>0</v>
      </c>
      <c r="CB295" s="22">
        <v>0</v>
      </c>
      <c r="CC295" s="22">
        <v>0</v>
      </c>
      <c r="CD295" s="22">
        <v>0</v>
      </c>
      <c r="CE295" s="22">
        <v>0</v>
      </c>
      <c r="CF295" s="22">
        <v>0</v>
      </c>
      <c r="CG295" s="22">
        <v>0</v>
      </c>
      <c r="CH295" s="22">
        <v>0</v>
      </c>
      <c r="CI295" s="22">
        <v>0</v>
      </c>
      <c r="CJ295" s="22">
        <v>0</v>
      </c>
      <c r="CK295" s="22">
        <v>0</v>
      </c>
      <c r="CL295" s="22">
        <v>0</v>
      </c>
      <c r="CM295" s="22">
        <v>0</v>
      </c>
      <c r="CN295" s="22">
        <v>0</v>
      </c>
      <c r="CO295" s="22">
        <v>0</v>
      </c>
      <c r="CP295" s="22">
        <v>0</v>
      </c>
      <c r="CQ295" s="22">
        <v>0</v>
      </c>
      <c r="CR295" s="22">
        <v>0</v>
      </c>
      <c r="CS295" s="22">
        <v>0</v>
      </c>
      <c r="CT295" s="22">
        <v>0</v>
      </c>
      <c r="CU295" s="22">
        <v>0</v>
      </c>
      <c r="CV295" s="22">
        <v>0</v>
      </c>
      <c r="CW295" s="22">
        <v>0</v>
      </c>
      <c r="CX295" s="22">
        <v>0</v>
      </c>
      <c r="CY295" s="22">
        <v>0</v>
      </c>
      <c r="CZ295" s="22">
        <v>0</v>
      </c>
      <c r="DA295" s="22">
        <v>0</v>
      </c>
      <c r="DB295" s="22">
        <v>0</v>
      </c>
      <c r="DC295" s="22">
        <v>0</v>
      </c>
      <c r="DD295" s="22">
        <v>0</v>
      </c>
      <c r="DE295" s="22">
        <v>0</v>
      </c>
      <c r="DF295" s="22">
        <v>0</v>
      </c>
      <c r="DG295" s="22">
        <v>0</v>
      </c>
      <c r="DH295" s="22">
        <v>0</v>
      </c>
      <c r="DI295" s="22">
        <v>0</v>
      </c>
      <c r="DJ295" s="22">
        <v>0</v>
      </c>
      <c r="DK295" s="22">
        <v>0</v>
      </c>
      <c r="DL295" s="22">
        <v>0</v>
      </c>
      <c r="DM295" s="22">
        <v>0</v>
      </c>
      <c r="DN295" s="22">
        <v>0</v>
      </c>
      <c r="DO295" s="22">
        <v>0</v>
      </c>
      <c r="DP295" s="22">
        <v>0</v>
      </c>
      <c r="DQ295" s="22">
        <v>0</v>
      </c>
      <c r="DR295" s="22">
        <v>0</v>
      </c>
      <c r="DS295" s="22">
        <v>0</v>
      </c>
      <c r="DT295" s="22">
        <v>0</v>
      </c>
      <c r="DU295" s="22">
        <v>0</v>
      </c>
      <c r="DV295" s="22">
        <v>0</v>
      </c>
      <c r="DW295" s="22">
        <v>0</v>
      </c>
      <c r="DX295" s="22">
        <v>0</v>
      </c>
      <c r="DY295" s="22">
        <v>0</v>
      </c>
      <c r="DZ295" s="22">
        <v>0</v>
      </c>
      <c r="EA295" s="22">
        <v>0</v>
      </c>
      <c r="EB295" s="22">
        <v>0</v>
      </c>
      <c r="EC295" s="22">
        <v>0</v>
      </c>
      <c r="ED295" s="22">
        <v>0</v>
      </c>
      <c r="EE295" s="22">
        <v>0</v>
      </c>
      <c r="EF295" s="22">
        <v>0</v>
      </c>
      <c r="EG295" s="22">
        <v>0</v>
      </c>
      <c r="EH295" s="22">
        <v>0</v>
      </c>
      <c r="EI295" s="22">
        <v>0</v>
      </c>
    </row>
    <row r="296" spans="1:139" x14ac:dyDescent="0.2">
      <c r="B296" s="90" t="s">
        <v>207</v>
      </c>
      <c r="C296" s="90"/>
      <c r="D296" s="22">
        <v>0</v>
      </c>
      <c r="E296" s="22">
        <v>0</v>
      </c>
      <c r="F296" s="22">
        <v>0</v>
      </c>
      <c r="G296" s="22">
        <v>0</v>
      </c>
      <c r="H296" s="22">
        <v>0</v>
      </c>
      <c r="I296" s="22">
        <v>0</v>
      </c>
      <c r="J296" s="22">
        <v>0</v>
      </c>
      <c r="K296" s="22">
        <v>0</v>
      </c>
      <c r="L296" s="22">
        <v>0</v>
      </c>
      <c r="M296" s="22">
        <v>0</v>
      </c>
      <c r="N296" s="22">
        <v>0</v>
      </c>
      <c r="O296" s="22">
        <v>0</v>
      </c>
      <c r="P296" s="22">
        <v>0</v>
      </c>
      <c r="Q296" s="22">
        <v>0</v>
      </c>
      <c r="R296" s="22">
        <v>0</v>
      </c>
      <c r="S296" s="22">
        <v>0</v>
      </c>
      <c r="T296" s="22">
        <v>0</v>
      </c>
      <c r="U296" s="22">
        <v>0</v>
      </c>
      <c r="V296" s="22">
        <v>0</v>
      </c>
      <c r="W296" s="22">
        <v>0</v>
      </c>
      <c r="X296" s="22">
        <v>0</v>
      </c>
      <c r="Y296" s="22">
        <v>0</v>
      </c>
      <c r="Z296" s="22">
        <v>0</v>
      </c>
      <c r="AA296" s="22">
        <v>0</v>
      </c>
      <c r="AB296" s="22">
        <v>0</v>
      </c>
      <c r="AC296" s="22">
        <v>0</v>
      </c>
      <c r="AD296" s="22">
        <v>0</v>
      </c>
      <c r="AE296" s="22">
        <v>0</v>
      </c>
      <c r="AF296" s="22">
        <v>-8013.8510305108357</v>
      </c>
      <c r="AG296" s="22">
        <v>0</v>
      </c>
      <c r="AH296" s="22">
        <v>0</v>
      </c>
      <c r="AI296" s="22">
        <v>0</v>
      </c>
      <c r="AJ296" s="22">
        <v>0</v>
      </c>
      <c r="AK296" s="22">
        <v>0</v>
      </c>
      <c r="AL296" s="22">
        <v>0</v>
      </c>
      <c r="AM296" s="22">
        <v>0</v>
      </c>
      <c r="AN296" s="22">
        <v>0</v>
      </c>
      <c r="AO296" s="22">
        <v>0</v>
      </c>
      <c r="AP296" s="22">
        <v>0</v>
      </c>
      <c r="AQ296" s="22">
        <v>0</v>
      </c>
      <c r="AR296" s="22">
        <v>0</v>
      </c>
      <c r="AS296" s="22">
        <v>0</v>
      </c>
      <c r="AT296" s="22">
        <v>0</v>
      </c>
      <c r="AU296" s="22">
        <v>0</v>
      </c>
      <c r="AV296" s="22">
        <v>0</v>
      </c>
      <c r="AW296" s="22">
        <v>0</v>
      </c>
      <c r="AX296" s="22">
        <v>0</v>
      </c>
      <c r="AY296" s="22">
        <v>0</v>
      </c>
      <c r="AZ296" s="22">
        <v>0</v>
      </c>
      <c r="BA296" s="22">
        <v>0</v>
      </c>
      <c r="BB296" s="22">
        <v>0</v>
      </c>
      <c r="BC296" s="22">
        <v>0</v>
      </c>
      <c r="BD296" s="22">
        <v>0</v>
      </c>
      <c r="BE296" s="22">
        <v>0</v>
      </c>
      <c r="BF296" s="22">
        <v>0</v>
      </c>
      <c r="BG296" s="22">
        <v>0</v>
      </c>
      <c r="BH296" s="22">
        <v>0</v>
      </c>
      <c r="BI296" s="22">
        <v>0</v>
      </c>
      <c r="BJ296" s="22">
        <v>0</v>
      </c>
      <c r="BK296" s="22">
        <v>0</v>
      </c>
      <c r="BL296" s="22">
        <v>0</v>
      </c>
      <c r="BM296" s="22">
        <v>0</v>
      </c>
      <c r="BN296" s="22">
        <v>0</v>
      </c>
      <c r="BO296" s="22">
        <v>0</v>
      </c>
      <c r="BP296" s="22">
        <v>0</v>
      </c>
      <c r="BQ296" s="22">
        <v>0</v>
      </c>
      <c r="BR296" s="22">
        <v>0</v>
      </c>
      <c r="BS296" s="22">
        <v>0</v>
      </c>
      <c r="BT296" s="22">
        <v>0</v>
      </c>
      <c r="BU296" s="22">
        <v>0</v>
      </c>
      <c r="BV296" s="22">
        <v>0</v>
      </c>
      <c r="BW296" s="22">
        <v>0</v>
      </c>
      <c r="BX296" s="22">
        <v>0</v>
      </c>
      <c r="BY296" s="22">
        <v>0</v>
      </c>
      <c r="BZ296" s="22">
        <v>0</v>
      </c>
      <c r="CA296" s="22">
        <v>0</v>
      </c>
      <c r="CB296" s="22">
        <v>0</v>
      </c>
      <c r="CC296" s="22">
        <v>0</v>
      </c>
      <c r="CD296" s="22">
        <v>0</v>
      </c>
      <c r="CE296" s="22">
        <v>0</v>
      </c>
      <c r="CF296" s="22">
        <v>0</v>
      </c>
      <c r="CG296" s="22">
        <v>0</v>
      </c>
      <c r="CH296" s="22">
        <v>0</v>
      </c>
      <c r="CI296" s="22">
        <v>0</v>
      </c>
      <c r="CJ296" s="22">
        <v>0</v>
      </c>
      <c r="CK296" s="22">
        <v>0</v>
      </c>
      <c r="CL296" s="22">
        <v>0</v>
      </c>
      <c r="CM296" s="22">
        <v>0</v>
      </c>
      <c r="CN296" s="22">
        <v>0</v>
      </c>
      <c r="CO296" s="22">
        <v>0</v>
      </c>
      <c r="CP296" s="22">
        <v>0</v>
      </c>
      <c r="CQ296" s="22">
        <v>0</v>
      </c>
      <c r="CR296" s="22">
        <v>0</v>
      </c>
      <c r="CS296" s="22">
        <v>0</v>
      </c>
      <c r="CT296" s="22">
        <v>0</v>
      </c>
      <c r="CU296" s="22">
        <v>0</v>
      </c>
      <c r="CV296" s="22">
        <v>0</v>
      </c>
      <c r="CW296" s="22">
        <v>0</v>
      </c>
      <c r="CX296" s="22">
        <v>0</v>
      </c>
      <c r="CY296" s="22">
        <v>0</v>
      </c>
      <c r="CZ296" s="22">
        <v>0</v>
      </c>
      <c r="DA296" s="22">
        <v>0</v>
      </c>
      <c r="DB296" s="22">
        <v>0</v>
      </c>
      <c r="DC296" s="22">
        <v>0</v>
      </c>
      <c r="DD296" s="22">
        <v>0</v>
      </c>
      <c r="DE296" s="22">
        <v>0</v>
      </c>
      <c r="DF296" s="22">
        <v>0</v>
      </c>
      <c r="DG296" s="22">
        <v>0</v>
      </c>
      <c r="DH296" s="22">
        <v>0</v>
      </c>
      <c r="DI296" s="22">
        <v>0</v>
      </c>
      <c r="DJ296" s="22">
        <v>0</v>
      </c>
      <c r="DK296" s="22">
        <v>0</v>
      </c>
      <c r="DL296" s="22">
        <v>0</v>
      </c>
      <c r="DM296" s="22">
        <v>0</v>
      </c>
      <c r="DN296" s="22">
        <v>0</v>
      </c>
      <c r="DO296" s="22">
        <v>0</v>
      </c>
      <c r="DP296" s="22">
        <v>0</v>
      </c>
      <c r="DQ296" s="22">
        <v>0</v>
      </c>
      <c r="DR296" s="22">
        <v>0</v>
      </c>
      <c r="DS296" s="22">
        <v>0</v>
      </c>
      <c r="DT296" s="22">
        <v>0</v>
      </c>
      <c r="DU296" s="22">
        <v>0</v>
      </c>
      <c r="DV296" s="22">
        <v>0</v>
      </c>
      <c r="DW296" s="22">
        <v>0</v>
      </c>
      <c r="DX296" s="22">
        <v>0</v>
      </c>
      <c r="DY296" s="22">
        <v>0</v>
      </c>
      <c r="DZ296" s="22">
        <v>0</v>
      </c>
      <c r="EA296" s="22">
        <v>0</v>
      </c>
      <c r="EB296" s="22">
        <v>0</v>
      </c>
      <c r="EC296" s="22">
        <v>0</v>
      </c>
      <c r="ED296" s="22">
        <v>0</v>
      </c>
      <c r="EE296" s="22">
        <v>0</v>
      </c>
      <c r="EF296" s="22">
        <v>0</v>
      </c>
      <c r="EG296" s="22">
        <v>0</v>
      </c>
      <c r="EH296" s="22">
        <v>0</v>
      </c>
      <c r="EI296" s="22">
        <v>0</v>
      </c>
    </row>
    <row r="297" spans="1:139" x14ac:dyDescent="0.2">
      <c r="B297" s="90" t="s">
        <v>205</v>
      </c>
      <c r="C297" s="90"/>
      <c r="D297" s="22">
        <v>0</v>
      </c>
      <c r="E297" s="22">
        <v>0</v>
      </c>
      <c r="F297" s="22">
        <v>0</v>
      </c>
      <c r="G297" s="22">
        <v>0</v>
      </c>
      <c r="H297" s="22">
        <v>0</v>
      </c>
      <c r="I297" s="22">
        <v>0</v>
      </c>
      <c r="J297" s="22">
        <v>0</v>
      </c>
      <c r="K297" s="22">
        <v>0</v>
      </c>
      <c r="L297" s="22">
        <v>0</v>
      </c>
      <c r="M297" s="22">
        <v>0</v>
      </c>
      <c r="N297" s="22">
        <v>0</v>
      </c>
      <c r="O297" s="22">
        <v>0</v>
      </c>
      <c r="P297" s="22">
        <v>-2364.0232455906512</v>
      </c>
      <c r="Q297" s="22">
        <v>0</v>
      </c>
      <c r="R297" s="22">
        <v>0</v>
      </c>
      <c r="S297" s="22">
        <v>0</v>
      </c>
      <c r="T297" s="22">
        <v>0</v>
      </c>
      <c r="U297" s="22">
        <v>0</v>
      </c>
      <c r="V297" s="22">
        <v>0</v>
      </c>
      <c r="W297" s="22">
        <v>0</v>
      </c>
      <c r="X297" s="22">
        <v>0</v>
      </c>
      <c r="Y297" s="22">
        <v>0</v>
      </c>
      <c r="Z297" s="22">
        <v>0</v>
      </c>
      <c r="AA297" s="22">
        <v>0</v>
      </c>
      <c r="AB297" s="22">
        <v>0</v>
      </c>
      <c r="AC297" s="22">
        <v>0</v>
      </c>
      <c r="AD297" s="22">
        <v>0</v>
      </c>
      <c r="AE297" s="22">
        <v>0</v>
      </c>
      <c r="AF297" s="22">
        <v>0</v>
      </c>
      <c r="AG297" s="22">
        <v>0</v>
      </c>
      <c r="AH297" s="22">
        <v>0</v>
      </c>
      <c r="AI297" s="22">
        <v>0</v>
      </c>
      <c r="AJ297" s="22">
        <v>0</v>
      </c>
      <c r="AK297" s="22">
        <v>0</v>
      </c>
      <c r="AL297" s="22">
        <v>0</v>
      </c>
      <c r="AM297" s="22">
        <v>0</v>
      </c>
      <c r="AN297" s="22">
        <v>0</v>
      </c>
      <c r="AO297" s="22">
        <v>0</v>
      </c>
      <c r="AP297" s="22">
        <v>0</v>
      </c>
      <c r="AQ297" s="22">
        <v>0</v>
      </c>
      <c r="AR297" s="22">
        <v>0</v>
      </c>
      <c r="AS297" s="22">
        <v>0</v>
      </c>
      <c r="AT297" s="22">
        <v>0</v>
      </c>
      <c r="AU297" s="22">
        <v>0</v>
      </c>
      <c r="AV297" s="22">
        <v>0</v>
      </c>
      <c r="AW297" s="22">
        <v>0</v>
      </c>
      <c r="AX297" s="22">
        <v>0</v>
      </c>
      <c r="AY297" s="22">
        <v>0</v>
      </c>
      <c r="AZ297" s="22">
        <v>0</v>
      </c>
      <c r="BA297" s="22">
        <v>0</v>
      </c>
      <c r="BB297" s="22">
        <v>0</v>
      </c>
      <c r="BC297" s="22">
        <v>0</v>
      </c>
      <c r="BD297" s="22">
        <v>0</v>
      </c>
      <c r="BE297" s="22">
        <v>0</v>
      </c>
      <c r="BF297" s="22">
        <v>0</v>
      </c>
      <c r="BG297" s="22">
        <v>0</v>
      </c>
      <c r="BH297" s="22">
        <v>0</v>
      </c>
      <c r="BI297" s="22">
        <v>0</v>
      </c>
      <c r="BJ297" s="22">
        <v>0</v>
      </c>
      <c r="BK297" s="22">
        <v>0</v>
      </c>
      <c r="BL297" s="22">
        <v>0</v>
      </c>
      <c r="BM297" s="22">
        <v>0</v>
      </c>
      <c r="BN297" s="22">
        <v>0</v>
      </c>
      <c r="BO297" s="22">
        <v>0</v>
      </c>
      <c r="BP297" s="22">
        <v>0</v>
      </c>
      <c r="BQ297" s="22">
        <v>0</v>
      </c>
      <c r="BR297" s="22">
        <v>0</v>
      </c>
      <c r="BS297" s="22">
        <v>0</v>
      </c>
      <c r="BT297" s="22">
        <v>0</v>
      </c>
      <c r="BU297" s="22">
        <v>0</v>
      </c>
      <c r="BV297" s="22">
        <v>0</v>
      </c>
      <c r="BW297" s="22">
        <v>0</v>
      </c>
      <c r="BX297" s="22">
        <v>0</v>
      </c>
      <c r="BY297" s="22">
        <v>0</v>
      </c>
      <c r="BZ297" s="22">
        <v>0</v>
      </c>
      <c r="CA297" s="22">
        <v>0</v>
      </c>
      <c r="CB297" s="22">
        <v>0</v>
      </c>
      <c r="CC297" s="22">
        <v>0</v>
      </c>
      <c r="CD297" s="22">
        <v>0</v>
      </c>
      <c r="CE297" s="22">
        <v>0</v>
      </c>
      <c r="CF297" s="22">
        <v>0</v>
      </c>
      <c r="CG297" s="22">
        <v>0</v>
      </c>
      <c r="CH297" s="22">
        <v>0</v>
      </c>
      <c r="CI297" s="22">
        <v>0</v>
      </c>
      <c r="CJ297" s="22">
        <v>0</v>
      </c>
      <c r="CK297" s="22">
        <v>0</v>
      </c>
      <c r="CL297" s="22">
        <v>0</v>
      </c>
      <c r="CM297" s="22">
        <v>0</v>
      </c>
      <c r="CN297" s="22">
        <v>0</v>
      </c>
      <c r="CO297" s="22">
        <v>0</v>
      </c>
      <c r="CP297" s="22">
        <v>0</v>
      </c>
      <c r="CQ297" s="22">
        <v>0</v>
      </c>
      <c r="CR297" s="22">
        <v>0</v>
      </c>
      <c r="CS297" s="22">
        <v>0</v>
      </c>
      <c r="CT297" s="22">
        <v>0</v>
      </c>
      <c r="CU297" s="22">
        <v>0</v>
      </c>
      <c r="CV297" s="22">
        <v>0</v>
      </c>
      <c r="CW297" s="22">
        <v>0</v>
      </c>
      <c r="CX297" s="22">
        <v>0</v>
      </c>
      <c r="CY297" s="22">
        <v>0</v>
      </c>
      <c r="CZ297" s="22">
        <v>0</v>
      </c>
      <c r="DA297" s="22">
        <v>0</v>
      </c>
      <c r="DB297" s="22">
        <v>0</v>
      </c>
      <c r="DC297" s="22">
        <v>0</v>
      </c>
      <c r="DD297" s="22">
        <v>0</v>
      </c>
      <c r="DE297" s="22">
        <v>0</v>
      </c>
      <c r="DF297" s="22">
        <v>0</v>
      </c>
      <c r="DG297" s="22">
        <v>0</v>
      </c>
      <c r="DH297" s="22">
        <v>0</v>
      </c>
      <c r="DI297" s="22">
        <v>0</v>
      </c>
      <c r="DJ297" s="22">
        <v>0</v>
      </c>
      <c r="DK297" s="22">
        <v>0</v>
      </c>
      <c r="DL297" s="22">
        <v>0</v>
      </c>
      <c r="DM297" s="22">
        <v>0</v>
      </c>
      <c r="DN297" s="22">
        <v>0</v>
      </c>
      <c r="DO297" s="22">
        <v>0</v>
      </c>
      <c r="DP297" s="22">
        <v>0</v>
      </c>
      <c r="DQ297" s="22">
        <v>0</v>
      </c>
      <c r="DR297" s="22">
        <v>0</v>
      </c>
      <c r="DS297" s="22">
        <v>0</v>
      </c>
      <c r="DT297" s="22">
        <v>0</v>
      </c>
      <c r="DU297" s="22">
        <v>0</v>
      </c>
      <c r="DV297" s="22">
        <v>0</v>
      </c>
      <c r="DW297" s="22">
        <v>0</v>
      </c>
      <c r="DX297" s="22">
        <v>0</v>
      </c>
      <c r="DY297" s="22">
        <v>0</v>
      </c>
      <c r="DZ297" s="22">
        <v>0</v>
      </c>
      <c r="EA297" s="22">
        <v>0</v>
      </c>
      <c r="EB297" s="22">
        <v>0</v>
      </c>
      <c r="EC297" s="22">
        <v>0</v>
      </c>
      <c r="ED297" s="22">
        <v>0</v>
      </c>
      <c r="EE297" s="22">
        <v>0</v>
      </c>
      <c r="EF297" s="22">
        <v>0</v>
      </c>
      <c r="EG297" s="22">
        <v>0</v>
      </c>
      <c r="EH297" s="22">
        <v>0</v>
      </c>
      <c r="EI297" s="22">
        <v>0</v>
      </c>
    </row>
    <row r="298" spans="1:139" x14ac:dyDescent="0.2">
      <c r="B298" s="90" t="s">
        <v>206</v>
      </c>
      <c r="C298" s="90"/>
      <c r="D298" s="22">
        <v>0</v>
      </c>
      <c r="E298" s="22">
        <v>0</v>
      </c>
      <c r="F298" s="22">
        <v>0</v>
      </c>
      <c r="G298" s="22">
        <v>0</v>
      </c>
      <c r="H298" s="22">
        <v>0</v>
      </c>
      <c r="I298" s="22">
        <v>0</v>
      </c>
      <c r="J298" s="22">
        <v>0</v>
      </c>
      <c r="K298" s="22">
        <v>0</v>
      </c>
      <c r="L298" s="22">
        <v>0</v>
      </c>
      <c r="M298" s="22">
        <v>0</v>
      </c>
      <c r="N298" s="22">
        <v>0</v>
      </c>
      <c r="O298" s="22">
        <v>0</v>
      </c>
      <c r="P298" s="22">
        <v>0</v>
      </c>
      <c r="Q298" s="22">
        <v>0</v>
      </c>
      <c r="R298" s="22">
        <v>0</v>
      </c>
      <c r="S298" s="22">
        <v>0</v>
      </c>
      <c r="T298" s="22">
        <v>0</v>
      </c>
      <c r="U298" s="22">
        <v>0</v>
      </c>
      <c r="V298" s="22">
        <v>0</v>
      </c>
      <c r="W298" s="22">
        <v>0</v>
      </c>
      <c r="X298" s="22">
        <v>0</v>
      </c>
      <c r="Y298" s="22">
        <v>0</v>
      </c>
      <c r="Z298" s="22">
        <v>0</v>
      </c>
      <c r="AA298" s="22">
        <v>0</v>
      </c>
      <c r="AB298" s="22">
        <v>0</v>
      </c>
      <c r="AC298" s="22">
        <v>0</v>
      </c>
      <c r="AD298" s="22">
        <v>0</v>
      </c>
      <c r="AE298" s="22">
        <v>0</v>
      </c>
      <c r="AF298" s="22">
        <v>0</v>
      </c>
      <c r="AG298" s="22">
        <v>0</v>
      </c>
      <c r="AH298" s="22">
        <v>0</v>
      </c>
      <c r="AI298" s="22">
        <v>0</v>
      </c>
      <c r="AJ298" s="22">
        <v>0</v>
      </c>
      <c r="AK298" s="22">
        <v>0</v>
      </c>
      <c r="AL298" s="22">
        <v>0</v>
      </c>
      <c r="AM298" s="22">
        <v>0</v>
      </c>
      <c r="AN298" s="22">
        <v>0</v>
      </c>
      <c r="AO298" s="22">
        <v>0</v>
      </c>
      <c r="AP298" s="22">
        <v>0</v>
      </c>
      <c r="AQ298" s="22">
        <v>0</v>
      </c>
      <c r="AR298" s="22">
        <v>0</v>
      </c>
      <c r="AS298" s="22">
        <v>0</v>
      </c>
      <c r="AT298" s="22">
        <v>0</v>
      </c>
      <c r="AU298" s="22">
        <v>0</v>
      </c>
      <c r="AV298" s="22">
        <v>0</v>
      </c>
      <c r="AW298" s="22">
        <v>0</v>
      </c>
      <c r="AX298" s="22">
        <v>0</v>
      </c>
      <c r="AY298" s="22">
        <v>0</v>
      </c>
      <c r="AZ298" s="22"/>
      <c r="BA298" s="22"/>
      <c r="BB298" s="22"/>
      <c r="BC298" s="22"/>
      <c r="BD298" s="22">
        <v>-10583.300000000001</v>
      </c>
      <c r="BE298" s="22"/>
      <c r="BF298" s="22"/>
      <c r="BG298" s="22"/>
      <c r="BH298" s="22">
        <v>0</v>
      </c>
      <c r="BI298" s="22">
        <v>0</v>
      </c>
      <c r="BJ298" s="22">
        <v>0</v>
      </c>
      <c r="BK298" s="22">
        <v>0</v>
      </c>
      <c r="BL298" s="22">
        <v>0</v>
      </c>
      <c r="BM298" s="22">
        <v>0</v>
      </c>
      <c r="BN298" s="22">
        <v>0</v>
      </c>
      <c r="BO298" s="22">
        <v>0</v>
      </c>
      <c r="BP298" s="22">
        <v>0</v>
      </c>
      <c r="BQ298" s="22">
        <v>0</v>
      </c>
      <c r="BR298" s="22">
        <v>0</v>
      </c>
      <c r="BS298" s="22">
        <v>0</v>
      </c>
      <c r="BT298" s="22">
        <v>0</v>
      </c>
      <c r="BU298" s="22">
        <v>0</v>
      </c>
      <c r="BV298" s="22">
        <v>0</v>
      </c>
      <c r="BW298" s="22">
        <v>0</v>
      </c>
      <c r="BX298" s="22">
        <v>0</v>
      </c>
      <c r="BY298" s="22">
        <v>0</v>
      </c>
      <c r="BZ298" s="22">
        <v>0</v>
      </c>
      <c r="CA298" s="22">
        <v>0</v>
      </c>
      <c r="CB298" s="22">
        <v>0</v>
      </c>
      <c r="CC298" s="22">
        <v>0</v>
      </c>
      <c r="CD298" s="22">
        <v>0</v>
      </c>
      <c r="CE298" s="22">
        <v>0</v>
      </c>
      <c r="CF298" s="22">
        <v>0</v>
      </c>
      <c r="CG298" s="22">
        <v>0</v>
      </c>
      <c r="CH298" s="22">
        <v>0</v>
      </c>
      <c r="CI298" s="22">
        <v>0</v>
      </c>
      <c r="CJ298" s="22">
        <v>0</v>
      </c>
      <c r="CK298" s="22">
        <v>0</v>
      </c>
      <c r="CL298" s="22">
        <v>0</v>
      </c>
      <c r="CM298" s="22">
        <v>0</v>
      </c>
      <c r="CN298" s="22">
        <v>0</v>
      </c>
      <c r="CO298" s="22">
        <v>0</v>
      </c>
      <c r="CP298" s="22">
        <v>0</v>
      </c>
      <c r="CQ298" s="22">
        <v>0</v>
      </c>
      <c r="CR298" s="22">
        <v>0</v>
      </c>
      <c r="CS298" s="22">
        <v>0</v>
      </c>
      <c r="CT298" s="22">
        <v>0</v>
      </c>
      <c r="CU298" s="22">
        <v>0</v>
      </c>
      <c r="CV298" s="22">
        <v>0</v>
      </c>
      <c r="CW298" s="22">
        <v>0</v>
      </c>
      <c r="CX298" s="22">
        <v>0</v>
      </c>
      <c r="CY298" s="22">
        <v>0</v>
      </c>
      <c r="CZ298" s="22">
        <v>0</v>
      </c>
      <c r="DA298" s="22">
        <v>0</v>
      </c>
      <c r="DB298" s="22">
        <v>0</v>
      </c>
      <c r="DC298" s="22">
        <v>0</v>
      </c>
      <c r="DD298" s="22">
        <v>0</v>
      </c>
      <c r="DE298" s="22">
        <v>0</v>
      </c>
      <c r="DF298" s="22">
        <v>0</v>
      </c>
      <c r="DG298" s="22">
        <v>0</v>
      </c>
      <c r="DH298" s="22">
        <v>0</v>
      </c>
      <c r="DI298" s="22">
        <v>0</v>
      </c>
      <c r="DJ298" s="22">
        <v>0</v>
      </c>
      <c r="DK298" s="22">
        <v>0</v>
      </c>
      <c r="DL298" s="22">
        <v>0</v>
      </c>
      <c r="DM298" s="22">
        <v>0</v>
      </c>
      <c r="DN298" s="22">
        <v>0</v>
      </c>
      <c r="DO298" s="22">
        <v>0</v>
      </c>
      <c r="DP298" s="22">
        <v>0</v>
      </c>
      <c r="DQ298" s="22">
        <v>0</v>
      </c>
      <c r="DR298" s="22">
        <v>0</v>
      </c>
      <c r="DS298" s="22">
        <v>0</v>
      </c>
      <c r="DT298" s="22">
        <v>0</v>
      </c>
      <c r="DU298" s="22">
        <v>0</v>
      </c>
      <c r="DV298" s="22">
        <v>0</v>
      </c>
      <c r="DW298" s="22">
        <v>0</v>
      </c>
      <c r="DX298" s="22">
        <v>0</v>
      </c>
      <c r="DY298" s="22">
        <v>0</v>
      </c>
      <c r="DZ298" s="22">
        <v>0</v>
      </c>
      <c r="EA298" s="22">
        <v>0</v>
      </c>
      <c r="EB298" s="22">
        <v>0</v>
      </c>
      <c r="EC298" s="22">
        <v>0</v>
      </c>
      <c r="ED298" s="22">
        <v>0</v>
      </c>
      <c r="EE298" s="22">
        <v>0</v>
      </c>
      <c r="EF298" s="22">
        <v>0</v>
      </c>
      <c r="EG298" s="22">
        <v>0</v>
      </c>
      <c r="EH298" s="22">
        <v>0</v>
      </c>
      <c r="EI298" s="22">
        <v>0</v>
      </c>
    </row>
    <row r="299" spans="1:139" x14ac:dyDescent="0.2">
      <c r="B299" s="92" t="s">
        <v>234</v>
      </c>
      <c r="C299" s="90"/>
      <c r="D299" s="22">
        <v>0</v>
      </c>
      <c r="E299" s="22">
        <v>0</v>
      </c>
      <c r="F299" s="22">
        <v>0</v>
      </c>
      <c r="G299" s="22">
        <v>0</v>
      </c>
      <c r="H299" s="22">
        <v>0</v>
      </c>
      <c r="I299" s="22">
        <v>0</v>
      </c>
      <c r="J299" s="22">
        <v>0</v>
      </c>
      <c r="K299" s="22">
        <v>0</v>
      </c>
      <c r="L299" s="22">
        <v>0</v>
      </c>
      <c r="M299" s="22">
        <v>0</v>
      </c>
      <c r="N299" s="22">
        <v>0</v>
      </c>
      <c r="O299" s="22">
        <v>0</v>
      </c>
      <c r="P299" s="22">
        <v>0</v>
      </c>
      <c r="Q299" s="22">
        <v>0</v>
      </c>
      <c r="R299" s="22">
        <v>0</v>
      </c>
      <c r="S299" s="22">
        <v>0</v>
      </c>
      <c r="T299" s="22">
        <v>0</v>
      </c>
      <c r="U299" s="22">
        <v>0</v>
      </c>
      <c r="V299" s="22">
        <v>0</v>
      </c>
      <c r="W299" s="22">
        <v>0</v>
      </c>
      <c r="X299" s="22">
        <v>0</v>
      </c>
      <c r="Y299" s="22">
        <v>0</v>
      </c>
      <c r="Z299" s="22">
        <v>0</v>
      </c>
      <c r="AA299" s="22">
        <v>0</v>
      </c>
      <c r="AB299" s="22">
        <v>0</v>
      </c>
      <c r="AC299" s="22">
        <v>0</v>
      </c>
      <c r="AD299" s="22">
        <v>0</v>
      </c>
      <c r="AE299" s="22">
        <v>0</v>
      </c>
      <c r="AF299" s="22">
        <v>0</v>
      </c>
      <c r="AG299" s="22">
        <v>0</v>
      </c>
      <c r="AH299" s="22">
        <v>0</v>
      </c>
      <c r="AI299" s="22">
        <v>0</v>
      </c>
      <c r="AJ299" s="22">
        <v>0</v>
      </c>
      <c r="AK299" s="22">
        <v>0</v>
      </c>
      <c r="AL299" s="22">
        <v>0</v>
      </c>
      <c r="AM299" s="22">
        <v>0</v>
      </c>
      <c r="AN299" s="22">
        <v>0</v>
      </c>
      <c r="AO299" s="22">
        <v>0</v>
      </c>
      <c r="AP299" s="22">
        <v>0</v>
      </c>
      <c r="AQ299" s="22">
        <v>0</v>
      </c>
      <c r="AR299" s="22">
        <v>0</v>
      </c>
      <c r="AS299" s="22">
        <v>0</v>
      </c>
      <c r="AT299" s="22">
        <v>0</v>
      </c>
      <c r="AU299" s="22">
        <v>0</v>
      </c>
      <c r="AV299" s="22">
        <v>0</v>
      </c>
      <c r="AW299" s="22">
        <v>0</v>
      </c>
      <c r="AX299" s="22">
        <v>0</v>
      </c>
      <c r="AY299" s="22">
        <v>0</v>
      </c>
      <c r="AZ299" s="22">
        <v>0</v>
      </c>
      <c r="BA299" s="22">
        <v>0</v>
      </c>
      <c r="BB299" s="22">
        <v>0</v>
      </c>
      <c r="BC299" s="22">
        <v>0</v>
      </c>
      <c r="BD299" s="22">
        <v>0</v>
      </c>
      <c r="BE299" s="22">
        <v>0</v>
      </c>
      <c r="BF299" s="22">
        <v>0</v>
      </c>
      <c r="BG299" s="22">
        <v>0</v>
      </c>
      <c r="BH299" s="22">
        <v>0</v>
      </c>
      <c r="BI299" s="22">
        <v>0</v>
      </c>
      <c r="BJ299" s="22">
        <v>0</v>
      </c>
      <c r="BK299" s="22">
        <v>0</v>
      </c>
      <c r="BL299" s="22">
        <v>0</v>
      </c>
      <c r="BM299" s="22">
        <v>0</v>
      </c>
      <c r="BN299" s="22">
        <v>0</v>
      </c>
      <c r="BO299" s="22">
        <v>0</v>
      </c>
      <c r="BP299" s="22">
        <v>0</v>
      </c>
      <c r="BQ299" s="22">
        <v>0</v>
      </c>
      <c r="BR299" s="22">
        <v>0</v>
      </c>
      <c r="BS299" s="22">
        <v>0</v>
      </c>
      <c r="BT299" s="22">
        <v>0</v>
      </c>
      <c r="BU299" s="22">
        <v>0</v>
      </c>
      <c r="BV299" s="22">
        <v>0</v>
      </c>
      <c r="BW299" s="22">
        <v>0</v>
      </c>
      <c r="BX299" s="22">
        <v>0</v>
      </c>
      <c r="BY299" s="22">
        <v>0</v>
      </c>
      <c r="BZ299" s="22">
        <v>0</v>
      </c>
      <c r="CA299" s="22">
        <v>0</v>
      </c>
      <c r="CB299" s="22">
        <v>0</v>
      </c>
      <c r="CC299" s="22">
        <v>0</v>
      </c>
      <c r="CD299" s="22">
        <v>0</v>
      </c>
      <c r="CE299" s="22">
        <v>0</v>
      </c>
      <c r="CF299" s="22">
        <v>0</v>
      </c>
      <c r="CG299" s="22">
        <v>0</v>
      </c>
      <c r="CH299" s="22">
        <v>0</v>
      </c>
      <c r="CI299" s="22">
        <v>0</v>
      </c>
      <c r="CJ299" s="22">
        <v>0</v>
      </c>
      <c r="CK299" s="22">
        <v>0</v>
      </c>
      <c r="CL299" s="22">
        <v>0</v>
      </c>
      <c r="CM299" s="22">
        <v>0</v>
      </c>
      <c r="CN299" s="22">
        <v>0</v>
      </c>
      <c r="CO299" s="22">
        <v>0</v>
      </c>
      <c r="CP299" s="22">
        <v>0</v>
      </c>
      <c r="CQ299" s="22">
        <v>0</v>
      </c>
      <c r="CR299" s="22">
        <v>0</v>
      </c>
      <c r="CS299" s="22">
        <v>0</v>
      </c>
      <c r="CT299" s="22">
        <v>0</v>
      </c>
      <c r="CU299" s="22">
        <v>0</v>
      </c>
      <c r="CV299" s="22">
        <v>0</v>
      </c>
      <c r="CW299" s="22">
        <v>0</v>
      </c>
      <c r="CX299" s="22">
        <v>0</v>
      </c>
      <c r="CY299" s="22">
        <v>0</v>
      </c>
      <c r="CZ299" s="22">
        <v>9561.3287365442175</v>
      </c>
      <c r="DA299" s="22">
        <v>0</v>
      </c>
      <c r="DB299" s="22">
        <v>0</v>
      </c>
      <c r="DC299" s="22">
        <v>0</v>
      </c>
      <c r="DD299" s="22">
        <v>0</v>
      </c>
      <c r="DE299" s="22">
        <v>0</v>
      </c>
      <c r="DF299" s="22">
        <v>0</v>
      </c>
      <c r="DG299" s="22">
        <v>0</v>
      </c>
      <c r="DH299" s="22">
        <v>0</v>
      </c>
      <c r="DI299" s="22">
        <v>0</v>
      </c>
      <c r="DJ299" s="22">
        <v>0</v>
      </c>
      <c r="DK299" s="22">
        <v>0</v>
      </c>
      <c r="DL299" s="22">
        <v>0</v>
      </c>
      <c r="DM299" s="22">
        <v>0</v>
      </c>
      <c r="DN299" s="22">
        <v>0</v>
      </c>
      <c r="DO299" s="22">
        <v>0</v>
      </c>
      <c r="DP299" s="22">
        <v>0</v>
      </c>
      <c r="DQ299" s="22">
        <v>0</v>
      </c>
      <c r="DR299" s="22">
        <v>0</v>
      </c>
      <c r="DS299" s="22">
        <v>0</v>
      </c>
      <c r="DT299" s="22">
        <v>0</v>
      </c>
      <c r="DU299" s="22">
        <v>0</v>
      </c>
      <c r="DV299" s="22">
        <v>0</v>
      </c>
      <c r="DW299" s="22">
        <v>0</v>
      </c>
      <c r="DX299" s="22">
        <v>0</v>
      </c>
      <c r="DY299" s="22">
        <v>0</v>
      </c>
      <c r="DZ299" s="22">
        <v>0</v>
      </c>
      <c r="EA299" s="22">
        <v>0</v>
      </c>
      <c r="EB299" s="22">
        <v>0</v>
      </c>
      <c r="EC299" s="22">
        <v>0</v>
      </c>
      <c r="ED299" s="22">
        <v>0</v>
      </c>
      <c r="EE299" s="22">
        <v>0</v>
      </c>
      <c r="EF299" s="22">
        <v>0</v>
      </c>
      <c r="EG299" s="22">
        <v>0</v>
      </c>
      <c r="EH299" s="22">
        <v>0</v>
      </c>
      <c r="EI299" s="22">
        <v>0</v>
      </c>
    </row>
    <row r="300" spans="1:139" x14ac:dyDescent="0.2">
      <c r="B300" s="90" t="s">
        <v>290</v>
      </c>
      <c r="D300" s="22">
        <v>0</v>
      </c>
      <c r="E300" s="22">
        <v>0</v>
      </c>
      <c r="F300" s="22">
        <v>0</v>
      </c>
      <c r="G300" s="22">
        <v>0</v>
      </c>
      <c r="H300" s="22">
        <v>0</v>
      </c>
      <c r="I300" s="22">
        <v>0</v>
      </c>
      <c r="J300" s="22">
        <v>0</v>
      </c>
      <c r="K300" s="22">
        <v>0</v>
      </c>
      <c r="L300" s="22">
        <v>0</v>
      </c>
      <c r="M300" s="22">
        <v>0</v>
      </c>
      <c r="N300" s="22">
        <v>0</v>
      </c>
      <c r="O300" s="22">
        <v>0</v>
      </c>
      <c r="P300" s="22">
        <v>0</v>
      </c>
      <c r="Q300" s="22">
        <v>0</v>
      </c>
      <c r="R300" s="22">
        <v>0</v>
      </c>
      <c r="S300" s="22">
        <v>0</v>
      </c>
      <c r="T300" s="22">
        <v>0</v>
      </c>
      <c r="U300" s="22">
        <v>0</v>
      </c>
      <c r="V300" s="22">
        <v>0</v>
      </c>
      <c r="W300" s="22">
        <v>0</v>
      </c>
      <c r="X300" s="22">
        <v>0</v>
      </c>
      <c r="Y300" s="22">
        <v>0</v>
      </c>
      <c r="Z300" s="22">
        <v>0</v>
      </c>
      <c r="AA300" s="22">
        <v>0</v>
      </c>
      <c r="AB300" s="22">
        <v>0</v>
      </c>
      <c r="AC300" s="22">
        <v>0</v>
      </c>
      <c r="AD300" s="22">
        <v>0</v>
      </c>
      <c r="AE300" s="22">
        <v>0</v>
      </c>
      <c r="AF300" s="22">
        <v>0</v>
      </c>
      <c r="AG300" s="22">
        <v>0</v>
      </c>
      <c r="AH300" s="22">
        <v>0</v>
      </c>
      <c r="AI300" s="22">
        <v>0</v>
      </c>
      <c r="AJ300" s="22">
        <v>0</v>
      </c>
      <c r="AK300" s="22">
        <v>0</v>
      </c>
      <c r="AL300" s="22">
        <v>0</v>
      </c>
      <c r="AM300" s="22">
        <v>0</v>
      </c>
      <c r="AN300" s="22">
        <v>0</v>
      </c>
      <c r="AO300" s="22">
        <v>0</v>
      </c>
      <c r="AP300" s="22">
        <v>0</v>
      </c>
      <c r="AQ300" s="22">
        <v>0</v>
      </c>
      <c r="AR300" s="22">
        <v>0</v>
      </c>
      <c r="AS300" s="22">
        <v>0</v>
      </c>
      <c r="AT300" s="22">
        <v>0</v>
      </c>
      <c r="AU300" s="22">
        <v>0</v>
      </c>
      <c r="AV300" s="22">
        <v>0</v>
      </c>
      <c r="AW300" s="22">
        <v>0</v>
      </c>
      <c r="AX300" s="22">
        <v>0</v>
      </c>
      <c r="AY300" s="22">
        <v>0</v>
      </c>
      <c r="AZ300" s="22">
        <v>0</v>
      </c>
      <c r="BA300" s="22">
        <v>0</v>
      </c>
      <c r="BB300" s="22">
        <v>0</v>
      </c>
      <c r="BC300" s="22">
        <v>0</v>
      </c>
      <c r="BD300" s="22">
        <v>0</v>
      </c>
      <c r="BE300" s="22">
        <v>0</v>
      </c>
      <c r="BF300" s="22">
        <v>0</v>
      </c>
      <c r="BG300" s="22">
        <v>0</v>
      </c>
      <c r="BH300" s="22">
        <v>0</v>
      </c>
      <c r="BI300" s="22">
        <v>0</v>
      </c>
      <c r="BJ300" s="22">
        <v>0</v>
      </c>
      <c r="BK300" s="22">
        <v>0</v>
      </c>
      <c r="BL300" s="22">
        <v>0</v>
      </c>
      <c r="BM300" s="22">
        <v>0</v>
      </c>
      <c r="BN300" s="22">
        <v>0</v>
      </c>
      <c r="BO300" s="22">
        <v>0</v>
      </c>
      <c r="BP300" s="22">
        <v>0</v>
      </c>
      <c r="BQ300" s="22">
        <v>0</v>
      </c>
      <c r="BR300" s="22">
        <v>0</v>
      </c>
      <c r="BS300" s="22">
        <v>0</v>
      </c>
      <c r="BT300" s="22">
        <v>0</v>
      </c>
      <c r="BU300" s="22">
        <v>0</v>
      </c>
      <c r="BV300" s="22">
        <v>0</v>
      </c>
      <c r="BW300" s="22">
        <v>0</v>
      </c>
      <c r="BX300" s="22">
        <v>0</v>
      </c>
      <c r="BY300" s="22">
        <v>0</v>
      </c>
      <c r="BZ300" s="22">
        <v>0</v>
      </c>
      <c r="CA300" s="22">
        <v>0</v>
      </c>
      <c r="CB300" s="22">
        <v>0</v>
      </c>
      <c r="CC300" s="22">
        <v>0</v>
      </c>
      <c r="CD300" s="22">
        <v>0</v>
      </c>
      <c r="CE300" s="22">
        <v>0</v>
      </c>
      <c r="CF300" s="22">
        <v>0</v>
      </c>
      <c r="CG300" s="22">
        <v>0</v>
      </c>
      <c r="CH300" s="22">
        <v>0</v>
      </c>
      <c r="CI300" s="22">
        <v>0</v>
      </c>
      <c r="CJ300" s="22">
        <v>0</v>
      </c>
      <c r="CK300" s="22">
        <v>0</v>
      </c>
      <c r="CL300" s="22">
        <v>0</v>
      </c>
      <c r="CM300" s="22">
        <v>407.55</v>
      </c>
      <c r="CN300" s="22">
        <v>0</v>
      </c>
      <c r="CO300" s="22">
        <v>0</v>
      </c>
      <c r="CP300" s="22">
        <v>0</v>
      </c>
      <c r="CQ300" s="22">
        <v>0</v>
      </c>
      <c r="CR300" s="22">
        <v>0</v>
      </c>
      <c r="CS300" s="22">
        <v>0</v>
      </c>
      <c r="CT300" s="22">
        <v>0</v>
      </c>
      <c r="CU300" s="22">
        <v>-0.01</v>
      </c>
      <c r="CV300" s="22">
        <v>-0.01</v>
      </c>
      <c r="CW300" s="22">
        <v>0</v>
      </c>
      <c r="CX300" s="22">
        <v>0</v>
      </c>
      <c r="CY300" s="22">
        <v>0</v>
      </c>
      <c r="CZ300" s="22">
        <v>0</v>
      </c>
      <c r="DA300" s="22">
        <v>0</v>
      </c>
      <c r="DB300" s="22">
        <v>0</v>
      </c>
      <c r="DC300" s="22">
        <v>0</v>
      </c>
      <c r="DD300" s="22">
        <v>0</v>
      </c>
      <c r="DE300" s="22">
        <v>0</v>
      </c>
      <c r="DF300" s="22">
        <v>0</v>
      </c>
      <c r="DG300" s="22">
        <v>0</v>
      </c>
      <c r="DH300" s="22">
        <v>0</v>
      </c>
      <c r="DI300" s="22">
        <v>0</v>
      </c>
      <c r="DJ300" s="22">
        <v>0</v>
      </c>
      <c r="DK300" s="22">
        <v>0</v>
      </c>
      <c r="DL300" s="22">
        <v>0</v>
      </c>
      <c r="DM300" s="22">
        <v>0</v>
      </c>
      <c r="DN300" s="22">
        <v>0</v>
      </c>
      <c r="DO300" s="22">
        <v>0</v>
      </c>
      <c r="DP300" s="22">
        <v>0</v>
      </c>
      <c r="DQ300" s="22">
        <v>0</v>
      </c>
      <c r="DR300" s="22">
        <v>0</v>
      </c>
      <c r="DS300" s="22">
        <v>0</v>
      </c>
      <c r="DT300" s="22">
        <v>0</v>
      </c>
      <c r="DU300" s="22">
        <v>0</v>
      </c>
      <c r="DV300" s="22">
        <v>0</v>
      </c>
      <c r="DW300" s="22">
        <v>0</v>
      </c>
      <c r="DX300" s="22">
        <v>0</v>
      </c>
      <c r="DY300" s="22">
        <v>0</v>
      </c>
      <c r="DZ300" s="22">
        <v>0</v>
      </c>
      <c r="EA300" s="22">
        <v>0</v>
      </c>
      <c r="EB300" s="22">
        <v>0</v>
      </c>
      <c r="EC300" s="22">
        <v>0</v>
      </c>
      <c r="ED300" s="22">
        <v>0</v>
      </c>
      <c r="EE300" s="22">
        <v>0</v>
      </c>
      <c r="EF300" s="22">
        <v>0</v>
      </c>
      <c r="EG300" s="22">
        <v>0</v>
      </c>
      <c r="EH300" s="22">
        <v>0</v>
      </c>
      <c r="EI300" s="22">
        <v>0</v>
      </c>
    </row>
    <row r="301" spans="1:139" x14ac:dyDescent="0.2">
      <c r="B301" s="90" t="s">
        <v>170</v>
      </c>
      <c r="D301" s="22">
        <v>0</v>
      </c>
      <c r="E301" s="22">
        <v>0</v>
      </c>
      <c r="F301" s="22">
        <v>0</v>
      </c>
      <c r="G301" s="22">
        <v>0</v>
      </c>
      <c r="H301" s="22">
        <v>0</v>
      </c>
      <c r="I301" s="22">
        <v>0</v>
      </c>
      <c r="J301" s="22">
        <v>0</v>
      </c>
      <c r="K301" s="22">
        <v>0</v>
      </c>
      <c r="L301" s="22">
        <v>0</v>
      </c>
      <c r="M301" s="22">
        <v>0</v>
      </c>
      <c r="N301" s="22">
        <v>0</v>
      </c>
      <c r="O301" s="22">
        <v>0</v>
      </c>
      <c r="P301" s="22">
        <v>323.40106627120258</v>
      </c>
      <c r="Q301" s="22">
        <v>1182.1387182841188</v>
      </c>
      <c r="R301" s="22">
        <v>1207.5212774907843</v>
      </c>
      <c r="S301" s="22">
        <v>496.83846447852352</v>
      </c>
      <c r="T301" s="22">
        <v>709.16300497699604</v>
      </c>
      <c r="U301" s="22">
        <v>1032.0138709131686</v>
      </c>
      <c r="V301" s="22">
        <v>986.42965780755969</v>
      </c>
      <c r="W301" s="22">
        <v>1590.9234945891124</v>
      </c>
      <c r="X301" s="22">
        <v>2232.9193816710531</v>
      </c>
      <c r="Y301" s="22">
        <v>2539.9049576827074</v>
      </c>
      <c r="Z301" s="22">
        <v>3444.9707325207687</v>
      </c>
      <c r="AA301" s="22">
        <v>4476.8451607855359</v>
      </c>
      <c r="AB301" s="22">
        <v>5047.1516572720202</v>
      </c>
      <c r="AC301" s="22">
        <v>5214.2988226345042</v>
      </c>
      <c r="AD301" s="22">
        <v>5641.057782643481</v>
      </c>
      <c r="AE301" s="22">
        <v>6119.7252736046275</v>
      </c>
      <c r="AF301" s="22">
        <v>6834.2554676854334</v>
      </c>
      <c r="AG301" s="22">
        <v>6148.8867310397436</v>
      </c>
      <c r="AH301" s="22">
        <v>5607.1886969197067</v>
      </c>
      <c r="AI301" s="22">
        <v>4953.7443772287688</v>
      </c>
      <c r="AJ301" s="22">
        <v>4796.1036666498794</v>
      </c>
      <c r="AK301" s="22">
        <v>4676.7446418721365</v>
      </c>
      <c r="AL301" s="22">
        <v>5243.1278567777917</v>
      </c>
      <c r="AM301" s="22">
        <v>5307.2124639839376</v>
      </c>
      <c r="AN301" s="22">
        <v>5297.0884520066929</v>
      </c>
      <c r="AO301" s="22">
        <v>5605.1930471950755</v>
      </c>
      <c r="AP301" s="22">
        <v>5758.4248200039028</v>
      </c>
      <c r="AQ301" s="22">
        <v>6620.1800335572398</v>
      </c>
      <c r="AR301" s="22">
        <v>6855.4169956945452</v>
      </c>
      <c r="AS301" s="22">
        <v>6489.0436284777252</v>
      </c>
      <c r="AT301" s="22">
        <v>6021.6810766635272</v>
      </c>
      <c r="AU301" s="22">
        <v>4747.5494993309503</v>
      </c>
      <c r="AV301" s="22">
        <v>3284.8960167187893</v>
      </c>
      <c r="AW301" s="22">
        <v>3048.4744417589227</v>
      </c>
      <c r="AX301" s="22">
        <v>3324.4552895959291</v>
      </c>
      <c r="AY301" s="22">
        <v>3518.2599579098455</v>
      </c>
      <c r="AZ301" s="22">
        <v>2175.5</v>
      </c>
      <c r="BA301" s="22">
        <v>1949.03</v>
      </c>
      <c r="BB301" s="22">
        <v>1644.2</v>
      </c>
      <c r="BC301" s="22">
        <v>1383.23</v>
      </c>
      <c r="BD301" s="22">
        <v>78.80101719667239</v>
      </c>
      <c r="BE301" s="22">
        <v>-1126.2249986319882</v>
      </c>
      <c r="BF301" s="22">
        <v>-1393.8628850619298</v>
      </c>
      <c r="BG301" s="22">
        <v>-1685.7413044841144</v>
      </c>
      <c r="BH301" s="22">
        <v>-2036.5717367774548</v>
      </c>
      <c r="BI301" s="22">
        <v>-2032.3180936824381</v>
      </c>
      <c r="BJ301" s="22">
        <v>-1426.8266327300605</v>
      </c>
      <c r="BK301" s="22">
        <v>-385.39974556518763</v>
      </c>
      <c r="BL301" s="22">
        <v>-450.91</v>
      </c>
      <c r="BM301" s="22">
        <v>-840.31</v>
      </c>
      <c r="BN301" s="22">
        <v>-475.87</v>
      </c>
      <c r="BO301" s="22">
        <v>348.76</v>
      </c>
      <c r="BP301" s="22">
        <v>222.22</v>
      </c>
      <c r="BQ301" s="22">
        <v>-227.38</v>
      </c>
      <c r="BR301" s="22">
        <v>46.85</v>
      </c>
      <c r="BS301" s="22">
        <v>978.51</v>
      </c>
      <c r="BT301" s="22">
        <v>2293.5100000000002</v>
      </c>
      <c r="BU301" s="22">
        <v>1707.21</v>
      </c>
      <c r="BV301" s="22">
        <v>383.78</v>
      </c>
      <c r="BW301" s="22">
        <v>806.82</v>
      </c>
      <c r="BX301" s="22">
        <v>1632.76</v>
      </c>
      <c r="BY301" s="22">
        <v>2302.34</v>
      </c>
      <c r="BZ301" s="22">
        <v>3060.1</v>
      </c>
      <c r="CA301" s="22">
        <v>4979.24</v>
      </c>
      <c r="CB301" s="22">
        <v>7060.81</v>
      </c>
      <c r="CC301" s="22">
        <v>7044.86</v>
      </c>
      <c r="CD301" s="22">
        <v>6550.22</v>
      </c>
      <c r="CE301" s="22">
        <v>7026.81</v>
      </c>
      <c r="CF301" s="22">
        <v>7642.7</v>
      </c>
      <c r="CG301" s="22">
        <v>6137.17</v>
      </c>
      <c r="CH301" s="22">
        <v>5148.96</v>
      </c>
      <c r="CI301" s="22">
        <v>5600.01</v>
      </c>
      <c r="CJ301" s="22">
        <v>5271.27</v>
      </c>
      <c r="CK301" s="22">
        <v>5940.34</v>
      </c>
      <c r="CL301" s="22">
        <v>6269.3</v>
      </c>
      <c r="CM301" s="22">
        <v>6545.48</v>
      </c>
      <c r="CN301" s="22">
        <v>7478.86</v>
      </c>
      <c r="CO301" s="22">
        <v>7693.56</v>
      </c>
      <c r="CP301" s="22">
        <v>5688.45</v>
      </c>
      <c r="CQ301" s="22">
        <v>5983.97</v>
      </c>
      <c r="CR301" s="22">
        <v>6447.8</v>
      </c>
      <c r="CS301" s="22">
        <v>5841.82</v>
      </c>
      <c r="CT301" s="22">
        <v>5191.53</v>
      </c>
      <c r="CU301" s="22">
        <v>5860.23</v>
      </c>
      <c r="CV301" s="22">
        <v>7915.24</v>
      </c>
      <c r="CW301" s="22">
        <v>9591.1</v>
      </c>
      <c r="CX301" s="22">
        <v>9710.5</v>
      </c>
      <c r="CY301" s="22">
        <v>10656.27</v>
      </c>
      <c r="CZ301" s="22">
        <v>12414.98</v>
      </c>
      <c r="DA301" s="22">
        <v>12280.93</v>
      </c>
      <c r="DB301" s="22">
        <v>11607.41</v>
      </c>
      <c r="DC301" s="22">
        <v>11801.05</v>
      </c>
      <c r="DD301" s="22">
        <v>12226.68</v>
      </c>
      <c r="DE301" s="22">
        <v>11125.7</v>
      </c>
      <c r="DF301" s="22">
        <v>9275.76</v>
      </c>
      <c r="DG301" s="22">
        <v>9030.41</v>
      </c>
      <c r="DH301" s="22">
        <v>9563.0400000000009</v>
      </c>
      <c r="DI301" s="22">
        <v>10173.81</v>
      </c>
      <c r="DJ301" s="22">
        <v>10514.82</v>
      </c>
      <c r="DK301" s="22">
        <v>11321.49</v>
      </c>
      <c r="DL301" s="22">
        <v>11844.5</v>
      </c>
      <c r="DM301" s="22">
        <v>11133.26</v>
      </c>
      <c r="DN301" s="22">
        <v>11987.8</v>
      </c>
      <c r="DO301" s="22">
        <v>11500.12</v>
      </c>
      <c r="DP301" s="22">
        <v>11027.24</v>
      </c>
      <c r="DQ301" s="22">
        <v>13177.07</v>
      </c>
      <c r="DR301" s="22">
        <v>10274.59</v>
      </c>
      <c r="DS301" s="22">
        <v>9572</v>
      </c>
      <c r="DT301" s="315">
        <f>'Schedule 10&amp;31'!C24+'Schedule 10&amp;31'!D24</f>
        <v>10577.31</v>
      </c>
      <c r="DU301" s="315">
        <f>'Schedule 10&amp;31'!E24</f>
        <v>5714.39</v>
      </c>
      <c r="DV301" s="315">
        <f>'Schedule 10&amp;31'!F24</f>
        <v>-983.8</v>
      </c>
      <c r="DW301" s="315">
        <f>'Schedule 10&amp;31'!G24</f>
        <v>-3347.6</v>
      </c>
      <c r="DX301" s="315">
        <f>'Schedule 10&amp;31'!H24</f>
        <v>1212.9000000000001</v>
      </c>
      <c r="DY301" s="315">
        <f>'Schedule 10&amp;31'!I24</f>
        <v>3540.73</v>
      </c>
      <c r="DZ301" s="315">
        <f>'Schedule 10&amp;31'!J24</f>
        <v>5562.86</v>
      </c>
      <c r="EA301" s="315">
        <f>'Schedule 10&amp;31'!K24</f>
        <v>5755.65</v>
      </c>
      <c r="EB301" s="315">
        <f>'Schedule 10&amp;31'!L24</f>
        <v>4864.18</v>
      </c>
      <c r="EC301" s="315">
        <f>'Schedule 10&amp;31'!M24</f>
        <v>2223.5300000000002</v>
      </c>
      <c r="ED301" s="315">
        <f>'Schedule 10&amp;31'!N24</f>
        <v>-4139.3</v>
      </c>
      <c r="EE301" s="315">
        <f>'Schedule 10&amp;31'!O24</f>
        <v>-12197.06</v>
      </c>
      <c r="EF301" s="315">
        <f>'Schedule 10&amp;31'!P24</f>
        <v>-22249.48</v>
      </c>
      <c r="EG301" s="315">
        <f>'Schedule 10&amp;31'!Q24</f>
        <v>-31546.93</v>
      </c>
    </row>
    <row r="302" spans="1:139" x14ac:dyDescent="0.2">
      <c r="B302" s="90" t="s">
        <v>152</v>
      </c>
      <c r="D302" s="18">
        <f t="shared" ref="D302:AI302" si="1672">SUM(D294:D301)</f>
        <v>0</v>
      </c>
      <c r="E302" s="18">
        <f t="shared" si="1672"/>
        <v>0</v>
      </c>
      <c r="F302" s="18">
        <f t="shared" si="1672"/>
        <v>0</v>
      </c>
      <c r="G302" s="18">
        <f t="shared" si="1672"/>
        <v>0</v>
      </c>
      <c r="H302" s="18">
        <f t="shared" si="1672"/>
        <v>0</v>
      </c>
      <c r="I302" s="18">
        <f t="shared" si="1672"/>
        <v>0</v>
      </c>
      <c r="J302" s="18">
        <f t="shared" si="1672"/>
        <v>0</v>
      </c>
      <c r="K302" s="18">
        <f t="shared" si="1672"/>
        <v>0</v>
      </c>
      <c r="L302" s="18">
        <f t="shared" si="1672"/>
        <v>0</v>
      </c>
      <c r="M302" s="18">
        <f t="shared" si="1672"/>
        <v>0</v>
      </c>
      <c r="N302" s="18">
        <f t="shared" si="1672"/>
        <v>0</v>
      </c>
      <c r="O302" s="18">
        <f t="shared" si="1672"/>
        <v>0</v>
      </c>
      <c r="P302" s="18">
        <f t="shared" si="1672"/>
        <v>-2040.6221793194486</v>
      </c>
      <c r="Q302" s="18">
        <f t="shared" si="1672"/>
        <v>1182.1387182841188</v>
      </c>
      <c r="R302" s="18">
        <f t="shared" si="1672"/>
        <v>1207.5212774907843</v>
      </c>
      <c r="S302" s="18">
        <f t="shared" si="1672"/>
        <v>496.83846447852352</v>
      </c>
      <c r="T302" s="18">
        <f t="shared" si="1672"/>
        <v>3073.1862505676472</v>
      </c>
      <c r="U302" s="18">
        <f t="shared" si="1672"/>
        <v>1032.0138709131686</v>
      </c>
      <c r="V302" s="18">
        <f t="shared" si="1672"/>
        <v>986.42965780755969</v>
      </c>
      <c r="W302" s="18">
        <f t="shared" si="1672"/>
        <v>1590.9234945891124</v>
      </c>
      <c r="X302" s="18">
        <f t="shared" si="1672"/>
        <v>2232.9193816710531</v>
      </c>
      <c r="Y302" s="18">
        <f t="shared" si="1672"/>
        <v>2539.9049576827074</v>
      </c>
      <c r="Z302" s="18">
        <f t="shared" si="1672"/>
        <v>3444.9707325207687</v>
      </c>
      <c r="AA302" s="18">
        <f t="shared" si="1672"/>
        <v>4476.8451607855359</v>
      </c>
      <c r="AB302" s="18">
        <f t="shared" si="1672"/>
        <v>5047.1516572720202</v>
      </c>
      <c r="AC302" s="18">
        <f t="shared" si="1672"/>
        <v>5214.2988226345042</v>
      </c>
      <c r="AD302" s="18">
        <f t="shared" si="1672"/>
        <v>4417.5750178661447</v>
      </c>
      <c r="AE302" s="18">
        <f t="shared" si="1672"/>
        <v>6109.6090898783586</v>
      </c>
      <c r="AF302" s="18">
        <f t="shared" si="1672"/>
        <v>-1185.0499662498232</v>
      </c>
      <c r="AG302" s="18">
        <f t="shared" si="1672"/>
        <v>6147.9121064401261</v>
      </c>
      <c r="AH302" s="18">
        <f t="shared" si="1672"/>
        <v>5606.7105242602165</v>
      </c>
      <c r="AI302" s="18">
        <f t="shared" si="1672"/>
        <v>4953.7443772287688</v>
      </c>
      <c r="AJ302" s="18">
        <f t="shared" ref="AJ302:BO302" si="1673">SUM(AJ294:AJ301)</f>
        <v>4796.1036666498794</v>
      </c>
      <c r="AK302" s="18">
        <f t="shared" si="1673"/>
        <v>4676.7446418721365</v>
      </c>
      <c r="AL302" s="18">
        <f t="shared" si="1673"/>
        <v>5243.1278567777917</v>
      </c>
      <c r="AM302" s="18">
        <f t="shared" si="1673"/>
        <v>5307.2124639839376</v>
      </c>
      <c r="AN302" s="18">
        <f t="shared" si="1673"/>
        <v>5297.0884520066929</v>
      </c>
      <c r="AO302" s="18">
        <f t="shared" si="1673"/>
        <v>5605.1930471950755</v>
      </c>
      <c r="AP302" s="18">
        <f t="shared" si="1673"/>
        <v>5758.4248200039028</v>
      </c>
      <c r="AQ302" s="18">
        <f t="shared" si="1673"/>
        <v>6620.1800335572398</v>
      </c>
      <c r="AR302" s="18">
        <f t="shared" si="1673"/>
        <v>-69702.793050391061</v>
      </c>
      <c r="AS302" s="18">
        <f t="shared" si="1673"/>
        <v>6489.0436284777252</v>
      </c>
      <c r="AT302" s="18">
        <f t="shared" si="1673"/>
        <v>6021.6810766635272</v>
      </c>
      <c r="AU302" s="18">
        <f t="shared" si="1673"/>
        <v>4747.5494993309503</v>
      </c>
      <c r="AV302" s="18">
        <f t="shared" si="1673"/>
        <v>3284.8960167187893</v>
      </c>
      <c r="AW302" s="18">
        <f t="shared" si="1673"/>
        <v>3048.4744417589227</v>
      </c>
      <c r="AX302" s="18">
        <f t="shared" si="1673"/>
        <v>3324.4552895959291</v>
      </c>
      <c r="AY302" s="18">
        <f t="shared" si="1673"/>
        <v>3518.2599579098455</v>
      </c>
      <c r="AZ302" s="18">
        <f t="shared" si="1673"/>
        <v>2175.5</v>
      </c>
      <c r="BA302" s="18">
        <f t="shared" si="1673"/>
        <v>1949.03</v>
      </c>
      <c r="BB302" s="18">
        <f t="shared" si="1673"/>
        <v>1644.2</v>
      </c>
      <c r="BC302" s="18">
        <f t="shared" si="1673"/>
        <v>1383.23</v>
      </c>
      <c r="BD302" s="18">
        <f t="shared" si="1673"/>
        <v>-71075.158982803332</v>
      </c>
      <c r="BE302" s="18">
        <f t="shared" si="1673"/>
        <v>-1126.2249986319882</v>
      </c>
      <c r="BF302" s="18">
        <f t="shared" si="1673"/>
        <v>-1393.8628850619298</v>
      </c>
      <c r="BG302" s="18">
        <f t="shared" si="1673"/>
        <v>-1685.7413044841144</v>
      </c>
      <c r="BH302" s="18">
        <f t="shared" si="1673"/>
        <v>-2036.5717367774548</v>
      </c>
      <c r="BI302" s="18">
        <f t="shared" si="1673"/>
        <v>-2032.3180936824381</v>
      </c>
      <c r="BJ302" s="18">
        <f t="shared" si="1673"/>
        <v>-1426.8266327300605</v>
      </c>
      <c r="BK302" s="18">
        <f t="shared" si="1673"/>
        <v>-385.39974556518763</v>
      </c>
      <c r="BL302" s="18">
        <f t="shared" si="1673"/>
        <v>-450.91</v>
      </c>
      <c r="BM302" s="18">
        <f t="shared" si="1673"/>
        <v>-840.31</v>
      </c>
      <c r="BN302" s="18">
        <f t="shared" si="1673"/>
        <v>-475.87</v>
      </c>
      <c r="BO302" s="18">
        <f t="shared" si="1673"/>
        <v>348.76</v>
      </c>
      <c r="BP302" s="18">
        <f t="shared" ref="BP302:DS302" si="1674">SUM(BP294:BP301)</f>
        <v>13661.689745565187</v>
      </c>
      <c r="BQ302" s="18">
        <f t="shared" si="1674"/>
        <v>-227.38</v>
      </c>
      <c r="BR302" s="18">
        <f t="shared" si="1674"/>
        <v>46.85</v>
      </c>
      <c r="BS302" s="18">
        <f t="shared" si="1674"/>
        <v>978.51</v>
      </c>
      <c r="BT302" s="18">
        <f t="shared" si="1674"/>
        <v>2293.5100000000002</v>
      </c>
      <c r="BU302" s="18">
        <f t="shared" si="1674"/>
        <v>1707.21</v>
      </c>
      <c r="BV302" s="18">
        <f t="shared" si="1674"/>
        <v>383.78</v>
      </c>
      <c r="BW302" s="18">
        <f t="shared" si="1674"/>
        <v>806.82</v>
      </c>
      <c r="BX302" s="18">
        <f t="shared" si="1674"/>
        <v>1632.76</v>
      </c>
      <c r="BY302" s="18">
        <f t="shared" si="1674"/>
        <v>2302.34</v>
      </c>
      <c r="BZ302" s="18">
        <f t="shared" si="1674"/>
        <v>3060.1</v>
      </c>
      <c r="CA302" s="18">
        <f t="shared" si="1674"/>
        <v>4979.24</v>
      </c>
      <c r="CB302" s="18">
        <f t="shared" si="1674"/>
        <v>2267.6313752582237</v>
      </c>
      <c r="CC302" s="18">
        <f t="shared" si="1674"/>
        <v>7044.86</v>
      </c>
      <c r="CD302" s="18">
        <f t="shared" si="1674"/>
        <v>6550.22</v>
      </c>
      <c r="CE302" s="18">
        <f t="shared" si="1674"/>
        <v>7026.81</v>
      </c>
      <c r="CF302" s="18">
        <f t="shared" si="1674"/>
        <v>7642.7</v>
      </c>
      <c r="CG302" s="18">
        <f t="shared" si="1674"/>
        <v>6137.17</v>
      </c>
      <c r="CH302" s="18">
        <f t="shared" si="1674"/>
        <v>5148.96</v>
      </c>
      <c r="CI302" s="18">
        <f t="shared" si="1674"/>
        <v>5600.01</v>
      </c>
      <c r="CJ302" s="18">
        <f t="shared" ref="CJ302:CU302" si="1675">SUM(CJ294:CJ301)</f>
        <v>5271.27</v>
      </c>
      <c r="CK302" s="18">
        <f t="shared" si="1675"/>
        <v>5940.34</v>
      </c>
      <c r="CL302" s="18">
        <f t="shared" si="1675"/>
        <v>6269.3</v>
      </c>
      <c r="CM302" s="18">
        <f t="shared" si="1675"/>
        <v>6953.03</v>
      </c>
      <c r="CN302" s="18">
        <f t="shared" si="1675"/>
        <v>-56707.12</v>
      </c>
      <c r="CO302" s="18">
        <f t="shared" si="1675"/>
        <v>7693.56</v>
      </c>
      <c r="CP302" s="18">
        <f t="shared" si="1675"/>
        <v>5688.45</v>
      </c>
      <c r="CQ302" s="18">
        <f t="shared" si="1675"/>
        <v>5983.97</v>
      </c>
      <c r="CR302" s="18">
        <f t="shared" si="1675"/>
        <v>6447.8</v>
      </c>
      <c r="CS302" s="18">
        <f t="shared" si="1675"/>
        <v>5841.82</v>
      </c>
      <c r="CT302" s="18">
        <f t="shared" si="1675"/>
        <v>5191.53</v>
      </c>
      <c r="CU302" s="18">
        <f t="shared" si="1675"/>
        <v>5860.2199999999993</v>
      </c>
      <c r="CV302" s="18">
        <f t="shared" ref="CV302:DH302" si="1676">SUM(CV294:CV301)</f>
        <v>7915.23</v>
      </c>
      <c r="CW302" s="18">
        <f t="shared" si="1676"/>
        <v>9591.1</v>
      </c>
      <c r="CX302" s="18">
        <f t="shared" si="1676"/>
        <v>9710.5</v>
      </c>
      <c r="CY302" s="18">
        <f t="shared" si="1676"/>
        <v>10656.27</v>
      </c>
      <c r="CZ302" s="18">
        <f t="shared" si="1676"/>
        <v>-62205.17</v>
      </c>
      <c r="DA302" s="18">
        <f t="shared" si="1676"/>
        <v>12280.93</v>
      </c>
      <c r="DB302" s="18">
        <f t="shared" si="1676"/>
        <v>11607.41</v>
      </c>
      <c r="DC302" s="18">
        <f t="shared" si="1676"/>
        <v>11801.05</v>
      </c>
      <c r="DD302" s="18">
        <f t="shared" si="1676"/>
        <v>12226.68</v>
      </c>
      <c r="DE302" s="18">
        <f t="shared" si="1676"/>
        <v>11125.7</v>
      </c>
      <c r="DF302" s="18">
        <f t="shared" si="1676"/>
        <v>9275.76</v>
      </c>
      <c r="DG302" s="18">
        <f t="shared" si="1676"/>
        <v>9030.41</v>
      </c>
      <c r="DH302" s="18">
        <f t="shared" si="1676"/>
        <v>9563.0400000000009</v>
      </c>
      <c r="DI302" s="18">
        <f t="shared" si="1674"/>
        <v>10173.81</v>
      </c>
      <c r="DJ302" s="18">
        <f t="shared" si="1674"/>
        <v>10514.82</v>
      </c>
      <c r="DK302" s="18">
        <f t="shared" si="1674"/>
        <v>11321.49</v>
      </c>
      <c r="DL302" s="18">
        <f t="shared" si="1674"/>
        <v>-115791.51999999999</v>
      </c>
      <c r="DM302" s="18">
        <f t="shared" si="1674"/>
        <v>11133.26</v>
      </c>
      <c r="DN302" s="18">
        <f t="shared" si="1674"/>
        <v>11987.8</v>
      </c>
      <c r="DO302" s="18">
        <f t="shared" si="1674"/>
        <v>11500.12</v>
      </c>
      <c r="DP302" s="18">
        <f t="shared" si="1674"/>
        <v>11027.24</v>
      </c>
      <c r="DQ302" s="18">
        <f t="shared" si="1674"/>
        <v>13177.07</v>
      </c>
      <c r="DR302" s="18">
        <f t="shared" si="1674"/>
        <v>10274.59</v>
      </c>
      <c r="DS302" s="18">
        <f t="shared" si="1674"/>
        <v>9572</v>
      </c>
      <c r="DT302" s="18">
        <f t="shared" ref="DT302:DW302" si="1677">SUM(DT294:DT301)</f>
        <v>10577.31</v>
      </c>
      <c r="DU302" s="18">
        <f t="shared" si="1677"/>
        <v>5714.39</v>
      </c>
      <c r="DV302" s="18">
        <f t="shared" si="1677"/>
        <v>-983.8</v>
      </c>
      <c r="DW302" s="18">
        <f t="shared" si="1677"/>
        <v>-3347.6</v>
      </c>
      <c r="DX302" s="18">
        <f t="shared" ref="DX302:EG302" si="1678">SUM(DX294:DX301)</f>
        <v>-130876.84</v>
      </c>
      <c r="DY302" s="18">
        <f t="shared" si="1678"/>
        <v>3540.73</v>
      </c>
      <c r="DZ302" s="18">
        <f t="shared" si="1678"/>
        <v>5562.86</v>
      </c>
      <c r="EA302" s="18">
        <f t="shared" si="1678"/>
        <v>5755.65</v>
      </c>
      <c r="EB302" s="18">
        <f t="shared" si="1678"/>
        <v>4864.18</v>
      </c>
      <c r="EC302" s="18">
        <f t="shared" si="1678"/>
        <v>2223.5300000000002</v>
      </c>
      <c r="ED302" s="18">
        <f t="shared" si="1678"/>
        <v>-4139.3</v>
      </c>
      <c r="EE302" s="18">
        <f t="shared" si="1678"/>
        <v>-12197.06</v>
      </c>
      <c r="EF302" s="18">
        <f t="shared" si="1678"/>
        <v>-22249.48</v>
      </c>
      <c r="EG302" s="18">
        <f t="shared" si="1678"/>
        <v>-31546.93</v>
      </c>
      <c r="EH302" s="18">
        <f t="shared" ref="EH302:EI302" si="1679">SUM(EH294:EH301)</f>
        <v>0</v>
      </c>
      <c r="EI302" s="18">
        <f t="shared" si="1679"/>
        <v>0</v>
      </c>
    </row>
    <row r="303" spans="1:139" x14ac:dyDescent="0.2">
      <c r="B303" s="90" t="s">
        <v>153</v>
      </c>
      <c r="D303" s="94">
        <f t="shared" ref="D303:AI303" si="1680">D293+D302</f>
        <v>0</v>
      </c>
      <c r="E303" s="94">
        <f t="shared" si="1680"/>
        <v>0</v>
      </c>
      <c r="F303" s="94">
        <f t="shared" si="1680"/>
        <v>0</v>
      </c>
      <c r="G303" s="94">
        <f t="shared" si="1680"/>
        <v>0</v>
      </c>
      <c r="H303" s="94">
        <f t="shared" si="1680"/>
        <v>0</v>
      </c>
      <c r="I303" s="94">
        <f t="shared" si="1680"/>
        <v>0</v>
      </c>
      <c r="J303" s="94">
        <f t="shared" si="1680"/>
        <v>0</v>
      </c>
      <c r="K303" s="94">
        <f t="shared" si="1680"/>
        <v>0</v>
      </c>
      <c r="L303" s="94">
        <f t="shared" si="1680"/>
        <v>0</v>
      </c>
      <c r="M303" s="94">
        <f t="shared" si="1680"/>
        <v>0</v>
      </c>
      <c r="N303" s="94">
        <f t="shared" si="1680"/>
        <v>0</v>
      </c>
      <c r="O303" s="94">
        <f t="shared" si="1680"/>
        <v>0</v>
      </c>
      <c r="P303" s="94">
        <f t="shared" si="1680"/>
        <v>-2040.6221793194486</v>
      </c>
      <c r="Q303" s="94">
        <f t="shared" si="1680"/>
        <v>-858.48346103532981</v>
      </c>
      <c r="R303" s="94">
        <f t="shared" si="1680"/>
        <v>349.0378164554545</v>
      </c>
      <c r="S303" s="94">
        <f t="shared" si="1680"/>
        <v>845.87628093397802</v>
      </c>
      <c r="T303" s="94">
        <f t="shared" si="1680"/>
        <v>3919.062531501625</v>
      </c>
      <c r="U303" s="94">
        <f t="shared" si="1680"/>
        <v>4951.0764024147938</v>
      </c>
      <c r="V303" s="94">
        <f t="shared" si="1680"/>
        <v>5937.5060602223539</v>
      </c>
      <c r="W303" s="94">
        <f t="shared" si="1680"/>
        <v>7528.429554811466</v>
      </c>
      <c r="X303" s="94">
        <f t="shared" si="1680"/>
        <v>9761.3489364825182</v>
      </c>
      <c r="Y303" s="94">
        <f t="shared" si="1680"/>
        <v>12301.253894165226</v>
      </c>
      <c r="Z303" s="94">
        <f t="shared" si="1680"/>
        <v>15746.224626685995</v>
      </c>
      <c r="AA303" s="94">
        <f t="shared" si="1680"/>
        <v>20223.06978747153</v>
      </c>
      <c r="AB303" s="94">
        <f t="shared" si="1680"/>
        <v>25270.221444743551</v>
      </c>
      <c r="AC303" s="94">
        <f t="shared" si="1680"/>
        <v>30484.520267378055</v>
      </c>
      <c r="AD303" s="94">
        <f t="shared" si="1680"/>
        <v>34902.095285244199</v>
      </c>
      <c r="AE303" s="94">
        <f t="shared" si="1680"/>
        <v>41011.704375122557</v>
      </c>
      <c r="AF303" s="94">
        <f t="shared" si="1680"/>
        <v>39826.654408872731</v>
      </c>
      <c r="AG303" s="94">
        <f t="shared" si="1680"/>
        <v>45974.566515312858</v>
      </c>
      <c r="AH303" s="94">
        <f t="shared" si="1680"/>
        <v>51581.277039573077</v>
      </c>
      <c r="AI303" s="94">
        <f t="shared" si="1680"/>
        <v>56535.021416801843</v>
      </c>
      <c r="AJ303" s="94">
        <f t="shared" ref="AJ303:BO303" si="1681">AJ293+AJ302</f>
        <v>61331.12508345172</v>
      </c>
      <c r="AK303" s="94">
        <f t="shared" si="1681"/>
        <v>66007.86972532385</v>
      </c>
      <c r="AL303" s="94">
        <f t="shared" si="1681"/>
        <v>71250.997582101641</v>
      </c>
      <c r="AM303" s="94">
        <f t="shared" si="1681"/>
        <v>76558.210046085573</v>
      </c>
      <c r="AN303" s="94">
        <f t="shared" si="1681"/>
        <v>81855.298498092263</v>
      </c>
      <c r="AO303" s="94">
        <f t="shared" si="1681"/>
        <v>87460.491545287339</v>
      </c>
      <c r="AP303" s="94">
        <f t="shared" si="1681"/>
        <v>93218.916365291239</v>
      </c>
      <c r="AQ303" s="94">
        <f t="shared" si="1681"/>
        <v>99839.096398848473</v>
      </c>
      <c r="AR303" s="94">
        <f t="shared" si="1681"/>
        <v>30136.303348457412</v>
      </c>
      <c r="AS303" s="94">
        <f t="shared" si="1681"/>
        <v>36625.346976935136</v>
      </c>
      <c r="AT303" s="94">
        <f t="shared" si="1681"/>
        <v>42647.02805359866</v>
      </c>
      <c r="AU303" s="94">
        <f t="shared" si="1681"/>
        <v>47394.577552929608</v>
      </c>
      <c r="AV303" s="94">
        <f t="shared" si="1681"/>
        <v>50679.473569648399</v>
      </c>
      <c r="AW303" s="94">
        <f t="shared" si="1681"/>
        <v>53727.948011407323</v>
      </c>
      <c r="AX303" s="94">
        <f t="shared" si="1681"/>
        <v>57052.403301003251</v>
      </c>
      <c r="AY303" s="94">
        <f t="shared" si="1681"/>
        <v>60570.663258913097</v>
      </c>
      <c r="AZ303" s="94">
        <f t="shared" si="1681"/>
        <v>62746.163258913097</v>
      </c>
      <c r="BA303" s="94">
        <f t="shared" si="1681"/>
        <v>64695.193258913096</v>
      </c>
      <c r="BB303" s="94">
        <f t="shared" si="1681"/>
        <v>66339.3932589131</v>
      </c>
      <c r="BC303" s="94">
        <f t="shared" si="1681"/>
        <v>67722.623258913096</v>
      </c>
      <c r="BD303" s="94">
        <f t="shared" si="1681"/>
        <v>-3352.5357238902361</v>
      </c>
      <c r="BE303" s="94">
        <f t="shared" si="1681"/>
        <v>-4478.7607225222246</v>
      </c>
      <c r="BF303" s="94">
        <f t="shared" si="1681"/>
        <v>-5872.6236075841543</v>
      </c>
      <c r="BG303" s="94">
        <f t="shared" si="1681"/>
        <v>-7558.3649120682685</v>
      </c>
      <c r="BH303" s="94">
        <f t="shared" si="1681"/>
        <v>-9594.9366488457235</v>
      </c>
      <c r="BI303" s="94">
        <f t="shared" si="1681"/>
        <v>-11627.254742528161</v>
      </c>
      <c r="BJ303" s="94">
        <f t="shared" si="1681"/>
        <v>-13054.081375258222</v>
      </c>
      <c r="BK303" s="94">
        <f t="shared" si="1681"/>
        <v>-13439.48112082341</v>
      </c>
      <c r="BL303" s="94">
        <f t="shared" si="1681"/>
        <v>-13890.391120823409</v>
      </c>
      <c r="BM303" s="94">
        <f t="shared" si="1681"/>
        <v>-14730.701120823409</v>
      </c>
      <c r="BN303" s="94">
        <f t="shared" si="1681"/>
        <v>-15206.57112082341</v>
      </c>
      <c r="BO303" s="94">
        <f t="shared" si="1681"/>
        <v>-14857.81112082341</v>
      </c>
      <c r="BP303" s="94">
        <f t="shared" ref="BP303:DS303" si="1682">BP293+BP302</f>
        <v>-1196.1213752582225</v>
      </c>
      <c r="BQ303" s="94">
        <f t="shared" si="1682"/>
        <v>-1423.5013752582227</v>
      </c>
      <c r="BR303" s="94">
        <f t="shared" si="1682"/>
        <v>-1376.6513752582227</v>
      </c>
      <c r="BS303" s="94">
        <f t="shared" si="1682"/>
        <v>-398.14137525822275</v>
      </c>
      <c r="BT303" s="94">
        <f t="shared" si="1682"/>
        <v>1895.3686247417775</v>
      </c>
      <c r="BU303" s="94">
        <f t="shared" si="1682"/>
        <v>3602.5786247417773</v>
      </c>
      <c r="BV303" s="94">
        <f t="shared" si="1682"/>
        <v>3986.358624741777</v>
      </c>
      <c r="BW303" s="94">
        <f t="shared" si="1682"/>
        <v>4793.1786247417767</v>
      </c>
      <c r="BX303" s="94">
        <f t="shared" si="1682"/>
        <v>6425.9386247417769</v>
      </c>
      <c r="BY303" s="94">
        <f t="shared" si="1682"/>
        <v>8728.2786247417771</v>
      </c>
      <c r="BZ303" s="94">
        <f t="shared" si="1682"/>
        <v>11788.378624741777</v>
      </c>
      <c r="CA303" s="94">
        <f t="shared" si="1682"/>
        <v>16767.618624741779</v>
      </c>
      <c r="CB303" s="94">
        <f t="shared" si="1682"/>
        <v>19035.250000000004</v>
      </c>
      <c r="CC303" s="94">
        <f t="shared" si="1682"/>
        <v>26080.110000000004</v>
      </c>
      <c r="CD303" s="94">
        <f t="shared" si="1682"/>
        <v>32630.330000000005</v>
      </c>
      <c r="CE303" s="94">
        <f t="shared" si="1682"/>
        <v>39657.140000000007</v>
      </c>
      <c r="CF303" s="94">
        <f t="shared" si="1682"/>
        <v>47299.840000000004</v>
      </c>
      <c r="CG303" s="94">
        <f t="shared" si="1682"/>
        <v>53437.01</v>
      </c>
      <c r="CH303" s="94">
        <f t="shared" si="1682"/>
        <v>58585.97</v>
      </c>
      <c r="CI303" s="94">
        <f t="shared" si="1682"/>
        <v>64185.98</v>
      </c>
      <c r="CJ303" s="94">
        <f t="shared" ref="CJ303:CU303" si="1683">CJ293+CJ302</f>
        <v>69457.25</v>
      </c>
      <c r="CK303" s="94">
        <f t="shared" si="1683"/>
        <v>75397.59</v>
      </c>
      <c r="CL303" s="94">
        <f t="shared" si="1683"/>
        <v>81666.89</v>
      </c>
      <c r="CM303" s="94">
        <f t="shared" si="1683"/>
        <v>88619.92</v>
      </c>
      <c r="CN303" s="94">
        <f t="shared" si="1683"/>
        <v>31912.799999999996</v>
      </c>
      <c r="CO303" s="94">
        <f t="shared" si="1683"/>
        <v>39606.359999999993</v>
      </c>
      <c r="CP303" s="94">
        <f t="shared" si="1683"/>
        <v>45294.80999999999</v>
      </c>
      <c r="CQ303" s="94">
        <f t="shared" si="1683"/>
        <v>51278.779999999992</v>
      </c>
      <c r="CR303" s="94">
        <f t="shared" si="1683"/>
        <v>57726.579999999994</v>
      </c>
      <c r="CS303" s="94">
        <f t="shared" si="1683"/>
        <v>63568.399999999994</v>
      </c>
      <c r="CT303" s="94">
        <f t="shared" si="1683"/>
        <v>68759.929999999993</v>
      </c>
      <c r="CU303" s="94">
        <f t="shared" si="1683"/>
        <v>74620.149999999994</v>
      </c>
      <c r="CV303" s="94">
        <f t="shared" ref="CV303:DH303" si="1684">CV293+CV302</f>
        <v>82535.37999999999</v>
      </c>
      <c r="CW303" s="94">
        <f t="shared" si="1684"/>
        <v>92126.48</v>
      </c>
      <c r="CX303" s="94">
        <f t="shared" si="1684"/>
        <v>101836.98</v>
      </c>
      <c r="CY303" s="94">
        <f t="shared" si="1684"/>
        <v>112493.25</v>
      </c>
      <c r="CZ303" s="94">
        <f t="shared" si="1684"/>
        <v>50288.08</v>
      </c>
      <c r="DA303" s="94">
        <f t="shared" si="1684"/>
        <v>62569.01</v>
      </c>
      <c r="DB303" s="94">
        <f t="shared" si="1684"/>
        <v>74176.42</v>
      </c>
      <c r="DC303" s="94">
        <f t="shared" si="1684"/>
        <v>85977.47</v>
      </c>
      <c r="DD303" s="94">
        <f t="shared" si="1684"/>
        <v>98204.15</v>
      </c>
      <c r="DE303" s="94">
        <f t="shared" si="1684"/>
        <v>109329.84999999999</v>
      </c>
      <c r="DF303" s="94">
        <f t="shared" si="1684"/>
        <v>118605.60999999999</v>
      </c>
      <c r="DG303" s="94">
        <f t="shared" si="1684"/>
        <v>127636.01999999999</v>
      </c>
      <c r="DH303" s="94">
        <f t="shared" si="1684"/>
        <v>137199.06</v>
      </c>
      <c r="DI303" s="94">
        <f t="shared" si="1682"/>
        <v>147372.87</v>
      </c>
      <c r="DJ303" s="94">
        <f t="shared" si="1682"/>
        <v>157887.69</v>
      </c>
      <c r="DK303" s="94">
        <f t="shared" si="1682"/>
        <v>169209.18</v>
      </c>
      <c r="DL303" s="94">
        <f t="shared" si="1682"/>
        <v>53417.66</v>
      </c>
      <c r="DM303" s="94">
        <f t="shared" si="1682"/>
        <v>64550.920000000006</v>
      </c>
      <c r="DN303" s="94">
        <f t="shared" si="1682"/>
        <v>76538.720000000001</v>
      </c>
      <c r="DO303" s="94">
        <f t="shared" si="1682"/>
        <v>88038.84</v>
      </c>
      <c r="DP303" s="94">
        <f t="shared" si="1682"/>
        <v>99066.08</v>
      </c>
      <c r="DQ303" s="94">
        <f t="shared" si="1682"/>
        <v>112243.15</v>
      </c>
      <c r="DR303" s="94">
        <f t="shared" si="1682"/>
        <v>122517.73999999999</v>
      </c>
      <c r="DS303" s="94">
        <f t="shared" si="1682"/>
        <v>132089.74</v>
      </c>
      <c r="DT303" s="94">
        <f t="shared" ref="DT303:DW303" si="1685">DT293+DT302</f>
        <v>142667.04999999999</v>
      </c>
      <c r="DU303" s="94">
        <f t="shared" si="1685"/>
        <v>148381.44</v>
      </c>
      <c r="DV303" s="94">
        <f t="shared" si="1685"/>
        <v>147397.64000000001</v>
      </c>
      <c r="DW303" s="94">
        <f t="shared" si="1685"/>
        <v>144050.04</v>
      </c>
      <c r="DX303" s="94">
        <f t="shared" ref="DX303:EG303" si="1686">DX293+DX302</f>
        <v>13173.200000000012</v>
      </c>
      <c r="DY303" s="94">
        <f t="shared" si="1686"/>
        <v>16713.930000000011</v>
      </c>
      <c r="DZ303" s="94">
        <f t="shared" si="1686"/>
        <v>22276.790000000012</v>
      </c>
      <c r="EA303" s="94">
        <f t="shared" si="1686"/>
        <v>28032.44000000001</v>
      </c>
      <c r="EB303" s="94">
        <f t="shared" si="1686"/>
        <v>32896.62000000001</v>
      </c>
      <c r="EC303" s="94">
        <f t="shared" si="1686"/>
        <v>35120.150000000009</v>
      </c>
      <c r="ED303" s="94">
        <f t="shared" si="1686"/>
        <v>30980.850000000009</v>
      </c>
      <c r="EE303" s="94">
        <f t="shared" si="1686"/>
        <v>18783.790000000008</v>
      </c>
      <c r="EF303" s="94">
        <f t="shared" si="1686"/>
        <v>-3465.6899999999914</v>
      </c>
      <c r="EG303" s="94">
        <f t="shared" si="1686"/>
        <v>-35012.619999999995</v>
      </c>
      <c r="EH303" s="94">
        <f t="shared" ref="EH303:EI303" si="1687">EH293+EH302</f>
        <v>-35012.619999999995</v>
      </c>
      <c r="EI303" s="94">
        <f t="shared" si="1687"/>
        <v>-35012.619999999995</v>
      </c>
    </row>
    <row r="304" spans="1:139" x14ac:dyDescent="0.2">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c r="AO304" s="91"/>
      <c r="AP304" s="91"/>
      <c r="AQ304" s="91"/>
      <c r="AR304" s="91"/>
      <c r="AS304" s="91"/>
      <c r="AT304" s="91"/>
      <c r="AU304" s="91"/>
      <c r="AV304" s="91"/>
      <c r="AW304" s="91"/>
      <c r="AX304" s="91"/>
      <c r="AY304" s="91"/>
      <c r="AZ304" s="91"/>
      <c r="BA304" s="91"/>
      <c r="BB304" s="91"/>
      <c r="BC304" s="91"/>
      <c r="BD304" s="91"/>
      <c r="BE304" s="91"/>
      <c r="BF304" s="91"/>
      <c r="BG304" s="91"/>
      <c r="BH304" s="91"/>
      <c r="BI304" s="91"/>
      <c r="BJ304" s="91"/>
      <c r="BK304" s="91"/>
      <c r="BL304" s="91"/>
      <c r="BM304" s="91"/>
      <c r="BN304" s="91"/>
      <c r="BO304" s="91"/>
      <c r="BP304" s="91"/>
      <c r="BQ304" s="91"/>
      <c r="BR304" s="91"/>
      <c r="BS304" s="91"/>
      <c r="BT304" s="91"/>
      <c r="BU304" s="91"/>
      <c r="BV304" s="91"/>
      <c r="BW304" s="91"/>
      <c r="BX304" s="91"/>
      <c r="BY304" s="91"/>
      <c r="BZ304" s="91"/>
      <c r="CA304" s="91"/>
      <c r="CB304" s="91"/>
      <c r="CC304" s="91"/>
      <c r="CD304" s="91"/>
      <c r="CE304" s="91"/>
      <c r="CF304" s="91"/>
      <c r="CG304" s="91"/>
      <c r="CH304" s="91"/>
      <c r="CI304" s="91"/>
      <c r="CJ304" s="91"/>
      <c r="CK304" s="91"/>
      <c r="CL304" s="91"/>
      <c r="CM304" s="91"/>
      <c r="CN304" s="91"/>
      <c r="CO304" s="91"/>
      <c r="CP304" s="91"/>
      <c r="CQ304" s="91"/>
      <c r="CR304" s="91"/>
      <c r="CS304" s="91"/>
      <c r="CT304" s="91"/>
      <c r="CU304" s="91"/>
      <c r="CV304" s="91"/>
      <c r="CW304" s="91"/>
      <c r="CX304" s="91"/>
      <c r="CY304" s="91"/>
      <c r="CZ304" s="91"/>
      <c r="DA304" s="91"/>
      <c r="DB304" s="91"/>
      <c r="DC304" s="91"/>
      <c r="DD304" s="91"/>
      <c r="DE304" s="91"/>
      <c r="DF304" s="91"/>
      <c r="DG304" s="91"/>
      <c r="DH304" s="91"/>
      <c r="DI304" s="91"/>
      <c r="DJ304" s="91"/>
      <c r="DK304" s="91"/>
      <c r="DL304" s="91"/>
      <c r="DM304" s="91"/>
      <c r="DN304" s="91"/>
      <c r="DO304" s="91"/>
      <c r="DP304" s="91"/>
      <c r="DQ304" s="91"/>
      <c r="DR304" s="91"/>
      <c r="DS304" s="91"/>
      <c r="DT304" s="91"/>
      <c r="DU304" s="91"/>
      <c r="DV304" s="91"/>
      <c r="DW304" s="91"/>
      <c r="DX304" s="91"/>
      <c r="DY304" s="91"/>
      <c r="DZ304" s="91"/>
      <c r="EA304" s="91"/>
      <c r="EB304" s="91"/>
      <c r="EC304" s="91"/>
      <c r="ED304" s="91"/>
      <c r="EE304" s="91"/>
      <c r="EF304" s="91"/>
      <c r="EG304" s="91"/>
      <c r="EH304" s="91"/>
      <c r="EI304" s="91"/>
    </row>
    <row r="305" spans="1:139" ht="10.5" x14ac:dyDescent="0.25">
      <c r="A305" s="89" t="s">
        <v>177</v>
      </c>
      <c r="C305" s="91">
        <v>18237401</v>
      </c>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c r="AO305" s="90"/>
      <c r="AP305" s="90"/>
      <c r="AQ305" s="90"/>
      <c r="AR305" s="90"/>
      <c r="AS305" s="90"/>
      <c r="AT305" s="90"/>
      <c r="AU305" s="90"/>
      <c r="AV305" s="90"/>
      <c r="AW305" s="90"/>
      <c r="AX305" s="90"/>
      <c r="AY305" s="90"/>
      <c r="AZ305" s="90"/>
      <c r="BA305" s="90"/>
      <c r="BB305" s="90"/>
      <c r="BC305" s="90"/>
      <c r="BD305" s="90"/>
      <c r="BE305" s="90"/>
      <c r="BF305" s="90"/>
      <c r="BG305" s="90"/>
      <c r="BH305" s="90"/>
      <c r="BI305" s="90"/>
      <c r="BJ305" s="90"/>
      <c r="BK305" s="90"/>
      <c r="BL305" s="90"/>
      <c r="BM305" s="90"/>
      <c r="BN305" s="90"/>
      <c r="BO305" s="90"/>
      <c r="BP305" s="90"/>
      <c r="BQ305" s="90"/>
      <c r="BR305" s="90"/>
      <c r="BS305" s="90"/>
      <c r="BT305" s="90"/>
      <c r="BU305" s="90"/>
      <c r="BV305" s="90"/>
      <c r="BW305" s="90"/>
      <c r="BX305" s="90"/>
      <c r="BY305" s="90"/>
      <c r="BZ305" s="90"/>
      <c r="CA305" s="90"/>
      <c r="CB305" s="90"/>
      <c r="CC305" s="90"/>
      <c r="CD305" s="90"/>
      <c r="CE305" s="90"/>
      <c r="CF305" s="90"/>
      <c r="CG305" s="90"/>
      <c r="DV305" s="92"/>
      <c r="DW305" s="92"/>
      <c r="DX305" s="92"/>
      <c r="DY305" s="92"/>
      <c r="DZ305" s="92"/>
      <c r="EA305" s="92"/>
      <c r="EB305" s="92"/>
      <c r="EC305" s="92"/>
      <c r="ED305" s="92"/>
      <c r="EE305" s="92"/>
      <c r="EF305" s="92"/>
      <c r="EG305" s="92"/>
      <c r="EH305" s="92"/>
      <c r="EI305" s="92"/>
    </row>
    <row r="306" spans="1:139" x14ac:dyDescent="0.2">
      <c r="B306" s="90" t="s">
        <v>149</v>
      </c>
      <c r="C306" s="91">
        <v>25400691</v>
      </c>
      <c r="D306" s="94">
        <v>0</v>
      </c>
      <c r="E306" s="94">
        <f t="shared" ref="E306:AJ306" si="1688">D312</f>
        <v>0</v>
      </c>
      <c r="F306" s="94">
        <f t="shared" si="1688"/>
        <v>0</v>
      </c>
      <c r="G306" s="94">
        <f t="shared" si="1688"/>
        <v>0</v>
      </c>
      <c r="H306" s="94">
        <f t="shared" si="1688"/>
        <v>0</v>
      </c>
      <c r="I306" s="94">
        <f t="shared" si="1688"/>
        <v>0</v>
      </c>
      <c r="J306" s="94">
        <f t="shared" si="1688"/>
        <v>0</v>
      </c>
      <c r="K306" s="94">
        <f t="shared" si="1688"/>
        <v>0</v>
      </c>
      <c r="L306" s="94">
        <f t="shared" si="1688"/>
        <v>0</v>
      </c>
      <c r="M306" s="94">
        <f t="shared" si="1688"/>
        <v>0</v>
      </c>
      <c r="N306" s="94">
        <f t="shared" si="1688"/>
        <v>0</v>
      </c>
      <c r="O306" s="94">
        <f t="shared" si="1688"/>
        <v>0</v>
      </c>
      <c r="P306" s="94">
        <f t="shared" si="1688"/>
        <v>0</v>
      </c>
      <c r="Q306" s="94">
        <f t="shared" si="1688"/>
        <v>0</v>
      </c>
      <c r="R306" s="94">
        <f t="shared" si="1688"/>
        <v>0</v>
      </c>
      <c r="S306" s="94">
        <f t="shared" si="1688"/>
        <v>0</v>
      </c>
      <c r="T306" s="94">
        <f t="shared" si="1688"/>
        <v>0</v>
      </c>
      <c r="U306" s="94">
        <f t="shared" si="1688"/>
        <v>0</v>
      </c>
      <c r="V306" s="94">
        <f t="shared" si="1688"/>
        <v>0</v>
      </c>
      <c r="W306" s="94">
        <f t="shared" si="1688"/>
        <v>0</v>
      </c>
      <c r="X306" s="94">
        <f t="shared" si="1688"/>
        <v>0</v>
      </c>
      <c r="Y306" s="94">
        <f t="shared" si="1688"/>
        <v>0</v>
      </c>
      <c r="Z306" s="94">
        <f t="shared" si="1688"/>
        <v>0</v>
      </c>
      <c r="AA306" s="94">
        <f t="shared" si="1688"/>
        <v>0</v>
      </c>
      <c r="AB306" s="94">
        <f t="shared" si="1688"/>
        <v>0</v>
      </c>
      <c r="AC306" s="94">
        <f t="shared" si="1688"/>
        <v>0</v>
      </c>
      <c r="AD306" s="94">
        <f t="shared" si="1688"/>
        <v>0</v>
      </c>
      <c r="AE306" s="94">
        <f t="shared" si="1688"/>
        <v>0</v>
      </c>
      <c r="AF306" s="94">
        <f t="shared" si="1688"/>
        <v>0</v>
      </c>
      <c r="AG306" s="94">
        <f t="shared" si="1688"/>
        <v>0</v>
      </c>
      <c r="AH306" s="94">
        <f t="shared" si="1688"/>
        <v>0</v>
      </c>
      <c r="AI306" s="94">
        <f t="shared" si="1688"/>
        <v>0</v>
      </c>
      <c r="AJ306" s="94">
        <f t="shared" si="1688"/>
        <v>0</v>
      </c>
      <c r="AK306" s="94">
        <f t="shared" ref="AK306:BP306" si="1689">AJ312</f>
        <v>0</v>
      </c>
      <c r="AL306" s="94">
        <f t="shared" si="1689"/>
        <v>0</v>
      </c>
      <c r="AM306" s="94">
        <f t="shared" si="1689"/>
        <v>0</v>
      </c>
      <c r="AN306" s="94">
        <f t="shared" si="1689"/>
        <v>0</v>
      </c>
      <c r="AO306" s="94">
        <f t="shared" si="1689"/>
        <v>0</v>
      </c>
      <c r="AP306" s="94">
        <f t="shared" si="1689"/>
        <v>0</v>
      </c>
      <c r="AQ306" s="94">
        <f t="shared" si="1689"/>
        <v>0</v>
      </c>
      <c r="AR306" s="94">
        <f t="shared" si="1689"/>
        <v>0</v>
      </c>
      <c r="AS306" s="94">
        <f t="shared" si="1689"/>
        <v>0</v>
      </c>
      <c r="AT306" s="94">
        <f t="shared" si="1689"/>
        <v>0</v>
      </c>
      <c r="AU306" s="94">
        <f t="shared" si="1689"/>
        <v>0</v>
      </c>
      <c r="AV306" s="94">
        <f t="shared" si="1689"/>
        <v>0</v>
      </c>
      <c r="AW306" s="94">
        <f t="shared" si="1689"/>
        <v>0</v>
      </c>
      <c r="AX306" s="94">
        <f t="shared" si="1689"/>
        <v>0</v>
      </c>
      <c r="AY306" s="94">
        <f t="shared" si="1689"/>
        <v>0</v>
      </c>
      <c r="AZ306" s="94">
        <f t="shared" si="1689"/>
        <v>0</v>
      </c>
      <c r="BA306" s="94">
        <f t="shared" si="1689"/>
        <v>0</v>
      </c>
      <c r="BB306" s="94">
        <f t="shared" si="1689"/>
        <v>0</v>
      </c>
      <c r="BC306" s="94">
        <f t="shared" si="1689"/>
        <v>0</v>
      </c>
      <c r="BD306" s="94">
        <f t="shared" si="1689"/>
        <v>0</v>
      </c>
      <c r="BE306" s="94">
        <f t="shared" si="1689"/>
        <v>0</v>
      </c>
      <c r="BF306" s="94">
        <f t="shared" si="1689"/>
        <v>0</v>
      </c>
      <c r="BG306" s="94">
        <f t="shared" si="1689"/>
        <v>0</v>
      </c>
      <c r="BH306" s="94">
        <f t="shared" si="1689"/>
        <v>0</v>
      </c>
      <c r="BI306" s="94">
        <f t="shared" si="1689"/>
        <v>0</v>
      </c>
      <c r="BJ306" s="94">
        <f t="shared" si="1689"/>
        <v>0</v>
      </c>
      <c r="BK306" s="94">
        <f t="shared" si="1689"/>
        <v>0</v>
      </c>
      <c r="BL306" s="94">
        <f t="shared" si="1689"/>
        <v>-40.18143303371297</v>
      </c>
      <c r="BM306" s="94">
        <f t="shared" si="1689"/>
        <v>47514.417704966283</v>
      </c>
      <c r="BN306" s="94">
        <f t="shared" si="1689"/>
        <v>51793.967704966286</v>
      </c>
      <c r="BO306" s="94">
        <f t="shared" si="1689"/>
        <v>55855.977704966288</v>
      </c>
      <c r="BP306" s="94">
        <f t="shared" si="1689"/>
        <v>60008.717704966286</v>
      </c>
      <c r="BQ306" s="94">
        <f t="shared" ref="BQ306:CJ306" si="1690">BP312</f>
        <v>18148.190000000002</v>
      </c>
      <c r="BR306" s="94">
        <f t="shared" si="1690"/>
        <v>20893.750000000004</v>
      </c>
      <c r="BS306" s="94">
        <f t="shared" si="1690"/>
        <v>23517.58</v>
      </c>
      <c r="BT306" s="94">
        <f t="shared" si="1690"/>
        <v>25878.600000000002</v>
      </c>
      <c r="BU306" s="94">
        <f t="shared" si="1690"/>
        <v>27995.270000000004</v>
      </c>
      <c r="BV306" s="94">
        <f t="shared" si="1690"/>
        <v>29999.530000000002</v>
      </c>
      <c r="BW306" s="94">
        <f t="shared" si="1690"/>
        <v>31756.590000000004</v>
      </c>
      <c r="BX306" s="94">
        <f t="shared" si="1690"/>
        <v>33274.320000000007</v>
      </c>
      <c r="BY306" s="94">
        <f t="shared" si="1690"/>
        <v>34628.530000000006</v>
      </c>
      <c r="BZ306" s="94">
        <f t="shared" si="1690"/>
        <v>35698.160000000003</v>
      </c>
      <c r="CA306" s="94">
        <f t="shared" si="1690"/>
        <v>36477.570000000007</v>
      </c>
      <c r="CB306" s="94">
        <f t="shared" si="1690"/>
        <v>37022.590000000004</v>
      </c>
      <c r="CC306" s="94">
        <f t="shared" si="1690"/>
        <v>4140.6899999999951</v>
      </c>
      <c r="CD306" s="94">
        <f t="shared" si="1690"/>
        <v>4501.4199999999946</v>
      </c>
      <c r="CE306" s="94">
        <f t="shared" si="1690"/>
        <v>4833.7999999999947</v>
      </c>
      <c r="CF306" s="94">
        <f t="shared" si="1690"/>
        <v>5129.7199999999948</v>
      </c>
      <c r="CG306" s="94">
        <f t="shared" si="1690"/>
        <v>5393.2799999999952</v>
      </c>
      <c r="CH306" s="94">
        <f t="shared" si="1690"/>
        <v>5626.0499999999956</v>
      </c>
      <c r="CI306" s="94">
        <f t="shared" si="1690"/>
        <v>5823.1599999999953</v>
      </c>
      <c r="CJ306" s="94">
        <f t="shared" si="1690"/>
        <v>5989.3999999999951</v>
      </c>
      <c r="CK306" s="94">
        <f t="shared" ref="CK306" si="1691">CJ312</f>
        <v>6119.4599999999955</v>
      </c>
      <c r="CL306" s="94">
        <f t="shared" ref="CL306" si="1692">CK312</f>
        <v>6208.4099999999953</v>
      </c>
      <c r="CM306" s="94">
        <f t="shared" ref="CM306" si="1693">CL312</f>
        <v>6271.0299999999952</v>
      </c>
      <c r="CN306" s="94">
        <f t="shared" ref="CN306" si="1694">CM312</f>
        <v>6208.4099999999953</v>
      </c>
      <c r="CO306" s="94">
        <f t="shared" ref="CO306" si="1695">CN312</f>
        <v>0</v>
      </c>
      <c r="CP306" s="94">
        <f t="shared" ref="CP306" si="1696">CO312</f>
        <v>0</v>
      </c>
      <c r="CQ306" s="94">
        <f t="shared" ref="CQ306" si="1697">CP312</f>
        <v>0</v>
      </c>
      <c r="CR306" s="94">
        <f t="shared" ref="CR306" si="1698">CQ312</f>
        <v>0</v>
      </c>
      <c r="CS306" s="94">
        <f t="shared" ref="CS306" si="1699">CR312</f>
        <v>0</v>
      </c>
      <c r="CT306" s="94">
        <f t="shared" ref="CT306" si="1700">CS312</f>
        <v>0</v>
      </c>
      <c r="CU306" s="94">
        <f t="shared" ref="CU306" si="1701">CT312</f>
        <v>0</v>
      </c>
      <c r="CV306" s="94">
        <f t="shared" ref="CV306" si="1702">CU312</f>
        <v>0</v>
      </c>
      <c r="CW306" s="94">
        <f t="shared" ref="CW306" si="1703">CV312</f>
        <v>0</v>
      </c>
      <c r="CX306" s="94">
        <f t="shared" ref="CX306" si="1704">CW312</f>
        <v>0</v>
      </c>
      <c r="CY306" s="94">
        <f t="shared" ref="CY306" si="1705">CX312</f>
        <v>0</v>
      </c>
      <c r="CZ306" s="94">
        <f t="shared" ref="CZ306" si="1706">CY312</f>
        <v>0</v>
      </c>
      <c r="DA306" s="94">
        <f t="shared" ref="DA306" si="1707">CZ312</f>
        <v>0</v>
      </c>
      <c r="DB306" s="94">
        <f t="shared" ref="DB306" si="1708">DA312</f>
        <v>0</v>
      </c>
      <c r="DC306" s="94">
        <f t="shared" ref="DC306" si="1709">DB312</f>
        <v>0</v>
      </c>
      <c r="DD306" s="94">
        <f t="shared" ref="DD306" si="1710">DC312</f>
        <v>0</v>
      </c>
      <c r="DE306" s="94">
        <f t="shared" ref="DE306" si="1711">DD312</f>
        <v>0</v>
      </c>
      <c r="DF306" s="94">
        <f t="shared" ref="DF306" si="1712">DE312</f>
        <v>0</v>
      </c>
      <c r="DG306" s="94">
        <f t="shared" ref="DG306" si="1713">DF312</f>
        <v>0</v>
      </c>
      <c r="DH306" s="94">
        <f t="shared" ref="DH306" si="1714">DG312</f>
        <v>0</v>
      </c>
      <c r="DI306" s="94">
        <f t="shared" ref="DI306" si="1715">DH312</f>
        <v>0</v>
      </c>
      <c r="DJ306" s="94">
        <f t="shared" ref="DJ306" si="1716">DI312</f>
        <v>0</v>
      </c>
      <c r="DK306" s="94">
        <f t="shared" ref="DK306" si="1717">DJ312</f>
        <v>0</v>
      </c>
      <c r="DL306" s="94">
        <f t="shared" ref="DL306" si="1718">DK312</f>
        <v>0</v>
      </c>
      <c r="DM306" s="94">
        <f t="shared" ref="DM306" si="1719">DL312</f>
        <v>0</v>
      </c>
      <c r="DN306" s="94">
        <f t="shared" ref="DN306" si="1720">DM312</f>
        <v>0</v>
      </c>
      <c r="DO306" s="94">
        <f t="shared" ref="DO306" si="1721">DN312</f>
        <v>0</v>
      </c>
      <c r="DP306" s="94">
        <f t="shared" ref="DP306" si="1722">DO312</f>
        <v>0</v>
      </c>
      <c r="DQ306" s="94">
        <f t="shared" ref="DQ306" si="1723">DP312</f>
        <v>0</v>
      </c>
      <c r="DR306" s="94">
        <f t="shared" ref="DR306" si="1724">DQ312</f>
        <v>0</v>
      </c>
      <c r="DS306" s="94">
        <f t="shared" ref="DS306" si="1725">DR312</f>
        <v>0</v>
      </c>
      <c r="DT306" s="94">
        <f t="shared" ref="DT306" si="1726">DS312</f>
        <v>0</v>
      </c>
      <c r="DU306" s="94">
        <f t="shared" ref="DU306" si="1727">DT312</f>
        <v>0</v>
      </c>
      <c r="DV306" s="94">
        <f t="shared" ref="DV306" si="1728">DU312</f>
        <v>0</v>
      </c>
      <c r="DW306" s="94">
        <f t="shared" ref="DW306" si="1729">DV312</f>
        <v>0</v>
      </c>
      <c r="DX306" s="94">
        <f t="shared" ref="DX306" si="1730">DW312</f>
        <v>0</v>
      </c>
      <c r="DY306" s="94">
        <f t="shared" ref="DY306" si="1731">DX312</f>
        <v>0</v>
      </c>
      <c r="DZ306" s="94">
        <f t="shared" ref="DZ306" si="1732">DY312</f>
        <v>0</v>
      </c>
      <c r="EA306" s="94">
        <f t="shared" ref="EA306" si="1733">DZ312</f>
        <v>0</v>
      </c>
      <c r="EB306" s="94">
        <f t="shared" ref="EB306" si="1734">EA312</f>
        <v>0</v>
      </c>
      <c r="EC306" s="94">
        <f t="shared" ref="EC306" si="1735">EB312</f>
        <v>0</v>
      </c>
      <c r="ED306" s="94">
        <f t="shared" ref="ED306" si="1736">EC312</f>
        <v>0</v>
      </c>
      <c r="EE306" s="94">
        <f t="shared" ref="EE306" si="1737">ED312</f>
        <v>0</v>
      </c>
      <c r="EF306" s="94">
        <f t="shared" ref="EF306" si="1738">EE312</f>
        <v>0</v>
      </c>
      <c r="EG306" s="94">
        <f t="shared" ref="EG306" si="1739">EF312</f>
        <v>0</v>
      </c>
      <c r="EH306" s="94">
        <f t="shared" ref="EH306" si="1740">EG312</f>
        <v>0</v>
      </c>
      <c r="EI306" s="94">
        <f t="shared" ref="EI306" si="1741">EH312</f>
        <v>0</v>
      </c>
    </row>
    <row r="307" spans="1:139" x14ac:dyDescent="0.2">
      <c r="B307" s="90" t="s">
        <v>150</v>
      </c>
      <c r="C307" s="90"/>
      <c r="D307" s="22">
        <v>0</v>
      </c>
      <c r="E307" s="22">
        <v>0</v>
      </c>
      <c r="F307" s="22">
        <v>0</v>
      </c>
      <c r="G307" s="22">
        <v>0</v>
      </c>
      <c r="H307" s="22">
        <v>0</v>
      </c>
      <c r="I307" s="22">
        <v>0</v>
      </c>
      <c r="J307" s="22">
        <v>0</v>
      </c>
      <c r="K307" s="22">
        <v>0</v>
      </c>
      <c r="L307" s="22">
        <v>0</v>
      </c>
      <c r="M307" s="22">
        <v>0</v>
      </c>
      <c r="N307" s="22">
        <v>0</v>
      </c>
      <c r="O307" s="22">
        <v>0</v>
      </c>
      <c r="P307" s="22">
        <v>0</v>
      </c>
      <c r="Q307" s="22">
        <v>0</v>
      </c>
      <c r="R307" s="22">
        <v>0</v>
      </c>
      <c r="S307" s="22">
        <v>0</v>
      </c>
      <c r="T307" s="22">
        <v>0</v>
      </c>
      <c r="U307" s="22">
        <v>0</v>
      </c>
      <c r="V307" s="22">
        <v>0</v>
      </c>
      <c r="W307" s="22">
        <v>0</v>
      </c>
      <c r="X307" s="22">
        <v>0</v>
      </c>
      <c r="Y307" s="22">
        <v>0</v>
      </c>
      <c r="Z307" s="22">
        <v>0</v>
      </c>
      <c r="AA307" s="22">
        <v>0</v>
      </c>
      <c r="AB307" s="22">
        <v>0</v>
      </c>
      <c r="AC307" s="22">
        <v>0</v>
      </c>
      <c r="AD307" s="22">
        <v>0</v>
      </c>
      <c r="AE307" s="22">
        <v>0</v>
      </c>
      <c r="AF307" s="22">
        <v>0</v>
      </c>
      <c r="AG307" s="22">
        <v>0</v>
      </c>
      <c r="AH307" s="22">
        <v>0</v>
      </c>
      <c r="AI307" s="22">
        <v>0</v>
      </c>
      <c r="AJ307" s="22">
        <v>0</v>
      </c>
      <c r="AK307" s="22">
        <v>0</v>
      </c>
      <c r="AL307" s="22">
        <v>0</v>
      </c>
      <c r="AM307" s="22">
        <v>0</v>
      </c>
      <c r="AN307" s="22">
        <v>0</v>
      </c>
      <c r="AO307" s="22">
        <v>0</v>
      </c>
      <c r="AP307" s="22">
        <v>0</v>
      </c>
      <c r="AQ307" s="22">
        <v>0</v>
      </c>
      <c r="AR307" s="22">
        <v>0</v>
      </c>
      <c r="AS307" s="22">
        <v>0</v>
      </c>
      <c r="AT307" s="22">
        <v>0</v>
      </c>
      <c r="AU307" s="22">
        <v>0</v>
      </c>
      <c r="AV307" s="22">
        <v>0</v>
      </c>
      <c r="AW307" s="22">
        <v>0</v>
      </c>
      <c r="AX307" s="22">
        <v>0</v>
      </c>
      <c r="AY307" s="22">
        <v>0</v>
      </c>
      <c r="AZ307" s="22">
        <v>0</v>
      </c>
      <c r="BA307" s="22">
        <v>0</v>
      </c>
      <c r="BB307" s="22">
        <v>0</v>
      </c>
      <c r="BC307" s="22">
        <v>0</v>
      </c>
      <c r="BD307" s="22">
        <v>0</v>
      </c>
      <c r="BE307" s="22">
        <v>0</v>
      </c>
      <c r="BF307" s="22">
        <v>0</v>
      </c>
      <c r="BG307" s="22">
        <v>0</v>
      </c>
      <c r="BH307" s="22">
        <v>0</v>
      </c>
      <c r="BI307" s="22">
        <v>0</v>
      </c>
      <c r="BJ307" s="22">
        <v>0</v>
      </c>
      <c r="BK307" s="22">
        <v>0</v>
      </c>
      <c r="BL307" s="22">
        <v>0</v>
      </c>
      <c r="BM307" s="22">
        <v>0</v>
      </c>
      <c r="BN307" s="22">
        <v>0</v>
      </c>
      <c r="BO307" s="22">
        <v>0</v>
      </c>
      <c r="BP307" s="22">
        <v>-45312.897704966286</v>
      </c>
      <c r="BQ307" s="22">
        <v>0</v>
      </c>
      <c r="BR307" s="22">
        <v>0</v>
      </c>
      <c r="BS307" s="22">
        <v>0</v>
      </c>
      <c r="BT307" s="22">
        <v>0</v>
      </c>
      <c r="BU307" s="22">
        <v>0</v>
      </c>
      <c r="BV307" s="22">
        <v>0</v>
      </c>
      <c r="BW307" s="22">
        <v>0</v>
      </c>
      <c r="BX307" s="22">
        <v>0</v>
      </c>
      <c r="BY307" s="22">
        <v>0</v>
      </c>
      <c r="BZ307" s="22">
        <v>0</v>
      </c>
      <c r="CA307" s="22">
        <v>0</v>
      </c>
      <c r="CB307" s="22">
        <v>-33274.320000000007</v>
      </c>
      <c r="CC307" s="22">
        <v>0</v>
      </c>
      <c r="CD307" s="22">
        <v>0</v>
      </c>
      <c r="CE307" s="22">
        <v>0</v>
      </c>
      <c r="CF307" s="22">
        <v>0</v>
      </c>
      <c r="CG307" s="22">
        <v>0</v>
      </c>
      <c r="CH307" s="22">
        <v>0</v>
      </c>
      <c r="CI307" s="22">
        <v>0</v>
      </c>
      <c r="CJ307" s="22">
        <v>0</v>
      </c>
      <c r="CK307" s="22">
        <v>0</v>
      </c>
      <c r="CL307" s="22">
        <v>0</v>
      </c>
      <c r="CM307" s="22">
        <v>0</v>
      </c>
      <c r="CN307" s="22">
        <v>-5989.3999999999951</v>
      </c>
      <c r="CO307" s="22">
        <v>0</v>
      </c>
      <c r="CP307" s="22">
        <v>0</v>
      </c>
      <c r="CQ307" s="22">
        <v>0</v>
      </c>
      <c r="CR307" s="22">
        <v>0</v>
      </c>
      <c r="CS307" s="22">
        <v>0</v>
      </c>
      <c r="CT307" s="22">
        <v>0</v>
      </c>
      <c r="CU307" s="22">
        <v>0</v>
      </c>
      <c r="CV307" s="22">
        <v>0</v>
      </c>
      <c r="CW307" s="22">
        <v>0</v>
      </c>
      <c r="CX307" s="22">
        <v>0</v>
      </c>
      <c r="CY307" s="22">
        <v>0</v>
      </c>
      <c r="CZ307" s="22">
        <v>0</v>
      </c>
      <c r="DA307" s="22">
        <v>0</v>
      </c>
      <c r="DB307" s="22">
        <v>0</v>
      </c>
      <c r="DC307" s="22">
        <v>0</v>
      </c>
      <c r="DD307" s="22">
        <v>0</v>
      </c>
      <c r="DE307" s="22">
        <v>0</v>
      </c>
      <c r="DF307" s="22">
        <v>0</v>
      </c>
      <c r="DG307" s="22">
        <v>0</v>
      </c>
      <c r="DH307" s="22">
        <v>0</v>
      </c>
      <c r="DI307" s="22">
        <v>0</v>
      </c>
      <c r="DJ307" s="22">
        <v>0</v>
      </c>
      <c r="DK307" s="22">
        <v>0</v>
      </c>
      <c r="DL307" s="22">
        <v>0</v>
      </c>
      <c r="DM307" s="22">
        <v>0</v>
      </c>
      <c r="DN307" s="22">
        <v>0</v>
      </c>
      <c r="DO307" s="22">
        <v>0</v>
      </c>
      <c r="DP307" s="22">
        <v>0</v>
      </c>
      <c r="DQ307" s="22">
        <v>0</v>
      </c>
      <c r="DR307" s="22">
        <v>0</v>
      </c>
      <c r="DS307" s="22">
        <v>0</v>
      </c>
      <c r="DT307" s="22">
        <v>0</v>
      </c>
      <c r="DU307" s="22">
        <v>0</v>
      </c>
      <c r="DV307" s="22">
        <v>0</v>
      </c>
      <c r="DW307" s="22">
        <v>0</v>
      </c>
      <c r="DX307" s="22">
        <v>0</v>
      </c>
      <c r="DY307" s="22">
        <v>0</v>
      </c>
      <c r="DZ307" s="22">
        <v>0</v>
      </c>
      <c r="EA307" s="22">
        <v>0</v>
      </c>
      <c r="EB307" s="22">
        <v>0</v>
      </c>
      <c r="EC307" s="22">
        <v>0</v>
      </c>
      <c r="ED307" s="22">
        <v>0</v>
      </c>
      <c r="EE307" s="22">
        <v>0</v>
      </c>
      <c r="EF307" s="22">
        <v>0</v>
      </c>
      <c r="EG307" s="22">
        <v>0</v>
      </c>
      <c r="EH307" s="22">
        <v>0</v>
      </c>
      <c r="EI307" s="22">
        <v>0</v>
      </c>
    </row>
    <row r="308" spans="1:139" x14ac:dyDescent="0.2">
      <c r="B308" s="90" t="s">
        <v>172</v>
      </c>
      <c r="C308" s="90"/>
      <c r="D308" s="22">
        <v>0</v>
      </c>
      <c r="E308" s="22">
        <v>0</v>
      </c>
      <c r="F308" s="22">
        <v>0</v>
      </c>
      <c r="G308" s="22">
        <v>0</v>
      </c>
      <c r="H308" s="22">
        <v>0</v>
      </c>
      <c r="I308" s="22">
        <v>0</v>
      </c>
      <c r="J308" s="22">
        <v>0</v>
      </c>
      <c r="K308" s="22">
        <v>0</v>
      </c>
      <c r="L308" s="22">
        <v>0</v>
      </c>
      <c r="M308" s="22">
        <v>0</v>
      </c>
      <c r="N308" s="22">
        <v>0</v>
      </c>
      <c r="O308" s="22">
        <v>0</v>
      </c>
      <c r="P308" s="22">
        <v>0</v>
      </c>
      <c r="Q308" s="22">
        <v>0</v>
      </c>
      <c r="R308" s="22">
        <v>0</v>
      </c>
      <c r="S308" s="22">
        <v>0</v>
      </c>
      <c r="T308" s="22">
        <v>0</v>
      </c>
      <c r="U308" s="22">
        <v>0</v>
      </c>
      <c r="V308" s="22">
        <v>0</v>
      </c>
      <c r="W308" s="22">
        <v>0</v>
      </c>
      <c r="X308" s="22">
        <v>0</v>
      </c>
      <c r="Y308" s="22">
        <v>0</v>
      </c>
      <c r="Z308" s="22">
        <v>0</v>
      </c>
      <c r="AA308" s="22">
        <v>0</v>
      </c>
      <c r="AB308" s="22">
        <v>0</v>
      </c>
      <c r="AC308" s="22">
        <v>0</v>
      </c>
      <c r="AD308" s="22">
        <v>0</v>
      </c>
      <c r="AE308" s="22">
        <v>0</v>
      </c>
      <c r="AF308" s="22">
        <v>0</v>
      </c>
      <c r="AG308" s="22">
        <v>0</v>
      </c>
      <c r="AH308" s="22">
        <v>0</v>
      </c>
      <c r="AI308" s="22">
        <v>0</v>
      </c>
      <c r="AJ308" s="22">
        <v>0</v>
      </c>
      <c r="AK308" s="22">
        <v>0</v>
      </c>
      <c r="AL308" s="22">
        <v>0</v>
      </c>
      <c r="AM308" s="22">
        <v>0</v>
      </c>
      <c r="AN308" s="22">
        <v>0</v>
      </c>
      <c r="AO308" s="22">
        <v>0</v>
      </c>
      <c r="AP308" s="22">
        <v>0</v>
      </c>
      <c r="AQ308" s="22">
        <v>0</v>
      </c>
      <c r="AR308" s="22">
        <v>0</v>
      </c>
      <c r="AS308" s="22">
        <v>0</v>
      </c>
      <c r="AT308" s="22">
        <v>0</v>
      </c>
      <c r="AU308" s="22">
        <v>0</v>
      </c>
      <c r="AV308" s="22">
        <v>0</v>
      </c>
      <c r="AW308" s="22">
        <v>0</v>
      </c>
      <c r="AX308" s="22">
        <v>0</v>
      </c>
      <c r="AY308" s="22">
        <v>0</v>
      </c>
      <c r="AZ308" s="22">
        <v>0</v>
      </c>
      <c r="BA308" s="22">
        <v>0</v>
      </c>
      <c r="BB308" s="22">
        <v>0</v>
      </c>
      <c r="BC308" s="22">
        <v>0</v>
      </c>
      <c r="BD308" s="22">
        <v>0</v>
      </c>
      <c r="BE308" s="22">
        <v>0</v>
      </c>
      <c r="BF308" s="22">
        <v>0</v>
      </c>
      <c r="BG308" s="22">
        <v>0</v>
      </c>
      <c r="BH308" s="22">
        <v>0</v>
      </c>
      <c r="BI308" s="22">
        <v>0</v>
      </c>
      <c r="BJ308" s="22">
        <v>0</v>
      </c>
      <c r="BK308" s="22">
        <v>0</v>
      </c>
      <c r="BL308" s="22">
        <v>45353.079138000001</v>
      </c>
      <c r="BM308" s="22">
        <v>0</v>
      </c>
      <c r="BN308" s="22">
        <v>0</v>
      </c>
      <c r="BO308" s="22">
        <v>0</v>
      </c>
      <c r="BP308" s="22">
        <v>0</v>
      </c>
      <c r="BQ308" s="22">
        <v>0</v>
      </c>
      <c r="BR308" s="22">
        <v>0</v>
      </c>
      <c r="BS308" s="22">
        <v>0</v>
      </c>
      <c r="BT308" s="22">
        <v>0</v>
      </c>
      <c r="BU308" s="22">
        <v>0</v>
      </c>
      <c r="BV308" s="22">
        <v>0</v>
      </c>
      <c r="BW308" s="22">
        <v>0</v>
      </c>
      <c r="BX308" s="22">
        <v>0</v>
      </c>
      <c r="BY308" s="22">
        <v>0</v>
      </c>
      <c r="BZ308" s="22">
        <v>0</v>
      </c>
      <c r="CA308" s="22">
        <v>0</v>
      </c>
      <c r="CB308" s="22">
        <v>0</v>
      </c>
      <c r="CC308" s="22">
        <v>0</v>
      </c>
      <c r="CD308" s="22">
        <v>0</v>
      </c>
      <c r="CE308" s="22">
        <v>0</v>
      </c>
      <c r="CF308" s="22">
        <v>0</v>
      </c>
      <c r="CG308" s="22">
        <v>0</v>
      </c>
      <c r="CH308" s="22">
        <v>0</v>
      </c>
      <c r="CI308" s="22">
        <v>0</v>
      </c>
      <c r="CJ308" s="22">
        <v>0</v>
      </c>
      <c r="CK308" s="22">
        <v>0</v>
      </c>
      <c r="CL308" s="22">
        <v>0</v>
      </c>
      <c r="CM308" s="22">
        <v>0</v>
      </c>
      <c r="CN308" s="22">
        <v>0</v>
      </c>
      <c r="CO308" s="22">
        <v>0</v>
      </c>
      <c r="CP308" s="22">
        <v>0</v>
      </c>
      <c r="CQ308" s="22">
        <v>0</v>
      </c>
      <c r="CR308" s="22">
        <v>0</v>
      </c>
      <c r="CS308" s="22">
        <v>0</v>
      </c>
      <c r="CT308" s="22">
        <v>0</v>
      </c>
      <c r="CU308" s="22">
        <v>0</v>
      </c>
      <c r="CV308" s="22">
        <v>0</v>
      </c>
      <c r="CW308" s="22">
        <v>0</v>
      </c>
      <c r="CX308" s="22">
        <v>0</v>
      </c>
      <c r="CY308" s="22">
        <v>0</v>
      </c>
      <c r="CZ308" s="22">
        <v>0</v>
      </c>
      <c r="DA308" s="22">
        <v>0</v>
      </c>
      <c r="DB308" s="22">
        <v>0</v>
      </c>
      <c r="DC308" s="22">
        <v>0</v>
      </c>
      <c r="DD308" s="22">
        <v>0</v>
      </c>
      <c r="DE308" s="22">
        <v>0</v>
      </c>
      <c r="DF308" s="22">
        <v>0</v>
      </c>
      <c r="DG308" s="22">
        <v>0</v>
      </c>
      <c r="DH308" s="22">
        <v>0</v>
      </c>
      <c r="DI308" s="22">
        <v>0</v>
      </c>
      <c r="DJ308" s="22">
        <v>0</v>
      </c>
      <c r="DK308" s="22">
        <v>0</v>
      </c>
      <c r="DL308" s="22">
        <v>0</v>
      </c>
      <c r="DM308" s="22">
        <v>0</v>
      </c>
      <c r="DN308" s="22">
        <v>0</v>
      </c>
      <c r="DO308" s="22">
        <v>0</v>
      </c>
      <c r="DP308" s="22">
        <v>0</v>
      </c>
      <c r="DQ308" s="22">
        <v>0</v>
      </c>
      <c r="DR308" s="22">
        <v>0</v>
      </c>
      <c r="DS308" s="22">
        <v>0</v>
      </c>
      <c r="DT308" s="22">
        <v>0</v>
      </c>
      <c r="DU308" s="22">
        <v>0</v>
      </c>
      <c r="DV308" s="22">
        <v>0</v>
      </c>
      <c r="DW308" s="22">
        <v>0</v>
      </c>
      <c r="DX308" s="22">
        <v>0</v>
      </c>
      <c r="DY308" s="22">
        <v>0</v>
      </c>
      <c r="DZ308" s="22">
        <v>0</v>
      </c>
      <c r="EA308" s="22">
        <v>0</v>
      </c>
      <c r="EB308" s="22">
        <v>0</v>
      </c>
      <c r="EC308" s="22">
        <v>0</v>
      </c>
      <c r="ED308" s="22">
        <v>0</v>
      </c>
      <c r="EE308" s="22">
        <v>0</v>
      </c>
      <c r="EF308" s="22">
        <v>0</v>
      </c>
      <c r="EG308" s="22">
        <v>0</v>
      </c>
      <c r="EH308" s="22">
        <v>0</v>
      </c>
      <c r="EI308" s="22">
        <v>0</v>
      </c>
    </row>
    <row r="309" spans="1:139" x14ac:dyDescent="0.2">
      <c r="B309" s="90" t="s">
        <v>290</v>
      </c>
      <c r="D309" s="22">
        <v>0</v>
      </c>
      <c r="E309" s="22">
        <v>0</v>
      </c>
      <c r="F309" s="22">
        <v>0</v>
      </c>
      <c r="G309" s="22">
        <v>0</v>
      </c>
      <c r="H309" s="22">
        <v>0</v>
      </c>
      <c r="I309" s="22">
        <v>0</v>
      </c>
      <c r="J309" s="22">
        <v>0</v>
      </c>
      <c r="K309" s="22">
        <v>0</v>
      </c>
      <c r="L309" s="22">
        <v>0</v>
      </c>
      <c r="M309" s="22">
        <v>0</v>
      </c>
      <c r="N309" s="22">
        <v>0</v>
      </c>
      <c r="O309" s="22">
        <v>0</v>
      </c>
      <c r="P309" s="22">
        <v>0</v>
      </c>
      <c r="Q309" s="22">
        <v>0</v>
      </c>
      <c r="R309" s="22">
        <v>0</v>
      </c>
      <c r="S309" s="22">
        <v>0</v>
      </c>
      <c r="T309" s="22">
        <v>0</v>
      </c>
      <c r="U309" s="22">
        <v>0</v>
      </c>
      <c r="V309" s="22">
        <v>0</v>
      </c>
      <c r="W309" s="22">
        <v>0</v>
      </c>
      <c r="X309" s="22">
        <v>0</v>
      </c>
      <c r="Y309" s="22">
        <v>0</v>
      </c>
      <c r="Z309" s="22">
        <v>0</v>
      </c>
      <c r="AA309" s="22">
        <v>0</v>
      </c>
      <c r="AB309" s="22">
        <v>0</v>
      </c>
      <c r="AC309" s="22">
        <v>0</v>
      </c>
      <c r="AD309" s="22">
        <v>0</v>
      </c>
      <c r="AE309" s="22">
        <v>0</v>
      </c>
      <c r="AF309" s="22">
        <v>0</v>
      </c>
      <c r="AG309" s="22">
        <v>0</v>
      </c>
      <c r="AH309" s="22">
        <v>0</v>
      </c>
      <c r="AI309" s="22">
        <v>0</v>
      </c>
      <c r="AJ309" s="22">
        <v>0</v>
      </c>
      <c r="AK309" s="22">
        <v>0</v>
      </c>
      <c r="AL309" s="22">
        <v>0</v>
      </c>
      <c r="AM309" s="22">
        <v>0</v>
      </c>
      <c r="AN309" s="22">
        <v>0</v>
      </c>
      <c r="AO309" s="22">
        <v>0</v>
      </c>
      <c r="AP309" s="22">
        <v>0</v>
      </c>
      <c r="AQ309" s="22">
        <v>0</v>
      </c>
      <c r="AR309" s="22">
        <v>0</v>
      </c>
      <c r="AS309" s="22">
        <v>0</v>
      </c>
      <c r="AT309" s="22">
        <v>0</v>
      </c>
      <c r="AU309" s="22">
        <v>0</v>
      </c>
      <c r="AV309" s="22">
        <v>0</v>
      </c>
      <c r="AW309" s="22">
        <v>0</v>
      </c>
      <c r="AX309" s="22">
        <v>0</v>
      </c>
      <c r="AY309" s="22">
        <v>0</v>
      </c>
      <c r="AZ309" s="22">
        <v>0</v>
      </c>
      <c r="BA309" s="22">
        <v>0</v>
      </c>
      <c r="BB309" s="22">
        <v>0</v>
      </c>
      <c r="BC309" s="22">
        <v>0</v>
      </c>
      <c r="BD309" s="22">
        <v>0</v>
      </c>
      <c r="BE309" s="22">
        <v>0</v>
      </c>
      <c r="BF309" s="22">
        <v>0</v>
      </c>
      <c r="BG309" s="22">
        <v>0</v>
      </c>
      <c r="BH309" s="22">
        <v>0</v>
      </c>
      <c r="BI309" s="22">
        <v>0</v>
      </c>
      <c r="BJ309" s="22">
        <v>0</v>
      </c>
      <c r="BK309" s="22">
        <v>0</v>
      </c>
      <c r="BL309" s="22">
        <v>0</v>
      </c>
      <c r="BM309" s="22">
        <v>0</v>
      </c>
      <c r="BN309" s="22">
        <v>0</v>
      </c>
      <c r="BO309" s="22">
        <v>0</v>
      </c>
      <c r="BP309" s="22">
        <v>0</v>
      </c>
      <c r="BQ309" s="22">
        <v>0</v>
      </c>
      <c r="BR309" s="22">
        <v>0</v>
      </c>
      <c r="BS309" s="22">
        <v>0</v>
      </c>
      <c r="BT309" s="22">
        <v>0</v>
      </c>
      <c r="BU309" s="22">
        <v>0</v>
      </c>
      <c r="BV309" s="22">
        <v>0</v>
      </c>
      <c r="BW309" s="22">
        <v>0</v>
      </c>
      <c r="BX309" s="22">
        <v>0</v>
      </c>
      <c r="BY309" s="22">
        <v>0</v>
      </c>
      <c r="BZ309" s="22">
        <v>0</v>
      </c>
      <c r="CA309" s="22">
        <v>0</v>
      </c>
      <c r="CB309" s="22">
        <v>0</v>
      </c>
      <c r="CC309" s="22">
        <v>0</v>
      </c>
      <c r="CD309" s="22">
        <v>0</v>
      </c>
      <c r="CE309" s="22">
        <v>0</v>
      </c>
      <c r="CF309" s="22">
        <v>0</v>
      </c>
      <c r="CG309" s="22">
        <v>0</v>
      </c>
      <c r="CH309" s="22">
        <v>0</v>
      </c>
      <c r="CI309" s="22">
        <v>0</v>
      </c>
      <c r="CJ309" s="22">
        <v>0</v>
      </c>
      <c r="CK309" s="22">
        <v>0</v>
      </c>
      <c r="CL309" s="22">
        <v>0</v>
      </c>
      <c r="CM309" s="22">
        <v>-106.8</v>
      </c>
      <c r="CN309" s="22">
        <v>-219.01000000000477</v>
      </c>
      <c r="CO309" s="22">
        <v>0</v>
      </c>
      <c r="CP309" s="22">
        <v>0</v>
      </c>
      <c r="CQ309" s="22">
        <v>0</v>
      </c>
      <c r="CR309" s="22">
        <v>0</v>
      </c>
      <c r="CS309" s="22">
        <v>0</v>
      </c>
      <c r="CT309" s="22">
        <v>0</v>
      </c>
      <c r="CU309" s="22">
        <v>0</v>
      </c>
      <c r="CV309" s="22">
        <v>0</v>
      </c>
      <c r="CW309" s="22">
        <v>0</v>
      </c>
      <c r="CX309" s="22">
        <v>0</v>
      </c>
      <c r="CY309" s="22">
        <v>0</v>
      </c>
      <c r="CZ309" s="22">
        <v>0</v>
      </c>
      <c r="DA309" s="22">
        <v>0</v>
      </c>
      <c r="DB309" s="22">
        <v>0</v>
      </c>
      <c r="DC309" s="22">
        <v>0</v>
      </c>
      <c r="DD309" s="22">
        <v>0</v>
      </c>
      <c r="DE309" s="22">
        <v>0</v>
      </c>
      <c r="DF309" s="22">
        <v>0</v>
      </c>
      <c r="DG309" s="22">
        <v>0</v>
      </c>
      <c r="DH309" s="22">
        <v>0</v>
      </c>
      <c r="DI309" s="22">
        <v>0</v>
      </c>
      <c r="DJ309" s="22">
        <v>0</v>
      </c>
      <c r="DK309" s="22">
        <v>0</v>
      </c>
      <c r="DL309" s="22">
        <v>0</v>
      </c>
      <c r="DM309" s="22">
        <v>0</v>
      </c>
      <c r="DN309" s="22">
        <v>0</v>
      </c>
      <c r="DO309" s="22">
        <v>0</v>
      </c>
      <c r="DP309" s="22">
        <v>0</v>
      </c>
      <c r="DQ309" s="22">
        <v>0</v>
      </c>
      <c r="DR309" s="22">
        <v>0</v>
      </c>
      <c r="DS309" s="22">
        <v>0</v>
      </c>
      <c r="DT309" s="22">
        <v>0</v>
      </c>
      <c r="DU309" s="22">
        <v>0</v>
      </c>
      <c r="DV309" s="22">
        <v>0</v>
      </c>
      <c r="DW309" s="22">
        <v>0</v>
      </c>
      <c r="DX309" s="22">
        <v>0</v>
      </c>
      <c r="DY309" s="22">
        <v>0</v>
      </c>
      <c r="DZ309" s="22">
        <v>0</v>
      </c>
      <c r="EA309" s="22">
        <v>0</v>
      </c>
      <c r="EB309" s="22">
        <v>0</v>
      </c>
      <c r="EC309" s="22">
        <v>0</v>
      </c>
      <c r="ED309" s="22">
        <v>0</v>
      </c>
      <c r="EE309" s="22">
        <v>0</v>
      </c>
      <c r="EF309" s="22">
        <v>0</v>
      </c>
      <c r="EG309" s="22">
        <v>0</v>
      </c>
      <c r="EH309" s="22">
        <v>0</v>
      </c>
      <c r="EI309" s="22">
        <v>0</v>
      </c>
    </row>
    <row r="310" spans="1:139" x14ac:dyDescent="0.2">
      <c r="B310" s="90" t="s">
        <v>170</v>
      </c>
      <c r="D310" s="22">
        <v>0</v>
      </c>
      <c r="E310" s="22">
        <v>0</v>
      </c>
      <c r="F310" s="22">
        <v>0</v>
      </c>
      <c r="G310" s="22">
        <v>0</v>
      </c>
      <c r="H310" s="22">
        <v>0</v>
      </c>
      <c r="I310" s="22">
        <v>0</v>
      </c>
      <c r="J310" s="22">
        <v>0</v>
      </c>
      <c r="K310" s="22">
        <v>0</v>
      </c>
      <c r="L310" s="22">
        <v>0</v>
      </c>
      <c r="M310" s="22">
        <v>0</v>
      </c>
      <c r="N310" s="22">
        <v>0</v>
      </c>
      <c r="O310" s="22">
        <v>0</v>
      </c>
      <c r="P310" s="22">
        <v>0</v>
      </c>
      <c r="Q310" s="22">
        <v>0</v>
      </c>
      <c r="R310" s="22">
        <v>0</v>
      </c>
      <c r="S310" s="22">
        <v>0</v>
      </c>
      <c r="T310" s="22">
        <v>0</v>
      </c>
      <c r="U310" s="22">
        <v>0</v>
      </c>
      <c r="V310" s="22">
        <v>0</v>
      </c>
      <c r="W310" s="22">
        <v>0</v>
      </c>
      <c r="X310" s="22">
        <v>0</v>
      </c>
      <c r="Y310" s="22">
        <v>0</v>
      </c>
      <c r="Z310" s="22">
        <v>0</v>
      </c>
      <c r="AA310" s="22">
        <v>0</v>
      </c>
      <c r="AB310" s="22">
        <v>0</v>
      </c>
      <c r="AC310" s="22">
        <v>0</v>
      </c>
      <c r="AD310" s="22">
        <v>0</v>
      </c>
      <c r="AE310" s="22">
        <v>0</v>
      </c>
      <c r="AF310" s="22">
        <v>0</v>
      </c>
      <c r="AG310" s="22">
        <v>0</v>
      </c>
      <c r="AH310" s="22">
        <v>0</v>
      </c>
      <c r="AI310" s="22">
        <v>0</v>
      </c>
      <c r="AJ310" s="22">
        <v>0</v>
      </c>
      <c r="AK310" s="22">
        <v>0</v>
      </c>
      <c r="AL310" s="22">
        <v>0</v>
      </c>
      <c r="AM310" s="22">
        <v>0</v>
      </c>
      <c r="AN310" s="22">
        <v>0</v>
      </c>
      <c r="AO310" s="22">
        <v>0</v>
      </c>
      <c r="AP310" s="22">
        <v>0</v>
      </c>
      <c r="AQ310" s="22">
        <v>0</v>
      </c>
      <c r="AR310" s="22">
        <v>0</v>
      </c>
      <c r="AS310" s="22">
        <v>0</v>
      </c>
      <c r="AT310" s="22">
        <v>0</v>
      </c>
      <c r="AU310" s="22">
        <v>0</v>
      </c>
      <c r="AV310" s="22">
        <v>0</v>
      </c>
      <c r="AW310" s="22">
        <v>0</v>
      </c>
      <c r="AX310" s="22">
        <v>0</v>
      </c>
      <c r="AY310" s="22">
        <v>0</v>
      </c>
      <c r="AZ310" s="22">
        <v>0</v>
      </c>
      <c r="BA310" s="22">
        <v>0</v>
      </c>
      <c r="BB310" s="22">
        <v>0</v>
      </c>
      <c r="BC310" s="22">
        <v>0</v>
      </c>
      <c r="BD310" s="22">
        <v>0</v>
      </c>
      <c r="BE310" s="22">
        <v>0</v>
      </c>
      <c r="BF310" s="22">
        <v>0</v>
      </c>
      <c r="BG310" s="22">
        <v>0</v>
      </c>
      <c r="BH310" s="22">
        <v>0</v>
      </c>
      <c r="BI310" s="22">
        <v>0</v>
      </c>
      <c r="BJ310" s="22">
        <v>0</v>
      </c>
      <c r="BK310" s="22">
        <v>-40.18143303371297</v>
      </c>
      <c r="BL310" s="22">
        <v>2201.52</v>
      </c>
      <c r="BM310" s="22">
        <v>4279.55</v>
      </c>
      <c r="BN310" s="22">
        <v>4062.01</v>
      </c>
      <c r="BO310" s="22">
        <v>4152.74</v>
      </c>
      <c r="BP310" s="22">
        <v>3452.37</v>
      </c>
      <c r="BQ310" s="22">
        <v>2745.56</v>
      </c>
      <c r="BR310" s="22">
        <v>2623.83</v>
      </c>
      <c r="BS310" s="22">
        <v>2361.02</v>
      </c>
      <c r="BT310" s="22">
        <v>2116.67</v>
      </c>
      <c r="BU310" s="22">
        <v>2004.26</v>
      </c>
      <c r="BV310" s="22">
        <v>1757.06</v>
      </c>
      <c r="BW310" s="22">
        <v>1517.73</v>
      </c>
      <c r="BX310" s="22">
        <v>1354.21</v>
      </c>
      <c r="BY310" s="22">
        <v>1069.6300000000001</v>
      </c>
      <c r="BZ310" s="22">
        <v>779.41</v>
      </c>
      <c r="CA310" s="22">
        <v>545.02</v>
      </c>
      <c r="CB310" s="22">
        <v>392.42</v>
      </c>
      <c r="CC310" s="22">
        <v>360.73</v>
      </c>
      <c r="CD310" s="22">
        <v>332.38</v>
      </c>
      <c r="CE310" s="22">
        <v>295.92</v>
      </c>
      <c r="CF310" s="22">
        <v>263.56</v>
      </c>
      <c r="CG310" s="22">
        <v>232.77</v>
      </c>
      <c r="CH310" s="22">
        <v>197.11</v>
      </c>
      <c r="CI310" s="22">
        <v>166.24</v>
      </c>
      <c r="CJ310" s="22">
        <v>130.06</v>
      </c>
      <c r="CK310" s="22">
        <v>88.95</v>
      </c>
      <c r="CL310" s="22">
        <v>62.62</v>
      </c>
      <c r="CM310" s="22">
        <v>44.18</v>
      </c>
      <c r="CN310" s="22">
        <v>0</v>
      </c>
      <c r="CO310" s="22">
        <v>0</v>
      </c>
      <c r="CP310" s="22">
        <v>0</v>
      </c>
      <c r="CQ310" s="22">
        <v>0</v>
      </c>
      <c r="CR310" s="22">
        <v>0</v>
      </c>
      <c r="CS310" s="22">
        <v>0</v>
      </c>
      <c r="CT310" s="22">
        <v>0</v>
      </c>
      <c r="CU310" s="22">
        <v>0</v>
      </c>
      <c r="CV310" s="22">
        <v>0</v>
      </c>
      <c r="CW310" s="22">
        <v>0</v>
      </c>
      <c r="CX310" s="22">
        <v>0</v>
      </c>
      <c r="CY310" s="22">
        <v>0</v>
      </c>
      <c r="CZ310" s="22">
        <v>0</v>
      </c>
      <c r="DA310" s="22">
        <v>0</v>
      </c>
      <c r="DB310" s="22">
        <v>0</v>
      </c>
      <c r="DC310" s="22">
        <v>0</v>
      </c>
      <c r="DD310" s="22">
        <v>0</v>
      </c>
      <c r="DE310" s="22">
        <v>0</v>
      </c>
      <c r="DF310" s="22">
        <v>0</v>
      </c>
      <c r="DG310" s="22">
        <v>0</v>
      </c>
      <c r="DH310" s="22">
        <v>0</v>
      </c>
      <c r="DI310" s="22">
        <v>0</v>
      </c>
      <c r="DJ310" s="22">
        <v>0</v>
      </c>
      <c r="DK310" s="22">
        <v>0</v>
      </c>
      <c r="DL310" s="22">
        <v>0</v>
      </c>
      <c r="DM310" s="22">
        <v>0</v>
      </c>
      <c r="DN310" s="22">
        <v>0</v>
      </c>
      <c r="DO310" s="22">
        <v>0</v>
      </c>
      <c r="DP310" s="22">
        <v>0</v>
      </c>
      <c r="DQ310" s="22">
        <v>0</v>
      </c>
      <c r="DR310" s="22">
        <v>0</v>
      </c>
      <c r="DS310" s="22">
        <v>0</v>
      </c>
      <c r="DT310" s="22">
        <v>0</v>
      </c>
      <c r="DU310" s="22">
        <v>0</v>
      </c>
      <c r="DV310" s="22">
        <v>0</v>
      </c>
      <c r="DW310" s="22">
        <v>0</v>
      </c>
      <c r="DX310" s="22">
        <v>0</v>
      </c>
      <c r="DY310" s="22">
        <v>0</v>
      </c>
      <c r="DZ310" s="22">
        <v>0</v>
      </c>
      <c r="EA310" s="22">
        <v>0</v>
      </c>
      <c r="EB310" s="22">
        <v>0</v>
      </c>
      <c r="EC310" s="22">
        <v>0</v>
      </c>
      <c r="ED310" s="22">
        <v>0</v>
      </c>
      <c r="EE310" s="22">
        <v>0</v>
      </c>
      <c r="EF310" s="22">
        <v>0</v>
      </c>
      <c r="EG310" s="22">
        <v>0</v>
      </c>
      <c r="EH310" s="22">
        <v>0</v>
      </c>
      <c r="EI310" s="22">
        <v>0</v>
      </c>
    </row>
    <row r="311" spans="1:139" x14ac:dyDescent="0.2">
      <c r="B311" s="90" t="s">
        <v>152</v>
      </c>
      <c r="D311" s="18">
        <f t="shared" ref="D311:AI311" si="1742">SUM(D307:D310)</f>
        <v>0</v>
      </c>
      <c r="E311" s="18">
        <f t="shared" si="1742"/>
        <v>0</v>
      </c>
      <c r="F311" s="18">
        <f t="shared" si="1742"/>
        <v>0</v>
      </c>
      <c r="G311" s="18">
        <f t="shared" si="1742"/>
        <v>0</v>
      </c>
      <c r="H311" s="18">
        <f t="shared" si="1742"/>
        <v>0</v>
      </c>
      <c r="I311" s="18">
        <f t="shared" si="1742"/>
        <v>0</v>
      </c>
      <c r="J311" s="18">
        <f t="shared" si="1742"/>
        <v>0</v>
      </c>
      <c r="K311" s="18">
        <f t="shared" si="1742"/>
        <v>0</v>
      </c>
      <c r="L311" s="18">
        <f t="shared" si="1742"/>
        <v>0</v>
      </c>
      <c r="M311" s="18">
        <f t="shared" si="1742"/>
        <v>0</v>
      </c>
      <c r="N311" s="18">
        <f t="shared" si="1742"/>
        <v>0</v>
      </c>
      <c r="O311" s="18">
        <f t="shared" si="1742"/>
        <v>0</v>
      </c>
      <c r="P311" s="18">
        <f t="shared" si="1742"/>
        <v>0</v>
      </c>
      <c r="Q311" s="18">
        <f t="shared" si="1742"/>
        <v>0</v>
      </c>
      <c r="R311" s="18">
        <f t="shared" si="1742"/>
        <v>0</v>
      </c>
      <c r="S311" s="18">
        <f t="shared" si="1742"/>
        <v>0</v>
      </c>
      <c r="T311" s="18">
        <f t="shared" si="1742"/>
        <v>0</v>
      </c>
      <c r="U311" s="18">
        <f t="shared" si="1742"/>
        <v>0</v>
      </c>
      <c r="V311" s="18">
        <f t="shared" si="1742"/>
        <v>0</v>
      </c>
      <c r="W311" s="18">
        <f t="shared" si="1742"/>
        <v>0</v>
      </c>
      <c r="X311" s="18">
        <f t="shared" si="1742"/>
        <v>0</v>
      </c>
      <c r="Y311" s="18">
        <f t="shared" si="1742"/>
        <v>0</v>
      </c>
      <c r="Z311" s="18">
        <f t="shared" si="1742"/>
        <v>0</v>
      </c>
      <c r="AA311" s="18">
        <f t="shared" si="1742"/>
        <v>0</v>
      </c>
      <c r="AB311" s="18">
        <f t="shared" si="1742"/>
        <v>0</v>
      </c>
      <c r="AC311" s="18">
        <f t="shared" si="1742"/>
        <v>0</v>
      </c>
      <c r="AD311" s="18">
        <f t="shared" si="1742"/>
        <v>0</v>
      </c>
      <c r="AE311" s="18">
        <f t="shared" si="1742"/>
        <v>0</v>
      </c>
      <c r="AF311" s="18">
        <f t="shared" si="1742"/>
        <v>0</v>
      </c>
      <c r="AG311" s="18">
        <f t="shared" si="1742"/>
        <v>0</v>
      </c>
      <c r="AH311" s="18">
        <f t="shared" si="1742"/>
        <v>0</v>
      </c>
      <c r="AI311" s="18">
        <f t="shared" si="1742"/>
        <v>0</v>
      </c>
      <c r="AJ311" s="18">
        <f t="shared" ref="AJ311:BO311" si="1743">SUM(AJ307:AJ310)</f>
        <v>0</v>
      </c>
      <c r="AK311" s="18">
        <f t="shared" si="1743"/>
        <v>0</v>
      </c>
      <c r="AL311" s="18">
        <f t="shared" si="1743"/>
        <v>0</v>
      </c>
      <c r="AM311" s="18">
        <f t="shared" si="1743"/>
        <v>0</v>
      </c>
      <c r="AN311" s="18">
        <f t="shared" si="1743"/>
        <v>0</v>
      </c>
      <c r="AO311" s="18">
        <f t="shared" si="1743"/>
        <v>0</v>
      </c>
      <c r="AP311" s="18">
        <f t="shared" si="1743"/>
        <v>0</v>
      </c>
      <c r="AQ311" s="18">
        <f t="shared" si="1743"/>
        <v>0</v>
      </c>
      <c r="AR311" s="18">
        <f t="shared" si="1743"/>
        <v>0</v>
      </c>
      <c r="AS311" s="18">
        <f t="shared" si="1743"/>
        <v>0</v>
      </c>
      <c r="AT311" s="18">
        <f t="shared" si="1743"/>
        <v>0</v>
      </c>
      <c r="AU311" s="18">
        <f t="shared" si="1743"/>
        <v>0</v>
      </c>
      <c r="AV311" s="18">
        <f t="shared" si="1743"/>
        <v>0</v>
      </c>
      <c r="AW311" s="18">
        <f t="shared" si="1743"/>
        <v>0</v>
      </c>
      <c r="AX311" s="18">
        <f t="shared" si="1743"/>
        <v>0</v>
      </c>
      <c r="AY311" s="18">
        <f t="shared" si="1743"/>
        <v>0</v>
      </c>
      <c r="AZ311" s="18">
        <f t="shared" si="1743"/>
        <v>0</v>
      </c>
      <c r="BA311" s="18">
        <f t="shared" si="1743"/>
        <v>0</v>
      </c>
      <c r="BB311" s="18">
        <f t="shared" si="1743"/>
        <v>0</v>
      </c>
      <c r="BC311" s="18">
        <f t="shared" si="1743"/>
        <v>0</v>
      </c>
      <c r="BD311" s="18">
        <f t="shared" si="1743"/>
        <v>0</v>
      </c>
      <c r="BE311" s="18">
        <f t="shared" si="1743"/>
        <v>0</v>
      </c>
      <c r="BF311" s="18">
        <f t="shared" si="1743"/>
        <v>0</v>
      </c>
      <c r="BG311" s="18">
        <f t="shared" si="1743"/>
        <v>0</v>
      </c>
      <c r="BH311" s="18">
        <f t="shared" si="1743"/>
        <v>0</v>
      </c>
      <c r="BI311" s="18">
        <f t="shared" si="1743"/>
        <v>0</v>
      </c>
      <c r="BJ311" s="18">
        <f t="shared" si="1743"/>
        <v>0</v>
      </c>
      <c r="BK311" s="18">
        <f t="shared" si="1743"/>
        <v>-40.18143303371297</v>
      </c>
      <c r="BL311" s="18">
        <f t="shared" si="1743"/>
        <v>47554.599137999998</v>
      </c>
      <c r="BM311" s="18">
        <f t="shared" si="1743"/>
        <v>4279.55</v>
      </c>
      <c r="BN311" s="18">
        <f t="shared" si="1743"/>
        <v>4062.01</v>
      </c>
      <c r="BO311" s="18">
        <f t="shared" si="1743"/>
        <v>4152.74</v>
      </c>
      <c r="BP311" s="18">
        <f t="shared" ref="BP311:CI311" si="1744">SUM(BP307:BP310)</f>
        <v>-41860.527704966284</v>
      </c>
      <c r="BQ311" s="18">
        <f t="shared" si="1744"/>
        <v>2745.56</v>
      </c>
      <c r="BR311" s="18">
        <f t="shared" si="1744"/>
        <v>2623.83</v>
      </c>
      <c r="BS311" s="18">
        <f t="shared" si="1744"/>
        <v>2361.02</v>
      </c>
      <c r="BT311" s="18">
        <f t="shared" si="1744"/>
        <v>2116.67</v>
      </c>
      <c r="BU311" s="18">
        <f t="shared" si="1744"/>
        <v>2004.26</v>
      </c>
      <c r="BV311" s="18">
        <f t="shared" si="1744"/>
        <v>1757.06</v>
      </c>
      <c r="BW311" s="18">
        <f t="shared" si="1744"/>
        <v>1517.73</v>
      </c>
      <c r="BX311" s="18">
        <f t="shared" si="1744"/>
        <v>1354.21</v>
      </c>
      <c r="BY311" s="18">
        <f t="shared" si="1744"/>
        <v>1069.6300000000001</v>
      </c>
      <c r="BZ311" s="18">
        <f t="shared" si="1744"/>
        <v>779.41</v>
      </c>
      <c r="CA311" s="18">
        <f t="shared" si="1744"/>
        <v>545.02</v>
      </c>
      <c r="CB311" s="18">
        <f t="shared" si="1744"/>
        <v>-32881.900000000009</v>
      </c>
      <c r="CC311" s="18">
        <f t="shared" si="1744"/>
        <v>360.73</v>
      </c>
      <c r="CD311" s="18">
        <f t="shared" si="1744"/>
        <v>332.38</v>
      </c>
      <c r="CE311" s="18">
        <f t="shared" si="1744"/>
        <v>295.92</v>
      </c>
      <c r="CF311" s="18">
        <f t="shared" si="1744"/>
        <v>263.56</v>
      </c>
      <c r="CG311" s="18">
        <f t="shared" si="1744"/>
        <v>232.77</v>
      </c>
      <c r="CH311" s="18">
        <f t="shared" si="1744"/>
        <v>197.11</v>
      </c>
      <c r="CI311" s="18">
        <f t="shared" si="1744"/>
        <v>166.24</v>
      </c>
      <c r="CJ311" s="18">
        <f t="shared" ref="CJ311:CU311" si="1745">SUM(CJ307:CJ310)</f>
        <v>130.06</v>
      </c>
      <c r="CK311" s="18">
        <f t="shared" si="1745"/>
        <v>88.95</v>
      </c>
      <c r="CL311" s="18">
        <f t="shared" si="1745"/>
        <v>62.62</v>
      </c>
      <c r="CM311" s="18">
        <f t="shared" si="1745"/>
        <v>-62.62</v>
      </c>
      <c r="CN311" s="18">
        <f t="shared" si="1745"/>
        <v>-6208.41</v>
      </c>
      <c r="CO311" s="18">
        <f t="shared" si="1745"/>
        <v>0</v>
      </c>
      <c r="CP311" s="18">
        <f t="shared" si="1745"/>
        <v>0</v>
      </c>
      <c r="CQ311" s="18">
        <f t="shared" si="1745"/>
        <v>0</v>
      </c>
      <c r="CR311" s="18">
        <f t="shared" si="1745"/>
        <v>0</v>
      </c>
      <c r="CS311" s="18">
        <f t="shared" si="1745"/>
        <v>0</v>
      </c>
      <c r="CT311" s="18">
        <f t="shared" si="1745"/>
        <v>0</v>
      </c>
      <c r="CU311" s="18">
        <f t="shared" si="1745"/>
        <v>0</v>
      </c>
      <c r="CV311" s="18">
        <f t="shared" ref="CV311:DW311" si="1746">SUM(CV307:CV310)</f>
        <v>0</v>
      </c>
      <c r="CW311" s="18">
        <f t="shared" si="1746"/>
        <v>0</v>
      </c>
      <c r="CX311" s="18">
        <f t="shared" si="1746"/>
        <v>0</v>
      </c>
      <c r="CY311" s="18">
        <f t="shared" si="1746"/>
        <v>0</v>
      </c>
      <c r="CZ311" s="18">
        <f t="shared" si="1746"/>
        <v>0</v>
      </c>
      <c r="DA311" s="18">
        <f t="shared" si="1746"/>
        <v>0</v>
      </c>
      <c r="DB311" s="18">
        <f t="shared" si="1746"/>
        <v>0</v>
      </c>
      <c r="DC311" s="18">
        <f t="shared" si="1746"/>
        <v>0</v>
      </c>
      <c r="DD311" s="18">
        <f t="shared" si="1746"/>
        <v>0</v>
      </c>
      <c r="DE311" s="18">
        <f t="shared" si="1746"/>
        <v>0</v>
      </c>
      <c r="DF311" s="18">
        <f t="shared" si="1746"/>
        <v>0</v>
      </c>
      <c r="DG311" s="18">
        <f t="shared" si="1746"/>
        <v>0</v>
      </c>
      <c r="DH311" s="18">
        <f t="shared" si="1746"/>
        <v>0</v>
      </c>
      <c r="DI311" s="18">
        <f t="shared" si="1746"/>
        <v>0</v>
      </c>
      <c r="DJ311" s="18">
        <f t="shared" si="1746"/>
        <v>0</v>
      </c>
      <c r="DK311" s="18">
        <f t="shared" si="1746"/>
        <v>0</v>
      </c>
      <c r="DL311" s="18">
        <f t="shared" si="1746"/>
        <v>0</v>
      </c>
      <c r="DM311" s="18">
        <f t="shared" si="1746"/>
        <v>0</v>
      </c>
      <c r="DN311" s="18">
        <f t="shared" si="1746"/>
        <v>0</v>
      </c>
      <c r="DO311" s="18">
        <f t="shared" si="1746"/>
        <v>0</v>
      </c>
      <c r="DP311" s="18">
        <f t="shared" si="1746"/>
        <v>0</v>
      </c>
      <c r="DQ311" s="18">
        <f t="shared" si="1746"/>
        <v>0</v>
      </c>
      <c r="DR311" s="18">
        <f t="shared" si="1746"/>
        <v>0</v>
      </c>
      <c r="DS311" s="18">
        <f t="shared" si="1746"/>
        <v>0</v>
      </c>
      <c r="DT311" s="18">
        <f t="shared" si="1746"/>
        <v>0</v>
      </c>
      <c r="DU311" s="18">
        <f t="shared" si="1746"/>
        <v>0</v>
      </c>
      <c r="DV311" s="18">
        <f t="shared" si="1746"/>
        <v>0</v>
      </c>
      <c r="DW311" s="18">
        <f t="shared" si="1746"/>
        <v>0</v>
      </c>
      <c r="DX311" s="18">
        <f t="shared" ref="DX311:EG311" si="1747">SUM(DX307:DX310)</f>
        <v>0</v>
      </c>
      <c r="DY311" s="18">
        <f t="shared" si="1747"/>
        <v>0</v>
      </c>
      <c r="DZ311" s="18">
        <f t="shared" si="1747"/>
        <v>0</v>
      </c>
      <c r="EA311" s="18">
        <f t="shared" si="1747"/>
        <v>0</v>
      </c>
      <c r="EB311" s="18">
        <f t="shared" si="1747"/>
        <v>0</v>
      </c>
      <c r="EC311" s="18">
        <f t="shared" si="1747"/>
        <v>0</v>
      </c>
      <c r="ED311" s="18">
        <f t="shared" si="1747"/>
        <v>0</v>
      </c>
      <c r="EE311" s="18">
        <f t="shared" si="1747"/>
        <v>0</v>
      </c>
      <c r="EF311" s="18">
        <f t="shared" si="1747"/>
        <v>0</v>
      </c>
      <c r="EG311" s="18">
        <f t="shared" si="1747"/>
        <v>0</v>
      </c>
      <c r="EH311" s="18">
        <f t="shared" ref="EH311:EI311" si="1748">SUM(EH307:EH310)</f>
        <v>0</v>
      </c>
      <c r="EI311" s="18">
        <f t="shared" si="1748"/>
        <v>0</v>
      </c>
    </row>
    <row r="312" spans="1:139" s="92" customFormat="1" x14ac:dyDescent="0.2">
      <c r="B312" s="92" t="s">
        <v>153</v>
      </c>
      <c r="D312" s="94">
        <f t="shared" ref="D312:AI312" si="1749">D306+D311</f>
        <v>0</v>
      </c>
      <c r="E312" s="94">
        <f t="shared" si="1749"/>
        <v>0</v>
      </c>
      <c r="F312" s="94">
        <f t="shared" si="1749"/>
        <v>0</v>
      </c>
      <c r="G312" s="94">
        <f t="shared" si="1749"/>
        <v>0</v>
      </c>
      <c r="H312" s="94">
        <f t="shared" si="1749"/>
        <v>0</v>
      </c>
      <c r="I312" s="94">
        <f t="shared" si="1749"/>
        <v>0</v>
      </c>
      <c r="J312" s="94">
        <f t="shared" si="1749"/>
        <v>0</v>
      </c>
      <c r="K312" s="94">
        <f t="shared" si="1749"/>
        <v>0</v>
      </c>
      <c r="L312" s="94">
        <f t="shared" si="1749"/>
        <v>0</v>
      </c>
      <c r="M312" s="94">
        <f t="shared" si="1749"/>
        <v>0</v>
      </c>
      <c r="N312" s="94">
        <f t="shared" si="1749"/>
        <v>0</v>
      </c>
      <c r="O312" s="94">
        <f t="shared" si="1749"/>
        <v>0</v>
      </c>
      <c r="P312" s="94">
        <f t="shared" si="1749"/>
        <v>0</v>
      </c>
      <c r="Q312" s="94">
        <f t="shared" si="1749"/>
        <v>0</v>
      </c>
      <c r="R312" s="94">
        <f t="shared" si="1749"/>
        <v>0</v>
      </c>
      <c r="S312" s="94">
        <f t="shared" si="1749"/>
        <v>0</v>
      </c>
      <c r="T312" s="94">
        <f t="shared" si="1749"/>
        <v>0</v>
      </c>
      <c r="U312" s="94">
        <f t="shared" si="1749"/>
        <v>0</v>
      </c>
      <c r="V312" s="94">
        <f t="shared" si="1749"/>
        <v>0</v>
      </c>
      <c r="W312" s="94">
        <f t="shared" si="1749"/>
        <v>0</v>
      </c>
      <c r="X312" s="94">
        <f t="shared" si="1749"/>
        <v>0</v>
      </c>
      <c r="Y312" s="94">
        <f t="shared" si="1749"/>
        <v>0</v>
      </c>
      <c r="Z312" s="94">
        <f t="shared" si="1749"/>
        <v>0</v>
      </c>
      <c r="AA312" s="94">
        <f t="shared" si="1749"/>
        <v>0</v>
      </c>
      <c r="AB312" s="94">
        <f t="shared" si="1749"/>
        <v>0</v>
      </c>
      <c r="AC312" s="94">
        <f t="shared" si="1749"/>
        <v>0</v>
      </c>
      <c r="AD312" s="94">
        <f t="shared" si="1749"/>
        <v>0</v>
      </c>
      <c r="AE312" s="94">
        <f t="shared" si="1749"/>
        <v>0</v>
      </c>
      <c r="AF312" s="94">
        <f t="shared" si="1749"/>
        <v>0</v>
      </c>
      <c r="AG312" s="94">
        <f t="shared" si="1749"/>
        <v>0</v>
      </c>
      <c r="AH312" s="94">
        <f t="shared" si="1749"/>
        <v>0</v>
      </c>
      <c r="AI312" s="94">
        <f t="shared" si="1749"/>
        <v>0</v>
      </c>
      <c r="AJ312" s="94">
        <f t="shared" ref="AJ312:BO312" si="1750">AJ306+AJ311</f>
        <v>0</v>
      </c>
      <c r="AK312" s="94">
        <f t="shared" si="1750"/>
        <v>0</v>
      </c>
      <c r="AL312" s="94">
        <f t="shared" si="1750"/>
        <v>0</v>
      </c>
      <c r="AM312" s="94">
        <f t="shared" si="1750"/>
        <v>0</v>
      </c>
      <c r="AN312" s="94">
        <f t="shared" si="1750"/>
        <v>0</v>
      </c>
      <c r="AO312" s="94">
        <f t="shared" si="1750"/>
        <v>0</v>
      </c>
      <c r="AP312" s="94">
        <f t="shared" si="1750"/>
        <v>0</v>
      </c>
      <c r="AQ312" s="94">
        <f t="shared" si="1750"/>
        <v>0</v>
      </c>
      <c r="AR312" s="94">
        <f t="shared" si="1750"/>
        <v>0</v>
      </c>
      <c r="AS312" s="94">
        <f t="shared" si="1750"/>
        <v>0</v>
      </c>
      <c r="AT312" s="94">
        <f t="shared" si="1750"/>
        <v>0</v>
      </c>
      <c r="AU312" s="94">
        <f t="shared" si="1750"/>
        <v>0</v>
      </c>
      <c r="AV312" s="94">
        <f t="shared" si="1750"/>
        <v>0</v>
      </c>
      <c r="AW312" s="94">
        <f t="shared" si="1750"/>
        <v>0</v>
      </c>
      <c r="AX312" s="94">
        <f t="shared" si="1750"/>
        <v>0</v>
      </c>
      <c r="AY312" s="94">
        <f t="shared" si="1750"/>
        <v>0</v>
      </c>
      <c r="AZ312" s="94">
        <f t="shared" si="1750"/>
        <v>0</v>
      </c>
      <c r="BA312" s="94">
        <f t="shared" si="1750"/>
        <v>0</v>
      </c>
      <c r="BB312" s="94">
        <f t="shared" si="1750"/>
        <v>0</v>
      </c>
      <c r="BC312" s="94">
        <f t="shared" si="1750"/>
        <v>0</v>
      </c>
      <c r="BD312" s="94">
        <f t="shared" si="1750"/>
        <v>0</v>
      </c>
      <c r="BE312" s="94">
        <f t="shared" si="1750"/>
        <v>0</v>
      </c>
      <c r="BF312" s="94">
        <f t="shared" si="1750"/>
        <v>0</v>
      </c>
      <c r="BG312" s="94">
        <f t="shared" si="1750"/>
        <v>0</v>
      </c>
      <c r="BH312" s="94">
        <f t="shared" si="1750"/>
        <v>0</v>
      </c>
      <c r="BI312" s="94">
        <f t="shared" si="1750"/>
        <v>0</v>
      </c>
      <c r="BJ312" s="94">
        <f t="shared" si="1750"/>
        <v>0</v>
      </c>
      <c r="BK312" s="94">
        <f t="shared" si="1750"/>
        <v>-40.18143303371297</v>
      </c>
      <c r="BL312" s="94">
        <f t="shared" si="1750"/>
        <v>47514.417704966283</v>
      </c>
      <c r="BM312" s="94">
        <f t="shared" si="1750"/>
        <v>51793.967704966286</v>
      </c>
      <c r="BN312" s="94">
        <f t="shared" si="1750"/>
        <v>55855.977704966288</v>
      </c>
      <c r="BO312" s="94">
        <f t="shared" si="1750"/>
        <v>60008.717704966286</v>
      </c>
      <c r="BP312" s="94">
        <f t="shared" ref="BP312:CI312" si="1751">BP306+BP311</f>
        <v>18148.190000000002</v>
      </c>
      <c r="BQ312" s="94">
        <f t="shared" si="1751"/>
        <v>20893.750000000004</v>
      </c>
      <c r="BR312" s="94">
        <f t="shared" si="1751"/>
        <v>23517.58</v>
      </c>
      <c r="BS312" s="94">
        <f t="shared" si="1751"/>
        <v>25878.600000000002</v>
      </c>
      <c r="BT312" s="94">
        <f t="shared" si="1751"/>
        <v>27995.270000000004</v>
      </c>
      <c r="BU312" s="94">
        <f t="shared" si="1751"/>
        <v>29999.530000000002</v>
      </c>
      <c r="BV312" s="94">
        <f t="shared" si="1751"/>
        <v>31756.590000000004</v>
      </c>
      <c r="BW312" s="94">
        <f t="shared" si="1751"/>
        <v>33274.320000000007</v>
      </c>
      <c r="BX312" s="94">
        <f t="shared" si="1751"/>
        <v>34628.530000000006</v>
      </c>
      <c r="BY312" s="94">
        <f t="shared" si="1751"/>
        <v>35698.160000000003</v>
      </c>
      <c r="BZ312" s="94">
        <f t="shared" si="1751"/>
        <v>36477.570000000007</v>
      </c>
      <c r="CA312" s="94">
        <f t="shared" si="1751"/>
        <v>37022.590000000004</v>
      </c>
      <c r="CB312" s="94">
        <f t="shared" si="1751"/>
        <v>4140.6899999999951</v>
      </c>
      <c r="CC312" s="94">
        <f t="shared" si="1751"/>
        <v>4501.4199999999946</v>
      </c>
      <c r="CD312" s="94">
        <f t="shared" si="1751"/>
        <v>4833.7999999999947</v>
      </c>
      <c r="CE312" s="94">
        <f t="shared" si="1751"/>
        <v>5129.7199999999948</v>
      </c>
      <c r="CF312" s="94">
        <f t="shared" si="1751"/>
        <v>5393.2799999999952</v>
      </c>
      <c r="CG312" s="94">
        <f t="shared" si="1751"/>
        <v>5626.0499999999956</v>
      </c>
      <c r="CH312" s="94">
        <f t="shared" si="1751"/>
        <v>5823.1599999999953</v>
      </c>
      <c r="CI312" s="94">
        <f t="shared" si="1751"/>
        <v>5989.3999999999951</v>
      </c>
      <c r="CJ312" s="94">
        <f t="shared" ref="CJ312:CU312" si="1752">CJ306+CJ311</f>
        <v>6119.4599999999955</v>
      </c>
      <c r="CK312" s="94">
        <f t="shared" si="1752"/>
        <v>6208.4099999999953</v>
      </c>
      <c r="CL312" s="94">
        <f t="shared" si="1752"/>
        <v>6271.0299999999952</v>
      </c>
      <c r="CM312" s="94">
        <f t="shared" si="1752"/>
        <v>6208.4099999999953</v>
      </c>
      <c r="CN312" s="94">
        <f t="shared" si="1752"/>
        <v>0</v>
      </c>
      <c r="CO312" s="94">
        <f t="shared" si="1752"/>
        <v>0</v>
      </c>
      <c r="CP312" s="94">
        <f t="shared" si="1752"/>
        <v>0</v>
      </c>
      <c r="CQ312" s="94">
        <f t="shared" si="1752"/>
        <v>0</v>
      </c>
      <c r="CR312" s="94">
        <f t="shared" si="1752"/>
        <v>0</v>
      </c>
      <c r="CS312" s="94">
        <f t="shared" si="1752"/>
        <v>0</v>
      </c>
      <c r="CT312" s="94">
        <f t="shared" si="1752"/>
        <v>0</v>
      </c>
      <c r="CU312" s="94">
        <f t="shared" si="1752"/>
        <v>0</v>
      </c>
      <c r="CV312" s="94">
        <f t="shared" ref="CV312:DW312" si="1753">CV306+CV311</f>
        <v>0</v>
      </c>
      <c r="CW312" s="94">
        <f t="shared" si="1753"/>
        <v>0</v>
      </c>
      <c r="CX312" s="94">
        <f t="shared" si="1753"/>
        <v>0</v>
      </c>
      <c r="CY312" s="94">
        <f t="shared" si="1753"/>
        <v>0</v>
      </c>
      <c r="CZ312" s="94">
        <f t="shared" si="1753"/>
        <v>0</v>
      </c>
      <c r="DA312" s="94">
        <f t="shared" si="1753"/>
        <v>0</v>
      </c>
      <c r="DB312" s="94">
        <f t="shared" si="1753"/>
        <v>0</v>
      </c>
      <c r="DC312" s="94">
        <f t="shared" si="1753"/>
        <v>0</v>
      </c>
      <c r="DD312" s="94">
        <f t="shared" si="1753"/>
        <v>0</v>
      </c>
      <c r="DE312" s="94">
        <f t="shared" si="1753"/>
        <v>0</v>
      </c>
      <c r="DF312" s="94">
        <f t="shared" si="1753"/>
        <v>0</v>
      </c>
      <c r="DG312" s="94">
        <f t="shared" si="1753"/>
        <v>0</v>
      </c>
      <c r="DH312" s="94">
        <f t="shared" si="1753"/>
        <v>0</v>
      </c>
      <c r="DI312" s="94">
        <f t="shared" si="1753"/>
        <v>0</v>
      </c>
      <c r="DJ312" s="94">
        <f t="shared" si="1753"/>
        <v>0</v>
      </c>
      <c r="DK312" s="94">
        <f t="shared" si="1753"/>
        <v>0</v>
      </c>
      <c r="DL312" s="94">
        <f t="shared" si="1753"/>
        <v>0</v>
      </c>
      <c r="DM312" s="94">
        <f t="shared" si="1753"/>
        <v>0</v>
      </c>
      <c r="DN312" s="94">
        <f t="shared" si="1753"/>
        <v>0</v>
      </c>
      <c r="DO312" s="94">
        <f t="shared" si="1753"/>
        <v>0</v>
      </c>
      <c r="DP312" s="94">
        <f t="shared" si="1753"/>
        <v>0</v>
      </c>
      <c r="DQ312" s="94">
        <f t="shared" si="1753"/>
        <v>0</v>
      </c>
      <c r="DR312" s="94">
        <f t="shared" si="1753"/>
        <v>0</v>
      </c>
      <c r="DS312" s="94">
        <f t="shared" si="1753"/>
        <v>0</v>
      </c>
      <c r="DT312" s="94">
        <f t="shared" si="1753"/>
        <v>0</v>
      </c>
      <c r="DU312" s="94">
        <f t="shared" si="1753"/>
        <v>0</v>
      </c>
      <c r="DV312" s="94">
        <f t="shared" si="1753"/>
        <v>0</v>
      </c>
      <c r="DW312" s="94">
        <f t="shared" si="1753"/>
        <v>0</v>
      </c>
      <c r="DX312" s="94">
        <f t="shared" ref="DX312:EG312" si="1754">DX306+DX311</f>
        <v>0</v>
      </c>
      <c r="DY312" s="94">
        <f t="shared" si="1754"/>
        <v>0</v>
      </c>
      <c r="DZ312" s="94">
        <f t="shared" si="1754"/>
        <v>0</v>
      </c>
      <c r="EA312" s="94">
        <f t="shared" si="1754"/>
        <v>0</v>
      </c>
      <c r="EB312" s="94">
        <f t="shared" si="1754"/>
        <v>0</v>
      </c>
      <c r="EC312" s="94">
        <f t="shared" si="1754"/>
        <v>0</v>
      </c>
      <c r="ED312" s="94">
        <f t="shared" si="1754"/>
        <v>0</v>
      </c>
      <c r="EE312" s="94">
        <f t="shared" si="1754"/>
        <v>0</v>
      </c>
      <c r="EF312" s="94">
        <f t="shared" si="1754"/>
        <v>0</v>
      </c>
      <c r="EG312" s="94">
        <f t="shared" si="1754"/>
        <v>0</v>
      </c>
      <c r="EH312" s="94">
        <f t="shared" ref="EH312:EI312" si="1755">EH306+EH311</f>
        <v>0</v>
      </c>
      <c r="EI312" s="94">
        <f t="shared" si="1755"/>
        <v>0</v>
      </c>
    </row>
    <row r="313" spans="1:139" x14ac:dyDescent="0.2">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c r="AO313" s="91"/>
      <c r="AP313" s="91"/>
      <c r="AQ313" s="91"/>
      <c r="AR313" s="91"/>
      <c r="AS313" s="91"/>
      <c r="AT313" s="91"/>
      <c r="AU313" s="91"/>
      <c r="AV313" s="91"/>
      <c r="AW313" s="91"/>
      <c r="AX313" s="91"/>
      <c r="AY313" s="91"/>
      <c r="AZ313" s="91"/>
      <c r="BA313" s="91"/>
      <c r="BB313" s="91"/>
      <c r="BC313" s="91"/>
      <c r="BD313" s="91"/>
      <c r="BE313" s="91"/>
      <c r="BF313" s="91"/>
      <c r="BG313" s="91"/>
      <c r="BH313" s="91"/>
      <c r="BI313" s="91"/>
      <c r="BJ313" s="91"/>
      <c r="BK313" s="91"/>
      <c r="BL313" s="91"/>
      <c r="BM313" s="91"/>
      <c r="BN313" s="91"/>
      <c r="BO313" s="91"/>
      <c r="BP313" s="91"/>
      <c r="BQ313" s="91"/>
      <c r="BR313" s="91"/>
      <c r="BS313" s="91"/>
      <c r="BT313" s="91"/>
      <c r="BU313" s="91"/>
      <c r="BV313" s="91"/>
      <c r="BW313" s="91"/>
      <c r="BX313" s="91"/>
      <c r="BY313" s="91"/>
      <c r="BZ313" s="91"/>
      <c r="CA313" s="91"/>
      <c r="CB313" s="91"/>
      <c r="CC313" s="91"/>
      <c r="CD313" s="91"/>
      <c r="CE313" s="91"/>
      <c r="CF313" s="91"/>
      <c r="CG313" s="91"/>
      <c r="CH313" s="91"/>
      <c r="CI313" s="91"/>
      <c r="CJ313" s="91"/>
      <c r="CK313" s="91"/>
      <c r="CL313" s="91"/>
      <c r="CM313" s="91"/>
      <c r="CN313" s="91"/>
      <c r="CO313" s="91"/>
      <c r="CP313" s="91"/>
      <c r="CQ313" s="91"/>
      <c r="CR313" s="91"/>
      <c r="CS313" s="91"/>
      <c r="CT313" s="91"/>
      <c r="CU313" s="91"/>
      <c r="CV313" s="91"/>
      <c r="CW313" s="91"/>
      <c r="CX313" s="91"/>
      <c r="CY313" s="91"/>
      <c r="CZ313" s="91"/>
      <c r="DA313" s="91"/>
      <c r="DB313" s="91"/>
      <c r="DC313" s="91"/>
      <c r="DD313" s="91"/>
      <c r="DE313" s="91"/>
      <c r="DF313" s="91"/>
      <c r="DG313" s="91"/>
      <c r="DH313" s="91"/>
      <c r="DI313" s="91"/>
      <c r="DJ313" s="91"/>
      <c r="DK313" s="91"/>
      <c r="DL313" s="91"/>
      <c r="DM313" s="91"/>
      <c r="DN313" s="91"/>
      <c r="DO313" s="91"/>
      <c r="DP313" s="91"/>
      <c r="DQ313" s="91"/>
      <c r="DR313" s="91"/>
      <c r="DS313" s="91"/>
      <c r="DT313" s="91"/>
      <c r="DU313" s="91"/>
      <c r="DV313" s="91"/>
      <c r="DW313" s="94"/>
      <c r="DX313" s="94"/>
      <c r="DY313" s="94"/>
      <c r="DZ313" s="94"/>
      <c r="EA313" s="94"/>
      <c r="EB313" s="94"/>
      <c r="EC313" s="94"/>
      <c r="ED313" s="94"/>
      <c r="EE313" s="94"/>
      <c r="EF313" s="94"/>
      <c r="EG313" s="94"/>
      <c r="EH313" s="94"/>
      <c r="EI313" s="94"/>
    </row>
    <row r="314" spans="1:139" ht="10.5" x14ac:dyDescent="0.25">
      <c r="A314" s="16" t="s">
        <v>178</v>
      </c>
      <c r="B314" s="17"/>
      <c r="C314" s="17"/>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c r="CU314" s="19"/>
      <c r="CV314" s="19"/>
      <c r="CW314" s="19"/>
      <c r="CX314" s="19"/>
      <c r="CY314" s="19"/>
      <c r="CZ314" s="19"/>
      <c r="DA314" s="19"/>
      <c r="DB314" s="19"/>
      <c r="DC314" s="19"/>
      <c r="DD314" s="19"/>
      <c r="DE314" s="19"/>
      <c r="DF314" s="19"/>
      <c r="DG314" s="19"/>
      <c r="DH314" s="19"/>
      <c r="DI314" s="19"/>
      <c r="DJ314" s="19"/>
      <c r="DK314" s="19"/>
      <c r="DL314" s="19"/>
      <c r="DM314" s="19"/>
      <c r="DN314" s="19"/>
      <c r="DO314" s="19"/>
      <c r="DP314" s="19"/>
      <c r="DQ314" s="19"/>
      <c r="DR314" s="19"/>
      <c r="DS314" s="19"/>
      <c r="DT314" s="19"/>
      <c r="DU314" s="19"/>
      <c r="DV314" s="19"/>
      <c r="DW314" s="19"/>
      <c r="DX314" s="19"/>
      <c r="DY314" s="19"/>
      <c r="DZ314" s="19"/>
      <c r="EA314" s="19"/>
      <c r="EB314" s="19"/>
      <c r="EC314" s="19"/>
      <c r="ED314" s="19"/>
      <c r="EE314" s="19"/>
      <c r="EF314" s="19"/>
      <c r="EG314" s="19"/>
      <c r="EH314" s="19"/>
      <c r="EI314" s="19"/>
    </row>
    <row r="315" spans="1:139" ht="10.5" x14ac:dyDescent="0.25">
      <c r="A315" s="1" t="s">
        <v>148</v>
      </c>
      <c r="C315" s="91">
        <v>18237451</v>
      </c>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c r="AO315" s="91"/>
      <c r="AP315" s="91"/>
      <c r="AQ315" s="91"/>
      <c r="AR315" s="91"/>
      <c r="AS315" s="91"/>
      <c r="AT315" s="91"/>
      <c r="AU315" s="91"/>
      <c r="AV315" s="91"/>
      <c r="AW315" s="91"/>
      <c r="AX315" s="91"/>
      <c r="AY315" s="91"/>
      <c r="AZ315" s="91"/>
      <c r="BA315" s="91"/>
      <c r="BB315" s="91"/>
      <c r="BC315" s="91"/>
      <c r="BD315" s="91"/>
      <c r="BE315" s="91"/>
      <c r="BF315" s="91"/>
      <c r="BG315" s="91"/>
      <c r="BH315" s="91"/>
      <c r="BI315" s="91"/>
      <c r="BJ315" s="91"/>
      <c r="BK315" s="91"/>
      <c r="BL315" s="91"/>
      <c r="BM315" s="91"/>
      <c r="BN315" s="91"/>
      <c r="BO315" s="91"/>
      <c r="BP315" s="91"/>
      <c r="BQ315" s="91"/>
      <c r="BR315" s="91"/>
      <c r="BS315" s="91"/>
      <c r="BT315" s="91"/>
      <c r="BU315" s="91"/>
      <c r="BV315" s="91"/>
      <c r="BW315" s="91"/>
      <c r="BX315" s="91"/>
      <c r="BY315" s="91"/>
      <c r="BZ315" s="91"/>
      <c r="CA315" s="91"/>
      <c r="CB315" s="91"/>
      <c r="CC315" s="91"/>
      <c r="CD315" s="91"/>
      <c r="CE315" s="91"/>
      <c r="CF315" s="91"/>
      <c r="CG315" s="91"/>
      <c r="CH315" s="91"/>
      <c r="CI315" s="91"/>
      <c r="CJ315" s="91"/>
      <c r="CK315" s="91"/>
      <c r="CL315" s="91"/>
      <c r="CM315" s="91"/>
      <c r="CN315" s="91"/>
      <c r="CO315" s="91"/>
      <c r="CP315" s="91"/>
      <c r="CQ315" s="91"/>
      <c r="CR315" s="91"/>
      <c r="CS315" s="91"/>
      <c r="CT315" s="91"/>
      <c r="CU315" s="91"/>
      <c r="CV315" s="91"/>
      <c r="CW315" s="91"/>
      <c r="CX315" s="91"/>
      <c r="CY315" s="91"/>
      <c r="CZ315" s="91"/>
      <c r="DA315" s="91"/>
      <c r="DB315" s="91"/>
      <c r="DC315" s="91"/>
      <c r="DD315" s="91"/>
      <c r="DE315" s="91"/>
      <c r="DF315" s="91"/>
      <c r="DG315" s="91"/>
      <c r="DH315" s="91"/>
      <c r="DI315" s="91"/>
      <c r="DJ315" s="91"/>
      <c r="DK315" s="91"/>
      <c r="DL315" s="91"/>
      <c r="DM315" s="91"/>
      <c r="DN315" s="91"/>
      <c r="DO315" s="91"/>
      <c r="DP315" s="91"/>
      <c r="DQ315" s="91"/>
      <c r="DR315" s="91"/>
    </row>
    <row r="316" spans="1:139" x14ac:dyDescent="0.2">
      <c r="B316" s="90" t="s">
        <v>149</v>
      </c>
      <c r="C316" s="91">
        <v>25400851</v>
      </c>
      <c r="D316" s="94">
        <f t="shared" ref="D316:AI316" si="1756">C323</f>
        <v>0</v>
      </c>
      <c r="E316" s="94">
        <f t="shared" si="1756"/>
        <v>0</v>
      </c>
      <c r="F316" s="94">
        <f t="shared" si="1756"/>
        <v>0</v>
      </c>
      <c r="G316" s="94">
        <f t="shared" si="1756"/>
        <v>0</v>
      </c>
      <c r="H316" s="94">
        <f t="shared" si="1756"/>
        <v>0</v>
      </c>
      <c r="I316" s="94">
        <f t="shared" si="1756"/>
        <v>0</v>
      </c>
      <c r="J316" s="94">
        <f t="shared" si="1756"/>
        <v>0</v>
      </c>
      <c r="K316" s="94">
        <f t="shared" si="1756"/>
        <v>0</v>
      </c>
      <c r="L316" s="94">
        <f t="shared" si="1756"/>
        <v>0</v>
      </c>
      <c r="M316" s="94">
        <f t="shared" si="1756"/>
        <v>0</v>
      </c>
      <c r="N316" s="94">
        <f t="shared" si="1756"/>
        <v>0</v>
      </c>
      <c r="O316" s="94">
        <f t="shared" si="1756"/>
        <v>0</v>
      </c>
      <c r="P316" s="94">
        <f t="shared" si="1756"/>
        <v>0</v>
      </c>
      <c r="Q316" s="94">
        <f t="shared" si="1756"/>
        <v>0</v>
      </c>
      <c r="R316" s="94">
        <f t="shared" si="1756"/>
        <v>0</v>
      </c>
      <c r="S316" s="94">
        <f t="shared" si="1756"/>
        <v>0</v>
      </c>
      <c r="T316" s="94">
        <f t="shared" si="1756"/>
        <v>0</v>
      </c>
      <c r="U316" s="94">
        <f t="shared" si="1756"/>
        <v>0</v>
      </c>
      <c r="V316" s="94">
        <f t="shared" si="1756"/>
        <v>0</v>
      </c>
      <c r="W316" s="94">
        <f t="shared" si="1756"/>
        <v>0</v>
      </c>
      <c r="X316" s="94">
        <f t="shared" si="1756"/>
        <v>0</v>
      </c>
      <c r="Y316" s="94">
        <f t="shared" si="1756"/>
        <v>0</v>
      </c>
      <c r="Z316" s="94">
        <f t="shared" si="1756"/>
        <v>0</v>
      </c>
      <c r="AA316" s="94">
        <f t="shared" si="1756"/>
        <v>0</v>
      </c>
      <c r="AB316" s="94">
        <f t="shared" si="1756"/>
        <v>0</v>
      </c>
      <c r="AC316" s="94">
        <f t="shared" si="1756"/>
        <v>0</v>
      </c>
      <c r="AD316" s="94">
        <f t="shared" si="1756"/>
        <v>0</v>
      </c>
      <c r="AE316" s="94">
        <f t="shared" si="1756"/>
        <v>0</v>
      </c>
      <c r="AF316" s="94">
        <f t="shared" si="1756"/>
        <v>0</v>
      </c>
      <c r="AG316" s="94">
        <f t="shared" si="1756"/>
        <v>0</v>
      </c>
      <c r="AH316" s="94">
        <f t="shared" si="1756"/>
        <v>0</v>
      </c>
      <c r="AI316" s="94">
        <f t="shared" si="1756"/>
        <v>0</v>
      </c>
      <c r="AJ316" s="94">
        <f t="shared" ref="AJ316:BO316" si="1757">AI323</f>
        <v>0</v>
      </c>
      <c r="AK316" s="94">
        <f t="shared" si="1757"/>
        <v>0</v>
      </c>
      <c r="AL316" s="94">
        <f t="shared" si="1757"/>
        <v>0</v>
      </c>
      <c r="AM316" s="94">
        <f t="shared" si="1757"/>
        <v>0</v>
      </c>
      <c r="AN316" s="94">
        <f t="shared" si="1757"/>
        <v>0</v>
      </c>
      <c r="AO316" s="94">
        <f t="shared" si="1757"/>
        <v>0</v>
      </c>
      <c r="AP316" s="94">
        <f t="shared" si="1757"/>
        <v>0</v>
      </c>
      <c r="AQ316" s="94">
        <f t="shared" si="1757"/>
        <v>0</v>
      </c>
      <c r="AR316" s="94">
        <f t="shared" si="1757"/>
        <v>0</v>
      </c>
      <c r="AS316" s="94">
        <f t="shared" si="1757"/>
        <v>0</v>
      </c>
      <c r="AT316" s="94">
        <f t="shared" si="1757"/>
        <v>0</v>
      </c>
      <c r="AU316" s="94">
        <f t="shared" si="1757"/>
        <v>0</v>
      </c>
      <c r="AV316" s="94">
        <f t="shared" si="1757"/>
        <v>0</v>
      </c>
      <c r="AW316" s="94">
        <f t="shared" si="1757"/>
        <v>0</v>
      </c>
      <c r="AX316" s="94">
        <f t="shared" si="1757"/>
        <v>0</v>
      </c>
      <c r="AY316" s="94">
        <f t="shared" si="1757"/>
        <v>0</v>
      </c>
      <c r="AZ316" s="94">
        <f t="shared" si="1757"/>
        <v>0</v>
      </c>
      <c r="BA316" s="94">
        <f t="shared" si="1757"/>
        <v>0</v>
      </c>
      <c r="BB316" s="94">
        <f t="shared" si="1757"/>
        <v>0</v>
      </c>
      <c r="BC316" s="94">
        <f t="shared" si="1757"/>
        <v>0</v>
      </c>
      <c r="BD316" s="94">
        <f t="shared" si="1757"/>
        <v>0</v>
      </c>
      <c r="BE316" s="94">
        <f t="shared" si="1757"/>
        <v>0</v>
      </c>
      <c r="BF316" s="94">
        <f t="shared" si="1757"/>
        <v>0</v>
      </c>
      <c r="BG316" s="94">
        <f t="shared" si="1757"/>
        <v>0</v>
      </c>
      <c r="BH316" s="94">
        <f t="shared" si="1757"/>
        <v>0</v>
      </c>
      <c r="BI316" s="94">
        <f t="shared" si="1757"/>
        <v>0</v>
      </c>
      <c r="BJ316" s="94">
        <f t="shared" si="1757"/>
        <v>0</v>
      </c>
      <c r="BK316" s="94">
        <f t="shared" si="1757"/>
        <v>0</v>
      </c>
      <c r="BL316" s="94">
        <f t="shared" si="1757"/>
        <v>0</v>
      </c>
      <c r="BM316" s="94">
        <f t="shared" si="1757"/>
        <v>0</v>
      </c>
      <c r="BN316" s="94">
        <f t="shared" si="1757"/>
        <v>0</v>
      </c>
      <c r="BO316" s="94">
        <f t="shared" si="1757"/>
        <v>0</v>
      </c>
      <c r="BP316" s="94">
        <f t="shared" ref="BP316:DW316" si="1758">BO323</f>
        <v>0</v>
      </c>
      <c r="BQ316" s="94">
        <f t="shared" si="1758"/>
        <v>-1148339.569315165</v>
      </c>
      <c r="BR316" s="94">
        <f t="shared" si="1758"/>
        <v>-1072693.1393151651</v>
      </c>
      <c r="BS316" s="94">
        <f t="shared" si="1758"/>
        <v>-987439.4993151651</v>
      </c>
      <c r="BT316" s="94">
        <f t="shared" si="1758"/>
        <v>-906842.97931516508</v>
      </c>
      <c r="BU316" s="94">
        <f t="shared" si="1758"/>
        <v>-832300.25931516511</v>
      </c>
      <c r="BV316" s="94">
        <f t="shared" si="1758"/>
        <v>-737333.8693151651</v>
      </c>
      <c r="BW316" s="94">
        <f t="shared" si="1758"/>
        <v>-624153.6293151651</v>
      </c>
      <c r="BX316" s="94">
        <f t="shared" si="1758"/>
        <v>-484311.17931516509</v>
      </c>
      <c r="BY316" s="94">
        <f t="shared" si="1758"/>
        <v>-349343.17931516509</v>
      </c>
      <c r="BZ316" s="94">
        <f t="shared" si="1758"/>
        <v>-206588.26931516509</v>
      </c>
      <c r="CA316" s="94">
        <f t="shared" si="1758"/>
        <v>-85903.729315165096</v>
      </c>
      <c r="CB316" s="94">
        <f t="shared" si="1758"/>
        <v>9931.4506848348974</v>
      </c>
      <c r="CC316" s="94">
        <f t="shared" si="1758"/>
        <v>-1426981.4393151647</v>
      </c>
      <c r="CD316" s="94">
        <f t="shared" si="1758"/>
        <v>-1335180.5593151646</v>
      </c>
      <c r="CE316" s="94">
        <f t="shared" si="1758"/>
        <v>-1242275.8493151646</v>
      </c>
      <c r="CF316" s="94">
        <f t="shared" si="1758"/>
        <v>-1140382.4093151647</v>
      </c>
      <c r="CG316" s="94">
        <f t="shared" si="1758"/>
        <v>-1047682.8793151646</v>
      </c>
      <c r="CH316" s="94">
        <f t="shared" si="1758"/>
        <v>-918705.3393151646</v>
      </c>
      <c r="CI316" s="94">
        <f t="shared" si="1758"/>
        <v>-779545.3393151646</v>
      </c>
      <c r="CJ316" s="94">
        <f t="shared" ref="CJ316" si="1759">CI323</f>
        <v>-611699.4593151646</v>
      </c>
      <c r="CK316" s="94">
        <f t="shared" ref="CK316" si="1760">CJ323</f>
        <v>-448677.29931516456</v>
      </c>
      <c r="CL316" s="94">
        <f t="shared" ref="CL316" si="1761">CK323</f>
        <v>-294739.02931516455</v>
      </c>
      <c r="CM316" s="94">
        <f t="shared" ref="CM316" si="1762">CL323</f>
        <v>-139699.00931516456</v>
      </c>
      <c r="CN316" s="94">
        <f t="shared" ref="CN316" si="1763">CM323</f>
        <v>-25916.829315164563</v>
      </c>
      <c r="CO316" s="94">
        <f t="shared" ref="CO316" si="1764">CN323</f>
        <v>1370164.490684835</v>
      </c>
      <c r="CP316" s="94">
        <f t="shared" ref="CP316" si="1765">CO323</f>
        <v>1281638.8606848349</v>
      </c>
      <c r="CQ316" s="94">
        <f t="shared" ref="CQ316" si="1766">CP323</f>
        <v>1177985.2806848348</v>
      </c>
      <c r="CR316" s="94">
        <f t="shared" ref="CR316" si="1767">CQ323</f>
        <v>1075863.5806848349</v>
      </c>
      <c r="CS316" s="94">
        <f t="shared" ref="CS316" si="1768">CR323</f>
        <v>979528.06068483484</v>
      </c>
      <c r="CT316" s="94">
        <f t="shared" ref="CT316" si="1769">CS323</f>
        <v>-214656.33000000007</v>
      </c>
      <c r="CU316" s="94">
        <f t="shared" ref="CU316" si="1770">CT323</f>
        <v>-365584.45000000007</v>
      </c>
      <c r="CV316" s="94">
        <f t="shared" ref="CV316" si="1771">CU323</f>
        <v>-538128.10000000009</v>
      </c>
      <c r="CW316" s="94">
        <f t="shared" ref="CW316" si="1772">CV323</f>
        <v>-530283.41000000015</v>
      </c>
      <c r="CX316" s="94">
        <f t="shared" ref="CX316" si="1773">CW323</f>
        <v>-535041.25000000012</v>
      </c>
      <c r="CY316" s="94">
        <f t="shared" ref="CY316" si="1774">CX323</f>
        <v>-535366.07000000007</v>
      </c>
      <c r="CZ316" s="94">
        <f t="shared" ref="CZ316" si="1775">CY323</f>
        <v>-535366.07000000007</v>
      </c>
      <c r="DA316" s="94">
        <f t="shared" ref="DA316" si="1776">CZ323</f>
        <v>-4573985.1900000013</v>
      </c>
      <c r="DB316" s="94">
        <f t="shared" ref="DB316" si="1777">DA323</f>
        <v>-4225332.3100000015</v>
      </c>
      <c r="DC316" s="94">
        <f t="shared" ref="DC316" si="1778">DB323</f>
        <v>-3878983.6000000015</v>
      </c>
      <c r="DD316" s="94">
        <f t="shared" ref="DD316" si="1779">DC323</f>
        <v>-3529165.9400000013</v>
      </c>
      <c r="DE316" s="94">
        <f t="shared" ref="DE316" si="1780">DD323</f>
        <v>-3202481.9200000013</v>
      </c>
      <c r="DF316" s="94">
        <f t="shared" ref="DF316" si="1781">DE323</f>
        <v>-2795158.1800000016</v>
      </c>
      <c r="DG316" s="94">
        <f t="shared" ref="DG316" si="1782">DF323</f>
        <v>-2332610.4200000018</v>
      </c>
      <c r="DH316" s="94">
        <f t="shared" ref="DH316" si="1783">DG323</f>
        <v>-1693229.3400000017</v>
      </c>
      <c r="DI316" s="94">
        <f>DH323</f>
        <v>-1086022.6900000018</v>
      </c>
      <c r="DJ316" s="94">
        <f t="shared" si="1758"/>
        <v>-577475.65000000177</v>
      </c>
      <c r="DK316" s="94">
        <f t="shared" si="1758"/>
        <v>-94032.430000001797</v>
      </c>
      <c r="DL316" s="94">
        <f t="shared" si="1758"/>
        <v>361554.84999999823</v>
      </c>
      <c r="DM316" s="94">
        <f t="shared" si="1758"/>
        <v>-15881295.91</v>
      </c>
      <c r="DN316" s="94">
        <f t="shared" si="1758"/>
        <v>-14758058.66</v>
      </c>
      <c r="DO316" s="94">
        <f t="shared" si="1758"/>
        <v>-13450307.74</v>
      </c>
      <c r="DP316" s="94">
        <f t="shared" si="1758"/>
        <v>-12105671.23</v>
      </c>
      <c r="DQ316" s="94">
        <f t="shared" si="1758"/>
        <v>-10931726.470000001</v>
      </c>
      <c r="DR316" s="94">
        <f t="shared" si="1758"/>
        <v>-9643833.8500000015</v>
      </c>
      <c r="DS316" s="94">
        <f t="shared" si="1758"/>
        <v>-7709378.0300000012</v>
      </c>
      <c r="DT316" s="94">
        <f t="shared" si="1758"/>
        <v>-5504288.040000001</v>
      </c>
      <c r="DU316" s="94">
        <f t="shared" si="1758"/>
        <v>-3504065.4600000009</v>
      </c>
      <c r="DV316" s="94">
        <f t="shared" si="1758"/>
        <v>-1603508.9600000009</v>
      </c>
      <c r="DW316" s="94">
        <f t="shared" si="1758"/>
        <v>267866.74999999907</v>
      </c>
      <c r="DX316" s="94">
        <f t="shared" ref="DX316" si="1784">DW323</f>
        <v>1879241.429999999</v>
      </c>
      <c r="DY316" s="94">
        <f t="shared" ref="DY316" si="1785">DX323</f>
        <v>-16428619.529999997</v>
      </c>
      <c r="DZ316" s="94">
        <f t="shared" ref="DZ316" si="1786">DY323</f>
        <v>-15335518.219999997</v>
      </c>
      <c r="EA316" s="94">
        <f t="shared" ref="EA316" si="1787">DZ323</f>
        <v>-14150400.989999996</v>
      </c>
      <c r="EB316" s="94">
        <f t="shared" ref="EB316" si="1788">EA323</f>
        <v>-12838094.599999996</v>
      </c>
      <c r="EC316" s="94">
        <f t="shared" ref="EC316" si="1789">EB323</f>
        <v>-11680513.899999997</v>
      </c>
      <c r="ED316" s="94">
        <f t="shared" ref="ED316" si="1790">EC323</f>
        <v>-10241463.769999996</v>
      </c>
      <c r="EE316" s="94">
        <f t="shared" ref="EE316" si="1791">ED323</f>
        <v>-8378537.7799999956</v>
      </c>
      <c r="EF316" s="94">
        <f t="shared" ref="EF316" si="1792">EE323</f>
        <v>-6375476.7499999953</v>
      </c>
      <c r="EG316" s="94">
        <f t="shared" ref="EG316" si="1793">EF323</f>
        <v>-4120920.8499999954</v>
      </c>
      <c r="EH316" s="94">
        <f t="shared" ref="EH316" si="1794">EG323</f>
        <v>-2286613.1999999955</v>
      </c>
      <c r="EI316" s="94">
        <f t="shared" ref="EI316" si="1795">EH323</f>
        <v>-545213.2157047803</v>
      </c>
    </row>
    <row r="317" spans="1:139" x14ac:dyDescent="0.2">
      <c r="B317" s="90" t="s">
        <v>150</v>
      </c>
      <c r="C317" s="91"/>
      <c r="D317" s="22">
        <v>0</v>
      </c>
      <c r="E317" s="22">
        <v>0</v>
      </c>
      <c r="F317" s="22">
        <v>0</v>
      </c>
      <c r="G317" s="22">
        <v>0</v>
      </c>
      <c r="H317" s="22">
        <v>0</v>
      </c>
      <c r="I317" s="22">
        <v>0</v>
      </c>
      <c r="J317" s="22">
        <v>0</v>
      </c>
      <c r="K317" s="22">
        <v>0</v>
      </c>
      <c r="L317" s="22">
        <v>0</v>
      </c>
      <c r="M317" s="22">
        <v>0</v>
      </c>
      <c r="N317" s="22">
        <v>0</v>
      </c>
      <c r="O317" s="22">
        <v>0</v>
      </c>
      <c r="P317" s="22">
        <v>0</v>
      </c>
      <c r="Q317" s="22">
        <v>0</v>
      </c>
      <c r="R317" s="22">
        <v>0</v>
      </c>
      <c r="S317" s="22">
        <v>0</v>
      </c>
      <c r="T317" s="22">
        <v>0</v>
      </c>
      <c r="U317" s="22">
        <v>0</v>
      </c>
      <c r="V317" s="22">
        <v>0</v>
      </c>
      <c r="W317" s="22">
        <v>0</v>
      </c>
      <c r="X317" s="22">
        <v>0</v>
      </c>
      <c r="Y317" s="22">
        <v>0</v>
      </c>
      <c r="Z317" s="22">
        <v>0</v>
      </c>
      <c r="AA317" s="22">
        <v>0</v>
      </c>
      <c r="AB317" s="22">
        <v>0</v>
      </c>
      <c r="AC317" s="22">
        <v>0</v>
      </c>
      <c r="AD317" s="22">
        <v>0</v>
      </c>
      <c r="AE317" s="22">
        <v>0</v>
      </c>
      <c r="AF317" s="22">
        <v>0</v>
      </c>
      <c r="AG317" s="22">
        <v>0</v>
      </c>
      <c r="AH317" s="22">
        <v>0</v>
      </c>
      <c r="AI317" s="22">
        <v>0</v>
      </c>
      <c r="AJ317" s="22">
        <v>0</v>
      </c>
      <c r="AK317" s="22">
        <v>0</v>
      </c>
      <c r="AL317" s="22">
        <v>0</v>
      </c>
      <c r="AM317" s="22">
        <v>0</v>
      </c>
      <c r="AN317" s="22">
        <v>0</v>
      </c>
      <c r="AO317" s="22">
        <v>0</v>
      </c>
      <c r="AP317" s="22">
        <v>0</v>
      </c>
      <c r="AQ317" s="22">
        <v>0</v>
      </c>
      <c r="AR317" s="22">
        <v>0</v>
      </c>
      <c r="AS317" s="22">
        <v>0</v>
      </c>
      <c r="AT317" s="22">
        <v>0</v>
      </c>
      <c r="AU317" s="22">
        <v>0</v>
      </c>
      <c r="AV317" s="22">
        <v>0</v>
      </c>
      <c r="AW317" s="22">
        <v>0</v>
      </c>
      <c r="AX317" s="22">
        <v>0</v>
      </c>
      <c r="AY317" s="22">
        <v>0</v>
      </c>
      <c r="AZ317" s="22">
        <v>0</v>
      </c>
      <c r="BA317" s="22">
        <v>0</v>
      </c>
      <c r="BB317" s="22">
        <v>0</v>
      </c>
      <c r="BC317" s="22">
        <v>0</v>
      </c>
      <c r="BD317" s="22">
        <v>0</v>
      </c>
      <c r="BE317" s="22">
        <v>0</v>
      </c>
      <c r="BF317" s="22">
        <v>0</v>
      </c>
      <c r="BG317" s="22">
        <v>0</v>
      </c>
      <c r="BH317" s="22">
        <v>0</v>
      </c>
      <c r="BI317" s="22">
        <v>0</v>
      </c>
      <c r="BJ317" s="22">
        <v>0</v>
      </c>
      <c r="BK317" s="22">
        <v>0</v>
      </c>
      <c r="BL317" s="22">
        <v>0</v>
      </c>
      <c r="BM317" s="22">
        <v>0</v>
      </c>
      <c r="BN317" s="22">
        <v>0</v>
      </c>
      <c r="BO317" s="22">
        <v>0</v>
      </c>
      <c r="BP317" s="22">
        <v>-1231101.069315165</v>
      </c>
      <c r="BQ317" s="22">
        <v>0</v>
      </c>
      <c r="BR317" s="22">
        <v>0</v>
      </c>
      <c r="BS317" s="22">
        <v>0</v>
      </c>
      <c r="BT317" s="22">
        <v>0</v>
      </c>
      <c r="BU317" s="22">
        <v>0</v>
      </c>
      <c r="BV317" s="22">
        <v>0</v>
      </c>
      <c r="BW317" s="22">
        <v>0</v>
      </c>
      <c r="BX317" s="22">
        <v>0</v>
      </c>
      <c r="BY317" s="22">
        <v>0</v>
      </c>
      <c r="BZ317" s="22">
        <v>0</v>
      </c>
      <c r="CA317" s="22">
        <v>0</v>
      </c>
      <c r="CB317" s="22">
        <v>-1534079.3699999996</v>
      </c>
      <c r="CC317" s="22">
        <v>0</v>
      </c>
      <c r="CD317" s="22">
        <v>0</v>
      </c>
      <c r="CE317" s="22">
        <v>0</v>
      </c>
      <c r="CF317" s="22">
        <v>0</v>
      </c>
      <c r="CG317" s="22">
        <v>0</v>
      </c>
      <c r="CH317" s="22">
        <v>0</v>
      </c>
      <c r="CI317" s="22">
        <v>0</v>
      </c>
      <c r="CJ317" s="22">
        <v>0</v>
      </c>
      <c r="CK317" s="22">
        <v>0</v>
      </c>
      <c r="CL317" s="22">
        <v>0</v>
      </c>
      <c r="CM317" s="22">
        <v>0</v>
      </c>
      <c r="CN317" s="22">
        <v>1520935.9799999995</v>
      </c>
      <c r="CO317" s="22">
        <v>0</v>
      </c>
      <c r="CP317" s="22">
        <v>0</v>
      </c>
      <c r="CQ317" s="22">
        <v>0</v>
      </c>
      <c r="CR317" s="22">
        <v>0</v>
      </c>
      <c r="CS317" s="22">
        <v>0</v>
      </c>
      <c r="CT317" s="22">
        <v>0</v>
      </c>
      <c r="CU317" s="22">
        <v>0</v>
      </c>
      <c r="CV317" s="22">
        <v>0</v>
      </c>
      <c r="CW317" s="22">
        <v>0</v>
      </c>
      <c r="CX317" s="22">
        <v>0</v>
      </c>
      <c r="CY317" s="22">
        <v>0</v>
      </c>
      <c r="CZ317" s="22">
        <v>-4423859.1000000015</v>
      </c>
      <c r="DA317" s="22">
        <v>0</v>
      </c>
      <c r="DB317" s="22">
        <v>0</v>
      </c>
      <c r="DC317" s="22">
        <v>0</v>
      </c>
      <c r="DD317" s="22">
        <v>0</v>
      </c>
      <c r="DE317" s="22">
        <v>0</v>
      </c>
      <c r="DF317" s="22">
        <v>0</v>
      </c>
      <c r="DG317" s="22">
        <v>0</v>
      </c>
      <c r="DH317" s="22">
        <v>0</v>
      </c>
      <c r="DI317" s="22">
        <v>0</v>
      </c>
      <c r="DJ317" s="22">
        <v>0</v>
      </c>
      <c r="DK317" s="22">
        <v>0</v>
      </c>
      <c r="DL317" s="22">
        <v>-17715183.119999997</v>
      </c>
      <c r="DM317" s="22">
        <v>0</v>
      </c>
      <c r="DN317" s="22">
        <v>0</v>
      </c>
      <c r="DO317" s="22">
        <v>0</v>
      </c>
      <c r="DP317" s="22">
        <v>0</v>
      </c>
      <c r="DQ317" s="22">
        <v>0</v>
      </c>
      <c r="DR317" s="22">
        <v>0</v>
      </c>
      <c r="DS317" s="22">
        <v>0</v>
      </c>
      <c r="DT317" s="22">
        <v>0</v>
      </c>
      <c r="DU317" s="22">
        <v>0</v>
      </c>
      <c r="DV317" s="22">
        <v>0</v>
      </c>
      <c r="DW317" s="22">
        <v>0</v>
      </c>
      <c r="DX317" s="315">
        <v>-19644230.759999998</v>
      </c>
      <c r="DY317" s="22">
        <v>0</v>
      </c>
      <c r="DZ317" s="22">
        <v>0</v>
      </c>
      <c r="EA317" s="22">
        <v>0</v>
      </c>
      <c r="EB317" s="22">
        <v>0</v>
      </c>
      <c r="EC317" s="22">
        <v>0</v>
      </c>
      <c r="ED317" s="22">
        <v>0</v>
      </c>
      <c r="EE317" s="22">
        <v>0</v>
      </c>
      <c r="EF317" s="22">
        <v>0</v>
      </c>
      <c r="EG317" s="22">
        <v>0</v>
      </c>
      <c r="EH317" s="22">
        <v>0</v>
      </c>
      <c r="EI317" s="22">
        <v>0</v>
      </c>
    </row>
    <row r="318" spans="1:139" x14ac:dyDescent="0.2">
      <c r="B318" s="90" t="s">
        <v>289</v>
      </c>
      <c r="C318" s="91"/>
      <c r="D318" s="22">
        <v>0</v>
      </c>
      <c r="E318" s="22">
        <v>0</v>
      </c>
      <c r="F318" s="22">
        <v>0</v>
      </c>
      <c r="G318" s="22">
        <v>0</v>
      </c>
      <c r="H318" s="22">
        <v>0</v>
      </c>
      <c r="I318" s="22">
        <v>0</v>
      </c>
      <c r="J318" s="22">
        <v>0</v>
      </c>
      <c r="K318" s="22">
        <v>0</v>
      </c>
      <c r="L318" s="22">
        <v>0</v>
      </c>
      <c r="M318" s="22">
        <v>0</v>
      </c>
      <c r="N318" s="22">
        <v>0</v>
      </c>
      <c r="O318" s="22">
        <v>0</v>
      </c>
      <c r="P318" s="22">
        <v>0</v>
      </c>
      <c r="Q318" s="22">
        <v>0</v>
      </c>
      <c r="R318" s="22">
        <v>0</v>
      </c>
      <c r="S318" s="22">
        <v>0</v>
      </c>
      <c r="T318" s="22">
        <v>0</v>
      </c>
      <c r="U318" s="22">
        <v>0</v>
      </c>
      <c r="V318" s="22">
        <v>0</v>
      </c>
      <c r="W318" s="22">
        <v>0</v>
      </c>
      <c r="X318" s="22">
        <v>0</v>
      </c>
      <c r="Y318" s="22">
        <v>0</v>
      </c>
      <c r="Z318" s="22">
        <v>0</v>
      </c>
      <c r="AA318" s="22">
        <v>0</v>
      </c>
      <c r="AB318" s="22">
        <v>0</v>
      </c>
      <c r="AC318" s="22">
        <v>0</v>
      </c>
      <c r="AD318" s="22">
        <v>0</v>
      </c>
      <c r="AE318" s="22">
        <v>0</v>
      </c>
      <c r="AF318" s="22">
        <v>0</v>
      </c>
      <c r="AG318" s="22">
        <v>0</v>
      </c>
      <c r="AH318" s="22">
        <v>0</v>
      </c>
      <c r="AI318" s="22">
        <v>0</v>
      </c>
      <c r="AJ318" s="22">
        <v>0</v>
      </c>
      <c r="AK318" s="22">
        <v>0</v>
      </c>
      <c r="AL318" s="22">
        <v>0</v>
      </c>
      <c r="AM318" s="22">
        <v>0</v>
      </c>
      <c r="AN318" s="22">
        <v>0</v>
      </c>
      <c r="AO318" s="22">
        <v>0</v>
      </c>
      <c r="AP318" s="22">
        <v>0</v>
      </c>
      <c r="AQ318" s="22">
        <v>0</v>
      </c>
      <c r="AR318" s="22">
        <v>0</v>
      </c>
      <c r="AS318" s="22">
        <v>0</v>
      </c>
      <c r="AT318" s="22">
        <v>0</v>
      </c>
      <c r="AU318" s="22">
        <v>0</v>
      </c>
      <c r="AV318" s="22">
        <v>0</v>
      </c>
      <c r="AW318" s="22">
        <v>0</v>
      </c>
      <c r="AX318" s="22">
        <v>0</v>
      </c>
      <c r="AY318" s="22">
        <v>0</v>
      </c>
      <c r="AZ318" s="22">
        <v>0</v>
      </c>
      <c r="BA318" s="22">
        <v>0</v>
      </c>
      <c r="BB318" s="22">
        <v>0</v>
      </c>
      <c r="BC318" s="22">
        <v>0</v>
      </c>
      <c r="BD318" s="22">
        <v>0</v>
      </c>
      <c r="BE318" s="22">
        <v>0</v>
      </c>
      <c r="BF318" s="22">
        <v>0</v>
      </c>
      <c r="BG318" s="22">
        <v>0</v>
      </c>
      <c r="BH318" s="22">
        <v>0</v>
      </c>
      <c r="BI318" s="22">
        <v>0</v>
      </c>
      <c r="BJ318" s="22">
        <v>0</v>
      </c>
      <c r="BK318" s="22">
        <v>0</v>
      </c>
      <c r="BL318" s="22">
        <v>0</v>
      </c>
      <c r="BM318" s="22">
        <v>0</v>
      </c>
      <c r="BN318" s="22">
        <v>0</v>
      </c>
      <c r="BO318" s="22">
        <v>0</v>
      </c>
      <c r="BP318" s="22">
        <v>0</v>
      </c>
      <c r="BQ318" s="22">
        <v>0</v>
      </c>
      <c r="BR318" s="22">
        <v>0</v>
      </c>
      <c r="BS318" s="22">
        <v>0</v>
      </c>
      <c r="BT318" s="22">
        <v>0</v>
      </c>
      <c r="BU318" s="22">
        <v>0</v>
      </c>
      <c r="BV318" s="22">
        <v>0</v>
      </c>
      <c r="BW318" s="22">
        <v>0</v>
      </c>
      <c r="BX318" s="22">
        <v>0</v>
      </c>
      <c r="BY318" s="22">
        <v>0</v>
      </c>
      <c r="BZ318" s="22">
        <v>0</v>
      </c>
      <c r="CA318" s="22">
        <v>0</v>
      </c>
      <c r="CB318" s="22">
        <v>0</v>
      </c>
      <c r="CC318" s="22">
        <v>0</v>
      </c>
      <c r="CD318" s="22">
        <v>0</v>
      </c>
      <c r="CE318" s="22">
        <v>0</v>
      </c>
      <c r="CF318" s="22">
        <v>0</v>
      </c>
      <c r="CG318" s="22">
        <v>0</v>
      </c>
      <c r="CH318" s="22">
        <v>0</v>
      </c>
      <c r="CI318" s="22">
        <v>0</v>
      </c>
      <c r="CJ318" s="22">
        <v>0</v>
      </c>
      <c r="CK318" s="22">
        <v>0</v>
      </c>
      <c r="CL318" s="22">
        <v>0</v>
      </c>
      <c r="CM318" s="22">
        <v>0</v>
      </c>
      <c r="CN318" s="22">
        <v>0</v>
      </c>
      <c r="CO318" s="22">
        <v>0</v>
      </c>
      <c r="CP318" s="22">
        <v>0</v>
      </c>
      <c r="CQ318" s="22">
        <v>0</v>
      </c>
      <c r="CR318" s="22">
        <v>0</v>
      </c>
      <c r="CS318" s="22">
        <v>-1075863.5806848349</v>
      </c>
      <c r="CT318" s="22">
        <v>0</v>
      </c>
      <c r="CU318" s="22">
        <v>0</v>
      </c>
      <c r="CV318" s="22">
        <v>0</v>
      </c>
      <c r="CW318" s="22">
        <v>0</v>
      </c>
      <c r="CX318" s="22">
        <v>0</v>
      </c>
      <c r="CY318" s="22">
        <v>0</v>
      </c>
      <c r="CZ318" s="22">
        <v>0</v>
      </c>
      <c r="DA318" s="22">
        <v>0</v>
      </c>
      <c r="DB318" s="22">
        <v>0</v>
      </c>
      <c r="DC318" s="22">
        <v>0</v>
      </c>
      <c r="DD318" s="22">
        <v>0</v>
      </c>
      <c r="DE318" s="22">
        <v>0</v>
      </c>
      <c r="DF318" s="22">
        <v>0</v>
      </c>
      <c r="DG318" s="22">
        <v>0</v>
      </c>
      <c r="DH318" s="22">
        <v>0</v>
      </c>
      <c r="DI318" s="22">
        <v>0</v>
      </c>
      <c r="DJ318" s="22">
        <v>0</v>
      </c>
      <c r="DK318" s="22">
        <v>0</v>
      </c>
      <c r="DL318" s="22">
        <v>-7178.7499999999709</v>
      </c>
      <c r="DM318" s="22">
        <v>0</v>
      </c>
      <c r="DN318" s="22">
        <v>0</v>
      </c>
      <c r="DO318" s="22">
        <v>0</v>
      </c>
      <c r="DP318" s="22">
        <v>0</v>
      </c>
      <c r="DQ318" s="22">
        <v>0</v>
      </c>
      <c r="DR318" s="22">
        <v>0</v>
      </c>
      <c r="DS318" s="22">
        <v>0</v>
      </c>
      <c r="DT318" s="22">
        <v>0</v>
      </c>
      <c r="DU318" s="22">
        <v>0</v>
      </c>
      <c r="DV318" s="22">
        <v>0</v>
      </c>
      <c r="DW318" s="22">
        <v>0</v>
      </c>
      <c r="DX318" s="315">
        <v>0</v>
      </c>
      <c r="DY318" s="22">
        <v>0</v>
      </c>
      <c r="DZ318" s="22">
        <v>0</v>
      </c>
      <c r="EA318" s="22">
        <v>0</v>
      </c>
      <c r="EB318" s="22">
        <v>0</v>
      </c>
      <c r="EC318" s="22">
        <v>0</v>
      </c>
      <c r="ED318" s="22">
        <v>0</v>
      </c>
      <c r="EE318" s="22">
        <v>0</v>
      </c>
      <c r="EF318" s="22">
        <v>0</v>
      </c>
      <c r="EG318" s="22">
        <v>0</v>
      </c>
      <c r="EH318" s="22">
        <v>0</v>
      </c>
      <c r="EI318" s="22">
        <v>0</v>
      </c>
    </row>
    <row r="319" spans="1:139" x14ac:dyDescent="0.2">
      <c r="B319" s="92" t="s">
        <v>234</v>
      </c>
      <c r="C319" s="91"/>
      <c r="D319" s="22">
        <v>0</v>
      </c>
      <c r="E319" s="22">
        <v>0</v>
      </c>
      <c r="F319" s="22">
        <v>0</v>
      </c>
      <c r="G319" s="22">
        <v>0</v>
      </c>
      <c r="H319" s="22">
        <v>0</v>
      </c>
      <c r="I319" s="22">
        <v>0</v>
      </c>
      <c r="J319" s="22">
        <v>0</v>
      </c>
      <c r="K319" s="22">
        <v>0</v>
      </c>
      <c r="L319" s="22">
        <v>0</v>
      </c>
      <c r="M319" s="22">
        <v>0</v>
      </c>
      <c r="N319" s="22">
        <v>0</v>
      </c>
      <c r="O319" s="22">
        <v>0</v>
      </c>
      <c r="P319" s="22">
        <v>0</v>
      </c>
      <c r="Q319" s="22">
        <v>0</v>
      </c>
      <c r="R319" s="22">
        <v>0</v>
      </c>
      <c r="S319" s="22">
        <v>0</v>
      </c>
      <c r="T319" s="22">
        <v>0</v>
      </c>
      <c r="U319" s="22">
        <v>0</v>
      </c>
      <c r="V319" s="22">
        <v>0</v>
      </c>
      <c r="W319" s="22">
        <v>0</v>
      </c>
      <c r="X319" s="22">
        <v>0</v>
      </c>
      <c r="Y319" s="22">
        <v>0</v>
      </c>
      <c r="Z319" s="22">
        <v>0</v>
      </c>
      <c r="AA319" s="22">
        <v>0</v>
      </c>
      <c r="AB319" s="22">
        <v>0</v>
      </c>
      <c r="AC319" s="22">
        <v>0</v>
      </c>
      <c r="AD319" s="22">
        <v>0</v>
      </c>
      <c r="AE319" s="22">
        <v>0</v>
      </c>
      <c r="AF319" s="22">
        <v>0</v>
      </c>
      <c r="AG319" s="22">
        <v>0</v>
      </c>
      <c r="AH319" s="22">
        <v>0</v>
      </c>
      <c r="AI319" s="22">
        <v>0</v>
      </c>
      <c r="AJ319" s="22">
        <v>0</v>
      </c>
      <c r="AK319" s="22">
        <v>0</v>
      </c>
      <c r="AL319" s="22">
        <v>0</v>
      </c>
      <c r="AM319" s="22">
        <v>0</v>
      </c>
      <c r="AN319" s="22">
        <v>0</v>
      </c>
      <c r="AO319" s="22">
        <v>0</v>
      </c>
      <c r="AP319" s="22">
        <v>0</v>
      </c>
      <c r="AQ319" s="22">
        <v>0</v>
      </c>
      <c r="AR319" s="22">
        <v>0</v>
      </c>
      <c r="AS319" s="22">
        <v>0</v>
      </c>
      <c r="AT319" s="22">
        <v>0</v>
      </c>
      <c r="AU319" s="22">
        <v>0</v>
      </c>
      <c r="AV319" s="22">
        <v>0</v>
      </c>
      <c r="AW319" s="22">
        <v>0</v>
      </c>
      <c r="AX319" s="22">
        <v>0</v>
      </c>
      <c r="AY319" s="22">
        <v>0</v>
      </c>
      <c r="AZ319" s="22">
        <v>0</v>
      </c>
      <c r="BA319" s="22">
        <v>0</v>
      </c>
      <c r="BB319" s="22">
        <v>0</v>
      </c>
      <c r="BC319" s="22">
        <v>0</v>
      </c>
      <c r="BD319" s="22">
        <v>0</v>
      </c>
      <c r="BE319" s="22">
        <v>0</v>
      </c>
      <c r="BF319" s="22">
        <v>0</v>
      </c>
      <c r="BG319" s="22">
        <v>0</v>
      </c>
      <c r="BH319" s="22">
        <v>0</v>
      </c>
      <c r="BI319" s="22">
        <v>0</v>
      </c>
      <c r="BJ319" s="22">
        <v>0</v>
      </c>
      <c r="BK319" s="22">
        <v>0</v>
      </c>
      <c r="BL319" s="22">
        <v>0</v>
      </c>
      <c r="BM319" s="22">
        <v>0</v>
      </c>
      <c r="BN319" s="22">
        <v>0</v>
      </c>
      <c r="BO319" s="22">
        <v>0</v>
      </c>
      <c r="BP319" s="22">
        <v>0</v>
      </c>
      <c r="BQ319" s="22">
        <v>0</v>
      </c>
      <c r="BR319" s="22">
        <v>0</v>
      </c>
      <c r="BS319" s="22">
        <v>0</v>
      </c>
      <c r="BT319" s="22">
        <v>0</v>
      </c>
      <c r="BU319" s="22">
        <v>0</v>
      </c>
      <c r="BV319" s="22">
        <v>0</v>
      </c>
      <c r="BW319" s="22">
        <v>0</v>
      </c>
      <c r="BX319" s="22">
        <v>0</v>
      </c>
      <c r="BY319" s="22">
        <v>0</v>
      </c>
      <c r="BZ319" s="22">
        <v>0</v>
      </c>
      <c r="CA319" s="22">
        <v>0</v>
      </c>
      <c r="CB319" s="22">
        <v>0</v>
      </c>
      <c r="CC319" s="22">
        <v>0</v>
      </c>
      <c r="CD319" s="22">
        <v>0</v>
      </c>
      <c r="CE319" s="22">
        <v>0</v>
      </c>
      <c r="CF319" s="22">
        <v>0</v>
      </c>
      <c r="CG319" s="22">
        <v>0</v>
      </c>
      <c r="CH319" s="22">
        <v>0</v>
      </c>
      <c r="CI319" s="22">
        <v>0</v>
      </c>
      <c r="CJ319" s="22">
        <v>0</v>
      </c>
      <c r="CK319" s="22">
        <v>0</v>
      </c>
      <c r="CL319" s="22">
        <v>0</v>
      </c>
      <c r="CM319" s="22">
        <v>0</v>
      </c>
      <c r="CN319" s="22">
        <v>0</v>
      </c>
      <c r="CO319" s="22">
        <v>0</v>
      </c>
      <c r="CP319" s="22">
        <v>0</v>
      </c>
      <c r="CQ319" s="22">
        <v>0</v>
      </c>
      <c r="CR319" s="22">
        <v>0</v>
      </c>
      <c r="CS319" s="22">
        <v>0</v>
      </c>
      <c r="CT319" s="22">
        <v>0</v>
      </c>
      <c r="CU319" s="22">
        <v>0</v>
      </c>
      <c r="CV319" s="22">
        <v>0</v>
      </c>
      <c r="CW319" s="22">
        <v>0</v>
      </c>
      <c r="CX319" s="22">
        <v>0</v>
      </c>
      <c r="CY319" s="22">
        <v>0</v>
      </c>
      <c r="CZ319" s="22">
        <v>0</v>
      </c>
      <c r="DA319" s="22">
        <v>0</v>
      </c>
      <c r="DB319" s="22">
        <v>0</v>
      </c>
      <c r="DC319" s="22">
        <v>0</v>
      </c>
      <c r="DD319" s="22">
        <v>0</v>
      </c>
      <c r="DE319" s="22">
        <v>0</v>
      </c>
      <c r="DF319" s="22">
        <v>0</v>
      </c>
      <c r="DG319" s="22">
        <v>0</v>
      </c>
      <c r="DH319" s="22">
        <v>0</v>
      </c>
      <c r="DI319" s="22">
        <v>0</v>
      </c>
      <c r="DJ319" s="22">
        <v>0</v>
      </c>
      <c r="DK319" s="22">
        <v>0</v>
      </c>
      <c r="DL319" s="22">
        <v>0</v>
      </c>
      <c r="DM319" s="22">
        <v>0</v>
      </c>
      <c r="DN319" s="22">
        <v>0</v>
      </c>
      <c r="DO319" s="22">
        <v>0</v>
      </c>
      <c r="DP319" s="22">
        <v>0</v>
      </c>
      <c r="DQ319" s="22">
        <v>0</v>
      </c>
      <c r="DR319" s="22">
        <v>0</v>
      </c>
      <c r="DS319" s="22">
        <v>0</v>
      </c>
      <c r="DT319" s="22">
        <v>0</v>
      </c>
      <c r="DU319" s="22">
        <v>0</v>
      </c>
      <c r="DV319" s="22">
        <v>0</v>
      </c>
      <c r="DW319" s="22">
        <v>0</v>
      </c>
      <c r="DX319" s="22">
        <v>0</v>
      </c>
      <c r="DY319" s="22">
        <v>0</v>
      </c>
      <c r="DZ319" s="22">
        <v>0</v>
      </c>
      <c r="EA319" s="22">
        <v>0</v>
      </c>
      <c r="EB319" s="22">
        <v>0</v>
      </c>
      <c r="EC319" s="22">
        <v>0</v>
      </c>
      <c r="ED319" s="22">
        <v>0</v>
      </c>
      <c r="EE319" s="22">
        <v>0</v>
      </c>
      <c r="EF319" s="22">
        <v>0</v>
      </c>
      <c r="EG319" s="22">
        <v>0</v>
      </c>
      <c r="EH319" s="22">
        <v>0</v>
      </c>
      <c r="EI319" s="22">
        <v>0</v>
      </c>
    </row>
    <row r="320" spans="1:139" x14ac:dyDescent="0.2">
      <c r="B320" s="90" t="s">
        <v>290</v>
      </c>
      <c r="C320" s="91"/>
      <c r="D320" s="22">
        <v>0</v>
      </c>
      <c r="E320" s="22">
        <v>0</v>
      </c>
      <c r="F320" s="22">
        <v>0</v>
      </c>
      <c r="G320" s="22">
        <v>0</v>
      </c>
      <c r="H320" s="22">
        <v>0</v>
      </c>
      <c r="I320" s="22">
        <v>0</v>
      </c>
      <c r="J320" s="22">
        <v>0</v>
      </c>
      <c r="K320" s="22">
        <v>0</v>
      </c>
      <c r="L320" s="22">
        <v>0</v>
      </c>
      <c r="M320" s="22">
        <v>0</v>
      </c>
      <c r="N320" s="22">
        <v>0</v>
      </c>
      <c r="O320" s="22">
        <v>0</v>
      </c>
      <c r="P320" s="22">
        <v>0</v>
      </c>
      <c r="Q320" s="22">
        <v>0</v>
      </c>
      <c r="R320" s="22">
        <v>0</v>
      </c>
      <c r="S320" s="22">
        <v>0</v>
      </c>
      <c r="T320" s="22">
        <v>0</v>
      </c>
      <c r="U320" s="22">
        <v>0</v>
      </c>
      <c r="V320" s="22">
        <v>0</v>
      </c>
      <c r="W320" s="22">
        <v>0</v>
      </c>
      <c r="X320" s="22">
        <v>0</v>
      </c>
      <c r="Y320" s="22">
        <v>0</v>
      </c>
      <c r="Z320" s="22">
        <v>0</v>
      </c>
      <c r="AA320" s="22">
        <v>0</v>
      </c>
      <c r="AB320" s="22">
        <v>0</v>
      </c>
      <c r="AC320" s="22">
        <v>0</v>
      </c>
      <c r="AD320" s="22">
        <v>0</v>
      </c>
      <c r="AE320" s="22">
        <v>0</v>
      </c>
      <c r="AF320" s="22">
        <v>0</v>
      </c>
      <c r="AG320" s="22">
        <v>0</v>
      </c>
      <c r="AH320" s="22">
        <v>0</v>
      </c>
      <c r="AI320" s="22">
        <v>0</v>
      </c>
      <c r="AJ320" s="22">
        <v>0</v>
      </c>
      <c r="AK320" s="22">
        <v>0</v>
      </c>
      <c r="AL320" s="22">
        <v>0</v>
      </c>
      <c r="AM320" s="22">
        <v>0</v>
      </c>
      <c r="AN320" s="22">
        <v>0</v>
      </c>
      <c r="AO320" s="22">
        <v>0</v>
      </c>
      <c r="AP320" s="22">
        <v>0</v>
      </c>
      <c r="AQ320" s="22">
        <v>0</v>
      </c>
      <c r="AR320" s="22">
        <v>0</v>
      </c>
      <c r="AS320" s="22">
        <v>0</v>
      </c>
      <c r="AT320" s="22">
        <v>0</v>
      </c>
      <c r="AU320" s="22">
        <v>0</v>
      </c>
      <c r="AV320" s="22">
        <v>0</v>
      </c>
      <c r="AW320" s="22">
        <v>0</v>
      </c>
      <c r="AX320" s="22">
        <v>0</v>
      </c>
      <c r="AY320" s="22">
        <v>0</v>
      </c>
      <c r="AZ320" s="22">
        <v>0</v>
      </c>
      <c r="BA320" s="22">
        <v>0</v>
      </c>
      <c r="BB320" s="22">
        <v>0</v>
      </c>
      <c r="BC320" s="22">
        <v>0</v>
      </c>
      <c r="BD320" s="22">
        <v>0</v>
      </c>
      <c r="BE320" s="22">
        <v>0</v>
      </c>
      <c r="BF320" s="22">
        <v>0</v>
      </c>
      <c r="BG320" s="22">
        <v>0</v>
      </c>
      <c r="BH320" s="22">
        <v>0</v>
      </c>
      <c r="BI320" s="22">
        <v>0</v>
      </c>
      <c r="BJ320" s="22">
        <v>0</v>
      </c>
      <c r="BK320" s="22">
        <v>0</v>
      </c>
      <c r="BL320" s="22">
        <v>0</v>
      </c>
      <c r="BM320" s="22">
        <v>0</v>
      </c>
      <c r="BN320" s="22">
        <v>0</v>
      </c>
      <c r="BO320" s="22">
        <v>0</v>
      </c>
      <c r="BP320" s="22">
        <v>0</v>
      </c>
      <c r="BQ320" s="22">
        <v>0</v>
      </c>
      <c r="BR320" s="22">
        <v>0</v>
      </c>
      <c r="BS320" s="22">
        <v>0</v>
      </c>
      <c r="BT320" s="22">
        <v>0</v>
      </c>
      <c r="BU320" s="22">
        <v>0</v>
      </c>
      <c r="BV320" s="22">
        <v>0</v>
      </c>
      <c r="BW320" s="22">
        <v>0</v>
      </c>
      <c r="BX320" s="22">
        <v>0</v>
      </c>
      <c r="BY320" s="22">
        <v>0</v>
      </c>
      <c r="BZ320" s="22">
        <v>0</v>
      </c>
      <c r="CA320" s="22">
        <v>0</v>
      </c>
      <c r="CB320" s="22">
        <v>0</v>
      </c>
      <c r="CC320" s="22">
        <v>0</v>
      </c>
      <c r="CD320" s="22">
        <v>0</v>
      </c>
      <c r="CE320" s="22">
        <v>0</v>
      </c>
      <c r="CF320" s="22">
        <v>0</v>
      </c>
      <c r="CG320" s="22">
        <v>0</v>
      </c>
      <c r="CH320" s="22">
        <v>0</v>
      </c>
      <c r="CI320" s="22">
        <v>0</v>
      </c>
      <c r="CJ320" s="22">
        <v>0</v>
      </c>
      <c r="CK320" s="22">
        <v>0</v>
      </c>
      <c r="CL320" s="22">
        <v>0</v>
      </c>
      <c r="CM320" s="22">
        <v>-5.71</v>
      </c>
      <c r="CN320" s="22">
        <v>0</v>
      </c>
      <c r="CO320" s="22">
        <v>0</v>
      </c>
      <c r="CP320" s="22">
        <v>0</v>
      </c>
      <c r="CQ320" s="22">
        <v>0</v>
      </c>
      <c r="CR320" s="22">
        <v>0</v>
      </c>
      <c r="CS320" s="22">
        <v>0</v>
      </c>
      <c r="CT320" s="22">
        <v>0</v>
      </c>
      <c r="CU320" s="22">
        <v>0</v>
      </c>
      <c r="CV320" s="22">
        <v>0</v>
      </c>
      <c r="CW320" s="22">
        <v>0</v>
      </c>
      <c r="CX320" s="22">
        <v>0</v>
      </c>
      <c r="CY320" s="22">
        <v>0</v>
      </c>
      <c r="CZ320" s="22">
        <v>0</v>
      </c>
      <c r="DA320" s="22">
        <v>0</v>
      </c>
      <c r="DB320" s="22">
        <v>0</v>
      </c>
      <c r="DC320" s="22">
        <v>0</v>
      </c>
      <c r="DD320" s="22">
        <v>0</v>
      </c>
      <c r="DE320" s="22">
        <v>0</v>
      </c>
      <c r="DF320" s="22">
        <v>0</v>
      </c>
      <c r="DG320" s="22">
        <v>0</v>
      </c>
      <c r="DH320" s="22">
        <v>0</v>
      </c>
      <c r="DI320" s="22">
        <v>0</v>
      </c>
      <c r="DJ320" s="22">
        <v>0</v>
      </c>
      <c r="DK320" s="22">
        <v>0</v>
      </c>
      <c r="DL320" s="22">
        <v>0</v>
      </c>
      <c r="DM320" s="22">
        <v>0</v>
      </c>
      <c r="DN320" s="22">
        <v>0</v>
      </c>
      <c r="DO320" s="22">
        <v>0</v>
      </c>
      <c r="DP320" s="22">
        <v>0</v>
      </c>
      <c r="DQ320" s="22">
        <v>0</v>
      </c>
      <c r="DR320" s="22">
        <v>0</v>
      </c>
      <c r="DS320" s="22">
        <v>0</v>
      </c>
      <c r="DT320" s="22">
        <v>0</v>
      </c>
      <c r="DU320" s="22">
        <v>0</v>
      </c>
      <c r="DV320" s="22">
        <v>0</v>
      </c>
      <c r="DW320" s="22">
        <v>0</v>
      </c>
      <c r="DX320" s="22">
        <v>0</v>
      </c>
      <c r="DY320" s="22">
        <v>0</v>
      </c>
      <c r="DZ320" s="22">
        <v>0</v>
      </c>
      <c r="EA320" s="22">
        <v>0</v>
      </c>
      <c r="EB320" s="22">
        <v>0</v>
      </c>
      <c r="EC320" s="22">
        <v>0</v>
      </c>
      <c r="ED320" s="22">
        <v>0</v>
      </c>
      <c r="EE320" s="22">
        <v>0</v>
      </c>
      <c r="EF320" s="22">
        <v>0</v>
      </c>
      <c r="EG320" s="22">
        <v>0</v>
      </c>
      <c r="EH320" s="22">
        <v>0</v>
      </c>
      <c r="EI320" s="22">
        <v>0</v>
      </c>
    </row>
    <row r="321" spans="1:139" x14ac:dyDescent="0.2">
      <c r="B321" s="90" t="s">
        <v>151</v>
      </c>
      <c r="D321" s="22">
        <v>0</v>
      </c>
      <c r="E321" s="22">
        <v>0</v>
      </c>
      <c r="F321" s="22">
        <v>0</v>
      </c>
      <c r="G321" s="22">
        <v>0</v>
      </c>
      <c r="H321" s="22">
        <v>0</v>
      </c>
      <c r="I321" s="22">
        <v>0</v>
      </c>
      <c r="J321" s="22">
        <v>0</v>
      </c>
      <c r="K321" s="22">
        <v>0</v>
      </c>
      <c r="L321" s="22">
        <v>0</v>
      </c>
      <c r="M321" s="22">
        <v>0</v>
      </c>
      <c r="N321" s="22">
        <v>0</v>
      </c>
      <c r="O321" s="22">
        <v>0</v>
      </c>
      <c r="P321" s="22">
        <v>0</v>
      </c>
      <c r="Q321" s="22">
        <v>0</v>
      </c>
      <c r="R321" s="22">
        <v>0</v>
      </c>
      <c r="S321" s="22">
        <v>0</v>
      </c>
      <c r="T321" s="22">
        <v>0</v>
      </c>
      <c r="U321" s="22">
        <v>0</v>
      </c>
      <c r="V321" s="22">
        <v>0</v>
      </c>
      <c r="W321" s="22">
        <v>0</v>
      </c>
      <c r="X321" s="22">
        <v>0</v>
      </c>
      <c r="Y321" s="22">
        <v>0</v>
      </c>
      <c r="Z321" s="22">
        <v>0</v>
      </c>
      <c r="AA321" s="22">
        <v>0</v>
      </c>
      <c r="AB321" s="22">
        <v>0</v>
      </c>
      <c r="AC321" s="22">
        <v>0</v>
      </c>
      <c r="AD321" s="22">
        <v>0</v>
      </c>
      <c r="AE321" s="22">
        <v>0</v>
      </c>
      <c r="AF321" s="22">
        <v>0</v>
      </c>
      <c r="AG321" s="22">
        <v>0</v>
      </c>
      <c r="AH321" s="22">
        <v>0</v>
      </c>
      <c r="AI321" s="22">
        <v>0</v>
      </c>
      <c r="AJ321" s="22">
        <v>0</v>
      </c>
      <c r="AK321" s="22">
        <v>0</v>
      </c>
      <c r="AL321" s="22">
        <v>0</v>
      </c>
      <c r="AM321" s="22">
        <v>0</v>
      </c>
      <c r="AN321" s="22">
        <v>0</v>
      </c>
      <c r="AO321" s="22">
        <v>0</v>
      </c>
      <c r="AP321" s="22">
        <v>0</v>
      </c>
      <c r="AQ321" s="22">
        <v>0</v>
      </c>
      <c r="AR321" s="22">
        <v>0</v>
      </c>
      <c r="AS321" s="22">
        <v>0</v>
      </c>
      <c r="AT321" s="22">
        <v>0</v>
      </c>
      <c r="AU321" s="22">
        <v>0</v>
      </c>
      <c r="AV321" s="22">
        <v>0</v>
      </c>
      <c r="AW321" s="22">
        <v>0</v>
      </c>
      <c r="AX321" s="22">
        <v>0</v>
      </c>
      <c r="AY321" s="22">
        <v>0</v>
      </c>
      <c r="AZ321" s="22">
        <v>0</v>
      </c>
      <c r="BA321" s="22">
        <v>0</v>
      </c>
      <c r="BB321" s="22">
        <v>0</v>
      </c>
      <c r="BC321" s="22">
        <v>0</v>
      </c>
      <c r="BD321" s="22">
        <v>0</v>
      </c>
      <c r="BE321" s="22">
        <v>0</v>
      </c>
      <c r="BF321" s="22">
        <v>0</v>
      </c>
      <c r="BG321" s="22">
        <v>0</v>
      </c>
      <c r="BH321" s="22">
        <v>0</v>
      </c>
      <c r="BI321" s="22">
        <v>0</v>
      </c>
      <c r="BJ321" s="22">
        <v>0</v>
      </c>
      <c r="BK321" s="22">
        <v>0</v>
      </c>
      <c r="BL321" s="22">
        <v>0</v>
      </c>
      <c r="BM321" s="22">
        <v>0</v>
      </c>
      <c r="BN321" s="22">
        <v>0</v>
      </c>
      <c r="BO321" s="22">
        <v>0</v>
      </c>
      <c r="BP321" s="22">
        <v>82761.5</v>
      </c>
      <c r="BQ321" s="22">
        <v>75646.429999999993</v>
      </c>
      <c r="BR321" s="22">
        <v>85253.64</v>
      </c>
      <c r="BS321" s="22">
        <v>80596.52</v>
      </c>
      <c r="BT321" s="22">
        <v>74542.720000000001</v>
      </c>
      <c r="BU321" s="22">
        <v>94966.39</v>
      </c>
      <c r="BV321" s="22">
        <v>113180.24</v>
      </c>
      <c r="BW321" s="22">
        <v>139842.45000000001</v>
      </c>
      <c r="BX321" s="22">
        <v>134968</v>
      </c>
      <c r="BY321" s="22">
        <v>142754.91</v>
      </c>
      <c r="BZ321" s="22">
        <v>120684.54</v>
      </c>
      <c r="CA321" s="22">
        <v>95835.18</v>
      </c>
      <c r="CB321" s="22">
        <v>97166.48</v>
      </c>
      <c r="CC321" s="22">
        <v>91800.88</v>
      </c>
      <c r="CD321" s="22">
        <v>92904.71</v>
      </c>
      <c r="CE321" s="22">
        <v>101893.44</v>
      </c>
      <c r="CF321" s="22">
        <v>92699.53</v>
      </c>
      <c r="CG321" s="22">
        <v>128977.54</v>
      </c>
      <c r="CH321" s="22">
        <v>139160</v>
      </c>
      <c r="CI321" s="22">
        <v>167845.88</v>
      </c>
      <c r="CJ321" s="22">
        <v>163022.16</v>
      </c>
      <c r="CK321" s="22">
        <v>153938.26999999999</v>
      </c>
      <c r="CL321" s="22">
        <v>155040.01999999999</v>
      </c>
      <c r="CM321" s="22">
        <v>113787.89</v>
      </c>
      <c r="CN321" s="22">
        <v>-124854.66</v>
      </c>
      <c r="CO321" s="22">
        <v>-88525.63</v>
      </c>
      <c r="CP321" s="22">
        <v>-103653.58</v>
      </c>
      <c r="CQ321" s="22">
        <v>-102121.7</v>
      </c>
      <c r="CR321" s="22">
        <v>-96335.52</v>
      </c>
      <c r="CS321" s="22">
        <v>-118320.81</v>
      </c>
      <c r="CT321" s="22">
        <v>-150928.12</v>
      </c>
      <c r="CU321" s="22">
        <v>-172543.65</v>
      </c>
      <c r="CV321" s="22">
        <v>7844.69</v>
      </c>
      <c r="CW321" s="22">
        <v>-4757.84</v>
      </c>
      <c r="CX321" s="22">
        <v>-324.82</v>
      </c>
      <c r="CY321" s="22">
        <v>0</v>
      </c>
      <c r="CZ321" s="22">
        <v>385239.98</v>
      </c>
      <c r="DA321" s="22">
        <v>348652.88</v>
      </c>
      <c r="DB321" s="22">
        <v>346348.71</v>
      </c>
      <c r="DC321" s="22">
        <v>349817.66</v>
      </c>
      <c r="DD321" s="22">
        <v>326684.02</v>
      </c>
      <c r="DE321" s="22">
        <v>407323.74</v>
      </c>
      <c r="DF321" s="22">
        <v>462547.76</v>
      </c>
      <c r="DG321" s="22">
        <v>639381.07999999996</v>
      </c>
      <c r="DH321" s="22">
        <v>607206.65</v>
      </c>
      <c r="DI321" s="22">
        <v>508547.04</v>
      </c>
      <c r="DJ321" s="22">
        <v>483443.22</v>
      </c>
      <c r="DK321" s="22">
        <v>455587.28</v>
      </c>
      <c r="DL321" s="22">
        <v>1479511.11</v>
      </c>
      <c r="DM321" s="22">
        <v>1123237.25</v>
      </c>
      <c r="DN321" s="22">
        <v>1307750.92</v>
      </c>
      <c r="DO321" s="22">
        <v>1344636.51</v>
      </c>
      <c r="DP321" s="22">
        <v>1173944.76</v>
      </c>
      <c r="DQ321" s="22">
        <v>1287892.6200000001</v>
      </c>
      <c r="DR321" s="22">
        <v>1934455.82</v>
      </c>
      <c r="DS321" s="22">
        <v>2205089.9900000002</v>
      </c>
      <c r="DT321" s="315">
        <f>-'FPC Sch 7'!C44-'FPC Sch 7'!C46-'FPC Sch 7'!D44-'FPC Sch 7'!D46</f>
        <v>2000222.58</v>
      </c>
      <c r="DU321" s="315">
        <f>-'FPC Sch 7'!E44-'FPC Sch 7'!E46</f>
        <v>1900556.5</v>
      </c>
      <c r="DV321" s="315">
        <f>-'FPC Sch 7'!F44-'FPC Sch 7'!F46</f>
        <v>1871375.71</v>
      </c>
      <c r="DW321" s="315">
        <f>-'FPC Sch 7'!G44-'FPC Sch 7'!G46</f>
        <v>1611374.68</v>
      </c>
      <c r="DX321" s="315">
        <f>-'FPC Sch 7'!H44-'FPC Sch 7'!H46</f>
        <v>1336369.8</v>
      </c>
      <c r="DY321" s="315">
        <f>-'FPC Sch 7'!I44-'FPC Sch 7'!I46</f>
        <v>1093101.31</v>
      </c>
      <c r="DZ321" s="315">
        <f>-'FPC Sch 7'!J44-'FPC Sch 7'!J46</f>
        <v>1185117.23</v>
      </c>
      <c r="EA321" s="315">
        <f>-'FPC Sch 7'!K44-'FPC Sch 7'!K46</f>
        <v>1312306.3899999999</v>
      </c>
      <c r="EB321" s="315">
        <f>-'FPC Sch 7'!L44-'FPC Sch 7'!L46</f>
        <v>1157580.7</v>
      </c>
      <c r="EC321" s="315">
        <f>-'FPC Sch 7'!M44-'FPC Sch 7'!M46</f>
        <v>1439050.13</v>
      </c>
      <c r="ED321" s="315">
        <f>-'FPC Sch 7'!N44-'FPC Sch 7'!N46</f>
        <v>1862925.99</v>
      </c>
      <c r="EE321" s="315">
        <f>-'FPC Sch 7'!O44-'FPC Sch 7'!O46</f>
        <v>2003061.03</v>
      </c>
      <c r="EF321" s="315">
        <f>-'FPC Sch 7'!P44-'FPC Sch 7'!P46</f>
        <v>2254555.9</v>
      </c>
      <c r="EG321" s="315">
        <f>-'FPC Sch 7'!Q44-'FPC Sch 7'!Q46</f>
        <v>1834307.65</v>
      </c>
      <c r="EH321" s="315">
        <f>-'Amort Estimate'!I14</f>
        <v>1741399.9842952152</v>
      </c>
      <c r="EI321" s="315">
        <f>-'Amort Estimate'!J14</f>
        <v>1458618.6205030999</v>
      </c>
    </row>
    <row r="322" spans="1:139" x14ac:dyDescent="0.2">
      <c r="B322" s="90" t="s">
        <v>152</v>
      </c>
      <c r="D322" s="18">
        <f t="shared" ref="D322:AI322" si="1796">SUM(D317:D321)</f>
        <v>0</v>
      </c>
      <c r="E322" s="18">
        <f t="shared" si="1796"/>
        <v>0</v>
      </c>
      <c r="F322" s="18">
        <f t="shared" si="1796"/>
        <v>0</v>
      </c>
      <c r="G322" s="18">
        <f t="shared" si="1796"/>
        <v>0</v>
      </c>
      <c r="H322" s="18">
        <f t="shared" si="1796"/>
        <v>0</v>
      </c>
      <c r="I322" s="18">
        <f t="shared" si="1796"/>
        <v>0</v>
      </c>
      <c r="J322" s="18">
        <f t="shared" si="1796"/>
        <v>0</v>
      </c>
      <c r="K322" s="18">
        <f t="shared" si="1796"/>
        <v>0</v>
      </c>
      <c r="L322" s="18">
        <f t="shared" si="1796"/>
        <v>0</v>
      </c>
      <c r="M322" s="18">
        <f t="shared" si="1796"/>
        <v>0</v>
      </c>
      <c r="N322" s="18">
        <f t="shared" si="1796"/>
        <v>0</v>
      </c>
      <c r="O322" s="18">
        <f t="shared" si="1796"/>
        <v>0</v>
      </c>
      <c r="P322" s="18">
        <f t="shared" si="1796"/>
        <v>0</v>
      </c>
      <c r="Q322" s="18">
        <f t="shared" si="1796"/>
        <v>0</v>
      </c>
      <c r="R322" s="18">
        <f t="shared" si="1796"/>
        <v>0</v>
      </c>
      <c r="S322" s="18">
        <f t="shared" si="1796"/>
        <v>0</v>
      </c>
      <c r="T322" s="18">
        <f t="shared" si="1796"/>
        <v>0</v>
      </c>
      <c r="U322" s="18">
        <f t="shared" si="1796"/>
        <v>0</v>
      </c>
      <c r="V322" s="18">
        <f t="shared" si="1796"/>
        <v>0</v>
      </c>
      <c r="W322" s="18">
        <f t="shared" si="1796"/>
        <v>0</v>
      </c>
      <c r="X322" s="18">
        <f t="shared" si="1796"/>
        <v>0</v>
      </c>
      <c r="Y322" s="18">
        <f t="shared" si="1796"/>
        <v>0</v>
      </c>
      <c r="Z322" s="18">
        <f t="shared" si="1796"/>
        <v>0</v>
      </c>
      <c r="AA322" s="18">
        <f t="shared" si="1796"/>
        <v>0</v>
      </c>
      <c r="AB322" s="18">
        <f t="shared" si="1796"/>
        <v>0</v>
      </c>
      <c r="AC322" s="18">
        <f t="shared" si="1796"/>
        <v>0</v>
      </c>
      <c r="AD322" s="18">
        <f t="shared" si="1796"/>
        <v>0</v>
      </c>
      <c r="AE322" s="18">
        <f t="shared" si="1796"/>
        <v>0</v>
      </c>
      <c r="AF322" s="18">
        <f t="shared" si="1796"/>
        <v>0</v>
      </c>
      <c r="AG322" s="18">
        <f t="shared" si="1796"/>
        <v>0</v>
      </c>
      <c r="AH322" s="18">
        <f t="shared" si="1796"/>
        <v>0</v>
      </c>
      <c r="AI322" s="18">
        <f t="shared" si="1796"/>
        <v>0</v>
      </c>
      <c r="AJ322" s="18">
        <f t="shared" ref="AJ322:BO322" si="1797">SUM(AJ317:AJ321)</f>
        <v>0</v>
      </c>
      <c r="AK322" s="18">
        <f t="shared" si="1797"/>
        <v>0</v>
      </c>
      <c r="AL322" s="18">
        <f t="shared" si="1797"/>
        <v>0</v>
      </c>
      <c r="AM322" s="18">
        <f t="shared" si="1797"/>
        <v>0</v>
      </c>
      <c r="AN322" s="18">
        <f t="shared" si="1797"/>
        <v>0</v>
      </c>
      <c r="AO322" s="18">
        <f t="shared" si="1797"/>
        <v>0</v>
      </c>
      <c r="AP322" s="18">
        <f t="shared" si="1797"/>
        <v>0</v>
      </c>
      <c r="AQ322" s="18">
        <f t="shared" si="1797"/>
        <v>0</v>
      </c>
      <c r="AR322" s="18">
        <f t="shared" si="1797"/>
        <v>0</v>
      </c>
      <c r="AS322" s="18">
        <f t="shared" si="1797"/>
        <v>0</v>
      </c>
      <c r="AT322" s="18">
        <f t="shared" si="1797"/>
        <v>0</v>
      </c>
      <c r="AU322" s="18">
        <f t="shared" si="1797"/>
        <v>0</v>
      </c>
      <c r="AV322" s="18">
        <f t="shared" si="1797"/>
        <v>0</v>
      </c>
      <c r="AW322" s="18">
        <f t="shared" si="1797"/>
        <v>0</v>
      </c>
      <c r="AX322" s="18">
        <f t="shared" si="1797"/>
        <v>0</v>
      </c>
      <c r="AY322" s="18">
        <f t="shared" si="1797"/>
        <v>0</v>
      </c>
      <c r="AZ322" s="18">
        <f t="shared" si="1797"/>
        <v>0</v>
      </c>
      <c r="BA322" s="18">
        <f t="shared" si="1797"/>
        <v>0</v>
      </c>
      <c r="BB322" s="18">
        <f t="shared" si="1797"/>
        <v>0</v>
      </c>
      <c r="BC322" s="18">
        <f t="shared" si="1797"/>
        <v>0</v>
      </c>
      <c r="BD322" s="18">
        <f t="shared" si="1797"/>
        <v>0</v>
      </c>
      <c r="BE322" s="18">
        <f t="shared" si="1797"/>
        <v>0</v>
      </c>
      <c r="BF322" s="18">
        <f t="shared" si="1797"/>
        <v>0</v>
      </c>
      <c r="BG322" s="18">
        <f t="shared" si="1797"/>
        <v>0</v>
      </c>
      <c r="BH322" s="18">
        <f t="shared" si="1797"/>
        <v>0</v>
      </c>
      <c r="BI322" s="18">
        <f t="shared" si="1797"/>
        <v>0</v>
      </c>
      <c r="BJ322" s="18">
        <f t="shared" si="1797"/>
        <v>0</v>
      </c>
      <c r="BK322" s="18">
        <f t="shared" si="1797"/>
        <v>0</v>
      </c>
      <c r="BL322" s="18">
        <f t="shared" si="1797"/>
        <v>0</v>
      </c>
      <c r="BM322" s="18">
        <f t="shared" si="1797"/>
        <v>0</v>
      </c>
      <c r="BN322" s="18">
        <f t="shared" si="1797"/>
        <v>0</v>
      </c>
      <c r="BO322" s="18">
        <f t="shared" si="1797"/>
        <v>0</v>
      </c>
      <c r="BP322" s="18">
        <f t="shared" ref="BP322:DS322" si="1798">SUM(BP317:BP321)</f>
        <v>-1148339.569315165</v>
      </c>
      <c r="BQ322" s="18">
        <f t="shared" si="1798"/>
        <v>75646.429999999993</v>
      </c>
      <c r="BR322" s="18">
        <f t="shared" si="1798"/>
        <v>85253.64</v>
      </c>
      <c r="BS322" s="18">
        <f t="shared" si="1798"/>
        <v>80596.52</v>
      </c>
      <c r="BT322" s="18">
        <f t="shared" si="1798"/>
        <v>74542.720000000001</v>
      </c>
      <c r="BU322" s="18">
        <f t="shared" si="1798"/>
        <v>94966.39</v>
      </c>
      <c r="BV322" s="18">
        <f t="shared" si="1798"/>
        <v>113180.24</v>
      </c>
      <c r="BW322" s="18">
        <f t="shared" si="1798"/>
        <v>139842.45000000001</v>
      </c>
      <c r="BX322" s="18">
        <f t="shared" si="1798"/>
        <v>134968</v>
      </c>
      <c r="BY322" s="18">
        <f t="shared" si="1798"/>
        <v>142754.91</v>
      </c>
      <c r="BZ322" s="18">
        <f t="shared" si="1798"/>
        <v>120684.54</v>
      </c>
      <c r="CA322" s="18">
        <f t="shared" si="1798"/>
        <v>95835.18</v>
      </c>
      <c r="CB322" s="18">
        <f t="shared" si="1798"/>
        <v>-1436912.8899999997</v>
      </c>
      <c r="CC322" s="18">
        <f t="shared" si="1798"/>
        <v>91800.88</v>
      </c>
      <c r="CD322" s="18">
        <f t="shared" si="1798"/>
        <v>92904.71</v>
      </c>
      <c r="CE322" s="18">
        <f t="shared" si="1798"/>
        <v>101893.44</v>
      </c>
      <c r="CF322" s="18">
        <f t="shared" si="1798"/>
        <v>92699.53</v>
      </c>
      <c r="CG322" s="18">
        <f t="shared" si="1798"/>
        <v>128977.54</v>
      </c>
      <c r="CH322" s="18">
        <f t="shared" si="1798"/>
        <v>139160</v>
      </c>
      <c r="CI322" s="18">
        <f t="shared" si="1798"/>
        <v>167845.88</v>
      </c>
      <c r="CJ322" s="18">
        <f t="shared" ref="CJ322:CU322" si="1799">SUM(CJ317:CJ321)</f>
        <v>163022.16</v>
      </c>
      <c r="CK322" s="18">
        <f t="shared" si="1799"/>
        <v>153938.26999999999</v>
      </c>
      <c r="CL322" s="18">
        <f t="shared" si="1799"/>
        <v>155040.01999999999</v>
      </c>
      <c r="CM322" s="18">
        <f t="shared" si="1799"/>
        <v>113782.18</v>
      </c>
      <c r="CN322" s="18">
        <f t="shared" si="1799"/>
        <v>1396081.3199999996</v>
      </c>
      <c r="CO322" s="18">
        <f t="shared" si="1799"/>
        <v>-88525.63</v>
      </c>
      <c r="CP322" s="18">
        <f t="shared" si="1799"/>
        <v>-103653.58</v>
      </c>
      <c r="CQ322" s="18">
        <f t="shared" si="1799"/>
        <v>-102121.7</v>
      </c>
      <c r="CR322" s="18">
        <f t="shared" si="1799"/>
        <v>-96335.52</v>
      </c>
      <c r="CS322" s="18">
        <f t="shared" si="1799"/>
        <v>-1194184.3906848349</v>
      </c>
      <c r="CT322" s="18">
        <f t="shared" si="1799"/>
        <v>-150928.12</v>
      </c>
      <c r="CU322" s="18">
        <f t="shared" si="1799"/>
        <v>-172543.65</v>
      </c>
      <c r="CV322" s="18">
        <f t="shared" ref="CV322:DH322" si="1800">SUM(CV317:CV321)</f>
        <v>7844.69</v>
      </c>
      <c r="CW322" s="18">
        <f t="shared" si="1800"/>
        <v>-4757.84</v>
      </c>
      <c r="CX322" s="18">
        <f t="shared" si="1800"/>
        <v>-324.82</v>
      </c>
      <c r="CY322" s="18">
        <f t="shared" si="1800"/>
        <v>0</v>
      </c>
      <c r="CZ322" s="18">
        <f t="shared" si="1800"/>
        <v>-4038619.1200000015</v>
      </c>
      <c r="DA322" s="18">
        <f t="shared" si="1800"/>
        <v>348652.88</v>
      </c>
      <c r="DB322" s="18">
        <f t="shared" si="1800"/>
        <v>346348.71</v>
      </c>
      <c r="DC322" s="18">
        <f t="shared" si="1800"/>
        <v>349817.66</v>
      </c>
      <c r="DD322" s="18">
        <f t="shared" si="1800"/>
        <v>326684.02</v>
      </c>
      <c r="DE322" s="18">
        <f t="shared" si="1800"/>
        <v>407323.74</v>
      </c>
      <c r="DF322" s="18">
        <f t="shared" si="1800"/>
        <v>462547.76</v>
      </c>
      <c r="DG322" s="18">
        <f t="shared" si="1800"/>
        <v>639381.07999999996</v>
      </c>
      <c r="DH322" s="18">
        <f t="shared" si="1800"/>
        <v>607206.65</v>
      </c>
      <c r="DI322" s="18">
        <f t="shared" si="1798"/>
        <v>508547.04</v>
      </c>
      <c r="DJ322" s="18">
        <f t="shared" si="1798"/>
        <v>483443.22</v>
      </c>
      <c r="DK322" s="18">
        <f t="shared" si="1798"/>
        <v>455587.28</v>
      </c>
      <c r="DL322" s="18">
        <f t="shared" si="1798"/>
        <v>-16242850.759999998</v>
      </c>
      <c r="DM322" s="18">
        <f t="shared" si="1798"/>
        <v>1123237.25</v>
      </c>
      <c r="DN322" s="18">
        <f t="shared" si="1798"/>
        <v>1307750.92</v>
      </c>
      <c r="DO322" s="18">
        <f t="shared" si="1798"/>
        <v>1344636.51</v>
      </c>
      <c r="DP322" s="18">
        <f t="shared" si="1798"/>
        <v>1173944.76</v>
      </c>
      <c r="DQ322" s="18">
        <f t="shared" si="1798"/>
        <v>1287892.6200000001</v>
      </c>
      <c r="DR322" s="18">
        <f t="shared" si="1798"/>
        <v>1934455.82</v>
      </c>
      <c r="DS322" s="18">
        <f t="shared" si="1798"/>
        <v>2205089.9900000002</v>
      </c>
      <c r="DT322" s="18">
        <f t="shared" ref="DT322:EG322" si="1801">SUM(DT317:DT321)</f>
        <v>2000222.58</v>
      </c>
      <c r="DU322" s="18">
        <f t="shared" si="1801"/>
        <v>1900556.5</v>
      </c>
      <c r="DV322" s="18">
        <f t="shared" si="1801"/>
        <v>1871375.71</v>
      </c>
      <c r="DW322" s="18">
        <f t="shared" si="1801"/>
        <v>1611374.68</v>
      </c>
      <c r="DX322" s="18">
        <f t="shared" si="1801"/>
        <v>-18307860.959999997</v>
      </c>
      <c r="DY322" s="18">
        <f t="shared" si="1801"/>
        <v>1093101.31</v>
      </c>
      <c r="DZ322" s="18">
        <f t="shared" si="1801"/>
        <v>1185117.23</v>
      </c>
      <c r="EA322" s="18">
        <f t="shared" si="1801"/>
        <v>1312306.3899999999</v>
      </c>
      <c r="EB322" s="18">
        <f t="shared" si="1801"/>
        <v>1157580.7</v>
      </c>
      <c r="EC322" s="18">
        <f t="shared" si="1801"/>
        <v>1439050.13</v>
      </c>
      <c r="ED322" s="18">
        <f t="shared" si="1801"/>
        <v>1862925.99</v>
      </c>
      <c r="EE322" s="18">
        <f t="shared" si="1801"/>
        <v>2003061.03</v>
      </c>
      <c r="EF322" s="18">
        <f t="shared" si="1801"/>
        <v>2254555.9</v>
      </c>
      <c r="EG322" s="18">
        <f t="shared" si="1801"/>
        <v>1834307.65</v>
      </c>
      <c r="EH322" s="18">
        <f t="shared" ref="EH322:EI322" si="1802">SUM(EH317:EH321)</f>
        <v>1741399.9842952152</v>
      </c>
      <c r="EI322" s="18">
        <f t="shared" si="1802"/>
        <v>1458618.6205030999</v>
      </c>
    </row>
    <row r="323" spans="1:139" x14ac:dyDescent="0.2">
      <c r="B323" s="90" t="s">
        <v>153</v>
      </c>
      <c r="D323" s="94">
        <f t="shared" ref="D323:AI323" si="1803">D316+D322</f>
        <v>0</v>
      </c>
      <c r="E323" s="94">
        <f t="shared" si="1803"/>
        <v>0</v>
      </c>
      <c r="F323" s="94">
        <f t="shared" si="1803"/>
        <v>0</v>
      </c>
      <c r="G323" s="94">
        <f t="shared" si="1803"/>
        <v>0</v>
      </c>
      <c r="H323" s="94">
        <f t="shared" si="1803"/>
        <v>0</v>
      </c>
      <c r="I323" s="94">
        <f t="shared" si="1803"/>
        <v>0</v>
      </c>
      <c r="J323" s="94">
        <f t="shared" si="1803"/>
        <v>0</v>
      </c>
      <c r="K323" s="94">
        <f t="shared" si="1803"/>
        <v>0</v>
      </c>
      <c r="L323" s="94">
        <f t="shared" si="1803"/>
        <v>0</v>
      </c>
      <c r="M323" s="94">
        <f t="shared" si="1803"/>
        <v>0</v>
      </c>
      <c r="N323" s="94">
        <f t="shared" si="1803"/>
        <v>0</v>
      </c>
      <c r="O323" s="94">
        <f t="shared" si="1803"/>
        <v>0</v>
      </c>
      <c r="P323" s="94">
        <f t="shared" si="1803"/>
        <v>0</v>
      </c>
      <c r="Q323" s="94">
        <f t="shared" si="1803"/>
        <v>0</v>
      </c>
      <c r="R323" s="94">
        <f t="shared" si="1803"/>
        <v>0</v>
      </c>
      <c r="S323" s="94">
        <f t="shared" si="1803"/>
        <v>0</v>
      </c>
      <c r="T323" s="94">
        <f t="shared" si="1803"/>
        <v>0</v>
      </c>
      <c r="U323" s="94">
        <f t="shared" si="1803"/>
        <v>0</v>
      </c>
      <c r="V323" s="94">
        <f t="shared" si="1803"/>
        <v>0</v>
      </c>
      <c r="W323" s="94">
        <f t="shared" si="1803"/>
        <v>0</v>
      </c>
      <c r="X323" s="94">
        <f t="shared" si="1803"/>
        <v>0</v>
      </c>
      <c r="Y323" s="94">
        <f t="shared" si="1803"/>
        <v>0</v>
      </c>
      <c r="Z323" s="94">
        <f t="shared" si="1803"/>
        <v>0</v>
      </c>
      <c r="AA323" s="94">
        <f t="shared" si="1803"/>
        <v>0</v>
      </c>
      <c r="AB323" s="94">
        <f t="shared" si="1803"/>
        <v>0</v>
      </c>
      <c r="AC323" s="94">
        <f t="shared" si="1803"/>
        <v>0</v>
      </c>
      <c r="AD323" s="94">
        <f t="shared" si="1803"/>
        <v>0</v>
      </c>
      <c r="AE323" s="94">
        <f t="shared" si="1803"/>
        <v>0</v>
      </c>
      <c r="AF323" s="94">
        <f t="shared" si="1803"/>
        <v>0</v>
      </c>
      <c r="AG323" s="94">
        <f t="shared" si="1803"/>
        <v>0</v>
      </c>
      <c r="AH323" s="94">
        <f t="shared" si="1803"/>
        <v>0</v>
      </c>
      <c r="AI323" s="94">
        <f t="shared" si="1803"/>
        <v>0</v>
      </c>
      <c r="AJ323" s="94">
        <f t="shared" ref="AJ323:BO323" si="1804">AJ316+AJ322</f>
        <v>0</v>
      </c>
      <c r="AK323" s="94">
        <f t="shared" si="1804"/>
        <v>0</v>
      </c>
      <c r="AL323" s="94">
        <f t="shared" si="1804"/>
        <v>0</v>
      </c>
      <c r="AM323" s="94">
        <f t="shared" si="1804"/>
        <v>0</v>
      </c>
      <c r="AN323" s="94">
        <f t="shared" si="1804"/>
        <v>0</v>
      </c>
      <c r="AO323" s="94">
        <f t="shared" si="1804"/>
        <v>0</v>
      </c>
      <c r="AP323" s="94">
        <f t="shared" si="1804"/>
        <v>0</v>
      </c>
      <c r="AQ323" s="94">
        <f t="shared" si="1804"/>
        <v>0</v>
      </c>
      <c r="AR323" s="94">
        <f t="shared" si="1804"/>
        <v>0</v>
      </c>
      <c r="AS323" s="94">
        <f t="shared" si="1804"/>
        <v>0</v>
      </c>
      <c r="AT323" s="94">
        <f t="shared" si="1804"/>
        <v>0</v>
      </c>
      <c r="AU323" s="94">
        <f t="shared" si="1804"/>
        <v>0</v>
      </c>
      <c r="AV323" s="94">
        <f t="shared" si="1804"/>
        <v>0</v>
      </c>
      <c r="AW323" s="94">
        <f t="shared" si="1804"/>
        <v>0</v>
      </c>
      <c r="AX323" s="94">
        <f t="shared" si="1804"/>
        <v>0</v>
      </c>
      <c r="AY323" s="94">
        <f t="shared" si="1804"/>
        <v>0</v>
      </c>
      <c r="AZ323" s="94">
        <f t="shared" si="1804"/>
        <v>0</v>
      </c>
      <c r="BA323" s="94">
        <f t="shared" si="1804"/>
        <v>0</v>
      </c>
      <c r="BB323" s="94">
        <f t="shared" si="1804"/>
        <v>0</v>
      </c>
      <c r="BC323" s="94">
        <f t="shared" si="1804"/>
        <v>0</v>
      </c>
      <c r="BD323" s="94">
        <f t="shared" si="1804"/>
        <v>0</v>
      </c>
      <c r="BE323" s="94">
        <f t="shared" si="1804"/>
        <v>0</v>
      </c>
      <c r="BF323" s="94">
        <f t="shared" si="1804"/>
        <v>0</v>
      </c>
      <c r="BG323" s="94">
        <f t="shared" si="1804"/>
        <v>0</v>
      </c>
      <c r="BH323" s="94">
        <f t="shared" si="1804"/>
        <v>0</v>
      </c>
      <c r="BI323" s="94">
        <f t="shared" si="1804"/>
        <v>0</v>
      </c>
      <c r="BJ323" s="94">
        <f t="shared" si="1804"/>
        <v>0</v>
      </c>
      <c r="BK323" s="94">
        <f t="shared" si="1804"/>
        <v>0</v>
      </c>
      <c r="BL323" s="94">
        <f t="shared" si="1804"/>
        <v>0</v>
      </c>
      <c r="BM323" s="94">
        <f t="shared" si="1804"/>
        <v>0</v>
      </c>
      <c r="BN323" s="94">
        <f t="shared" si="1804"/>
        <v>0</v>
      </c>
      <c r="BO323" s="94">
        <f t="shared" si="1804"/>
        <v>0</v>
      </c>
      <c r="BP323" s="94">
        <f t="shared" ref="BP323:DS323" si="1805">BP316+BP322</f>
        <v>-1148339.569315165</v>
      </c>
      <c r="BQ323" s="94">
        <f t="shared" si="1805"/>
        <v>-1072693.1393151651</v>
      </c>
      <c r="BR323" s="94">
        <f t="shared" si="1805"/>
        <v>-987439.4993151651</v>
      </c>
      <c r="BS323" s="94">
        <f t="shared" si="1805"/>
        <v>-906842.97931516508</v>
      </c>
      <c r="BT323" s="94">
        <f t="shared" si="1805"/>
        <v>-832300.25931516511</v>
      </c>
      <c r="BU323" s="94">
        <f t="shared" si="1805"/>
        <v>-737333.8693151651</v>
      </c>
      <c r="BV323" s="94">
        <f t="shared" si="1805"/>
        <v>-624153.6293151651</v>
      </c>
      <c r="BW323" s="94">
        <f t="shared" si="1805"/>
        <v>-484311.17931516509</v>
      </c>
      <c r="BX323" s="94">
        <f t="shared" si="1805"/>
        <v>-349343.17931516509</v>
      </c>
      <c r="BY323" s="94">
        <f t="shared" si="1805"/>
        <v>-206588.26931516509</v>
      </c>
      <c r="BZ323" s="94">
        <f t="shared" si="1805"/>
        <v>-85903.729315165096</v>
      </c>
      <c r="CA323" s="94">
        <f t="shared" si="1805"/>
        <v>9931.4506848348974</v>
      </c>
      <c r="CB323" s="94">
        <f t="shared" si="1805"/>
        <v>-1426981.4393151647</v>
      </c>
      <c r="CC323" s="94">
        <f t="shared" si="1805"/>
        <v>-1335180.5593151646</v>
      </c>
      <c r="CD323" s="94">
        <f t="shared" si="1805"/>
        <v>-1242275.8493151646</v>
      </c>
      <c r="CE323" s="94">
        <f t="shared" si="1805"/>
        <v>-1140382.4093151647</v>
      </c>
      <c r="CF323" s="94">
        <f t="shared" si="1805"/>
        <v>-1047682.8793151646</v>
      </c>
      <c r="CG323" s="94">
        <f t="shared" si="1805"/>
        <v>-918705.3393151646</v>
      </c>
      <c r="CH323" s="94">
        <f t="shared" si="1805"/>
        <v>-779545.3393151646</v>
      </c>
      <c r="CI323" s="94">
        <f t="shared" si="1805"/>
        <v>-611699.4593151646</v>
      </c>
      <c r="CJ323" s="94">
        <f t="shared" ref="CJ323:CU323" si="1806">CJ316+CJ322</f>
        <v>-448677.29931516456</v>
      </c>
      <c r="CK323" s="94">
        <f t="shared" si="1806"/>
        <v>-294739.02931516455</v>
      </c>
      <c r="CL323" s="94">
        <f t="shared" si="1806"/>
        <v>-139699.00931516456</v>
      </c>
      <c r="CM323" s="94">
        <f t="shared" si="1806"/>
        <v>-25916.829315164563</v>
      </c>
      <c r="CN323" s="94">
        <f t="shared" si="1806"/>
        <v>1370164.490684835</v>
      </c>
      <c r="CO323" s="94">
        <f t="shared" si="1806"/>
        <v>1281638.8606848349</v>
      </c>
      <c r="CP323" s="94">
        <f t="shared" si="1806"/>
        <v>1177985.2806848348</v>
      </c>
      <c r="CQ323" s="94">
        <f t="shared" si="1806"/>
        <v>1075863.5806848349</v>
      </c>
      <c r="CR323" s="94">
        <f t="shared" si="1806"/>
        <v>979528.06068483484</v>
      </c>
      <c r="CS323" s="94">
        <f t="shared" si="1806"/>
        <v>-214656.33000000007</v>
      </c>
      <c r="CT323" s="94">
        <f t="shared" si="1806"/>
        <v>-365584.45000000007</v>
      </c>
      <c r="CU323" s="94">
        <f t="shared" si="1806"/>
        <v>-538128.10000000009</v>
      </c>
      <c r="CV323" s="94">
        <f t="shared" ref="CV323:DH323" si="1807">CV316+CV322</f>
        <v>-530283.41000000015</v>
      </c>
      <c r="CW323" s="94">
        <f t="shared" si="1807"/>
        <v>-535041.25000000012</v>
      </c>
      <c r="CX323" s="94">
        <f t="shared" si="1807"/>
        <v>-535366.07000000007</v>
      </c>
      <c r="CY323" s="94">
        <f t="shared" si="1807"/>
        <v>-535366.07000000007</v>
      </c>
      <c r="CZ323" s="94">
        <f t="shared" si="1807"/>
        <v>-4573985.1900000013</v>
      </c>
      <c r="DA323" s="94">
        <f t="shared" si="1807"/>
        <v>-4225332.3100000015</v>
      </c>
      <c r="DB323" s="94">
        <f t="shared" si="1807"/>
        <v>-3878983.6000000015</v>
      </c>
      <c r="DC323" s="94">
        <f t="shared" si="1807"/>
        <v>-3529165.9400000013</v>
      </c>
      <c r="DD323" s="94">
        <f t="shared" si="1807"/>
        <v>-3202481.9200000013</v>
      </c>
      <c r="DE323" s="94">
        <f t="shared" si="1807"/>
        <v>-2795158.1800000016</v>
      </c>
      <c r="DF323" s="94">
        <f t="shared" si="1807"/>
        <v>-2332610.4200000018</v>
      </c>
      <c r="DG323" s="94">
        <f t="shared" si="1807"/>
        <v>-1693229.3400000017</v>
      </c>
      <c r="DH323" s="94">
        <f t="shared" si="1807"/>
        <v>-1086022.6900000018</v>
      </c>
      <c r="DI323" s="94">
        <f t="shared" si="1805"/>
        <v>-577475.65000000177</v>
      </c>
      <c r="DJ323" s="94">
        <f t="shared" si="1805"/>
        <v>-94032.430000001797</v>
      </c>
      <c r="DK323" s="94">
        <f t="shared" si="1805"/>
        <v>361554.84999999823</v>
      </c>
      <c r="DL323" s="94">
        <f t="shared" si="1805"/>
        <v>-15881295.91</v>
      </c>
      <c r="DM323" s="94">
        <f t="shared" si="1805"/>
        <v>-14758058.66</v>
      </c>
      <c r="DN323" s="94">
        <f t="shared" si="1805"/>
        <v>-13450307.74</v>
      </c>
      <c r="DO323" s="94">
        <f t="shared" si="1805"/>
        <v>-12105671.23</v>
      </c>
      <c r="DP323" s="94">
        <f t="shared" si="1805"/>
        <v>-10931726.470000001</v>
      </c>
      <c r="DQ323" s="94">
        <f t="shared" si="1805"/>
        <v>-9643833.8500000015</v>
      </c>
      <c r="DR323" s="94">
        <f t="shared" si="1805"/>
        <v>-7709378.0300000012</v>
      </c>
      <c r="DS323" s="94">
        <f t="shared" si="1805"/>
        <v>-5504288.040000001</v>
      </c>
      <c r="DT323" s="94">
        <f t="shared" ref="DT323:DW323" si="1808">DT316+DT322</f>
        <v>-3504065.4600000009</v>
      </c>
      <c r="DU323" s="94">
        <f t="shared" si="1808"/>
        <v>-1603508.9600000009</v>
      </c>
      <c r="DV323" s="94">
        <f t="shared" si="1808"/>
        <v>267866.74999999907</v>
      </c>
      <c r="DW323" s="94">
        <f t="shared" si="1808"/>
        <v>1879241.429999999</v>
      </c>
      <c r="DX323" s="94">
        <f t="shared" ref="DX323:EG323" si="1809">DX316+DX322</f>
        <v>-16428619.529999997</v>
      </c>
      <c r="DY323" s="94">
        <f t="shared" si="1809"/>
        <v>-15335518.219999997</v>
      </c>
      <c r="DZ323" s="94">
        <f t="shared" si="1809"/>
        <v>-14150400.989999996</v>
      </c>
      <c r="EA323" s="94">
        <f t="shared" si="1809"/>
        <v>-12838094.599999996</v>
      </c>
      <c r="EB323" s="94">
        <f t="shared" si="1809"/>
        <v>-11680513.899999997</v>
      </c>
      <c r="EC323" s="94">
        <f t="shared" si="1809"/>
        <v>-10241463.769999996</v>
      </c>
      <c r="ED323" s="94">
        <f t="shared" si="1809"/>
        <v>-8378537.7799999956</v>
      </c>
      <c r="EE323" s="94">
        <f t="shared" si="1809"/>
        <v>-6375476.7499999953</v>
      </c>
      <c r="EF323" s="94">
        <f t="shared" si="1809"/>
        <v>-4120920.8499999954</v>
      </c>
      <c r="EG323" s="94">
        <f t="shared" si="1809"/>
        <v>-2286613.1999999955</v>
      </c>
      <c r="EH323" s="94">
        <f t="shared" ref="EH323:EI323" si="1810">EH316+EH322</f>
        <v>-545213.2157047803</v>
      </c>
      <c r="EI323" s="94">
        <f t="shared" si="1810"/>
        <v>913405.40479831956</v>
      </c>
    </row>
    <row r="324" spans="1:139" x14ac:dyDescent="0.2">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91"/>
      <c r="AN324" s="91"/>
      <c r="AO324" s="91"/>
      <c r="AP324" s="91"/>
      <c r="AQ324" s="91"/>
      <c r="AR324" s="91"/>
      <c r="AS324" s="91"/>
      <c r="AT324" s="91"/>
      <c r="AU324" s="91"/>
      <c r="AV324" s="91"/>
      <c r="AW324" s="91"/>
      <c r="AX324" s="91"/>
      <c r="AY324" s="91"/>
      <c r="AZ324" s="91"/>
      <c r="BA324" s="91"/>
      <c r="BB324" s="91"/>
      <c r="BC324" s="91"/>
      <c r="BD324" s="91"/>
      <c r="BE324" s="91"/>
      <c r="BF324" s="91"/>
      <c r="BG324" s="91"/>
      <c r="BH324" s="91"/>
      <c r="BI324" s="91"/>
      <c r="BJ324" s="91"/>
      <c r="BK324" s="91"/>
      <c r="BL324" s="91"/>
      <c r="BM324" s="91"/>
      <c r="BN324" s="91"/>
      <c r="BO324" s="91"/>
      <c r="BP324" s="91"/>
      <c r="BQ324" s="91"/>
      <c r="BR324" s="91"/>
      <c r="BS324" s="91"/>
      <c r="BT324" s="91"/>
      <c r="BU324" s="91"/>
      <c r="BV324" s="91"/>
      <c r="BW324" s="91"/>
      <c r="BX324" s="91"/>
      <c r="BY324" s="91"/>
      <c r="BZ324" s="91"/>
      <c r="CA324" s="91"/>
      <c r="CB324" s="91"/>
      <c r="CC324" s="91"/>
      <c r="CD324" s="91"/>
      <c r="CE324" s="91"/>
      <c r="CF324" s="91"/>
      <c r="CG324" s="91"/>
      <c r="CH324" s="91"/>
      <c r="CI324" s="91"/>
      <c r="CJ324" s="91"/>
      <c r="CK324" s="91"/>
      <c r="CL324" s="91"/>
      <c r="CM324" s="91"/>
      <c r="CN324" s="91"/>
      <c r="CO324" s="91"/>
      <c r="CP324" s="91"/>
      <c r="CQ324" s="91"/>
      <c r="CR324" s="91"/>
      <c r="CS324" s="91"/>
      <c r="CT324" s="91"/>
      <c r="CU324" s="91"/>
      <c r="CV324" s="91"/>
      <c r="CW324" s="91"/>
      <c r="CX324" s="91"/>
      <c r="CY324" s="91"/>
      <c r="CZ324" s="91"/>
      <c r="DA324" s="91"/>
      <c r="DB324" s="91"/>
      <c r="DC324" s="91"/>
      <c r="DD324" s="91"/>
      <c r="DE324" s="91"/>
      <c r="DF324" s="91"/>
      <c r="DG324" s="91"/>
      <c r="DH324" s="91"/>
      <c r="DI324" s="91"/>
      <c r="DJ324" s="91"/>
      <c r="DK324" s="91"/>
      <c r="DL324" s="91"/>
      <c r="DM324" s="91"/>
      <c r="DN324" s="91"/>
      <c r="DO324" s="91"/>
      <c r="DP324" s="91"/>
      <c r="DQ324" s="91"/>
      <c r="DR324" s="91"/>
      <c r="DS324" s="91"/>
      <c r="DT324" s="91"/>
      <c r="DU324" s="91"/>
      <c r="DV324" s="91"/>
      <c r="DW324" s="91"/>
      <c r="DX324" s="91"/>
      <c r="DY324" s="91"/>
      <c r="DZ324" s="91"/>
      <c r="EA324" s="91"/>
      <c r="EB324" s="91"/>
      <c r="EC324" s="91"/>
      <c r="ED324" s="91"/>
      <c r="EE324" s="91"/>
      <c r="EF324" s="91"/>
      <c r="EG324" s="91"/>
      <c r="EH324" s="91"/>
      <c r="EI324" s="91"/>
    </row>
    <row r="325" spans="1:139" ht="10.5" x14ac:dyDescent="0.25">
      <c r="A325" s="1" t="s">
        <v>154</v>
      </c>
      <c r="C325" s="91">
        <v>18237471</v>
      </c>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91"/>
      <c r="AN325" s="91"/>
      <c r="AO325" s="91"/>
      <c r="AP325" s="91"/>
      <c r="AQ325" s="91"/>
      <c r="AR325" s="91"/>
      <c r="AS325" s="91"/>
      <c r="AT325" s="91"/>
      <c r="AU325" s="91"/>
      <c r="AV325" s="91"/>
      <c r="AW325" s="91"/>
      <c r="AX325" s="91"/>
      <c r="AY325" s="91"/>
      <c r="AZ325" s="91"/>
      <c r="BA325" s="91"/>
      <c r="BB325" s="91"/>
      <c r="BC325" s="91"/>
      <c r="BD325" s="91"/>
      <c r="BE325" s="91"/>
      <c r="BF325" s="91"/>
      <c r="BG325" s="91"/>
      <c r="BH325" s="91"/>
      <c r="BI325" s="91"/>
      <c r="BJ325" s="91"/>
      <c r="BK325" s="91"/>
      <c r="BL325" s="91"/>
      <c r="BM325" s="91"/>
      <c r="BN325" s="91"/>
      <c r="BO325" s="91"/>
      <c r="BP325" s="91"/>
      <c r="BQ325" s="91"/>
      <c r="BR325" s="91"/>
      <c r="BS325" s="91"/>
      <c r="BT325" s="91"/>
      <c r="BU325" s="91"/>
      <c r="BV325" s="91"/>
      <c r="BW325" s="91"/>
      <c r="BX325" s="91"/>
      <c r="BY325" s="91"/>
      <c r="BZ325" s="91"/>
      <c r="CA325" s="91"/>
      <c r="CB325" s="91"/>
      <c r="CC325" s="91"/>
      <c r="CD325" s="91"/>
      <c r="CE325" s="91"/>
      <c r="CF325" s="91"/>
      <c r="CG325" s="91"/>
      <c r="DV325" s="92"/>
      <c r="DW325" s="92"/>
      <c r="DX325" s="92"/>
      <c r="DY325" s="92"/>
      <c r="DZ325" s="92"/>
      <c r="EA325" s="92"/>
      <c r="EB325" s="92"/>
      <c r="EC325" s="92"/>
      <c r="ED325" s="92"/>
      <c r="EE325" s="92"/>
      <c r="EF325" s="92"/>
      <c r="EG325" s="92"/>
      <c r="EH325" s="92"/>
      <c r="EI325" s="92"/>
    </row>
    <row r="326" spans="1:139" x14ac:dyDescent="0.2">
      <c r="B326" s="90" t="s">
        <v>149</v>
      </c>
      <c r="C326" s="91">
        <v>25400871</v>
      </c>
      <c r="D326" s="94">
        <f t="shared" ref="D326:AI326" si="1811">C333</f>
        <v>0</v>
      </c>
      <c r="E326" s="94">
        <f t="shared" si="1811"/>
        <v>0</v>
      </c>
      <c r="F326" s="94">
        <f t="shared" si="1811"/>
        <v>0</v>
      </c>
      <c r="G326" s="94">
        <f t="shared" si="1811"/>
        <v>0</v>
      </c>
      <c r="H326" s="94">
        <f t="shared" si="1811"/>
        <v>0</v>
      </c>
      <c r="I326" s="94">
        <f t="shared" si="1811"/>
        <v>0</v>
      </c>
      <c r="J326" s="94">
        <f t="shared" si="1811"/>
        <v>0</v>
      </c>
      <c r="K326" s="94">
        <f t="shared" si="1811"/>
        <v>0</v>
      </c>
      <c r="L326" s="94">
        <f t="shared" si="1811"/>
        <v>0</v>
      </c>
      <c r="M326" s="94">
        <f t="shared" si="1811"/>
        <v>0</v>
      </c>
      <c r="N326" s="94">
        <f t="shared" si="1811"/>
        <v>0</v>
      </c>
      <c r="O326" s="94">
        <f t="shared" si="1811"/>
        <v>0</v>
      </c>
      <c r="P326" s="94">
        <f t="shared" si="1811"/>
        <v>0</v>
      </c>
      <c r="Q326" s="94">
        <f t="shared" si="1811"/>
        <v>0</v>
      </c>
      <c r="R326" s="94">
        <f t="shared" si="1811"/>
        <v>0</v>
      </c>
      <c r="S326" s="94">
        <f t="shared" si="1811"/>
        <v>0</v>
      </c>
      <c r="T326" s="94">
        <f t="shared" si="1811"/>
        <v>0</v>
      </c>
      <c r="U326" s="94">
        <f t="shared" si="1811"/>
        <v>0</v>
      </c>
      <c r="V326" s="94">
        <f t="shared" si="1811"/>
        <v>0</v>
      </c>
      <c r="W326" s="94">
        <f t="shared" si="1811"/>
        <v>0</v>
      </c>
      <c r="X326" s="94">
        <f t="shared" si="1811"/>
        <v>0</v>
      </c>
      <c r="Y326" s="94">
        <f t="shared" si="1811"/>
        <v>0</v>
      </c>
      <c r="Z326" s="94">
        <f t="shared" si="1811"/>
        <v>0</v>
      </c>
      <c r="AA326" s="94">
        <f t="shared" si="1811"/>
        <v>0</v>
      </c>
      <c r="AB326" s="94">
        <f t="shared" si="1811"/>
        <v>0</v>
      </c>
      <c r="AC326" s="94">
        <f t="shared" si="1811"/>
        <v>0</v>
      </c>
      <c r="AD326" s="94">
        <f t="shared" si="1811"/>
        <v>0</v>
      </c>
      <c r="AE326" s="94">
        <f t="shared" si="1811"/>
        <v>0</v>
      </c>
      <c r="AF326" s="94">
        <f t="shared" si="1811"/>
        <v>0</v>
      </c>
      <c r="AG326" s="94">
        <f t="shared" si="1811"/>
        <v>0</v>
      </c>
      <c r="AH326" s="94">
        <f t="shared" si="1811"/>
        <v>0</v>
      </c>
      <c r="AI326" s="94">
        <f t="shared" si="1811"/>
        <v>0</v>
      </c>
      <c r="AJ326" s="94">
        <f t="shared" ref="AJ326:BO326" si="1812">AI333</f>
        <v>0</v>
      </c>
      <c r="AK326" s="94">
        <f t="shared" si="1812"/>
        <v>0</v>
      </c>
      <c r="AL326" s="94">
        <f t="shared" si="1812"/>
        <v>0</v>
      </c>
      <c r="AM326" s="94">
        <f t="shared" si="1812"/>
        <v>0</v>
      </c>
      <c r="AN326" s="94">
        <f t="shared" si="1812"/>
        <v>0</v>
      </c>
      <c r="AO326" s="94">
        <f t="shared" si="1812"/>
        <v>0</v>
      </c>
      <c r="AP326" s="94">
        <f t="shared" si="1812"/>
        <v>0</v>
      </c>
      <c r="AQ326" s="94">
        <f t="shared" si="1812"/>
        <v>0</v>
      </c>
      <c r="AR326" s="94">
        <f t="shared" si="1812"/>
        <v>0</v>
      </c>
      <c r="AS326" s="94">
        <f t="shared" si="1812"/>
        <v>0</v>
      </c>
      <c r="AT326" s="94">
        <f t="shared" si="1812"/>
        <v>0</v>
      </c>
      <c r="AU326" s="94">
        <f t="shared" si="1812"/>
        <v>0</v>
      </c>
      <c r="AV326" s="94">
        <f t="shared" si="1812"/>
        <v>0</v>
      </c>
      <c r="AW326" s="94">
        <f t="shared" si="1812"/>
        <v>0</v>
      </c>
      <c r="AX326" s="94">
        <f t="shared" si="1812"/>
        <v>0</v>
      </c>
      <c r="AY326" s="94">
        <f t="shared" si="1812"/>
        <v>0</v>
      </c>
      <c r="AZ326" s="94">
        <f t="shared" si="1812"/>
        <v>0</v>
      </c>
      <c r="BA326" s="94">
        <f t="shared" si="1812"/>
        <v>0</v>
      </c>
      <c r="BB326" s="94">
        <f t="shared" si="1812"/>
        <v>0</v>
      </c>
      <c r="BC326" s="94">
        <f t="shared" si="1812"/>
        <v>0</v>
      </c>
      <c r="BD326" s="94">
        <f t="shared" si="1812"/>
        <v>0</v>
      </c>
      <c r="BE326" s="94">
        <f t="shared" si="1812"/>
        <v>0</v>
      </c>
      <c r="BF326" s="94">
        <f t="shared" si="1812"/>
        <v>0</v>
      </c>
      <c r="BG326" s="94">
        <f t="shared" si="1812"/>
        <v>0</v>
      </c>
      <c r="BH326" s="94">
        <f t="shared" si="1812"/>
        <v>0</v>
      </c>
      <c r="BI326" s="94">
        <f t="shared" si="1812"/>
        <v>0</v>
      </c>
      <c r="BJ326" s="94">
        <f t="shared" si="1812"/>
        <v>0</v>
      </c>
      <c r="BK326" s="94">
        <f t="shared" si="1812"/>
        <v>0</v>
      </c>
      <c r="BL326" s="94">
        <f t="shared" si="1812"/>
        <v>0</v>
      </c>
      <c r="BM326" s="94">
        <f t="shared" si="1812"/>
        <v>0</v>
      </c>
      <c r="BN326" s="94">
        <f t="shared" si="1812"/>
        <v>0</v>
      </c>
      <c r="BO326" s="94">
        <f t="shared" si="1812"/>
        <v>0</v>
      </c>
      <c r="BP326" s="94">
        <f t="shared" ref="BP326:DW326" si="1813">BO333</f>
        <v>0</v>
      </c>
      <c r="BQ326" s="94">
        <f t="shared" si="1813"/>
        <v>-165003.61168078333</v>
      </c>
      <c r="BR326" s="94">
        <f t="shared" si="1813"/>
        <v>-153324.51168078333</v>
      </c>
      <c r="BS326" s="94">
        <f t="shared" si="1813"/>
        <v>-139988.49168078334</v>
      </c>
      <c r="BT326" s="94">
        <f t="shared" si="1813"/>
        <v>-126783.28168078334</v>
      </c>
      <c r="BU326" s="94">
        <f t="shared" si="1813"/>
        <v>-115222.24168078334</v>
      </c>
      <c r="BV326" s="94">
        <f t="shared" si="1813"/>
        <v>-102522.73168078334</v>
      </c>
      <c r="BW326" s="94">
        <f t="shared" si="1813"/>
        <v>-88994.891680783345</v>
      </c>
      <c r="BX326" s="94">
        <f t="shared" si="1813"/>
        <v>-74487.551680783348</v>
      </c>
      <c r="BY326" s="94">
        <f t="shared" si="1813"/>
        <v>-59394.81168078335</v>
      </c>
      <c r="BZ326" s="94">
        <f t="shared" si="1813"/>
        <v>-45385.371680783348</v>
      </c>
      <c r="CA326" s="94">
        <f t="shared" si="1813"/>
        <v>-30265.121680783348</v>
      </c>
      <c r="CB326" s="94">
        <f t="shared" si="1813"/>
        <v>-17471.321680783349</v>
      </c>
      <c r="CC326" s="94">
        <f t="shared" si="1813"/>
        <v>2294502.5783192166</v>
      </c>
      <c r="CD326" s="94">
        <f t="shared" si="1813"/>
        <v>2125177.1283192164</v>
      </c>
      <c r="CE326" s="94">
        <f t="shared" si="1813"/>
        <v>1971419.0383192163</v>
      </c>
      <c r="CF326" s="94">
        <f t="shared" si="1813"/>
        <v>1796221.7283192163</v>
      </c>
      <c r="CG326" s="94">
        <f t="shared" si="1813"/>
        <v>1630989.6183192162</v>
      </c>
      <c r="CH326" s="94">
        <f t="shared" si="1813"/>
        <v>1445812.0283192161</v>
      </c>
      <c r="CI326" s="94">
        <f t="shared" si="1813"/>
        <v>1273357.1283192162</v>
      </c>
      <c r="CJ326" s="94">
        <f t="shared" ref="CJ326" si="1814">CI333</f>
        <v>1063710.5783192161</v>
      </c>
      <c r="CK326" s="94">
        <f t="shared" ref="CK326" si="1815">CJ333</f>
        <v>833239.83831921616</v>
      </c>
      <c r="CL326" s="94">
        <f t="shared" ref="CL326" si="1816">CK333</f>
        <v>668537.91831921611</v>
      </c>
      <c r="CM326" s="94">
        <f t="shared" ref="CM326" si="1817">CL333</f>
        <v>485236.95831921615</v>
      </c>
      <c r="CN326" s="94">
        <f t="shared" ref="CN326" si="1818">CM333</f>
        <v>359025.94831921614</v>
      </c>
      <c r="CO326" s="94">
        <f t="shared" ref="CO326" si="1819">CN333</f>
        <v>2816093.1383192153</v>
      </c>
      <c r="CP326" s="94">
        <f t="shared" ref="CP326" si="1820">CO333</f>
        <v>2628126.5883192155</v>
      </c>
      <c r="CQ326" s="94">
        <f t="shared" ref="CQ326" si="1821">CP333</f>
        <v>2417643.5783192152</v>
      </c>
      <c r="CR326" s="94">
        <f t="shared" ref="CR326" si="1822">CQ333</f>
        <v>2203783.7783192154</v>
      </c>
      <c r="CS326" s="94">
        <f t="shared" ref="CS326" si="1823">CR333</f>
        <v>2004056.8883192153</v>
      </c>
      <c r="CT326" s="94">
        <f t="shared" ref="CT326:CU326" si="1824">CS333</f>
        <v>-410822.87000000011</v>
      </c>
      <c r="CU326" s="94">
        <f t="shared" si="1824"/>
        <v>-640242.76000000013</v>
      </c>
      <c r="CV326" s="94">
        <f t="shared" ref="CV326" si="1825">CU333</f>
        <v>-890473.95000000019</v>
      </c>
      <c r="CW326" s="94">
        <f t="shared" ref="CW326" si="1826">CV333</f>
        <v>-869383.70000000019</v>
      </c>
      <c r="CX326" s="94">
        <f t="shared" ref="CX326" si="1827">CW333</f>
        <v>-886036.5900000002</v>
      </c>
      <c r="CY326" s="94">
        <f t="shared" ref="CY326" si="1828">CX333</f>
        <v>-885682.62000000023</v>
      </c>
      <c r="CZ326" s="94">
        <f t="shared" ref="CZ326" si="1829">CY333</f>
        <v>-885682.62000000023</v>
      </c>
      <c r="DA326" s="94">
        <f t="shared" ref="DA326" si="1830">CZ333</f>
        <v>3500416.9986986704</v>
      </c>
      <c r="DB326" s="94">
        <f t="shared" ref="DB326" si="1831">DA333</f>
        <v>3207009.4386986704</v>
      </c>
      <c r="DC326" s="94">
        <f t="shared" ref="DC326" si="1832">DB333</f>
        <v>2897743.3186986702</v>
      </c>
      <c r="DD326" s="94">
        <f t="shared" ref="DD326" si="1833">DC333</f>
        <v>2581226.8386986703</v>
      </c>
      <c r="DE326" s="94">
        <f t="shared" ref="DE326" si="1834">DD333</f>
        <v>2287230.9186986703</v>
      </c>
      <c r="DF326" s="94">
        <f t="shared" ref="DF326" si="1835">DE333</f>
        <v>1938386.3886986703</v>
      </c>
      <c r="DG326" s="94">
        <f t="shared" ref="DG326" si="1836">DF333</f>
        <v>1633631.9286986704</v>
      </c>
      <c r="DH326" s="94">
        <f t="shared" ref="DH326" si="1837">DG333</f>
        <v>1259135.0986986703</v>
      </c>
      <c r="DI326" s="94">
        <f t="shared" si="1813"/>
        <v>842463.02869867021</v>
      </c>
      <c r="DJ326" s="94">
        <f t="shared" si="1813"/>
        <v>506803.8286986702</v>
      </c>
      <c r="DK326" s="94">
        <f t="shared" si="1813"/>
        <v>167304.99869867018</v>
      </c>
      <c r="DL326" s="94">
        <f t="shared" si="1813"/>
        <v>-175389.51130132983</v>
      </c>
      <c r="DM326" s="94">
        <f t="shared" si="1813"/>
        <v>1129051.0846509354</v>
      </c>
      <c r="DN326" s="94">
        <f t="shared" si="1813"/>
        <v>1015648.1046509354</v>
      </c>
      <c r="DO326" s="94">
        <f t="shared" si="1813"/>
        <v>911535.33465093537</v>
      </c>
      <c r="DP326" s="94">
        <f t="shared" si="1813"/>
        <v>806621.90465093544</v>
      </c>
      <c r="DQ326" s="94">
        <f t="shared" si="1813"/>
        <v>717791.32465093548</v>
      </c>
      <c r="DR326" s="94">
        <f t="shared" si="1813"/>
        <v>621631.36465093552</v>
      </c>
      <c r="DS326" s="94">
        <f t="shared" si="1813"/>
        <v>509034.13465093554</v>
      </c>
      <c r="DT326" s="94">
        <f t="shared" si="1813"/>
        <v>384789.58465093555</v>
      </c>
      <c r="DU326" s="94">
        <f t="shared" si="1813"/>
        <v>271581.57465093554</v>
      </c>
      <c r="DV326" s="94">
        <f t="shared" si="1813"/>
        <v>163654.87465093553</v>
      </c>
      <c r="DW326" s="94">
        <f t="shared" si="1813"/>
        <v>52646.984650935527</v>
      </c>
      <c r="DX326" s="94">
        <f t="shared" ref="DX326" si="1838">DW333</f>
        <v>-60267.425349064477</v>
      </c>
      <c r="DY326" s="94">
        <f t="shared" ref="DY326" si="1839">DX333</f>
        <v>-4582908.6753490642</v>
      </c>
      <c r="DZ326" s="94">
        <f t="shared" ref="DZ326" si="1840">DY333</f>
        <v>-4272493.3553490639</v>
      </c>
      <c r="EA326" s="94">
        <f t="shared" ref="EA326" si="1841">DZ333</f>
        <v>-3924307.4353490639</v>
      </c>
      <c r="EB326" s="94">
        <f t="shared" ref="EB326" si="1842">EA333</f>
        <v>-3532571.2153490642</v>
      </c>
      <c r="EC326" s="94">
        <f t="shared" ref="EC326" si="1843">EB333</f>
        <v>-3178811.7153490642</v>
      </c>
      <c r="ED326" s="94">
        <f t="shared" ref="ED326" si="1844">EC333</f>
        <v>-2776125.4353490639</v>
      </c>
      <c r="EE326" s="94">
        <f t="shared" ref="EE326" si="1845">ED333</f>
        <v>-2376397.3553490639</v>
      </c>
      <c r="EF326" s="94">
        <f t="shared" ref="EF326" si="1846">EE333</f>
        <v>-1936535.4653490637</v>
      </c>
      <c r="EG326" s="94">
        <f t="shared" ref="EG326" si="1847">EF333</f>
        <v>-1447236.1353490637</v>
      </c>
      <c r="EH326" s="94">
        <f t="shared" ref="EH326" si="1848">EG333</f>
        <v>-1034053.6553490637</v>
      </c>
      <c r="EI326" s="94">
        <f t="shared" ref="EI326" si="1849">EH333</f>
        <v>-573698.71512679453</v>
      </c>
    </row>
    <row r="327" spans="1:139" x14ac:dyDescent="0.2">
      <c r="B327" s="90" t="s">
        <v>150</v>
      </c>
      <c r="C327" s="91"/>
      <c r="D327" s="22">
        <v>0</v>
      </c>
      <c r="E327" s="22">
        <v>0</v>
      </c>
      <c r="F327" s="22">
        <v>0</v>
      </c>
      <c r="G327" s="22">
        <v>0</v>
      </c>
      <c r="H327" s="22">
        <v>0</v>
      </c>
      <c r="I327" s="22">
        <v>0</v>
      </c>
      <c r="J327" s="22">
        <v>0</v>
      </c>
      <c r="K327" s="22">
        <v>0</v>
      </c>
      <c r="L327" s="22">
        <v>0</v>
      </c>
      <c r="M327" s="22">
        <v>0</v>
      </c>
      <c r="N327" s="22">
        <v>0</v>
      </c>
      <c r="O327" s="22">
        <v>0</v>
      </c>
      <c r="P327" s="22">
        <v>0</v>
      </c>
      <c r="Q327" s="22">
        <v>0</v>
      </c>
      <c r="R327" s="22">
        <v>0</v>
      </c>
      <c r="S327" s="22">
        <v>0</v>
      </c>
      <c r="T327" s="22">
        <v>0</v>
      </c>
      <c r="U327" s="22">
        <v>0</v>
      </c>
      <c r="V327" s="22">
        <v>0</v>
      </c>
      <c r="W327" s="22">
        <v>0</v>
      </c>
      <c r="X327" s="22">
        <v>0</v>
      </c>
      <c r="Y327" s="22">
        <v>0</v>
      </c>
      <c r="Z327" s="22">
        <v>0</v>
      </c>
      <c r="AA327" s="22">
        <v>0</v>
      </c>
      <c r="AB327" s="22">
        <v>0</v>
      </c>
      <c r="AC327" s="22">
        <v>0</v>
      </c>
      <c r="AD327" s="22">
        <v>0</v>
      </c>
      <c r="AE327" s="22">
        <v>0</v>
      </c>
      <c r="AF327" s="22">
        <v>0</v>
      </c>
      <c r="AG327" s="22">
        <v>0</v>
      </c>
      <c r="AH327" s="22">
        <v>0</v>
      </c>
      <c r="AI327" s="22">
        <v>0</v>
      </c>
      <c r="AJ327" s="22">
        <v>0</v>
      </c>
      <c r="AK327" s="22">
        <v>0</v>
      </c>
      <c r="AL327" s="22">
        <v>0</v>
      </c>
      <c r="AM327" s="22">
        <v>0</v>
      </c>
      <c r="AN327" s="22">
        <v>0</v>
      </c>
      <c r="AO327" s="22">
        <v>0</v>
      </c>
      <c r="AP327" s="22">
        <v>0</v>
      </c>
      <c r="AQ327" s="22">
        <v>0</v>
      </c>
      <c r="AR327" s="22">
        <v>0</v>
      </c>
      <c r="AS327" s="22">
        <v>0</v>
      </c>
      <c r="AT327" s="22">
        <v>0</v>
      </c>
      <c r="AU327" s="22">
        <v>0</v>
      </c>
      <c r="AV327" s="22">
        <v>0</v>
      </c>
      <c r="AW327" s="22">
        <v>0</v>
      </c>
      <c r="AX327" s="22">
        <v>0</v>
      </c>
      <c r="AY327" s="22">
        <v>0</v>
      </c>
      <c r="AZ327" s="22">
        <v>0</v>
      </c>
      <c r="BA327" s="22">
        <v>0</v>
      </c>
      <c r="BB327" s="22">
        <v>0</v>
      </c>
      <c r="BC327" s="22">
        <v>0</v>
      </c>
      <c r="BD327" s="22">
        <v>0</v>
      </c>
      <c r="BE327" s="22">
        <v>0</v>
      </c>
      <c r="BF327" s="22">
        <v>0</v>
      </c>
      <c r="BG327" s="22">
        <v>0</v>
      </c>
      <c r="BH327" s="22">
        <v>0</v>
      </c>
      <c r="BI327" s="22">
        <v>0</v>
      </c>
      <c r="BJ327" s="22">
        <v>0</v>
      </c>
      <c r="BK327" s="22">
        <v>0</v>
      </c>
      <c r="BL327" s="22">
        <v>0</v>
      </c>
      <c r="BM327" s="22">
        <v>0</v>
      </c>
      <c r="BN327" s="22">
        <v>0</v>
      </c>
      <c r="BO327" s="22">
        <v>0</v>
      </c>
      <c r="BP327" s="22">
        <v>-177661.72168078335</v>
      </c>
      <c r="BQ327" s="22">
        <v>0</v>
      </c>
      <c r="BR327" s="22">
        <v>0</v>
      </c>
      <c r="BS327" s="22">
        <v>0</v>
      </c>
      <c r="BT327" s="22">
        <v>0</v>
      </c>
      <c r="BU327" s="22">
        <v>0</v>
      </c>
      <c r="BV327" s="22">
        <v>0</v>
      </c>
      <c r="BW327" s="22">
        <v>0</v>
      </c>
      <c r="BX327" s="22">
        <v>0</v>
      </c>
      <c r="BY327" s="22">
        <v>0</v>
      </c>
      <c r="BZ327" s="22">
        <v>0</v>
      </c>
      <c r="CA327" s="22">
        <v>0</v>
      </c>
      <c r="CB327" s="22">
        <v>2513192.96</v>
      </c>
      <c r="CC327" s="22">
        <v>0</v>
      </c>
      <c r="CD327" s="22">
        <v>0</v>
      </c>
      <c r="CE327" s="22">
        <v>0</v>
      </c>
      <c r="CF327" s="22">
        <v>0</v>
      </c>
      <c r="CG327" s="22">
        <v>0</v>
      </c>
      <c r="CH327" s="22">
        <v>0</v>
      </c>
      <c r="CI327" s="22">
        <v>0</v>
      </c>
      <c r="CJ327" s="22">
        <v>0</v>
      </c>
      <c r="CK327" s="22">
        <v>0</v>
      </c>
      <c r="CL327" s="22">
        <v>0</v>
      </c>
      <c r="CM327" s="22">
        <v>0</v>
      </c>
      <c r="CN327" s="22">
        <v>2642843.169999999</v>
      </c>
      <c r="CO327" s="22">
        <v>0</v>
      </c>
      <c r="CP327" s="22">
        <v>0</v>
      </c>
      <c r="CQ327" s="22">
        <v>0</v>
      </c>
      <c r="CR327" s="22">
        <v>0</v>
      </c>
      <c r="CS327" s="22">
        <v>0</v>
      </c>
      <c r="CT327" s="22">
        <v>0</v>
      </c>
      <c r="CU327" s="22">
        <v>0</v>
      </c>
      <c r="CV327" s="22">
        <v>0</v>
      </c>
      <c r="CW327" s="22">
        <v>0</v>
      </c>
      <c r="CX327" s="22">
        <v>0</v>
      </c>
      <c r="CY327" s="22">
        <v>0</v>
      </c>
      <c r="CZ327" s="22">
        <v>4744579.4455203274</v>
      </c>
      <c r="DA327" s="22">
        <v>0</v>
      </c>
      <c r="DB327" s="22">
        <v>0</v>
      </c>
      <c r="DC327" s="22">
        <v>0</v>
      </c>
      <c r="DD327" s="22">
        <v>0</v>
      </c>
      <c r="DE327" s="22">
        <v>0</v>
      </c>
      <c r="DF327" s="22">
        <v>0</v>
      </c>
      <c r="DG327" s="22">
        <v>0</v>
      </c>
      <c r="DH327" s="22">
        <v>0</v>
      </c>
      <c r="DI327" s="22">
        <v>0</v>
      </c>
      <c r="DJ327" s="22">
        <v>0</v>
      </c>
      <c r="DK327" s="22">
        <v>0</v>
      </c>
      <c r="DL327" s="22">
        <v>1125405.8859522652</v>
      </c>
      <c r="DM327" s="22">
        <v>0</v>
      </c>
      <c r="DN327" s="22">
        <v>0</v>
      </c>
      <c r="DO327" s="22">
        <v>0</v>
      </c>
      <c r="DP327" s="22">
        <v>0</v>
      </c>
      <c r="DQ327" s="22">
        <v>0</v>
      </c>
      <c r="DR327" s="22">
        <v>0</v>
      </c>
      <c r="DS327" s="22">
        <v>0</v>
      </c>
      <c r="DT327" s="22">
        <v>0</v>
      </c>
      <c r="DU327" s="22">
        <v>0</v>
      </c>
      <c r="DV327" s="22">
        <v>0</v>
      </c>
      <c r="DW327" s="22">
        <v>0</v>
      </c>
      <c r="DX327" s="315">
        <v>-5060054.92</v>
      </c>
      <c r="DY327" s="22">
        <v>0</v>
      </c>
      <c r="DZ327" s="22">
        <v>0</v>
      </c>
      <c r="EA327" s="22">
        <v>0</v>
      </c>
      <c r="EB327" s="22">
        <v>0</v>
      </c>
      <c r="EC327" s="22">
        <v>0</v>
      </c>
      <c r="ED327" s="22">
        <v>0</v>
      </c>
      <c r="EE327" s="22">
        <v>0</v>
      </c>
      <c r="EF327" s="22">
        <v>0</v>
      </c>
      <c r="EG327" s="22">
        <v>0</v>
      </c>
      <c r="EH327" s="22">
        <v>0</v>
      </c>
      <c r="EI327" s="22">
        <v>0</v>
      </c>
    </row>
    <row r="328" spans="1:139" x14ac:dyDescent="0.2">
      <c r="B328" s="90" t="s">
        <v>289</v>
      </c>
      <c r="C328" s="91"/>
      <c r="D328" s="22">
        <v>0</v>
      </c>
      <c r="E328" s="22">
        <v>0</v>
      </c>
      <c r="F328" s="22">
        <v>0</v>
      </c>
      <c r="G328" s="22">
        <v>0</v>
      </c>
      <c r="H328" s="22">
        <v>0</v>
      </c>
      <c r="I328" s="22">
        <v>0</v>
      </c>
      <c r="J328" s="22">
        <v>0</v>
      </c>
      <c r="K328" s="22">
        <v>0</v>
      </c>
      <c r="L328" s="22">
        <v>0</v>
      </c>
      <c r="M328" s="22">
        <v>0</v>
      </c>
      <c r="N328" s="22">
        <v>0</v>
      </c>
      <c r="O328" s="22">
        <v>0</v>
      </c>
      <c r="P328" s="22">
        <v>0</v>
      </c>
      <c r="Q328" s="22">
        <v>0</v>
      </c>
      <c r="R328" s="22">
        <v>0</v>
      </c>
      <c r="S328" s="22">
        <v>0</v>
      </c>
      <c r="T328" s="22">
        <v>0</v>
      </c>
      <c r="U328" s="22">
        <v>0</v>
      </c>
      <c r="V328" s="22">
        <v>0</v>
      </c>
      <c r="W328" s="22">
        <v>0</v>
      </c>
      <c r="X328" s="22">
        <v>0</v>
      </c>
      <c r="Y328" s="22">
        <v>0</v>
      </c>
      <c r="Z328" s="22">
        <v>0</v>
      </c>
      <c r="AA328" s="22">
        <v>0</v>
      </c>
      <c r="AB328" s="22">
        <v>0</v>
      </c>
      <c r="AC328" s="22">
        <v>0</v>
      </c>
      <c r="AD328" s="22">
        <v>0</v>
      </c>
      <c r="AE328" s="22">
        <v>0</v>
      </c>
      <c r="AF328" s="22">
        <v>0</v>
      </c>
      <c r="AG328" s="22">
        <v>0</v>
      </c>
      <c r="AH328" s="22">
        <v>0</v>
      </c>
      <c r="AI328" s="22">
        <v>0</v>
      </c>
      <c r="AJ328" s="22">
        <v>0</v>
      </c>
      <c r="AK328" s="22">
        <v>0</v>
      </c>
      <c r="AL328" s="22">
        <v>0</v>
      </c>
      <c r="AM328" s="22">
        <v>0</v>
      </c>
      <c r="AN328" s="22">
        <v>0</v>
      </c>
      <c r="AO328" s="22">
        <v>0</v>
      </c>
      <c r="AP328" s="22">
        <v>0</v>
      </c>
      <c r="AQ328" s="22">
        <v>0</v>
      </c>
      <c r="AR328" s="22">
        <v>0</v>
      </c>
      <c r="AS328" s="22">
        <v>0</v>
      </c>
      <c r="AT328" s="22">
        <v>0</v>
      </c>
      <c r="AU328" s="22">
        <v>0</v>
      </c>
      <c r="AV328" s="22">
        <v>0</v>
      </c>
      <c r="AW328" s="22">
        <v>0</v>
      </c>
      <c r="AX328" s="22">
        <v>0</v>
      </c>
      <c r="AY328" s="22">
        <v>0</v>
      </c>
      <c r="AZ328" s="22">
        <v>0</v>
      </c>
      <c r="BA328" s="22">
        <v>0</v>
      </c>
      <c r="BB328" s="22">
        <v>0</v>
      </c>
      <c r="BC328" s="22">
        <v>0</v>
      </c>
      <c r="BD328" s="22">
        <v>0</v>
      </c>
      <c r="BE328" s="22">
        <v>0</v>
      </c>
      <c r="BF328" s="22">
        <v>0</v>
      </c>
      <c r="BG328" s="22">
        <v>0</v>
      </c>
      <c r="BH328" s="22">
        <v>0</v>
      </c>
      <c r="BI328" s="22">
        <v>0</v>
      </c>
      <c r="BJ328" s="22">
        <v>0</v>
      </c>
      <c r="BK328" s="22">
        <v>0</v>
      </c>
      <c r="BL328" s="22">
        <v>0</v>
      </c>
      <c r="BM328" s="22">
        <v>0</v>
      </c>
      <c r="BN328" s="22">
        <v>0</v>
      </c>
      <c r="BO328" s="22">
        <v>0</v>
      </c>
      <c r="BP328" s="22">
        <v>0</v>
      </c>
      <c r="BQ328" s="22">
        <v>0</v>
      </c>
      <c r="BR328" s="22">
        <v>0</v>
      </c>
      <c r="BS328" s="22">
        <v>0</v>
      </c>
      <c r="BT328" s="22">
        <v>0</v>
      </c>
      <c r="BU328" s="22">
        <v>0</v>
      </c>
      <c r="BV328" s="22">
        <v>0</v>
      </c>
      <c r="BW328" s="22">
        <v>0</v>
      </c>
      <c r="BX328" s="22">
        <v>0</v>
      </c>
      <c r="BY328" s="22">
        <v>0</v>
      </c>
      <c r="BZ328" s="22">
        <v>0</v>
      </c>
      <c r="CA328" s="22">
        <v>0</v>
      </c>
      <c r="CB328" s="22">
        <v>0</v>
      </c>
      <c r="CC328" s="22">
        <v>0</v>
      </c>
      <c r="CD328" s="22">
        <v>0</v>
      </c>
      <c r="CE328" s="22">
        <v>0</v>
      </c>
      <c r="CF328" s="22">
        <v>0</v>
      </c>
      <c r="CG328" s="22">
        <v>0</v>
      </c>
      <c r="CH328" s="22">
        <v>0</v>
      </c>
      <c r="CI328" s="22">
        <v>0</v>
      </c>
      <c r="CJ328" s="22">
        <v>0</v>
      </c>
      <c r="CK328" s="22">
        <v>0</v>
      </c>
      <c r="CL328" s="22">
        <v>0</v>
      </c>
      <c r="CM328" s="22">
        <v>0</v>
      </c>
      <c r="CN328" s="22">
        <v>0</v>
      </c>
      <c r="CO328" s="22">
        <v>0</v>
      </c>
      <c r="CP328" s="22">
        <v>0</v>
      </c>
      <c r="CQ328" s="22">
        <v>0</v>
      </c>
      <c r="CR328" s="22">
        <v>0</v>
      </c>
      <c r="CS328" s="22">
        <v>-2203783.7783192154</v>
      </c>
      <c r="CT328" s="22">
        <v>0</v>
      </c>
      <c r="CU328" s="22">
        <v>0</v>
      </c>
      <c r="CV328" s="22">
        <v>0</v>
      </c>
      <c r="CW328" s="22">
        <v>0</v>
      </c>
      <c r="CX328" s="22">
        <v>0</v>
      </c>
      <c r="CY328" s="22">
        <v>0</v>
      </c>
      <c r="CZ328" s="22">
        <v>0</v>
      </c>
      <c r="DA328" s="22">
        <v>0</v>
      </c>
      <c r="DB328" s="22">
        <v>0</v>
      </c>
      <c r="DC328" s="22">
        <v>0</v>
      </c>
      <c r="DD328" s="22">
        <v>0</v>
      </c>
      <c r="DE328" s="22">
        <v>0</v>
      </c>
      <c r="DF328" s="22">
        <v>0</v>
      </c>
      <c r="DG328" s="22">
        <v>0</v>
      </c>
      <c r="DH328" s="22">
        <v>0</v>
      </c>
      <c r="DI328" s="22">
        <v>0</v>
      </c>
      <c r="DJ328" s="22">
        <v>0</v>
      </c>
      <c r="DK328" s="22">
        <v>0</v>
      </c>
      <c r="DL328" s="22">
        <v>219066.39999999997</v>
      </c>
      <c r="DM328" s="22">
        <v>0</v>
      </c>
      <c r="DN328" s="22">
        <v>0</v>
      </c>
      <c r="DO328" s="22">
        <v>0</v>
      </c>
      <c r="DP328" s="22">
        <v>0</v>
      </c>
      <c r="DQ328" s="22">
        <v>0</v>
      </c>
      <c r="DR328" s="22">
        <v>0</v>
      </c>
      <c r="DS328" s="22">
        <v>0</v>
      </c>
      <c r="DT328" s="22">
        <v>0</v>
      </c>
      <c r="DU328" s="22">
        <v>0</v>
      </c>
      <c r="DV328" s="22">
        <v>0</v>
      </c>
      <c r="DW328" s="22">
        <v>0</v>
      </c>
      <c r="DX328" s="315">
        <v>0</v>
      </c>
      <c r="DY328" s="22">
        <v>0</v>
      </c>
      <c r="DZ328" s="22">
        <v>0</v>
      </c>
      <c r="EA328" s="22">
        <v>0</v>
      </c>
      <c r="EB328" s="22">
        <v>0</v>
      </c>
      <c r="EC328" s="22">
        <v>0</v>
      </c>
      <c r="ED328" s="22">
        <v>0</v>
      </c>
      <c r="EE328" s="22">
        <v>0</v>
      </c>
      <c r="EF328" s="22">
        <v>0</v>
      </c>
      <c r="EG328" s="22">
        <v>0</v>
      </c>
      <c r="EH328" s="22">
        <v>0</v>
      </c>
      <c r="EI328" s="22">
        <v>0</v>
      </c>
    </row>
    <row r="329" spans="1:139" x14ac:dyDescent="0.2">
      <c r="B329" s="92" t="s">
        <v>234</v>
      </c>
      <c r="C329" s="91"/>
      <c r="D329" s="22">
        <v>0</v>
      </c>
      <c r="E329" s="22">
        <v>0</v>
      </c>
      <c r="F329" s="22">
        <v>0</v>
      </c>
      <c r="G329" s="22">
        <v>0</v>
      </c>
      <c r="H329" s="22">
        <v>0</v>
      </c>
      <c r="I329" s="22">
        <v>0</v>
      </c>
      <c r="J329" s="22">
        <v>0</v>
      </c>
      <c r="K329" s="22">
        <v>0</v>
      </c>
      <c r="L329" s="22">
        <v>0</v>
      </c>
      <c r="M329" s="22">
        <v>0</v>
      </c>
      <c r="N329" s="22">
        <v>0</v>
      </c>
      <c r="O329" s="22">
        <v>0</v>
      </c>
      <c r="P329" s="22">
        <v>0</v>
      </c>
      <c r="Q329" s="22">
        <v>0</v>
      </c>
      <c r="R329" s="22">
        <v>0</v>
      </c>
      <c r="S329" s="22">
        <v>0</v>
      </c>
      <c r="T329" s="22">
        <v>0</v>
      </c>
      <c r="U329" s="22">
        <v>0</v>
      </c>
      <c r="V329" s="22">
        <v>0</v>
      </c>
      <c r="W329" s="22">
        <v>0</v>
      </c>
      <c r="X329" s="22">
        <v>0</v>
      </c>
      <c r="Y329" s="22">
        <v>0</v>
      </c>
      <c r="Z329" s="22">
        <v>0</v>
      </c>
      <c r="AA329" s="22">
        <v>0</v>
      </c>
      <c r="AB329" s="22">
        <v>0</v>
      </c>
      <c r="AC329" s="22">
        <v>0</v>
      </c>
      <c r="AD329" s="22">
        <v>0</v>
      </c>
      <c r="AE329" s="22">
        <v>0</v>
      </c>
      <c r="AF329" s="22">
        <v>0</v>
      </c>
      <c r="AG329" s="22">
        <v>0</v>
      </c>
      <c r="AH329" s="22">
        <v>0</v>
      </c>
      <c r="AI329" s="22">
        <v>0</v>
      </c>
      <c r="AJ329" s="22">
        <v>0</v>
      </c>
      <c r="AK329" s="22">
        <v>0</v>
      </c>
      <c r="AL329" s="22">
        <v>0</v>
      </c>
      <c r="AM329" s="22">
        <v>0</v>
      </c>
      <c r="AN329" s="22">
        <v>0</v>
      </c>
      <c r="AO329" s="22">
        <v>0</v>
      </c>
      <c r="AP329" s="22">
        <v>0</v>
      </c>
      <c r="AQ329" s="22">
        <v>0</v>
      </c>
      <c r="AR329" s="22">
        <v>0</v>
      </c>
      <c r="AS329" s="22">
        <v>0</v>
      </c>
      <c r="AT329" s="22">
        <v>0</v>
      </c>
      <c r="AU329" s="22">
        <v>0</v>
      </c>
      <c r="AV329" s="22">
        <v>0</v>
      </c>
      <c r="AW329" s="22">
        <v>0</v>
      </c>
      <c r="AX329" s="22">
        <v>0</v>
      </c>
      <c r="AY329" s="22">
        <v>0</v>
      </c>
      <c r="AZ329" s="22">
        <v>0</v>
      </c>
      <c r="BA329" s="22">
        <v>0</v>
      </c>
      <c r="BB329" s="22">
        <v>0</v>
      </c>
      <c r="BC329" s="22">
        <v>0</v>
      </c>
      <c r="BD329" s="22">
        <v>0</v>
      </c>
      <c r="BE329" s="22">
        <v>0</v>
      </c>
      <c r="BF329" s="22">
        <v>0</v>
      </c>
      <c r="BG329" s="22">
        <v>0</v>
      </c>
      <c r="BH329" s="22">
        <v>0</v>
      </c>
      <c r="BI329" s="22">
        <v>0</v>
      </c>
      <c r="BJ329" s="22">
        <v>0</v>
      </c>
      <c r="BK329" s="22">
        <v>0</v>
      </c>
      <c r="BL329" s="22">
        <v>0</v>
      </c>
      <c r="BM329" s="22">
        <v>0</v>
      </c>
      <c r="BN329" s="22">
        <v>0</v>
      </c>
      <c r="BO329" s="22">
        <v>0</v>
      </c>
      <c r="BP329" s="22">
        <v>0</v>
      </c>
      <c r="BQ329" s="22">
        <v>0</v>
      </c>
      <c r="BR329" s="22">
        <v>0</v>
      </c>
      <c r="BS329" s="22">
        <v>0</v>
      </c>
      <c r="BT329" s="22">
        <v>0</v>
      </c>
      <c r="BU329" s="22">
        <v>0</v>
      </c>
      <c r="BV329" s="22">
        <v>0</v>
      </c>
      <c r="BW329" s="22">
        <v>0</v>
      </c>
      <c r="BX329" s="22">
        <v>0</v>
      </c>
      <c r="BY329" s="22">
        <v>0</v>
      </c>
      <c r="BZ329" s="22">
        <v>0</v>
      </c>
      <c r="CA329" s="22">
        <v>0</v>
      </c>
      <c r="CB329" s="22">
        <v>0</v>
      </c>
      <c r="CC329" s="22">
        <v>0</v>
      </c>
      <c r="CD329" s="22">
        <v>0</v>
      </c>
      <c r="CE329" s="22">
        <v>0</v>
      </c>
      <c r="CF329" s="22">
        <v>0</v>
      </c>
      <c r="CG329" s="22">
        <v>0</v>
      </c>
      <c r="CH329" s="22">
        <v>0</v>
      </c>
      <c r="CI329" s="22">
        <v>0</v>
      </c>
      <c r="CJ329" s="22">
        <v>0</v>
      </c>
      <c r="CK329" s="22">
        <v>0</v>
      </c>
      <c r="CL329" s="22">
        <v>0</v>
      </c>
      <c r="CM329" s="22">
        <v>0</v>
      </c>
      <c r="CN329" s="22">
        <v>0</v>
      </c>
      <c r="CO329" s="22">
        <v>0</v>
      </c>
      <c r="CP329" s="22">
        <v>0</v>
      </c>
      <c r="CQ329" s="22">
        <v>0</v>
      </c>
      <c r="CR329" s="22">
        <v>0</v>
      </c>
      <c r="CS329" s="22">
        <v>0</v>
      </c>
      <c r="CT329" s="22">
        <v>0</v>
      </c>
      <c r="CU329" s="22">
        <v>0</v>
      </c>
      <c r="CV329" s="22">
        <v>0</v>
      </c>
      <c r="CW329" s="22">
        <v>0</v>
      </c>
      <c r="CX329" s="22">
        <v>0</v>
      </c>
      <c r="CY329" s="22">
        <v>0</v>
      </c>
      <c r="CZ329" s="22">
        <v>2.3931783425439517</v>
      </c>
      <c r="DA329" s="22">
        <v>0</v>
      </c>
      <c r="DB329" s="22">
        <v>0</v>
      </c>
      <c r="DC329" s="22">
        <v>0</v>
      </c>
      <c r="DD329" s="22">
        <v>0</v>
      </c>
      <c r="DE329" s="22">
        <v>0</v>
      </c>
      <c r="DF329" s="22">
        <v>0</v>
      </c>
      <c r="DG329" s="22">
        <v>0</v>
      </c>
      <c r="DH329" s="22">
        <v>0</v>
      </c>
      <c r="DI329" s="22">
        <v>0</v>
      </c>
      <c r="DJ329" s="22">
        <v>0</v>
      </c>
      <c r="DK329" s="22">
        <v>0</v>
      </c>
      <c r="DL329" s="22">
        <v>0</v>
      </c>
      <c r="DM329" s="22">
        <v>0</v>
      </c>
      <c r="DN329" s="22">
        <v>0</v>
      </c>
      <c r="DO329" s="22">
        <v>0</v>
      </c>
      <c r="DP329" s="22">
        <v>0</v>
      </c>
      <c r="DQ329" s="22">
        <v>0</v>
      </c>
      <c r="DR329" s="22">
        <v>0</v>
      </c>
      <c r="DS329" s="22">
        <v>0</v>
      </c>
      <c r="DT329" s="22">
        <v>0</v>
      </c>
      <c r="DU329" s="22">
        <v>0</v>
      </c>
      <c r="DV329" s="22">
        <v>0</v>
      </c>
      <c r="DW329" s="22">
        <v>0</v>
      </c>
      <c r="DX329" s="22">
        <v>0</v>
      </c>
      <c r="DY329" s="22">
        <v>0</v>
      </c>
      <c r="DZ329" s="22">
        <v>0</v>
      </c>
      <c r="EA329" s="22">
        <v>0</v>
      </c>
      <c r="EB329" s="22">
        <v>0</v>
      </c>
      <c r="EC329" s="22">
        <v>0</v>
      </c>
      <c r="ED329" s="22">
        <v>0</v>
      </c>
      <c r="EE329" s="22">
        <v>0</v>
      </c>
      <c r="EF329" s="22">
        <v>0</v>
      </c>
      <c r="EG329" s="22">
        <v>0</v>
      </c>
      <c r="EH329" s="22">
        <v>0</v>
      </c>
      <c r="EI329" s="22">
        <v>0</v>
      </c>
    </row>
    <row r="330" spans="1:139" x14ac:dyDescent="0.2">
      <c r="B330" s="90" t="s">
        <v>290</v>
      </c>
      <c r="C330" s="91"/>
      <c r="D330" s="22">
        <v>0</v>
      </c>
      <c r="E330" s="22">
        <v>0</v>
      </c>
      <c r="F330" s="22">
        <v>0</v>
      </c>
      <c r="G330" s="22">
        <v>0</v>
      </c>
      <c r="H330" s="22">
        <v>0</v>
      </c>
      <c r="I330" s="22">
        <v>0</v>
      </c>
      <c r="J330" s="22">
        <v>0</v>
      </c>
      <c r="K330" s="22">
        <v>0</v>
      </c>
      <c r="L330" s="22">
        <v>0</v>
      </c>
      <c r="M330" s="22">
        <v>0</v>
      </c>
      <c r="N330" s="22">
        <v>0</v>
      </c>
      <c r="O330" s="22">
        <v>0</v>
      </c>
      <c r="P330" s="22">
        <v>0</v>
      </c>
      <c r="Q330" s="22">
        <v>0</v>
      </c>
      <c r="R330" s="22">
        <v>0</v>
      </c>
      <c r="S330" s="22">
        <v>0</v>
      </c>
      <c r="T330" s="22">
        <v>0</v>
      </c>
      <c r="U330" s="22">
        <v>0</v>
      </c>
      <c r="V330" s="22">
        <v>0</v>
      </c>
      <c r="W330" s="22">
        <v>0</v>
      </c>
      <c r="X330" s="22">
        <v>0</v>
      </c>
      <c r="Y330" s="22">
        <v>0</v>
      </c>
      <c r="Z330" s="22">
        <v>0</v>
      </c>
      <c r="AA330" s="22">
        <v>0</v>
      </c>
      <c r="AB330" s="22">
        <v>0</v>
      </c>
      <c r="AC330" s="22">
        <v>0</v>
      </c>
      <c r="AD330" s="22">
        <v>0</v>
      </c>
      <c r="AE330" s="22">
        <v>0</v>
      </c>
      <c r="AF330" s="22">
        <v>0</v>
      </c>
      <c r="AG330" s="22">
        <v>0</v>
      </c>
      <c r="AH330" s="22">
        <v>0</v>
      </c>
      <c r="AI330" s="22">
        <v>0</v>
      </c>
      <c r="AJ330" s="22">
        <v>0</v>
      </c>
      <c r="AK330" s="22">
        <v>0</v>
      </c>
      <c r="AL330" s="22">
        <v>0</v>
      </c>
      <c r="AM330" s="22">
        <v>0</v>
      </c>
      <c r="AN330" s="22">
        <v>0</v>
      </c>
      <c r="AO330" s="22">
        <v>0</v>
      </c>
      <c r="AP330" s="22">
        <v>0</v>
      </c>
      <c r="AQ330" s="22">
        <v>0</v>
      </c>
      <c r="AR330" s="22">
        <v>0</v>
      </c>
      <c r="AS330" s="22">
        <v>0</v>
      </c>
      <c r="AT330" s="22">
        <v>0</v>
      </c>
      <c r="AU330" s="22">
        <v>0</v>
      </c>
      <c r="AV330" s="22">
        <v>0</v>
      </c>
      <c r="AW330" s="22">
        <v>0</v>
      </c>
      <c r="AX330" s="22">
        <v>0</v>
      </c>
      <c r="AY330" s="22">
        <v>0</v>
      </c>
      <c r="AZ330" s="22">
        <v>0</v>
      </c>
      <c r="BA330" s="22">
        <v>0</v>
      </c>
      <c r="BB330" s="22">
        <v>0</v>
      </c>
      <c r="BC330" s="22">
        <v>0</v>
      </c>
      <c r="BD330" s="22">
        <v>0</v>
      </c>
      <c r="BE330" s="22">
        <v>0</v>
      </c>
      <c r="BF330" s="22">
        <v>0</v>
      </c>
      <c r="BG330" s="22">
        <v>0</v>
      </c>
      <c r="BH330" s="22">
        <v>0</v>
      </c>
      <c r="BI330" s="22">
        <v>0</v>
      </c>
      <c r="BJ330" s="22">
        <v>0</v>
      </c>
      <c r="BK330" s="22">
        <v>0</v>
      </c>
      <c r="BL330" s="22">
        <v>0</v>
      </c>
      <c r="BM330" s="22">
        <v>0</v>
      </c>
      <c r="BN330" s="22">
        <v>0</v>
      </c>
      <c r="BO330" s="22">
        <v>0</v>
      </c>
      <c r="BP330" s="22">
        <v>0</v>
      </c>
      <c r="BQ330" s="22">
        <v>0</v>
      </c>
      <c r="BR330" s="22">
        <v>0</v>
      </c>
      <c r="BS330" s="22">
        <v>0</v>
      </c>
      <c r="BT330" s="22">
        <v>0</v>
      </c>
      <c r="BU330" s="22">
        <v>0</v>
      </c>
      <c r="BV330" s="22">
        <v>0</v>
      </c>
      <c r="BW330" s="22">
        <v>0</v>
      </c>
      <c r="BX330" s="22">
        <v>0</v>
      </c>
      <c r="BY330" s="22">
        <v>0</v>
      </c>
      <c r="BZ330" s="22">
        <v>0</v>
      </c>
      <c r="CA330" s="22">
        <v>0</v>
      </c>
      <c r="CB330" s="22">
        <v>0</v>
      </c>
      <c r="CC330" s="22">
        <v>0</v>
      </c>
      <c r="CD330" s="22">
        <v>0</v>
      </c>
      <c r="CE330" s="22">
        <v>0</v>
      </c>
      <c r="CF330" s="22">
        <v>0</v>
      </c>
      <c r="CG330" s="22">
        <v>0</v>
      </c>
      <c r="CH330" s="22">
        <v>0</v>
      </c>
      <c r="CI330" s="22">
        <v>0</v>
      </c>
      <c r="CJ330" s="22">
        <v>0</v>
      </c>
      <c r="CK330" s="22">
        <v>0</v>
      </c>
      <c r="CL330" s="22">
        <v>0</v>
      </c>
      <c r="CM330" s="22">
        <v>148.76</v>
      </c>
      <c r="CN330" s="22">
        <v>0</v>
      </c>
      <c r="CO330" s="22">
        <v>0</v>
      </c>
      <c r="CP330" s="22">
        <v>0</v>
      </c>
      <c r="CQ330" s="22">
        <v>0</v>
      </c>
      <c r="CR330" s="22">
        <v>0</v>
      </c>
      <c r="CS330" s="22">
        <v>0</v>
      </c>
      <c r="CT330" s="22">
        <v>0</v>
      </c>
      <c r="CU330" s="22">
        <v>0</v>
      </c>
      <c r="CV330" s="22">
        <v>0</v>
      </c>
      <c r="CW330" s="22">
        <v>0</v>
      </c>
      <c r="CX330" s="22">
        <v>0</v>
      </c>
      <c r="CY330" s="22">
        <v>0</v>
      </c>
      <c r="CZ330" s="22">
        <v>0</v>
      </c>
      <c r="DA330" s="22">
        <v>0</v>
      </c>
      <c r="DB330" s="22">
        <v>0</v>
      </c>
      <c r="DC330" s="22">
        <v>0</v>
      </c>
      <c r="DD330" s="22">
        <v>0</v>
      </c>
      <c r="DE330" s="22">
        <v>0</v>
      </c>
      <c r="DF330" s="22">
        <v>0</v>
      </c>
      <c r="DG330" s="22">
        <v>0</v>
      </c>
      <c r="DH330" s="22">
        <v>0</v>
      </c>
      <c r="DI330" s="22">
        <v>0</v>
      </c>
      <c r="DJ330" s="22">
        <v>0</v>
      </c>
      <c r="DK330" s="22">
        <v>0</v>
      </c>
      <c r="DL330" s="22">
        <v>0</v>
      </c>
      <c r="DM330" s="22">
        <v>0</v>
      </c>
      <c r="DN330" s="22">
        <v>0</v>
      </c>
      <c r="DO330" s="22">
        <v>0</v>
      </c>
      <c r="DP330" s="22">
        <v>0</v>
      </c>
      <c r="DQ330" s="22">
        <v>0</v>
      </c>
      <c r="DR330" s="22">
        <v>0</v>
      </c>
      <c r="DS330" s="22">
        <v>0.01</v>
      </c>
      <c r="DT330" s="22">
        <v>0</v>
      </c>
      <c r="DU330" s="22">
        <v>0</v>
      </c>
      <c r="DV330" s="22">
        <v>0</v>
      </c>
      <c r="DW330" s="22">
        <v>0</v>
      </c>
      <c r="DX330" s="22">
        <v>0</v>
      </c>
      <c r="DY330" s="22">
        <v>0</v>
      </c>
      <c r="DZ330" s="22">
        <v>0</v>
      </c>
      <c r="EA330" s="22">
        <v>0</v>
      </c>
      <c r="EB330" s="22">
        <v>0</v>
      </c>
      <c r="EC330" s="22">
        <v>0</v>
      </c>
      <c r="ED330" s="22">
        <v>0</v>
      </c>
      <c r="EE330" s="22">
        <v>0</v>
      </c>
      <c r="EF330" s="22">
        <v>0</v>
      </c>
      <c r="EG330" s="22">
        <v>0</v>
      </c>
      <c r="EH330" s="22">
        <v>0</v>
      </c>
      <c r="EI330" s="22">
        <v>0</v>
      </c>
    </row>
    <row r="331" spans="1:139" x14ac:dyDescent="0.2">
      <c r="B331" s="90" t="s">
        <v>151</v>
      </c>
      <c r="D331" s="22">
        <v>0</v>
      </c>
      <c r="E331" s="22">
        <v>0</v>
      </c>
      <c r="F331" s="22">
        <v>0</v>
      </c>
      <c r="G331" s="22">
        <v>0</v>
      </c>
      <c r="H331" s="22">
        <v>0</v>
      </c>
      <c r="I331" s="22">
        <v>0</v>
      </c>
      <c r="J331" s="22">
        <v>0</v>
      </c>
      <c r="K331" s="22">
        <v>0</v>
      </c>
      <c r="L331" s="22">
        <v>0</v>
      </c>
      <c r="M331" s="22">
        <v>0</v>
      </c>
      <c r="N331" s="22">
        <v>0</v>
      </c>
      <c r="O331" s="22">
        <v>0</v>
      </c>
      <c r="P331" s="22">
        <v>0</v>
      </c>
      <c r="Q331" s="22">
        <v>0</v>
      </c>
      <c r="R331" s="22">
        <v>0</v>
      </c>
      <c r="S331" s="22">
        <v>0</v>
      </c>
      <c r="T331" s="22">
        <v>0</v>
      </c>
      <c r="U331" s="22">
        <v>0</v>
      </c>
      <c r="V331" s="22">
        <v>0</v>
      </c>
      <c r="W331" s="22">
        <v>0</v>
      </c>
      <c r="X331" s="22">
        <v>0</v>
      </c>
      <c r="Y331" s="22">
        <v>0</v>
      </c>
      <c r="Z331" s="22">
        <v>0</v>
      </c>
      <c r="AA331" s="22">
        <v>0</v>
      </c>
      <c r="AB331" s="22">
        <v>0</v>
      </c>
      <c r="AC331" s="22">
        <v>0</v>
      </c>
      <c r="AD331" s="22">
        <v>0</v>
      </c>
      <c r="AE331" s="22">
        <v>0</v>
      </c>
      <c r="AF331" s="22">
        <v>0</v>
      </c>
      <c r="AG331" s="22">
        <v>0</v>
      </c>
      <c r="AH331" s="22">
        <v>0</v>
      </c>
      <c r="AI331" s="22">
        <v>0</v>
      </c>
      <c r="AJ331" s="22">
        <v>0</v>
      </c>
      <c r="AK331" s="22">
        <v>0</v>
      </c>
      <c r="AL331" s="22">
        <v>0</v>
      </c>
      <c r="AM331" s="22">
        <v>0</v>
      </c>
      <c r="AN331" s="22">
        <v>0</v>
      </c>
      <c r="AO331" s="22">
        <v>0</v>
      </c>
      <c r="AP331" s="22">
        <v>0</v>
      </c>
      <c r="AQ331" s="22">
        <v>0</v>
      </c>
      <c r="AR331" s="22">
        <v>0</v>
      </c>
      <c r="AS331" s="22">
        <v>0</v>
      </c>
      <c r="AT331" s="22">
        <v>0</v>
      </c>
      <c r="AU331" s="22">
        <v>0</v>
      </c>
      <c r="AV331" s="22">
        <v>0</v>
      </c>
      <c r="AW331" s="22">
        <v>0</v>
      </c>
      <c r="AX331" s="22">
        <v>0</v>
      </c>
      <c r="AY331" s="22">
        <v>0</v>
      </c>
      <c r="AZ331" s="22">
        <v>0</v>
      </c>
      <c r="BA331" s="22">
        <v>0</v>
      </c>
      <c r="BB331" s="22">
        <v>0</v>
      </c>
      <c r="BC331" s="22">
        <v>0</v>
      </c>
      <c r="BD331" s="22">
        <v>0</v>
      </c>
      <c r="BE331" s="22">
        <v>0</v>
      </c>
      <c r="BF331" s="22">
        <v>0</v>
      </c>
      <c r="BG331" s="22">
        <v>0</v>
      </c>
      <c r="BH331" s="22">
        <v>0</v>
      </c>
      <c r="BI331" s="22">
        <v>0</v>
      </c>
      <c r="BJ331" s="22">
        <v>0</v>
      </c>
      <c r="BK331" s="22">
        <v>0</v>
      </c>
      <c r="BL331" s="22">
        <v>0</v>
      </c>
      <c r="BM331" s="22">
        <v>0</v>
      </c>
      <c r="BN331" s="22">
        <v>0</v>
      </c>
      <c r="BO331" s="22">
        <v>0</v>
      </c>
      <c r="BP331" s="22">
        <v>12658.11</v>
      </c>
      <c r="BQ331" s="22">
        <v>11679.1</v>
      </c>
      <c r="BR331" s="22">
        <v>13336.02</v>
      </c>
      <c r="BS331" s="22">
        <v>13205.21</v>
      </c>
      <c r="BT331" s="22">
        <v>11561.04</v>
      </c>
      <c r="BU331" s="22">
        <v>12699.51</v>
      </c>
      <c r="BV331" s="22">
        <v>13527.84</v>
      </c>
      <c r="BW331" s="22">
        <v>14507.34</v>
      </c>
      <c r="BX331" s="22">
        <v>15092.74</v>
      </c>
      <c r="BY331" s="22">
        <v>14009.44</v>
      </c>
      <c r="BZ331" s="22">
        <v>15120.25</v>
      </c>
      <c r="CA331" s="22">
        <v>12793.8</v>
      </c>
      <c r="CB331" s="22">
        <v>-201219.06</v>
      </c>
      <c r="CC331" s="22">
        <v>-169325.45</v>
      </c>
      <c r="CD331" s="22">
        <v>-153758.09</v>
      </c>
      <c r="CE331" s="22">
        <v>-175197.31</v>
      </c>
      <c r="CF331" s="22">
        <v>-165232.10999999999</v>
      </c>
      <c r="CG331" s="22">
        <v>-185177.59</v>
      </c>
      <c r="CH331" s="22">
        <v>-172454.9</v>
      </c>
      <c r="CI331" s="22">
        <v>-209646.55</v>
      </c>
      <c r="CJ331" s="22">
        <v>-230470.74</v>
      </c>
      <c r="CK331" s="22">
        <v>-164701.92000000001</v>
      </c>
      <c r="CL331" s="22">
        <v>-183300.96</v>
      </c>
      <c r="CM331" s="22">
        <v>-126359.77</v>
      </c>
      <c r="CN331" s="22">
        <v>-185775.98</v>
      </c>
      <c r="CO331" s="22">
        <v>-187966.55</v>
      </c>
      <c r="CP331" s="22">
        <v>-210483.01</v>
      </c>
      <c r="CQ331" s="22">
        <v>-213859.8</v>
      </c>
      <c r="CR331" s="22">
        <v>-199726.89</v>
      </c>
      <c r="CS331" s="22">
        <v>-211095.97999999998</v>
      </c>
      <c r="CT331" s="22">
        <v>-229419.89</v>
      </c>
      <c r="CU331" s="22">
        <v>-250231.19</v>
      </c>
      <c r="CV331" s="22">
        <v>21090.25</v>
      </c>
      <c r="CW331" s="22">
        <v>-16652.89</v>
      </c>
      <c r="CX331" s="22">
        <v>353.97</v>
      </c>
      <c r="CY331" s="22">
        <v>0</v>
      </c>
      <c r="CZ331" s="22">
        <v>-358482.22</v>
      </c>
      <c r="DA331" s="22">
        <v>-293407.56</v>
      </c>
      <c r="DB331" s="22">
        <v>-309266.12</v>
      </c>
      <c r="DC331" s="22">
        <v>-316516.47999999998</v>
      </c>
      <c r="DD331" s="22">
        <v>-293995.92</v>
      </c>
      <c r="DE331" s="22">
        <v>-348844.53</v>
      </c>
      <c r="DF331" s="22">
        <v>-304754.46000000002</v>
      </c>
      <c r="DG331" s="22">
        <v>-374496.83</v>
      </c>
      <c r="DH331" s="22">
        <v>-416672.07</v>
      </c>
      <c r="DI331" s="22">
        <v>-335659.2</v>
      </c>
      <c r="DJ331" s="22">
        <v>-339498.83</v>
      </c>
      <c r="DK331" s="22">
        <v>-342694.51</v>
      </c>
      <c r="DL331" s="22">
        <v>-40031.69</v>
      </c>
      <c r="DM331" s="22">
        <v>-113402.98</v>
      </c>
      <c r="DN331" s="22">
        <v>-104112.77</v>
      </c>
      <c r="DO331" s="22">
        <v>-104913.43</v>
      </c>
      <c r="DP331" s="22">
        <v>-88830.58</v>
      </c>
      <c r="DQ331" s="22">
        <v>-96159.96</v>
      </c>
      <c r="DR331" s="22">
        <v>-112597.23</v>
      </c>
      <c r="DS331" s="22">
        <v>-124244.56</v>
      </c>
      <c r="DT331" s="315">
        <f>-'FPC Sch 8&amp;24'!C44-'FPC Sch 8&amp;24'!C46-'FPC Sch 8&amp;24'!D44-'FPC Sch 8&amp;24'!D46</f>
        <v>-113208.01</v>
      </c>
      <c r="DU331" s="315">
        <f>-'FPC Sch 8&amp;24'!E44-'FPC Sch 8&amp;24'!E46</f>
        <v>-107926.7</v>
      </c>
      <c r="DV331" s="315">
        <f>-'FPC Sch 8&amp;24'!F44-'FPC Sch 8&amp;24'!F46</f>
        <v>-111007.89</v>
      </c>
      <c r="DW331" s="315">
        <f>-'FPC Sch 8&amp;24'!G44-'FPC Sch 8&amp;24'!G46</f>
        <v>-112914.41</v>
      </c>
      <c r="DX331" s="315">
        <f>-'FPC Sch 8&amp;24'!H44-'FPC Sch 8&amp;24'!H46</f>
        <v>537413.67000000004</v>
      </c>
      <c r="DY331" s="315">
        <f>-'FPC Sch 8&amp;24'!I44-'FPC Sch 8&amp;24'!I46</f>
        <v>310415.32</v>
      </c>
      <c r="DZ331" s="315">
        <f>-'FPC Sch 8&amp;24'!J44-'FPC Sch 8&amp;24'!J46</f>
        <v>348185.92</v>
      </c>
      <c r="EA331" s="315">
        <f>-'FPC Sch 8&amp;24'!K44-'FPC Sch 8&amp;24'!K46</f>
        <v>391736.22</v>
      </c>
      <c r="EB331" s="315">
        <f>-'FPC Sch 8&amp;24'!L44-'FPC Sch 8&amp;24'!L46</f>
        <v>353759.5</v>
      </c>
      <c r="EC331" s="315">
        <f>-'FPC Sch 8&amp;24'!M44-'FPC Sch 8&amp;24'!M46</f>
        <v>402686.28</v>
      </c>
      <c r="ED331" s="315">
        <f>-'FPC Sch 8&amp;24'!N44-'FPC Sch 8&amp;24'!N46</f>
        <v>399728.08</v>
      </c>
      <c r="EE331" s="315">
        <f>-'FPC Sch 8&amp;24'!O44-'FPC Sch 8&amp;24'!O46</f>
        <v>439861.89</v>
      </c>
      <c r="EF331" s="315">
        <f>-'FPC Sch 8&amp;24'!P44-'FPC Sch 8&amp;24'!P46</f>
        <v>489299.33</v>
      </c>
      <c r="EG331" s="315">
        <f>-'FPC Sch 8&amp;24'!Q44-'FPC Sch 8&amp;24'!Q46</f>
        <v>413182.48</v>
      </c>
      <c r="EH331" s="315">
        <f>-'Amort Estimate'!I21</f>
        <v>460354.9402222691</v>
      </c>
      <c r="EI331" s="315">
        <f>-'Amort Estimate'!J21</f>
        <v>404189.91995599971</v>
      </c>
    </row>
    <row r="332" spans="1:139" x14ac:dyDescent="0.2">
      <c r="B332" s="90" t="s">
        <v>152</v>
      </c>
      <c r="D332" s="18">
        <f t="shared" ref="D332:AI332" si="1850">SUM(D327:D331)</f>
        <v>0</v>
      </c>
      <c r="E332" s="18">
        <f t="shared" si="1850"/>
        <v>0</v>
      </c>
      <c r="F332" s="18">
        <f t="shared" si="1850"/>
        <v>0</v>
      </c>
      <c r="G332" s="18">
        <f t="shared" si="1850"/>
        <v>0</v>
      </c>
      <c r="H332" s="18">
        <f t="shared" si="1850"/>
        <v>0</v>
      </c>
      <c r="I332" s="18">
        <f t="shared" si="1850"/>
        <v>0</v>
      </c>
      <c r="J332" s="18">
        <f t="shared" si="1850"/>
        <v>0</v>
      </c>
      <c r="K332" s="18">
        <f t="shared" si="1850"/>
        <v>0</v>
      </c>
      <c r="L332" s="18">
        <f t="shared" si="1850"/>
        <v>0</v>
      </c>
      <c r="M332" s="18">
        <f t="shared" si="1850"/>
        <v>0</v>
      </c>
      <c r="N332" s="18">
        <f t="shared" si="1850"/>
        <v>0</v>
      </c>
      <c r="O332" s="18">
        <f t="shared" si="1850"/>
        <v>0</v>
      </c>
      <c r="P332" s="18">
        <f t="shared" si="1850"/>
        <v>0</v>
      </c>
      <c r="Q332" s="18">
        <f t="shared" si="1850"/>
        <v>0</v>
      </c>
      <c r="R332" s="18">
        <f t="shared" si="1850"/>
        <v>0</v>
      </c>
      <c r="S332" s="18">
        <f t="shared" si="1850"/>
        <v>0</v>
      </c>
      <c r="T332" s="18">
        <f t="shared" si="1850"/>
        <v>0</v>
      </c>
      <c r="U332" s="18">
        <f t="shared" si="1850"/>
        <v>0</v>
      </c>
      <c r="V332" s="18">
        <f t="shared" si="1850"/>
        <v>0</v>
      </c>
      <c r="W332" s="18">
        <f t="shared" si="1850"/>
        <v>0</v>
      </c>
      <c r="X332" s="18">
        <f t="shared" si="1850"/>
        <v>0</v>
      </c>
      <c r="Y332" s="18">
        <f t="shared" si="1850"/>
        <v>0</v>
      </c>
      <c r="Z332" s="18">
        <f t="shared" si="1850"/>
        <v>0</v>
      </c>
      <c r="AA332" s="18">
        <f t="shared" si="1850"/>
        <v>0</v>
      </c>
      <c r="AB332" s="18">
        <f t="shared" si="1850"/>
        <v>0</v>
      </c>
      <c r="AC332" s="18">
        <f t="shared" si="1850"/>
        <v>0</v>
      </c>
      <c r="AD332" s="18">
        <f t="shared" si="1850"/>
        <v>0</v>
      </c>
      <c r="AE332" s="18">
        <f t="shared" si="1850"/>
        <v>0</v>
      </c>
      <c r="AF332" s="18">
        <f t="shared" si="1850"/>
        <v>0</v>
      </c>
      <c r="AG332" s="18">
        <f t="shared" si="1850"/>
        <v>0</v>
      </c>
      <c r="AH332" s="18">
        <f t="shared" si="1850"/>
        <v>0</v>
      </c>
      <c r="AI332" s="18">
        <f t="shared" si="1850"/>
        <v>0</v>
      </c>
      <c r="AJ332" s="18">
        <f t="shared" ref="AJ332:BO332" si="1851">SUM(AJ327:AJ331)</f>
        <v>0</v>
      </c>
      <c r="AK332" s="18">
        <f t="shared" si="1851"/>
        <v>0</v>
      </c>
      <c r="AL332" s="18">
        <f t="shared" si="1851"/>
        <v>0</v>
      </c>
      <c r="AM332" s="18">
        <f t="shared" si="1851"/>
        <v>0</v>
      </c>
      <c r="AN332" s="18">
        <f t="shared" si="1851"/>
        <v>0</v>
      </c>
      <c r="AO332" s="18">
        <f t="shared" si="1851"/>
        <v>0</v>
      </c>
      <c r="AP332" s="18">
        <f t="shared" si="1851"/>
        <v>0</v>
      </c>
      <c r="AQ332" s="18">
        <f t="shared" si="1851"/>
        <v>0</v>
      </c>
      <c r="AR332" s="18">
        <f t="shared" si="1851"/>
        <v>0</v>
      </c>
      <c r="AS332" s="18">
        <f t="shared" si="1851"/>
        <v>0</v>
      </c>
      <c r="AT332" s="18">
        <f t="shared" si="1851"/>
        <v>0</v>
      </c>
      <c r="AU332" s="18">
        <f t="shared" si="1851"/>
        <v>0</v>
      </c>
      <c r="AV332" s="18">
        <f t="shared" si="1851"/>
        <v>0</v>
      </c>
      <c r="AW332" s="18">
        <f t="shared" si="1851"/>
        <v>0</v>
      </c>
      <c r="AX332" s="18">
        <f t="shared" si="1851"/>
        <v>0</v>
      </c>
      <c r="AY332" s="18">
        <f t="shared" si="1851"/>
        <v>0</v>
      </c>
      <c r="AZ332" s="18">
        <f t="shared" si="1851"/>
        <v>0</v>
      </c>
      <c r="BA332" s="18">
        <f t="shared" si="1851"/>
        <v>0</v>
      </c>
      <c r="BB332" s="18">
        <f t="shared" si="1851"/>
        <v>0</v>
      </c>
      <c r="BC332" s="18">
        <f t="shared" si="1851"/>
        <v>0</v>
      </c>
      <c r="BD332" s="18">
        <f t="shared" si="1851"/>
        <v>0</v>
      </c>
      <c r="BE332" s="18">
        <f t="shared" si="1851"/>
        <v>0</v>
      </c>
      <c r="BF332" s="18">
        <f t="shared" si="1851"/>
        <v>0</v>
      </c>
      <c r="BG332" s="18">
        <f t="shared" si="1851"/>
        <v>0</v>
      </c>
      <c r="BH332" s="18">
        <f t="shared" si="1851"/>
        <v>0</v>
      </c>
      <c r="BI332" s="18">
        <f t="shared" si="1851"/>
        <v>0</v>
      </c>
      <c r="BJ332" s="18">
        <f t="shared" si="1851"/>
        <v>0</v>
      </c>
      <c r="BK332" s="18">
        <f t="shared" si="1851"/>
        <v>0</v>
      </c>
      <c r="BL332" s="18">
        <f t="shared" si="1851"/>
        <v>0</v>
      </c>
      <c r="BM332" s="18">
        <f t="shared" si="1851"/>
        <v>0</v>
      </c>
      <c r="BN332" s="18">
        <f t="shared" si="1851"/>
        <v>0</v>
      </c>
      <c r="BO332" s="18">
        <f t="shared" si="1851"/>
        <v>0</v>
      </c>
      <c r="BP332" s="18">
        <f t="shared" ref="BP332:DS332" si="1852">SUM(BP327:BP331)</f>
        <v>-165003.61168078333</v>
      </c>
      <c r="BQ332" s="18">
        <f t="shared" si="1852"/>
        <v>11679.1</v>
      </c>
      <c r="BR332" s="18">
        <f t="shared" si="1852"/>
        <v>13336.02</v>
      </c>
      <c r="BS332" s="18">
        <f t="shared" si="1852"/>
        <v>13205.21</v>
      </c>
      <c r="BT332" s="18">
        <f t="shared" si="1852"/>
        <v>11561.04</v>
      </c>
      <c r="BU332" s="18">
        <f t="shared" si="1852"/>
        <v>12699.51</v>
      </c>
      <c r="BV332" s="18">
        <f t="shared" si="1852"/>
        <v>13527.84</v>
      </c>
      <c r="BW332" s="18">
        <f t="shared" si="1852"/>
        <v>14507.34</v>
      </c>
      <c r="BX332" s="18">
        <f t="shared" si="1852"/>
        <v>15092.74</v>
      </c>
      <c r="BY332" s="18">
        <f t="shared" si="1852"/>
        <v>14009.44</v>
      </c>
      <c r="BZ332" s="18">
        <f t="shared" si="1852"/>
        <v>15120.25</v>
      </c>
      <c r="CA332" s="18">
        <f t="shared" si="1852"/>
        <v>12793.8</v>
      </c>
      <c r="CB332" s="18">
        <f t="shared" si="1852"/>
        <v>2311973.9</v>
      </c>
      <c r="CC332" s="18">
        <f t="shared" si="1852"/>
        <v>-169325.45</v>
      </c>
      <c r="CD332" s="18">
        <f t="shared" si="1852"/>
        <v>-153758.09</v>
      </c>
      <c r="CE332" s="18">
        <f t="shared" si="1852"/>
        <v>-175197.31</v>
      </c>
      <c r="CF332" s="18">
        <f t="shared" si="1852"/>
        <v>-165232.10999999999</v>
      </c>
      <c r="CG332" s="18">
        <f t="shared" si="1852"/>
        <v>-185177.59</v>
      </c>
      <c r="CH332" s="18">
        <f t="shared" si="1852"/>
        <v>-172454.9</v>
      </c>
      <c r="CI332" s="18">
        <f t="shared" si="1852"/>
        <v>-209646.55</v>
      </c>
      <c r="CJ332" s="18">
        <f t="shared" ref="CJ332:CU332" si="1853">SUM(CJ327:CJ331)</f>
        <v>-230470.74</v>
      </c>
      <c r="CK332" s="18">
        <f t="shared" si="1853"/>
        <v>-164701.92000000001</v>
      </c>
      <c r="CL332" s="18">
        <f t="shared" si="1853"/>
        <v>-183300.96</v>
      </c>
      <c r="CM332" s="18">
        <f t="shared" si="1853"/>
        <v>-126211.01000000001</v>
      </c>
      <c r="CN332" s="18">
        <f t="shared" si="1853"/>
        <v>2457067.189999999</v>
      </c>
      <c r="CO332" s="18">
        <f t="shared" si="1853"/>
        <v>-187966.55</v>
      </c>
      <c r="CP332" s="18">
        <f t="shared" si="1853"/>
        <v>-210483.01</v>
      </c>
      <c r="CQ332" s="18">
        <f t="shared" si="1853"/>
        <v>-213859.8</v>
      </c>
      <c r="CR332" s="18">
        <f t="shared" si="1853"/>
        <v>-199726.89</v>
      </c>
      <c r="CS332" s="18">
        <f t="shared" si="1853"/>
        <v>-2414879.7583192154</v>
      </c>
      <c r="CT332" s="18">
        <f t="shared" si="1853"/>
        <v>-229419.89</v>
      </c>
      <c r="CU332" s="18">
        <f t="shared" si="1853"/>
        <v>-250231.19</v>
      </c>
      <c r="CV332" s="18">
        <f t="shared" ref="CV332:DH332" si="1854">SUM(CV327:CV331)</f>
        <v>21090.25</v>
      </c>
      <c r="CW332" s="18">
        <f t="shared" si="1854"/>
        <v>-16652.89</v>
      </c>
      <c r="CX332" s="18">
        <f t="shared" si="1854"/>
        <v>353.97</v>
      </c>
      <c r="CY332" s="18">
        <f t="shared" si="1854"/>
        <v>0</v>
      </c>
      <c r="CZ332" s="18">
        <f t="shared" si="1854"/>
        <v>4386099.6186986705</v>
      </c>
      <c r="DA332" s="18">
        <f t="shared" si="1854"/>
        <v>-293407.56</v>
      </c>
      <c r="DB332" s="18">
        <f t="shared" si="1854"/>
        <v>-309266.12</v>
      </c>
      <c r="DC332" s="18">
        <f t="shared" si="1854"/>
        <v>-316516.47999999998</v>
      </c>
      <c r="DD332" s="18">
        <f t="shared" si="1854"/>
        <v>-293995.92</v>
      </c>
      <c r="DE332" s="18">
        <f t="shared" si="1854"/>
        <v>-348844.53</v>
      </c>
      <c r="DF332" s="18">
        <f t="shared" si="1854"/>
        <v>-304754.46000000002</v>
      </c>
      <c r="DG332" s="18">
        <f t="shared" si="1854"/>
        <v>-374496.83</v>
      </c>
      <c r="DH332" s="18">
        <f t="shared" si="1854"/>
        <v>-416672.07</v>
      </c>
      <c r="DI332" s="18">
        <f t="shared" si="1852"/>
        <v>-335659.2</v>
      </c>
      <c r="DJ332" s="18">
        <f t="shared" si="1852"/>
        <v>-339498.83</v>
      </c>
      <c r="DK332" s="18">
        <f t="shared" si="1852"/>
        <v>-342694.51</v>
      </c>
      <c r="DL332" s="18">
        <f t="shared" si="1852"/>
        <v>1304440.5959522652</v>
      </c>
      <c r="DM332" s="18">
        <f t="shared" si="1852"/>
        <v>-113402.98</v>
      </c>
      <c r="DN332" s="18">
        <f t="shared" si="1852"/>
        <v>-104112.77</v>
      </c>
      <c r="DO332" s="18">
        <f t="shared" si="1852"/>
        <v>-104913.43</v>
      </c>
      <c r="DP332" s="18">
        <f t="shared" si="1852"/>
        <v>-88830.58</v>
      </c>
      <c r="DQ332" s="18">
        <f t="shared" si="1852"/>
        <v>-96159.96</v>
      </c>
      <c r="DR332" s="18">
        <f t="shared" si="1852"/>
        <v>-112597.23</v>
      </c>
      <c r="DS332" s="18">
        <f t="shared" si="1852"/>
        <v>-124244.55</v>
      </c>
      <c r="DT332" s="18">
        <f t="shared" ref="DT332:DW332" si="1855">SUM(DT327:DT331)</f>
        <v>-113208.01</v>
      </c>
      <c r="DU332" s="18">
        <f t="shared" si="1855"/>
        <v>-107926.7</v>
      </c>
      <c r="DV332" s="18">
        <f t="shared" si="1855"/>
        <v>-111007.89</v>
      </c>
      <c r="DW332" s="18">
        <f t="shared" si="1855"/>
        <v>-112914.41</v>
      </c>
      <c r="DX332" s="18">
        <f t="shared" ref="DX332:EG332" si="1856">SUM(DX327:DX331)</f>
        <v>-4522641.25</v>
      </c>
      <c r="DY332" s="18">
        <f t="shared" si="1856"/>
        <v>310415.32</v>
      </c>
      <c r="DZ332" s="18">
        <f t="shared" si="1856"/>
        <v>348185.92</v>
      </c>
      <c r="EA332" s="18">
        <f t="shared" si="1856"/>
        <v>391736.22</v>
      </c>
      <c r="EB332" s="18">
        <f t="shared" si="1856"/>
        <v>353759.5</v>
      </c>
      <c r="EC332" s="18">
        <f t="shared" si="1856"/>
        <v>402686.28</v>
      </c>
      <c r="ED332" s="18">
        <f t="shared" si="1856"/>
        <v>399728.08</v>
      </c>
      <c r="EE332" s="18">
        <f t="shared" si="1856"/>
        <v>439861.89</v>
      </c>
      <c r="EF332" s="18">
        <f t="shared" si="1856"/>
        <v>489299.33</v>
      </c>
      <c r="EG332" s="18">
        <f t="shared" si="1856"/>
        <v>413182.48</v>
      </c>
      <c r="EH332" s="18">
        <f t="shared" ref="EH332:EI332" si="1857">SUM(EH327:EH331)</f>
        <v>460354.9402222691</v>
      </c>
      <c r="EI332" s="18">
        <f t="shared" si="1857"/>
        <v>404189.91995599971</v>
      </c>
    </row>
    <row r="333" spans="1:139" x14ac:dyDescent="0.2">
      <c r="B333" s="90" t="s">
        <v>153</v>
      </c>
      <c r="D333" s="94">
        <f t="shared" ref="D333:AI333" si="1858">D326+D332</f>
        <v>0</v>
      </c>
      <c r="E333" s="94">
        <f t="shared" si="1858"/>
        <v>0</v>
      </c>
      <c r="F333" s="94">
        <f t="shared" si="1858"/>
        <v>0</v>
      </c>
      <c r="G333" s="94">
        <f t="shared" si="1858"/>
        <v>0</v>
      </c>
      <c r="H333" s="94">
        <f t="shared" si="1858"/>
        <v>0</v>
      </c>
      <c r="I333" s="94">
        <f t="shared" si="1858"/>
        <v>0</v>
      </c>
      <c r="J333" s="94">
        <f t="shared" si="1858"/>
        <v>0</v>
      </c>
      <c r="K333" s="94">
        <f t="shared" si="1858"/>
        <v>0</v>
      </c>
      <c r="L333" s="94">
        <f t="shared" si="1858"/>
        <v>0</v>
      </c>
      <c r="M333" s="94">
        <f t="shared" si="1858"/>
        <v>0</v>
      </c>
      <c r="N333" s="94">
        <f t="shared" si="1858"/>
        <v>0</v>
      </c>
      <c r="O333" s="94">
        <f t="shared" si="1858"/>
        <v>0</v>
      </c>
      <c r="P333" s="94">
        <f t="shared" si="1858"/>
        <v>0</v>
      </c>
      <c r="Q333" s="94">
        <f t="shared" si="1858"/>
        <v>0</v>
      </c>
      <c r="R333" s="94">
        <f t="shared" si="1858"/>
        <v>0</v>
      </c>
      <c r="S333" s="94">
        <f t="shared" si="1858"/>
        <v>0</v>
      </c>
      <c r="T333" s="94">
        <f t="shared" si="1858"/>
        <v>0</v>
      </c>
      <c r="U333" s="94">
        <f t="shared" si="1858"/>
        <v>0</v>
      </c>
      <c r="V333" s="94">
        <f t="shared" si="1858"/>
        <v>0</v>
      </c>
      <c r="W333" s="94">
        <f t="shared" si="1858"/>
        <v>0</v>
      </c>
      <c r="X333" s="94">
        <f t="shared" si="1858"/>
        <v>0</v>
      </c>
      <c r="Y333" s="94">
        <f t="shared" si="1858"/>
        <v>0</v>
      </c>
      <c r="Z333" s="94">
        <f t="shared" si="1858"/>
        <v>0</v>
      </c>
      <c r="AA333" s="94">
        <f t="shared" si="1858"/>
        <v>0</v>
      </c>
      <c r="AB333" s="94">
        <f t="shared" si="1858"/>
        <v>0</v>
      </c>
      <c r="AC333" s="94">
        <f t="shared" si="1858"/>
        <v>0</v>
      </c>
      <c r="AD333" s="94">
        <f t="shared" si="1858"/>
        <v>0</v>
      </c>
      <c r="AE333" s="94">
        <f t="shared" si="1858"/>
        <v>0</v>
      </c>
      <c r="AF333" s="94">
        <f t="shared" si="1858"/>
        <v>0</v>
      </c>
      <c r="AG333" s="94">
        <f t="shared" si="1858"/>
        <v>0</v>
      </c>
      <c r="AH333" s="94">
        <f t="shared" si="1858"/>
        <v>0</v>
      </c>
      <c r="AI333" s="94">
        <f t="shared" si="1858"/>
        <v>0</v>
      </c>
      <c r="AJ333" s="94">
        <f t="shared" ref="AJ333:BO333" si="1859">AJ326+AJ332</f>
        <v>0</v>
      </c>
      <c r="AK333" s="94">
        <f t="shared" si="1859"/>
        <v>0</v>
      </c>
      <c r="AL333" s="94">
        <f t="shared" si="1859"/>
        <v>0</v>
      </c>
      <c r="AM333" s="94">
        <f t="shared" si="1859"/>
        <v>0</v>
      </c>
      <c r="AN333" s="94">
        <f t="shared" si="1859"/>
        <v>0</v>
      </c>
      <c r="AO333" s="94">
        <f t="shared" si="1859"/>
        <v>0</v>
      </c>
      <c r="AP333" s="94">
        <f t="shared" si="1859"/>
        <v>0</v>
      </c>
      <c r="AQ333" s="94">
        <f t="shared" si="1859"/>
        <v>0</v>
      </c>
      <c r="AR333" s="94">
        <f t="shared" si="1859"/>
        <v>0</v>
      </c>
      <c r="AS333" s="94">
        <f t="shared" si="1859"/>
        <v>0</v>
      </c>
      <c r="AT333" s="94">
        <f t="shared" si="1859"/>
        <v>0</v>
      </c>
      <c r="AU333" s="94">
        <f t="shared" si="1859"/>
        <v>0</v>
      </c>
      <c r="AV333" s="94">
        <f t="shared" si="1859"/>
        <v>0</v>
      </c>
      <c r="AW333" s="94">
        <f t="shared" si="1859"/>
        <v>0</v>
      </c>
      <c r="AX333" s="94">
        <f t="shared" si="1859"/>
        <v>0</v>
      </c>
      <c r="AY333" s="94">
        <f t="shared" si="1859"/>
        <v>0</v>
      </c>
      <c r="AZ333" s="94">
        <f t="shared" si="1859"/>
        <v>0</v>
      </c>
      <c r="BA333" s="94">
        <f t="shared" si="1859"/>
        <v>0</v>
      </c>
      <c r="BB333" s="94">
        <f t="shared" si="1859"/>
        <v>0</v>
      </c>
      <c r="BC333" s="94">
        <f t="shared" si="1859"/>
        <v>0</v>
      </c>
      <c r="BD333" s="94">
        <f t="shared" si="1859"/>
        <v>0</v>
      </c>
      <c r="BE333" s="94">
        <f t="shared" si="1859"/>
        <v>0</v>
      </c>
      <c r="BF333" s="94">
        <f t="shared" si="1859"/>
        <v>0</v>
      </c>
      <c r="BG333" s="94">
        <f t="shared" si="1859"/>
        <v>0</v>
      </c>
      <c r="BH333" s="94">
        <f t="shared" si="1859"/>
        <v>0</v>
      </c>
      <c r="BI333" s="94">
        <f t="shared" si="1859"/>
        <v>0</v>
      </c>
      <c r="BJ333" s="94">
        <f t="shared" si="1859"/>
        <v>0</v>
      </c>
      <c r="BK333" s="94">
        <f t="shared" si="1859"/>
        <v>0</v>
      </c>
      <c r="BL333" s="94">
        <f t="shared" si="1859"/>
        <v>0</v>
      </c>
      <c r="BM333" s="94">
        <f t="shared" si="1859"/>
        <v>0</v>
      </c>
      <c r="BN333" s="94">
        <f t="shared" si="1859"/>
        <v>0</v>
      </c>
      <c r="BO333" s="94">
        <f t="shared" si="1859"/>
        <v>0</v>
      </c>
      <c r="BP333" s="94">
        <f t="shared" ref="BP333:DS333" si="1860">BP326+BP332</f>
        <v>-165003.61168078333</v>
      </c>
      <c r="BQ333" s="94">
        <f t="shared" si="1860"/>
        <v>-153324.51168078333</v>
      </c>
      <c r="BR333" s="94">
        <f t="shared" si="1860"/>
        <v>-139988.49168078334</v>
      </c>
      <c r="BS333" s="94">
        <f t="shared" si="1860"/>
        <v>-126783.28168078334</v>
      </c>
      <c r="BT333" s="94">
        <f t="shared" si="1860"/>
        <v>-115222.24168078334</v>
      </c>
      <c r="BU333" s="94">
        <f t="shared" si="1860"/>
        <v>-102522.73168078334</v>
      </c>
      <c r="BV333" s="94">
        <f t="shared" si="1860"/>
        <v>-88994.891680783345</v>
      </c>
      <c r="BW333" s="94">
        <f t="shared" si="1860"/>
        <v>-74487.551680783348</v>
      </c>
      <c r="BX333" s="94">
        <f t="shared" si="1860"/>
        <v>-59394.81168078335</v>
      </c>
      <c r="BY333" s="94">
        <f t="shared" si="1860"/>
        <v>-45385.371680783348</v>
      </c>
      <c r="BZ333" s="94">
        <f t="shared" si="1860"/>
        <v>-30265.121680783348</v>
      </c>
      <c r="CA333" s="94">
        <f t="shared" si="1860"/>
        <v>-17471.321680783349</v>
      </c>
      <c r="CB333" s="94">
        <f t="shared" si="1860"/>
        <v>2294502.5783192166</v>
      </c>
      <c r="CC333" s="94">
        <f t="shared" si="1860"/>
        <v>2125177.1283192164</v>
      </c>
      <c r="CD333" s="94">
        <f t="shared" si="1860"/>
        <v>1971419.0383192163</v>
      </c>
      <c r="CE333" s="94">
        <f t="shared" si="1860"/>
        <v>1796221.7283192163</v>
      </c>
      <c r="CF333" s="94">
        <f t="shared" si="1860"/>
        <v>1630989.6183192162</v>
      </c>
      <c r="CG333" s="94">
        <f t="shared" si="1860"/>
        <v>1445812.0283192161</v>
      </c>
      <c r="CH333" s="94">
        <f t="shared" si="1860"/>
        <v>1273357.1283192162</v>
      </c>
      <c r="CI333" s="94">
        <f t="shared" si="1860"/>
        <v>1063710.5783192161</v>
      </c>
      <c r="CJ333" s="94">
        <f t="shared" ref="CJ333:CU333" si="1861">CJ326+CJ332</f>
        <v>833239.83831921616</v>
      </c>
      <c r="CK333" s="94">
        <f t="shared" si="1861"/>
        <v>668537.91831921611</v>
      </c>
      <c r="CL333" s="94">
        <f t="shared" si="1861"/>
        <v>485236.95831921615</v>
      </c>
      <c r="CM333" s="94">
        <f t="shared" si="1861"/>
        <v>359025.94831921614</v>
      </c>
      <c r="CN333" s="94">
        <f t="shared" si="1861"/>
        <v>2816093.1383192153</v>
      </c>
      <c r="CO333" s="94">
        <f t="shared" si="1861"/>
        <v>2628126.5883192155</v>
      </c>
      <c r="CP333" s="94">
        <f t="shared" si="1861"/>
        <v>2417643.5783192152</v>
      </c>
      <c r="CQ333" s="94">
        <f t="shared" si="1861"/>
        <v>2203783.7783192154</v>
      </c>
      <c r="CR333" s="94">
        <f t="shared" si="1861"/>
        <v>2004056.8883192153</v>
      </c>
      <c r="CS333" s="94">
        <f t="shared" si="1861"/>
        <v>-410822.87000000011</v>
      </c>
      <c r="CT333" s="94">
        <f t="shared" si="1861"/>
        <v>-640242.76000000013</v>
      </c>
      <c r="CU333" s="94">
        <f t="shared" si="1861"/>
        <v>-890473.95000000019</v>
      </c>
      <c r="CV333" s="94">
        <f t="shared" ref="CV333:DH333" si="1862">CV326+CV332</f>
        <v>-869383.70000000019</v>
      </c>
      <c r="CW333" s="94">
        <f t="shared" si="1862"/>
        <v>-886036.5900000002</v>
      </c>
      <c r="CX333" s="94">
        <f t="shared" si="1862"/>
        <v>-885682.62000000023</v>
      </c>
      <c r="CY333" s="94">
        <f t="shared" si="1862"/>
        <v>-885682.62000000023</v>
      </c>
      <c r="CZ333" s="94">
        <f t="shared" si="1862"/>
        <v>3500416.9986986704</v>
      </c>
      <c r="DA333" s="94">
        <f t="shared" si="1862"/>
        <v>3207009.4386986704</v>
      </c>
      <c r="DB333" s="94">
        <f t="shared" si="1862"/>
        <v>2897743.3186986702</v>
      </c>
      <c r="DC333" s="94">
        <f t="shared" si="1862"/>
        <v>2581226.8386986703</v>
      </c>
      <c r="DD333" s="94">
        <f t="shared" si="1862"/>
        <v>2287230.9186986703</v>
      </c>
      <c r="DE333" s="94">
        <f t="shared" si="1862"/>
        <v>1938386.3886986703</v>
      </c>
      <c r="DF333" s="94">
        <f t="shared" si="1862"/>
        <v>1633631.9286986704</v>
      </c>
      <c r="DG333" s="94">
        <f t="shared" si="1862"/>
        <v>1259135.0986986703</v>
      </c>
      <c r="DH333" s="94">
        <f t="shared" si="1862"/>
        <v>842463.02869867021</v>
      </c>
      <c r="DI333" s="94">
        <f t="shared" si="1860"/>
        <v>506803.8286986702</v>
      </c>
      <c r="DJ333" s="94">
        <f t="shared" si="1860"/>
        <v>167304.99869867018</v>
      </c>
      <c r="DK333" s="94">
        <f t="shared" si="1860"/>
        <v>-175389.51130132983</v>
      </c>
      <c r="DL333" s="94">
        <f t="shared" si="1860"/>
        <v>1129051.0846509354</v>
      </c>
      <c r="DM333" s="94">
        <f t="shared" si="1860"/>
        <v>1015648.1046509354</v>
      </c>
      <c r="DN333" s="94">
        <f t="shared" si="1860"/>
        <v>911535.33465093537</v>
      </c>
      <c r="DO333" s="94">
        <f t="shared" si="1860"/>
        <v>806621.90465093544</v>
      </c>
      <c r="DP333" s="94">
        <f t="shared" si="1860"/>
        <v>717791.32465093548</v>
      </c>
      <c r="DQ333" s="94">
        <f t="shared" si="1860"/>
        <v>621631.36465093552</v>
      </c>
      <c r="DR333" s="94">
        <f t="shared" si="1860"/>
        <v>509034.13465093554</v>
      </c>
      <c r="DS333" s="94">
        <f t="shared" si="1860"/>
        <v>384789.58465093555</v>
      </c>
      <c r="DT333" s="94">
        <f t="shared" ref="DT333:DW333" si="1863">DT326+DT332</f>
        <v>271581.57465093554</v>
      </c>
      <c r="DU333" s="94">
        <f t="shared" si="1863"/>
        <v>163654.87465093553</v>
      </c>
      <c r="DV333" s="94">
        <f t="shared" si="1863"/>
        <v>52646.984650935527</v>
      </c>
      <c r="DW333" s="94">
        <f t="shared" si="1863"/>
        <v>-60267.425349064477</v>
      </c>
      <c r="DX333" s="94">
        <f t="shared" ref="DX333:EG333" si="1864">DX326+DX332</f>
        <v>-4582908.6753490642</v>
      </c>
      <c r="DY333" s="94">
        <f t="shared" si="1864"/>
        <v>-4272493.3553490639</v>
      </c>
      <c r="DZ333" s="94">
        <f t="shared" si="1864"/>
        <v>-3924307.4353490639</v>
      </c>
      <c r="EA333" s="94">
        <f t="shared" si="1864"/>
        <v>-3532571.2153490642</v>
      </c>
      <c r="EB333" s="94">
        <f t="shared" si="1864"/>
        <v>-3178811.7153490642</v>
      </c>
      <c r="EC333" s="94">
        <f t="shared" si="1864"/>
        <v>-2776125.4353490639</v>
      </c>
      <c r="ED333" s="94">
        <f t="shared" si="1864"/>
        <v>-2376397.3553490639</v>
      </c>
      <c r="EE333" s="94">
        <f t="shared" si="1864"/>
        <v>-1936535.4653490637</v>
      </c>
      <c r="EF333" s="94">
        <f t="shared" si="1864"/>
        <v>-1447236.1353490637</v>
      </c>
      <c r="EG333" s="94">
        <f t="shared" si="1864"/>
        <v>-1034053.6553490637</v>
      </c>
      <c r="EH333" s="94">
        <f t="shared" ref="EH333:EI333" si="1865">EH326+EH332</f>
        <v>-573698.71512679453</v>
      </c>
      <c r="EI333" s="94">
        <f t="shared" si="1865"/>
        <v>-169508.79517079482</v>
      </c>
    </row>
    <row r="334" spans="1:139" x14ac:dyDescent="0.2">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91"/>
      <c r="AN334" s="91"/>
      <c r="AO334" s="91"/>
      <c r="AP334" s="91"/>
      <c r="AQ334" s="91"/>
      <c r="AR334" s="91"/>
      <c r="AS334" s="91"/>
      <c r="AT334" s="91"/>
      <c r="AU334" s="91"/>
      <c r="AV334" s="91"/>
      <c r="AW334" s="91"/>
      <c r="AX334" s="91"/>
      <c r="AY334" s="91"/>
      <c r="AZ334" s="91"/>
      <c r="BA334" s="91"/>
      <c r="BB334" s="91"/>
      <c r="BC334" s="91"/>
      <c r="BD334" s="91"/>
      <c r="BE334" s="91"/>
      <c r="BF334" s="91"/>
      <c r="BG334" s="91"/>
      <c r="BH334" s="91"/>
      <c r="BI334" s="91"/>
      <c r="BJ334" s="91"/>
      <c r="BK334" s="91"/>
      <c r="BL334" s="91"/>
      <c r="BM334" s="91"/>
      <c r="BN334" s="91"/>
      <c r="BO334" s="91"/>
      <c r="BP334" s="91"/>
      <c r="BQ334" s="91"/>
      <c r="BR334" s="91"/>
      <c r="BS334" s="91"/>
      <c r="BT334" s="91"/>
      <c r="BU334" s="91"/>
      <c r="BV334" s="91"/>
      <c r="BW334" s="91"/>
      <c r="BX334" s="91"/>
      <c r="BY334" s="91"/>
      <c r="BZ334" s="91"/>
      <c r="CA334" s="91"/>
      <c r="CB334" s="91"/>
      <c r="CC334" s="91"/>
      <c r="CD334" s="91"/>
      <c r="CE334" s="91"/>
      <c r="CF334" s="91"/>
      <c r="CG334" s="91"/>
      <c r="CH334" s="91"/>
      <c r="CI334" s="91"/>
      <c r="CJ334" s="91"/>
      <c r="CK334" s="91"/>
      <c r="CL334" s="91"/>
      <c r="CM334" s="91"/>
      <c r="CN334" s="91"/>
      <c r="CO334" s="91"/>
      <c r="CP334" s="91"/>
      <c r="CQ334" s="91"/>
      <c r="CR334" s="91"/>
      <c r="CS334" s="91"/>
      <c r="CT334" s="91"/>
      <c r="CU334" s="91"/>
      <c r="CV334" s="91"/>
      <c r="CW334" s="91"/>
      <c r="CX334" s="91"/>
      <c r="CY334" s="91"/>
      <c r="CZ334" s="91"/>
      <c r="DA334" s="91"/>
      <c r="DB334" s="91"/>
      <c r="DC334" s="91"/>
      <c r="DD334" s="91"/>
      <c r="DE334" s="91"/>
      <c r="DF334" s="91"/>
      <c r="DG334" s="91"/>
      <c r="DH334" s="91"/>
      <c r="DI334" s="91"/>
      <c r="DJ334" s="91"/>
      <c r="DK334" s="91"/>
      <c r="DL334" s="91"/>
      <c r="DM334" s="91"/>
      <c r="DN334" s="91"/>
      <c r="DO334" s="91"/>
      <c r="DP334" s="91"/>
      <c r="DQ334" s="91"/>
      <c r="DR334" s="91"/>
      <c r="DS334" s="91"/>
      <c r="DT334" s="91"/>
      <c r="DU334" s="91"/>
      <c r="DV334" s="91"/>
      <c r="DW334" s="91"/>
      <c r="DX334" s="91"/>
      <c r="DY334" s="91"/>
      <c r="DZ334" s="91"/>
      <c r="EA334" s="91"/>
      <c r="EB334" s="91"/>
      <c r="EC334" s="91"/>
      <c r="ED334" s="91"/>
      <c r="EE334" s="91"/>
      <c r="EF334" s="91"/>
      <c r="EG334" s="91"/>
      <c r="EH334" s="91"/>
      <c r="EI334" s="91"/>
    </row>
    <row r="335" spans="1:139" ht="10.5" x14ac:dyDescent="0.25">
      <c r="A335" s="1" t="s">
        <v>156</v>
      </c>
      <c r="C335" s="91">
        <v>18237461</v>
      </c>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91"/>
      <c r="AN335" s="91"/>
      <c r="AO335" s="91"/>
      <c r="AP335" s="91"/>
      <c r="AQ335" s="91"/>
      <c r="AR335" s="91"/>
      <c r="AS335" s="91"/>
      <c r="AT335" s="91"/>
      <c r="AU335" s="91"/>
      <c r="AV335" s="91"/>
      <c r="AW335" s="91"/>
      <c r="AX335" s="91"/>
      <c r="AY335" s="91"/>
      <c r="AZ335" s="91"/>
      <c r="BA335" s="91"/>
      <c r="BB335" s="91"/>
      <c r="BC335" s="91"/>
      <c r="BD335" s="91"/>
      <c r="BE335" s="91"/>
      <c r="BF335" s="91"/>
      <c r="BG335" s="91"/>
      <c r="BH335" s="91"/>
      <c r="BI335" s="91"/>
      <c r="BJ335" s="91"/>
      <c r="BK335" s="91"/>
      <c r="BL335" s="91"/>
      <c r="BM335" s="91"/>
      <c r="BN335" s="91"/>
      <c r="BO335" s="91"/>
      <c r="BP335" s="91"/>
      <c r="BQ335" s="91"/>
      <c r="BR335" s="91"/>
      <c r="BS335" s="91"/>
      <c r="BT335" s="91"/>
      <c r="BU335" s="91"/>
      <c r="BV335" s="91"/>
      <c r="BW335" s="91"/>
      <c r="BX335" s="91"/>
      <c r="BY335" s="91"/>
      <c r="BZ335" s="91"/>
      <c r="CA335" s="91"/>
      <c r="CB335" s="91"/>
      <c r="CC335" s="91"/>
      <c r="CD335" s="91"/>
      <c r="CE335" s="91"/>
      <c r="CF335" s="91"/>
      <c r="CG335" s="91"/>
      <c r="DV335" s="92"/>
      <c r="DW335" s="92"/>
      <c r="DX335" s="92"/>
      <c r="DY335" s="92"/>
      <c r="DZ335" s="92"/>
      <c r="EA335" s="92"/>
      <c r="EB335" s="92"/>
      <c r="EC335" s="92"/>
      <c r="ED335" s="92"/>
      <c r="EE335" s="92"/>
      <c r="EF335" s="92"/>
      <c r="EG335" s="92"/>
      <c r="EH335" s="92"/>
      <c r="EI335" s="92"/>
    </row>
    <row r="336" spans="1:139" x14ac:dyDescent="0.2">
      <c r="B336" s="90" t="s">
        <v>149</v>
      </c>
      <c r="C336" s="91">
        <v>25400861</v>
      </c>
      <c r="D336" s="94">
        <f t="shared" ref="D336:AI336" si="1866">C343</f>
        <v>0</v>
      </c>
      <c r="E336" s="94">
        <f t="shared" si="1866"/>
        <v>0</v>
      </c>
      <c r="F336" s="94">
        <f t="shared" si="1866"/>
        <v>0</v>
      </c>
      <c r="G336" s="94">
        <f t="shared" si="1866"/>
        <v>0</v>
      </c>
      <c r="H336" s="94">
        <f t="shared" si="1866"/>
        <v>0</v>
      </c>
      <c r="I336" s="94">
        <f t="shared" si="1866"/>
        <v>0</v>
      </c>
      <c r="J336" s="94">
        <f t="shared" si="1866"/>
        <v>0</v>
      </c>
      <c r="K336" s="94">
        <f t="shared" si="1866"/>
        <v>0</v>
      </c>
      <c r="L336" s="94">
        <f t="shared" si="1866"/>
        <v>0</v>
      </c>
      <c r="M336" s="94">
        <f t="shared" si="1866"/>
        <v>0</v>
      </c>
      <c r="N336" s="94">
        <f t="shared" si="1866"/>
        <v>0</v>
      </c>
      <c r="O336" s="94">
        <f t="shared" si="1866"/>
        <v>0</v>
      </c>
      <c r="P336" s="94">
        <f t="shared" si="1866"/>
        <v>0</v>
      </c>
      <c r="Q336" s="94">
        <f t="shared" si="1866"/>
        <v>0</v>
      </c>
      <c r="R336" s="94">
        <f t="shared" si="1866"/>
        <v>0</v>
      </c>
      <c r="S336" s="94">
        <f t="shared" si="1866"/>
        <v>0</v>
      </c>
      <c r="T336" s="94">
        <f t="shared" si="1866"/>
        <v>0</v>
      </c>
      <c r="U336" s="94">
        <f t="shared" si="1866"/>
        <v>0</v>
      </c>
      <c r="V336" s="94">
        <f t="shared" si="1866"/>
        <v>0</v>
      </c>
      <c r="W336" s="94">
        <f t="shared" si="1866"/>
        <v>0</v>
      </c>
      <c r="X336" s="94">
        <f t="shared" si="1866"/>
        <v>0</v>
      </c>
      <c r="Y336" s="94">
        <f t="shared" si="1866"/>
        <v>0</v>
      </c>
      <c r="Z336" s="94">
        <f t="shared" si="1866"/>
        <v>0</v>
      </c>
      <c r="AA336" s="94">
        <f t="shared" si="1866"/>
        <v>0</v>
      </c>
      <c r="AB336" s="94">
        <f t="shared" si="1866"/>
        <v>0</v>
      </c>
      <c r="AC336" s="94">
        <f t="shared" si="1866"/>
        <v>0</v>
      </c>
      <c r="AD336" s="94">
        <f t="shared" si="1866"/>
        <v>0</v>
      </c>
      <c r="AE336" s="94">
        <f t="shared" si="1866"/>
        <v>0</v>
      </c>
      <c r="AF336" s="94">
        <f t="shared" si="1866"/>
        <v>0</v>
      </c>
      <c r="AG336" s="94">
        <f t="shared" si="1866"/>
        <v>0</v>
      </c>
      <c r="AH336" s="94">
        <f t="shared" si="1866"/>
        <v>0</v>
      </c>
      <c r="AI336" s="94">
        <f t="shared" si="1866"/>
        <v>0</v>
      </c>
      <c r="AJ336" s="94">
        <f t="shared" ref="AJ336:BO336" si="1867">AI343</f>
        <v>0</v>
      </c>
      <c r="AK336" s="94">
        <f t="shared" si="1867"/>
        <v>0</v>
      </c>
      <c r="AL336" s="94">
        <f t="shared" si="1867"/>
        <v>0</v>
      </c>
      <c r="AM336" s="94">
        <f t="shared" si="1867"/>
        <v>0</v>
      </c>
      <c r="AN336" s="94">
        <f t="shared" si="1867"/>
        <v>0</v>
      </c>
      <c r="AO336" s="94">
        <f t="shared" si="1867"/>
        <v>0</v>
      </c>
      <c r="AP336" s="94">
        <f t="shared" si="1867"/>
        <v>0</v>
      </c>
      <c r="AQ336" s="94">
        <f t="shared" si="1867"/>
        <v>0</v>
      </c>
      <c r="AR336" s="94">
        <f t="shared" si="1867"/>
        <v>0</v>
      </c>
      <c r="AS336" s="94">
        <f t="shared" si="1867"/>
        <v>0</v>
      </c>
      <c r="AT336" s="94">
        <f t="shared" si="1867"/>
        <v>0</v>
      </c>
      <c r="AU336" s="94">
        <f t="shared" si="1867"/>
        <v>0</v>
      </c>
      <c r="AV336" s="94">
        <f t="shared" si="1867"/>
        <v>0</v>
      </c>
      <c r="AW336" s="94">
        <f t="shared" si="1867"/>
        <v>0</v>
      </c>
      <c r="AX336" s="94">
        <f t="shared" si="1867"/>
        <v>0</v>
      </c>
      <c r="AY336" s="94">
        <f t="shared" si="1867"/>
        <v>0</v>
      </c>
      <c r="AZ336" s="94">
        <f t="shared" si="1867"/>
        <v>0</v>
      </c>
      <c r="BA336" s="94">
        <f t="shared" si="1867"/>
        <v>0</v>
      </c>
      <c r="BB336" s="94">
        <f t="shared" si="1867"/>
        <v>0</v>
      </c>
      <c r="BC336" s="94">
        <f t="shared" si="1867"/>
        <v>0</v>
      </c>
      <c r="BD336" s="94">
        <f t="shared" si="1867"/>
        <v>0</v>
      </c>
      <c r="BE336" s="94">
        <f t="shared" si="1867"/>
        <v>0</v>
      </c>
      <c r="BF336" s="94">
        <f t="shared" si="1867"/>
        <v>0</v>
      </c>
      <c r="BG336" s="94">
        <f t="shared" si="1867"/>
        <v>0</v>
      </c>
      <c r="BH336" s="94">
        <f t="shared" si="1867"/>
        <v>0</v>
      </c>
      <c r="BI336" s="94">
        <f t="shared" si="1867"/>
        <v>0</v>
      </c>
      <c r="BJ336" s="94">
        <f t="shared" si="1867"/>
        <v>0</v>
      </c>
      <c r="BK336" s="94">
        <f t="shared" si="1867"/>
        <v>0</v>
      </c>
      <c r="BL336" s="94">
        <f t="shared" si="1867"/>
        <v>0</v>
      </c>
      <c r="BM336" s="94">
        <f t="shared" si="1867"/>
        <v>0</v>
      </c>
      <c r="BN336" s="94">
        <f t="shared" si="1867"/>
        <v>0</v>
      </c>
      <c r="BO336" s="94">
        <f t="shared" si="1867"/>
        <v>0</v>
      </c>
      <c r="BP336" s="94">
        <f t="shared" ref="BP336:DW336" si="1868">BO343</f>
        <v>0</v>
      </c>
      <c r="BQ336" s="94">
        <f t="shared" si="1868"/>
        <v>987.2471703899904</v>
      </c>
      <c r="BR336" s="94">
        <f t="shared" si="1868"/>
        <v>987.2471703899904</v>
      </c>
      <c r="BS336" s="94">
        <f t="shared" si="1868"/>
        <v>987.2471703899904</v>
      </c>
      <c r="BT336" s="94">
        <f t="shared" si="1868"/>
        <v>987.2471703899904</v>
      </c>
      <c r="BU336" s="94">
        <f t="shared" si="1868"/>
        <v>987.2471703899904</v>
      </c>
      <c r="BV336" s="94">
        <f t="shared" si="1868"/>
        <v>987.2471703899904</v>
      </c>
      <c r="BW336" s="94">
        <f t="shared" si="1868"/>
        <v>987.2471703899904</v>
      </c>
      <c r="BX336" s="94">
        <f t="shared" si="1868"/>
        <v>987.2471703899904</v>
      </c>
      <c r="BY336" s="94">
        <f t="shared" si="1868"/>
        <v>987.2471703899904</v>
      </c>
      <c r="BZ336" s="94">
        <f t="shared" si="1868"/>
        <v>987.2471703899904</v>
      </c>
      <c r="CA336" s="94">
        <f t="shared" si="1868"/>
        <v>987.2471703899904</v>
      </c>
      <c r="CB336" s="94">
        <f t="shared" si="1868"/>
        <v>987.2471703899904</v>
      </c>
      <c r="CC336" s="94">
        <f t="shared" si="1868"/>
        <v>-3422712.582829609</v>
      </c>
      <c r="CD336" s="94">
        <f t="shared" si="1868"/>
        <v>-3178649.2428296092</v>
      </c>
      <c r="CE336" s="94">
        <f t="shared" si="1868"/>
        <v>-2891447.2228296092</v>
      </c>
      <c r="CF336" s="94">
        <f t="shared" si="1868"/>
        <v>-2568758.7428296092</v>
      </c>
      <c r="CG336" s="94">
        <f t="shared" si="1868"/>
        <v>-2286290.3728296091</v>
      </c>
      <c r="CH336" s="94">
        <f t="shared" si="1868"/>
        <v>-2049432.4528296092</v>
      </c>
      <c r="CI336" s="94">
        <f t="shared" si="1868"/>
        <v>-1778481.0428296092</v>
      </c>
      <c r="CJ336" s="94">
        <f t="shared" ref="CJ336" si="1869">CI343</f>
        <v>-1410063.3228296093</v>
      </c>
      <c r="CK336" s="94">
        <f t="shared" ref="CK336" si="1870">CJ343</f>
        <v>-1134188.0828296093</v>
      </c>
      <c r="CL336" s="94">
        <f t="shared" ref="CL336" si="1871">CK343</f>
        <v>-841253.41282960935</v>
      </c>
      <c r="CM336" s="94">
        <f t="shared" ref="CM336" si="1872">CL343</f>
        <v>-567566.30282960937</v>
      </c>
      <c r="CN336" s="94">
        <f t="shared" ref="CN336" si="1873">CM343</f>
        <v>-362747.17282960936</v>
      </c>
      <c r="CO336" s="94">
        <f t="shared" ref="CO336" si="1874">CN343</f>
        <v>-2205773.4528296087</v>
      </c>
      <c r="CP336" s="94">
        <f t="shared" ref="CP336" si="1875">CO343</f>
        <v>-2056299.9028296086</v>
      </c>
      <c r="CQ336" s="94">
        <f t="shared" ref="CQ336" si="1876">CP343</f>
        <v>-1881791.5028296087</v>
      </c>
      <c r="CR336" s="94">
        <f t="shared" ref="CR336" si="1877">CQ343</f>
        <v>-1710466.9928296087</v>
      </c>
      <c r="CS336" s="94">
        <f t="shared" ref="CS336" si="1878">CR343</f>
        <v>-1547338.7028296087</v>
      </c>
      <c r="CT336" s="94">
        <f t="shared" ref="CT336:CU336" si="1879">CS343</f>
        <v>332985.54000000004</v>
      </c>
      <c r="CU336" s="94">
        <f t="shared" si="1879"/>
        <v>507303.33000000007</v>
      </c>
      <c r="CV336" s="94">
        <f t="shared" ref="CV336" si="1880">CU343</f>
        <v>696795.68</v>
      </c>
      <c r="CW336" s="94">
        <f t="shared" ref="CW336" si="1881">CV343</f>
        <v>677953.64</v>
      </c>
      <c r="CX336" s="94">
        <f t="shared" ref="CX336" si="1882">CW343</f>
        <v>690032.53</v>
      </c>
      <c r="CY336" s="94">
        <f t="shared" ref="CY336" si="1883">CX343</f>
        <v>689454.27</v>
      </c>
      <c r="CZ336" s="94">
        <f t="shared" ref="CZ336" si="1884">CY343</f>
        <v>689454.27</v>
      </c>
      <c r="DA336" s="94">
        <f t="shared" ref="DA336" si="1885">CZ343</f>
        <v>2886303.9704722571</v>
      </c>
      <c r="DB336" s="94">
        <f t="shared" ref="DB336" si="1886">DA343</f>
        <v>2606354.580472257</v>
      </c>
      <c r="DC336" s="94">
        <f t="shared" ref="DC336" si="1887">DB343</f>
        <v>2346878.2304722569</v>
      </c>
      <c r="DD336" s="94">
        <f t="shared" ref="DD336" si="1888">DC343</f>
        <v>2077538.8604722568</v>
      </c>
      <c r="DE336" s="94">
        <f t="shared" ref="DE336" si="1889">DD343</f>
        <v>1816531.5204722567</v>
      </c>
      <c r="DF336" s="94">
        <f t="shared" ref="DF336" si="1890">DE343</f>
        <v>1543652.6604722566</v>
      </c>
      <c r="DG336" s="94">
        <f t="shared" ref="DG336" si="1891">DF343</f>
        <v>1292777.3204722565</v>
      </c>
      <c r="DH336" s="94">
        <f t="shared" ref="DH336" si="1892">DG343</f>
        <v>985548.23047225643</v>
      </c>
      <c r="DI336" s="94">
        <f t="shared" si="1868"/>
        <v>640151.86047225643</v>
      </c>
      <c r="DJ336" s="94">
        <f t="shared" si="1868"/>
        <v>368527.42047225643</v>
      </c>
      <c r="DK336" s="94">
        <f t="shared" si="1868"/>
        <v>113435.76047225643</v>
      </c>
      <c r="DL336" s="94">
        <f t="shared" si="1868"/>
        <v>-154677.85952774357</v>
      </c>
      <c r="DM336" s="94">
        <f t="shared" si="1868"/>
        <v>5618640.8397361077</v>
      </c>
      <c r="DN336" s="94">
        <f t="shared" si="1868"/>
        <v>5150032.3397361077</v>
      </c>
      <c r="DO336" s="94">
        <f t="shared" si="1868"/>
        <v>4637197.3897361076</v>
      </c>
      <c r="DP336" s="94">
        <f t="shared" si="1868"/>
        <v>4078943.9497361076</v>
      </c>
      <c r="DQ336" s="94">
        <f t="shared" si="1868"/>
        <v>3585074.0297361077</v>
      </c>
      <c r="DR336" s="94">
        <f t="shared" si="1868"/>
        <v>3076695.0097361077</v>
      </c>
      <c r="DS336" s="94">
        <f t="shared" si="1868"/>
        <v>2519183.5097361077</v>
      </c>
      <c r="DT336" s="94">
        <f t="shared" si="1868"/>
        <v>1925996.0997361075</v>
      </c>
      <c r="DU336" s="94">
        <f t="shared" si="1868"/>
        <v>1325479.3497361075</v>
      </c>
      <c r="DV336" s="94">
        <f t="shared" si="1868"/>
        <v>798661.69973610749</v>
      </c>
      <c r="DW336" s="94">
        <f t="shared" si="1868"/>
        <v>217766.59973610751</v>
      </c>
      <c r="DX336" s="94">
        <f t="shared" ref="DX336" si="1893">DW343</f>
        <v>-306279.57026389247</v>
      </c>
      <c r="DY336" s="94">
        <f t="shared" ref="DY336" si="1894">DX343</f>
        <v>-348139.40026389249</v>
      </c>
      <c r="DZ336" s="94">
        <f t="shared" ref="DZ336" si="1895">DY343</f>
        <v>-379709.03026389249</v>
      </c>
      <c r="EA336" s="94">
        <f t="shared" ref="EA336" si="1896">DZ343</f>
        <v>-355450.97026389249</v>
      </c>
      <c r="EB336" s="94">
        <f t="shared" ref="EB336" si="1897">EA343</f>
        <v>-315511.83026389248</v>
      </c>
      <c r="EC336" s="94">
        <f t="shared" ref="EC336" si="1898">EB343</f>
        <v>-282071.47026389249</v>
      </c>
      <c r="ED336" s="94">
        <f t="shared" ref="ED336" si="1899">EC343</f>
        <v>-245989.12026389249</v>
      </c>
      <c r="EE336" s="94">
        <f t="shared" ref="EE336" si="1900">ED343</f>
        <v>-209527.55026389248</v>
      </c>
      <c r="EF336" s="94">
        <f t="shared" ref="EF336" si="1901">EE343</f>
        <v>-171130.07026389247</v>
      </c>
      <c r="EG336" s="94">
        <f t="shared" ref="EG336" si="1902">EF343</f>
        <v>-128235.36026389248</v>
      </c>
      <c r="EH336" s="94">
        <f t="shared" ref="EH336" si="1903">EG343</f>
        <v>-91888.640263892477</v>
      </c>
      <c r="EI336" s="94">
        <f t="shared" ref="EI336" si="1904">EH343</f>
        <v>-54114.26261250527</v>
      </c>
    </row>
    <row r="337" spans="1:139" x14ac:dyDescent="0.2">
      <c r="B337" s="90" t="s">
        <v>150</v>
      </c>
      <c r="C337" s="91"/>
      <c r="D337" s="22">
        <v>0</v>
      </c>
      <c r="E337" s="22">
        <v>0</v>
      </c>
      <c r="F337" s="22">
        <v>0</v>
      </c>
      <c r="G337" s="22">
        <v>0</v>
      </c>
      <c r="H337" s="22">
        <v>0</v>
      </c>
      <c r="I337" s="22">
        <v>0</v>
      </c>
      <c r="J337" s="22">
        <v>0</v>
      </c>
      <c r="K337" s="22">
        <v>0</v>
      </c>
      <c r="L337" s="22">
        <v>0</v>
      </c>
      <c r="M337" s="22">
        <v>0</v>
      </c>
      <c r="N337" s="22">
        <v>0</v>
      </c>
      <c r="O337" s="22">
        <v>0</v>
      </c>
      <c r="P337" s="22">
        <v>0</v>
      </c>
      <c r="Q337" s="22">
        <v>0</v>
      </c>
      <c r="R337" s="22">
        <v>0</v>
      </c>
      <c r="S337" s="22">
        <v>0</v>
      </c>
      <c r="T337" s="22">
        <v>0</v>
      </c>
      <c r="U337" s="22">
        <v>0</v>
      </c>
      <c r="V337" s="22">
        <v>0</v>
      </c>
      <c r="W337" s="22">
        <v>0</v>
      </c>
      <c r="X337" s="22">
        <v>0</v>
      </c>
      <c r="Y337" s="22">
        <v>0</v>
      </c>
      <c r="Z337" s="22">
        <v>0</v>
      </c>
      <c r="AA337" s="22">
        <v>0</v>
      </c>
      <c r="AB337" s="22">
        <v>0</v>
      </c>
      <c r="AC337" s="22">
        <v>0</v>
      </c>
      <c r="AD337" s="22">
        <v>0</v>
      </c>
      <c r="AE337" s="22">
        <v>0</v>
      </c>
      <c r="AF337" s="22">
        <v>0</v>
      </c>
      <c r="AG337" s="22">
        <v>0</v>
      </c>
      <c r="AH337" s="22">
        <v>0</v>
      </c>
      <c r="AI337" s="22">
        <v>0</v>
      </c>
      <c r="AJ337" s="22">
        <v>0</v>
      </c>
      <c r="AK337" s="22">
        <v>0</v>
      </c>
      <c r="AL337" s="22">
        <v>0</v>
      </c>
      <c r="AM337" s="22">
        <v>0</v>
      </c>
      <c r="AN337" s="22">
        <v>0</v>
      </c>
      <c r="AO337" s="22">
        <v>0</v>
      </c>
      <c r="AP337" s="22">
        <v>0</v>
      </c>
      <c r="AQ337" s="22">
        <v>0</v>
      </c>
      <c r="AR337" s="22">
        <v>0</v>
      </c>
      <c r="AS337" s="22">
        <v>0</v>
      </c>
      <c r="AT337" s="22">
        <v>0</v>
      </c>
      <c r="AU337" s="22">
        <v>0</v>
      </c>
      <c r="AV337" s="22">
        <v>0</v>
      </c>
      <c r="AW337" s="22">
        <v>0</v>
      </c>
      <c r="AX337" s="22">
        <v>0</v>
      </c>
      <c r="AY337" s="22">
        <v>0</v>
      </c>
      <c r="AZ337" s="22">
        <v>0</v>
      </c>
      <c r="BA337" s="22">
        <v>0</v>
      </c>
      <c r="BB337" s="22">
        <v>0</v>
      </c>
      <c r="BC337" s="22">
        <v>0</v>
      </c>
      <c r="BD337" s="22">
        <v>0</v>
      </c>
      <c r="BE337" s="22">
        <v>0</v>
      </c>
      <c r="BF337" s="22">
        <v>0</v>
      </c>
      <c r="BG337" s="22">
        <v>0</v>
      </c>
      <c r="BH337" s="22">
        <v>0</v>
      </c>
      <c r="BI337" s="22">
        <v>0</v>
      </c>
      <c r="BJ337" s="22">
        <v>0</v>
      </c>
      <c r="BK337" s="22">
        <v>0</v>
      </c>
      <c r="BL337" s="22">
        <v>0</v>
      </c>
      <c r="BM337" s="22">
        <v>0</v>
      </c>
      <c r="BN337" s="22">
        <v>0</v>
      </c>
      <c r="BO337" s="22">
        <v>0</v>
      </c>
      <c r="BP337" s="22">
        <v>987.2471703899904</v>
      </c>
      <c r="BQ337" s="22">
        <v>0</v>
      </c>
      <c r="BR337" s="22">
        <v>0</v>
      </c>
      <c r="BS337" s="22">
        <v>0</v>
      </c>
      <c r="BT337" s="22">
        <v>0</v>
      </c>
      <c r="BU337" s="22">
        <v>0</v>
      </c>
      <c r="BV337" s="22">
        <v>0</v>
      </c>
      <c r="BW337" s="22">
        <v>0</v>
      </c>
      <c r="BX337" s="22">
        <v>0</v>
      </c>
      <c r="BY337" s="22">
        <v>0</v>
      </c>
      <c r="BZ337" s="22">
        <v>0</v>
      </c>
      <c r="CA337" s="22">
        <v>0</v>
      </c>
      <c r="CB337" s="22">
        <v>-3727288.2199999993</v>
      </c>
      <c r="CC337" s="22">
        <v>0</v>
      </c>
      <c r="CD337" s="22">
        <v>0</v>
      </c>
      <c r="CE337" s="22">
        <v>0</v>
      </c>
      <c r="CF337" s="22">
        <v>0</v>
      </c>
      <c r="CG337" s="22">
        <v>0</v>
      </c>
      <c r="CH337" s="22">
        <v>0</v>
      </c>
      <c r="CI337" s="22">
        <v>0</v>
      </c>
      <c r="CJ337" s="22">
        <v>0</v>
      </c>
      <c r="CK337" s="22">
        <v>0</v>
      </c>
      <c r="CL337" s="22">
        <v>0</v>
      </c>
      <c r="CM337" s="22">
        <v>0</v>
      </c>
      <c r="CN337" s="22">
        <v>-1979305.6399999994</v>
      </c>
      <c r="CO337" s="22">
        <v>0</v>
      </c>
      <c r="CP337" s="22">
        <v>0</v>
      </c>
      <c r="CQ337" s="22">
        <v>0</v>
      </c>
      <c r="CR337" s="22">
        <v>0</v>
      </c>
      <c r="CS337" s="22">
        <v>0</v>
      </c>
      <c r="CT337" s="22">
        <v>0</v>
      </c>
      <c r="CU337" s="22">
        <v>0</v>
      </c>
      <c r="CV337" s="22">
        <v>0</v>
      </c>
      <c r="CW337" s="22">
        <v>0</v>
      </c>
      <c r="CX337" s="22">
        <v>0</v>
      </c>
      <c r="CY337" s="22">
        <v>0</v>
      </c>
      <c r="CZ337" s="22">
        <v>2476829.5087763094</v>
      </c>
      <c r="DA337" s="22">
        <v>0</v>
      </c>
      <c r="DB337" s="22">
        <v>0</v>
      </c>
      <c r="DC337" s="22">
        <v>0</v>
      </c>
      <c r="DD337" s="22">
        <v>0</v>
      </c>
      <c r="DE337" s="22">
        <v>0</v>
      </c>
      <c r="DF337" s="22">
        <v>0</v>
      </c>
      <c r="DG337" s="22">
        <v>0</v>
      </c>
      <c r="DH337" s="22">
        <v>0</v>
      </c>
      <c r="DI337" s="22">
        <v>0</v>
      </c>
      <c r="DJ337" s="22">
        <v>0</v>
      </c>
      <c r="DK337" s="22">
        <v>0</v>
      </c>
      <c r="DL337" s="22">
        <v>6479887.9892638512</v>
      </c>
      <c r="DM337" s="22">
        <v>0</v>
      </c>
      <c r="DN337" s="22">
        <v>0</v>
      </c>
      <c r="DO337" s="22">
        <v>0</v>
      </c>
      <c r="DP337" s="22">
        <v>0</v>
      </c>
      <c r="DQ337" s="22">
        <v>0</v>
      </c>
      <c r="DR337" s="22">
        <v>0</v>
      </c>
      <c r="DS337" s="22">
        <v>0</v>
      </c>
      <c r="DT337" s="22">
        <v>0</v>
      </c>
      <c r="DU337" s="22">
        <v>0</v>
      </c>
      <c r="DV337" s="22">
        <v>0</v>
      </c>
      <c r="DW337" s="22">
        <v>0</v>
      </c>
      <c r="DX337" s="315">
        <v>-190055.83000000002</v>
      </c>
      <c r="DY337" s="22">
        <v>0</v>
      </c>
      <c r="DZ337" s="22">
        <v>0</v>
      </c>
      <c r="EA337" s="22">
        <v>0</v>
      </c>
      <c r="EB337" s="22">
        <v>0</v>
      </c>
      <c r="EC337" s="22">
        <v>0</v>
      </c>
      <c r="ED337" s="22">
        <v>0</v>
      </c>
      <c r="EE337" s="22">
        <v>0</v>
      </c>
      <c r="EF337" s="22">
        <v>0</v>
      </c>
      <c r="EG337" s="22">
        <v>0</v>
      </c>
      <c r="EH337" s="22">
        <v>0</v>
      </c>
      <c r="EI337" s="22">
        <v>0</v>
      </c>
    </row>
    <row r="338" spans="1:139" x14ac:dyDescent="0.2">
      <c r="B338" s="90" t="s">
        <v>289</v>
      </c>
      <c r="C338" s="91"/>
      <c r="D338" s="22">
        <v>0</v>
      </c>
      <c r="E338" s="22">
        <v>0</v>
      </c>
      <c r="F338" s="22">
        <v>0</v>
      </c>
      <c r="G338" s="22">
        <v>0</v>
      </c>
      <c r="H338" s="22">
        <v>0</v>
      </c>
      <c r="I338" s="22">
        <v>0</v>
      </c>
      <c r="J338" s="22">
        <v>0</v>
      </c>
      <c r="K338" s="22">
        <v>0</v>
      </c>
      <c r="L338" s="22">
        <v>0</v>
      </c>
      <c r="M338" s="22">
        <v>0</v>
      </c>
      <c r="N338" s="22">
        <v>0</v>
      </c>
      <c r="O338" s="22">
        <v>0</v>
      </c>
      <c r="P338" s="22">
        <v>0</v>
      </c>
      <c r="Q338" s="22">
        <v>0</v>
      </c>
      <c r="R338" s="22">
        <v>0</v>
      </c>
      <c r="S338" s="22">
        <v>0</v>
      </c>
      <c r="T338" s="22">
        <v>0</v>
      </c>
      <c r="U338" s="22">
        <v>0</v>
      </c>
      <c r="V338" s="22">
        <v>0</v>
      </c>
      <c r="W338" s="22">
        <v>0</v>
      </c>
      <c r="X338" s="22">
        <v>0</v>
      </c>
      <c r="Y338" s="22">
        <v>0</v>
      </c>
      <c r="Z338" s="22">
        <v>0</v>
      </c>
      <c r="AA338" s="22">
        <v>0</v>
      </c>
      <c r="AB338" s="22">
        <v>0</v>
      </c>
      <c r="AC338" s="22">
        <v>0</v>
      </c>
      <c r="AD338" s="22">
        <v>0</v>
      </c>
      <c r="AE338" s="22">
        <v>0</v>
      </c>
      <c r="AF338" s="22">
        <v>0</v>
      </c>
      <c r="AG338" s="22">
        <v>0</v>
      </c>
      <c r="AH338" s="22">
        <v>0</v>
      </c>
      <c r="AI338" s="22">
        <v>0</v>
      </c>
      <c r="AJ338" s="22">
        <v>0</v>
      </c>
      <c r="AK338" s="22">
        <v>0</v>
      </c>
      <c r="AL338" s="22">
        <v>0</v>
      </c>
      <c r="AM338" s="22">
        <v>0</v>
      </c>
      <c r="AN338" s="22">
        <v>0</v>
      </c>
      <c r="AO338" s="22">
        <v>0</v>
      </c>
      <c r="AP338" s="22">
        <v>0</v>
      </c>
      <c r="AQ338" s="22">
        <v>0</v>
      </c>
      <c r="AR338" s="22">
        <v>0</v>
      </c>
      <c r="AS338" s="22">
        <v>0</v>
      </c>
      <c r="AT338" s="22">
        <v>0</v>
      </c>
      <c r="AU338" s="22">
        <v>0</v>
      </c>
      <c r="AV338" s="22">
        <v>0</v>
      </c>
      <c r="AW338" s="22">
        <v>0</v>
      </c>
      <c r="AX338" s="22">
        <v>0</v>
      </c>
      <c r="AY338" s="22">
        <v>0</v>
      </c>
      <c r="AZ338" s="22">
        <v>0</v>
      </c>
      <c r="BA338" s="22">
        <v>0</v>
      </c>
      <c r="BB338" s="22">
        <v>0</v>
      </c>
      <c r="BC338" s="22">
        <v>0</v>
      </c>
      <c r="BD338" s="22">
        <v>0</v>
      </c>
      <c r="BE338" s="22">
        <v>0</v>
      </c>
      <c r="BF338" s="22">
        <v>0</v>
      </c>
      <c r="BG338" s="22">
        <v>0</v>
      </c>
      <c r="BH338" s="22">
        <v>0</v>
      </c>
      <c r="BI338" s="22">
        <v>0</v>
      </c>
      <c r="BJ338" s="22">
        <v>0</v>
      </c>
      <c r="BK338" s="22">
        <v>0</v>
      </c>
      <c r="BL338" s="22">
        <v>0</v>
      </c>
      <c r="BM338" s="22">
        <v>0</v>
      </c>
      <c r="BN338" s="22">
        <v>0</v>
      </c>
      <c r="BO338" s="22">
        <v>0</v>
      </c>
      <c r="BP338" s="22">
        <v>0</v>
      </c>
      <c r="BQ338" s="22">
        <v>0</v>
      </c>
      <c r="BR338" s="22">
        <v>0</v>
      </c>
      <c r="BS338" s="22">
        <v>0</v>
      </c>
      <c r="BT338" s="22">
        <v>0</v>
      </c>
      <c r="BU338" s="22">
        <v>0</v>
      </c>
      <c r="BV338" s="22">
        <v>0</v>
      </c>
      <c r="BW338" s="22">
        <v>0</v>
      </c>
      <c r="BX338" s="22">
        <v>0</v>
      </c>
      <c r="BY338" s="22">
        <v>0</v>
      </c>
      <c r="BZ338" s="22">
        <v>0</v>
      </c>
      <c r="CA338" s="22">
        <v>0</v>
      </c>
      <c r="CB338" s="22">
        <v>0</v>
      </c>
      <c r="CC338" s="22">
        <v>0</v>
      </c>
      <c r="CD338" s="22">
        <v>0</v>
      </c>
      <c r="CE338" s="22">
        <v>0</v>
      </c>
      <c r="CF338" s="22">
        <v>0</v>
      </c>
      <c r="CG338" s="22">
        <v>0</v>
      </c>
      <c r="CH338" s="22">
        <v>0</v>
      </c>
      <c r="CI338" s="22">
        <v>0</v>
      </c>
      <c r="CJ338" s="22">
        <v>0</v>
      </c>
      <c r="CK338" s="22">
        <v>0</v>
      </c>
      <c r="CL338" s="22">
        <v>0</v>
      </c>
      <c r="CM338" s="22">
        <v>0</v>
      </c>
      <c r="CN338" s="22">
        <v>0</v>
      </c>
      <c r="CO338" s="22">
        <v>0</v>
      </c>
      <c r="CP338" s="22">
        <v>0</v>
      </c>
      <c r="CQ338" s="22">
        <v>0</v>
      </c>
      <c r="CR338" s="22">
        <v>0</v>
      </c>
      <c r="CS338" s="22">
        <v>1710466.9928296087</v>
      </c>
      <c r="CT338" s="22">
        <v>0</v>
      </c>
      <c r="CU338" s="22">
        <v>0</v>
      </c>
      <c r="CV338" s="22">
        <v>0</v>
      </c>
      <c r="CW338" s="22">
        <v>0</v>
      </c>
      <c r="CX338" s="22">
        <v>0</v>
      </c>
      <c r="CY338" s="22">
        <v>0</v>
      </c>
      <c r="CZ338" s="22">
        <v>0</v>
      </c>
      <c r="DA338" s="22">
        <v>0</v>
      </c>
      <c r="DB338" s="22">
        <v>0</v>
      </c>
      <c r="DC338" s="22">
        <v>0</v>
      </c>
      <c r="DD338" s="22">
        <v>0</v>
      </c>
      <c r="DE338" s="22">
        <v>0</v>
      </c>
      <c r="DF338" s="22">
        <v>0</v>
      </c>
      <c r="DG338" s="22">
        <v>0</v>
      </c>
      <c r="DH338" s="22">
        <v>0</v>
      </c>
      <c r="DI338" s="22">
        <v>0</v>
      </c>
      <c r="DJ338" s="22">
        <v>0</v>
      </c>
      <c r="DK338" s="22">
        <v>0</v>
      </c>
      <c r="DL338" s="22">
        <v>-162821.85</v>
      </c>
      <c r="DM338" s="22">
        <v>0</v>
      </c>
      <c r="DN338" s="22">
        <v>0</v>
      </c>
      <c r="DO338" s="22">
        <v>0</v>
      </c>
      <c r="DP338" s="22">
        <v>0</v>
      </c>
      <c r="DQ338" s="22">
        <v>0</v>
      </c>
      <c r="DR338" s="22">
        <v>0</v>
      </c>
      <c r="DS338" s="22">
        <v>0</v>
      </c>
      <c r="DT338" s="22">
        <v>0</v>
      </c>
      <c r="DU338" s="22">
        <v>0</v>
      </c>
      <c r="DV338" s="22">
        <v>0</v>
      </c>
      <c r="DW338" s="22">
        <v>0</v>
      </c>
      <c r="DX338" s="315">
        <v>0</v>
      </c>
      <c r="DY338" s="22">
        <v>0</v>
      </c>
      <c r="DZ338" s="22">
        <v>0</v>
      </c>
      <c r="EA338" s="22">
        <v>0</v>
      </c>
      <c r="EB338" s="22">
        <v>0</v>
      </c>
      <c r="EC338" s="22">
        <v>0</v>
      </c>
      <c r="ED338" s="22">
        <v>0</v>
      </c>
      <c r="EE338" s="22">
        <v>0</v>
      </c>
      <c r="EF338" s="22">
        <v>0</v>
      </c>
      <c r="EG338" s="22">
        <v>0</v>
      </c>
      <c r="EH338" s="22">
        <v>0</v>
      </c>
      <c r="EI338" s="22">
        <v>0</v>
      </c>
    </row>
    <row r="339" spans="1:139" x14ac:dyDescent="0.2">
      <c r="B339" s="92" t="s">
        <v>234</v>
      </c>
      <c r="C339" s="91"/>
      <c r="D339" s="22">
        <v>0</v>
      </c>
      <c r="E339" s="22">
        <v>0</v>
      </c>
      <c r="F339" s="22">
        <v>0</v>
      </c>
      <c r="G339" s="22">
        <v>0</v>
      </c>
      <c r="H339" s="22">
        <v>0</v>
      </c>
      <c r="I339" s="22">
        <v>0</v>
      </c>
      <c r="J339" s="22">
        <v>0</v>
      </c>
      <c r="K339" s="22">
        <v>0</v>
      </c>
      <c r="L339" s="22">
        <v>0</v>
      </c>
      <c r="M339" s="22">
        <v>0</v>
      </c>
      <c r="N339" s="22">
        <v>0</v>
      </c>
      <c r="O339" s="22">
        <v>0</v>
      </c>
      <c r="P339" s="22">
        <v>0</v>
      </c>
      <c r="Q339" s="22">
        <v>0</v>
      </c>
      <c r="R339" s="22">
        <v>0</v>
      </c>
      <c r="S339" s="22">
        <v>0</v>
      </c>
      <c r="T339" s="22">
        <v>0</v>
      </c>
      <c r="U339" s="22">
        <v>0</v>
      </c>
      <c r="V339" s="22">
        <v>0</v>
      </c>
      <c r="W339" s="22">
        <v>0</v>
      </c>
      <c r="X339" s="22">
        <v>0</v>
      </c>
      <c r="Y339" s="22">
        <v>0</v>
      </c>
      <c r="Z339" s="22">
        <v>0</v>
      </c>
      <c r="AA339" s="22">
        <v>0</v>
      </c>
      <c r="AB339" s="22">
        <v>0</v>
      </c>
      <c r="AC339" s="22">
        <v>0</v>
      </c>
      <c r="AD339" s="22">
        <v>0</v>
      </c>
      <c r="AE339" s="22">
        <v>0</v>
      </c>
      <c r="AF339" s="22">
        <v>0</v>
      </c>
      <c r="AG339" s="22">
        <v>0</v>
      </c>
      <c r="AH339" s="22">
        <v>0</v>
      </c>
      <c r="AI339" s="22">
        <v>0</v>
      </c>
      <c r="AJ339" s="22">
        <v>0</v>
      </c>
      <c r="AK339" s="22">
        <v>0</v>
      </c>
      <c r="AL339" s="22">
        <v>0</v>
      </c>
      <c r="AM339" s="22">
        <v>0</v>
      </c>
      <c r="AN339" s="22">
        <v>0</v>
      </c>
      <c r="AO339" s="22">
        <v>0</v>
      </c>
      <c r="AP339" s="22">
        <v>0</v>
      </c>
      <c r="AQ339" s="22">
        <v>0</v>
      </c>
      <c r="AR339" s="22">
        <v>0</v>
      </c>
      <c r="AS339" s="22">
        <v>0</v>
      </c>
      <c r="AT339" s="22">
        <v>0</v>
      </c>
      <c r="AU339" s="22">
        <v>0</v>
      </c>
      <c r="AV339" s="22">
        <v>0</v>
      </c>
      <c r="AW339" s="22">
        <v>0</v>
      </c>
      <c r="AX339" s="22">
        <v>0</v>
      </c>
      <c r="AY339" s="22">
        <v>0</v>
      </c>
      <c r="AZ339" s="22">
        <v>0</v>
      </c>
      <c r="BA339" s="22">
        <v>0</v>
      </c>
      <c r="BB339" s="22">
        <v>0</v>
      </c>
      <c r="BC339" s="22">
        <v>0</v>
      </c>
      <c r="BD339" s="22">
        <v>0</v>
      </c>
      <c r="BE339" s="22">
        <v>0</v>
      </c>
      <c r="BF339" s="22">
        <v>0</v>
      </c>
      <c r="BG339" s="22">
        <v>0</v>
      </c>
      <c r="BH339" s="22">
        <v>0</v>
      </c>
      <c r="BI339" s="22">
        <v>0</v>
      </c>
      <c r="BJ339" s="22">
        <v>0</v>
      </c>
      <c r="BK339" s="22">
        <v>0</v>
      </c>
      <c r="BL339" s="22">
        <v>0</v>
      </c>
      <c r="BM339" s="22">
        <v>0</v>
      </c>
      <c r="BN339" s="22">
        <v>0</v>
      </c>
      <c r="BO339" s="22">
        <v>0</v>
      </c>
      <c r="BP339" s="22">
        <v>0</v>
      </c>
      <c r="BQ339" s="22">
        <v>0</v>
      </c>
      <c r="BR339" s="22">
        <v>0</v>
      </c>
      <c r="BS339" s="22">
        <v>0</v>
      </c>
      <c r="BT339" s="22">
        <v>0</v>
      </c>
      <c r="BU339" s="22">
        <v>0</v>
      </c>
      <c r="BV339" s="22">
        <v>0</v>
      </c>
      <c r="BW339" s="22">
        <v>0</v>
      </c>
      <c r="BX339" s="22">
        <v>0</v>
      </c>
      <c r="BY339" s="22">
        <v>0</v>
      </c>
      <c r="BZ339" s="22">
        <v>0</v>
      </c>
      <c r="CA339" s="22">
        <v>0</v>
      </c>
      <c r="CB339" s="22">
        <v>0</v>
      </c>
      <c r="CC339" s="22">
        <v>0</v>
      </c>
      <c r="CD339" s="22">
        <v>0</v>
      </c>
      <c r="CE339" s="22">
        <v>0</v>
      </c>
      <c r="CF339" s="22">
        <v>0</v>
      </c>
      <c r="CG339" s="22">
        <v>0</v>
      </c>
      <c r="CH339" s="22">
        <v>0</v>
      </c>
      <c r="CI339" s="22">
        <v>0</v>
      </c>
      <c r="CJ339" s="22">
        <v>0</v>
      </c>
      <c r="CK339" s="22">
        <v>0</v>
      </c>
      <c r="CL339" s="22">
        <v>0</v>
      </c>
      <c r="CM339" s="22">
        <v>0</v>
      </c>
      <c r="CN339" s="22">
        <v>0</v>
      </c>
      <c r="CO339" s="22">
        <v>0</v>
      </c>
      <c r="CP339" s="22">
        <v>0</v>
      </c>
      <c r="CQ339" s="22">
        <v>0</v>
      </c>
      <c r="CR339" s="22">
        <v>0</v>
      </c>
      <c r="CS339" s="22">
        <v>0</v>
      </c>
      <c r="CT339" s="22">
        <v>0</v>
      </c>
      <c r="CU339" s="22">
        <v>0</v>
      </c>
      <c r="CV339" s="22">
        <v>0</v>
      </c>
      <c r="CW339" s="22">
        <v>0</v>
      </c>
      <c r="CX339" s="22">
        <v>0</v>
      </c>
      <c r="CY339" s="22">
        <v>0</v>
      </c>
      <c r="CZ339" s="22">
        <v>19.041695947624223</v>
      </c>
      <c r="DA339" s="22">
        <v>0</v>
      </c>
      <c r="DB339" s="22">
        <v>0</v>
      </c>
      <c r="DC339" s="22">
        <v>0</v>
      </c>
      <c r="DD339" s="22">
        <v>0</v>
      </c>
      <c r="DE339" s="22">
        <v>0</v>
      </c>
      <c r="DF339" s="22">
        <v>0</v>
      </c>
      <c r="DG339" s="22">
        <v>0</v>
      </c>
      <c r="DH339" s="22">
        <v>0</v>
      </c>
      <c r="DI339" s="22">
        <v>0</v>
      </c>
      <c r="DJ339" s="22">
        <v>0</v>
      </c>
      <c r="DK339" s="22">
        <v>0</v>
      </c>
      <c r="DL339" s="22">
        <v>0</v>
      </c>
      <c r="DM339" s="22">
        <v>0</v>
      </c>
      <c r="DN339" s="22">
        <v>0</v>
      </c>
      <c r="DO339" s="22">
        <v>0</v>
      </c>
      <c r="DP339" s="22">
        <v>0</v>
      </c>
      <c r="DQ339" s="22">
        <v>0</v>
      </c>
      <c r="DR339" s="22">
        <v>0</v>
      </c>
      <c r="DS339" s="22">
        <v>0</v>
      </c>
      <c r="DT339" s="22">
        <v>0</v>
      </c>
      <c r="DU339" s="22">
        <v>0</v>
      </c>
      <c r="DV339" s="22">
        <v>0</v>
      </c>
      <c r="DW339" s="22">
        <v>0</v>
      </c>
      <c r="DX339" s="22">
        <v>0</v>
      </c>
      <c r="DY339" s="22">
        <v>0</v>
      </c>
      <c r="DZ339" s="22">
        <v>0</v>
      </c>
      <c r="EA339" s="22">
        <v>0</v>
      </c>
      <c r="EB339" s="22">
        <v>0</v>
      </c>
      <c r="EC339" s="22">
        <v>0</v>
      </c>
      <c r="ED339" s="22">
        <v>0</v>
      </c>
      <c r="EE339" s="22">
        <v>0</v>
      </c>
      <c r="EF339" s="22">
        <v>0</v>
      </c>
      <c r="EG339" s="22">
        <v>0</v>
      </c>
      <c r="EH339" s="22">
        <v>0</v>
      </c>
      <c r="EI339" s="22">
        <v>0</v>
      </c>
    </row>
    <row r="340" spans="1:139" x14ac:dyDescent="0.2">
      <c r="B340" s="90" t="s">
        <v>290</v>
      </c>
      <c r="C340" s="91"/>
      <c r="D340" s="22">
        <v>0</v>
      </c>
      <c r="E340" s="22">
        <v>0</v>
      </c>
      <c r="F340" s="22">
        <v>0</v>
      </c>
      <c r="G340" s="22">
        <v>0</v>
      </c>
      <c r="H340" s="22">
        <v>0</v>
      </c>
      <c r="I340" s="22">
        <v>0</v>
      </c>
      <c r="J340" s="22">
        <v>0</v>
      </c>
      <c r="K340" s="22">
        <v>0</v>
      </c>
      <c r="L340" s="22">
        <v>0</v>
      </c>
      <c r="M340" s="22">
        <v>0</v>
      </c>
      <c r="N340" s="22">
        <v>0</v>
      </c>
      <c r="O340" s="22">
        <v>0</v>
      </c>
      <c r="P340" s="22">
        <v>0</v>
      </c>
      <c r="Q340" s="22">
        <v>0</v>
      </c>
      <c r="R340" s="22">
        <v>0</v>
      </c>
      <c r="S340" s="22">
        <v>0</v>
      </c>
      <c r="T340" s="22">
        <v>0</v>
      </c>
      <c r="U340" s="22">
        <v>0</v>
      </c>
      <c r="V340" s="22">
        <v>0</v>
      </c>
      <c r="W340" s="22">
        <v>0</v>
      </c>
      <c r="X340" s="22">
        <v>0</v>
      </c>
      <c r="Y340" s="22">
        <v>0</v>
      </c>
      <c r="Z340" s="22">
        <v>0</v>
      </c>
      <c r="AA340" s="22">
        <v>0</v>
      </c>
      <c r="AB340" s="22">
        <v>0</v>
      </c>
      <c r="AC340" s="22">
        <v>0</v>
      </c>
      <c r="AD340" s="22">
        <v>0</v>
      </c>
      <c r="AE340" s="22">
        <v>0</v>
      </c>
      <c r="AF340" s="22">
        <v>0</v>
      </c>
      <c r="AG340" s="22">
        <v>0</v>
      </c>
      <c r="AH340" s="22">
        <v>0</v>
      </c>
      <c r="AI340" s="22">
        <v>0</v>
      </c>
      <c r="AJ340" s="22">
        <v>0</v>
      </c>
      <c r="AK340" s="22">
        <v>0</v>
      </c>
      <c r="AL340" s="22">
        <v>0</v>
      </c>
      <c r="AM340" s="22">
        <v>0</v>
      </c>
      <c r="AN340" s="22">
        <v>0</v>
      </c>
      <c r="AO340" s="22">
        <v>0</v>
      </c>
      <c r="AP340" s="22">
        <v>0</v>
      </c>
      <c r="AQ340" s="22">
        <v>0</v>
      </c>
      <c r="AR340" s="22">
        <v>0</v>
      </c>
      <c r="AS340" s="22">
        <v>0</v>
      </c>
      <c r="AT340" s="22">
        <v>0</v>
      </c>
      <c r="AU340" s="22">
        <v>0</v>
      </c>
      <c r="AV340" s="22">
        <v>0</v>
      </c>
      <c r="AW340" s="22">
        <v>0</v>
      </c>
      <c r="AX340" s="22">
        <v>0</v>
      </c>
      <c r="AY340" s="22">
        <v>0</v>
      </c>
      <c r="AZ340" s="22">
        <v>0</v>
      </c>
      <c r="BA340" s="22">
        <v>0</v>
      </c>
      <c r="BB340" s="22">
        <v>0</v>
      </c>
      <c r="BC340" s="22">
        <v>0</v>
      </c>
      <c r="BD340" s="22">
        <v>0</v>
      </c>
      <c r="BE340" s="22">
        <v>0</v>
      </c>
      <c r="BF340" s="22">
        <v>0</v>
      </c>
      <c r="BG340" s="22">
        <v>0</v>
      </c>
      <c r="BH340" s="22">
        <v>0</v>
      </c>
      <c r="BI340" s="22">
        <v>0</v>
      </c>
      <c r="BJ340" s="22">
        <v>0</v>
      </c>
      <c r="BK340" s="22">
        <v>0</v>
      </c>
      <c r="BL340" s="22">
        <v>0</v>
      </c>
      <c r="BM340" s="22">
        <v>0</v>
      </c>
      <c r="BN340" s="22">
        <v>0</v>
      </c>
      <c r="BO340" s="22">
        <v>0</v>
      </c>
      <c r="BP340" s="22">
        <v>0</v>
      </c>
      <c r="BQ340" s="22">
        <v>0</v>
      </c>
      <c r="BR340" s="22">
        <v>0</v>
      </c>
      <c r="BS340" s="22">
        <v>0</v>
      </c>
      <c r="BT340" s="22">
        <v>0</v>
      </c>
      <c r="BU340" s="22">
        <v>0</v>
      </c>
      <c r="BV340" s="22">
        <v>0</v>
      </c>
      <c r="BW340" s="22">
        <v>0</v>
      </c>
      <c r="BX340" s="22">
        <v>0</v>
      </c>
      <c r="BY340" s="22">
        <v>0</v>
      </c>
      <c r="BZ340" s="22">
        <v>0</v>
      </c>
      <c r="CA340" s="22">
        <v>0</v>
      </c>
      <c r="CB340" s="22">
        <v>0</v>
      </c>
      <c r="CC340" s="22">
        <v>0</v>
      </c>
      <c r="CD340" s="22">
        <v>0</v>
      </c>
      <c r="CE340" s="22">
        <v>0</v>
      </c>
      <c r="CF340" s="22">
        <v>0</v>
      </c>
      <c r="CG340" s="22">
        <v>0</v>
      </c>
      <c r="CH340" s="22">
        <v>0</v>
      </c>
      <c r="CI340" s="22">
        <v>0</v>
      </c>
      <c r="CJ340" s="22">
        <v>0</v>
      </c>
      <c r="CK340" s="22">
        <v>0</v>
      </c>
      <c r="CL340" s="22">
        <v>0</v>
      </c>
      <c r="CM340" s="22">
        <v>-417.73</v>
      </c>
      <c r="CN340" s="22">
        <v>0</v>
      </c>
      <c r="CO340" s="22">
        <v>0</v>
      </c>
      <c r="CP340" s="22">
        <v>0</v>
      </c>
      <c r="CQ340" s="22">
        <v>0</v>
      </c>
      <c r="CR340" s="22">
        <v>0</v>
      </c>
      <c r="CS340" s="22">
        <v>0</v>
      </c>
      <c r="CT340" s="22">
        <v>0</v>
      </c>
      <c r="CU340" s="22">
        <v>0</v>
      </c>
      <c r="CV340" s="22">
        <v>0</v>
      </c>
      <c r="CW340" s="22">
        <v>0</v>
      </c>
      <c r="CX340" s="22">
        <v>0</v>
      </c>
      <c r="CY340" s="22">
        <v>0</v>
      </c>
      <c r="CZ340" s="22">
        <v>0</v>
      </c>
      <c r="DA340" s="22">
        <v>0</v>
      </c>
      <c r="DB340" s="22">
        <v>0</v>
      </c>
      <c r="DC340" s="22">
        <v>0</v>
      </c>
      <c r="DD340" s="22">
        <v>0</v>
      </c>
      <c r="DE340" s="22">
        <v>0</v>
      </c>
      <c r="DF340" s="22">
        <v>0</v>
      </c>
      <c r="DG340" s="22">
        <v>0</v>
      </c>
      <c r="DH340" s="22">
        <v>0</v>
      </c>
      <c r="DI340" s="22">
        <v>0</v>
      </c>
      <c r="DJ340" s="22">
        <v>0</v>
      </c>
      <c r="DK340" s="22">
        <v>0</v>
      </c>
      <c r="DL340" s="22">
        <v>0</v>
      </c>
      <c r="DM340" s="22">
        <v>0</v>
      </c>
      <c r="DN340" s="22">
        <v>0</v>
      </c>
      <c r="DO340" s="22">
        <v>0</v>
      </c>
      <c r="DP340" s="22">
        <v>0</v>
      </c>
      <c r="DQ340" s="22">
        <v>0</v>
      </c>
      <c r="DR340" s="22">
        <v>0</v>
      </c>
      <c r="DS340" s="22">
        <v>0</v>
      </c>
      <c r="DT340" s="22">
        <v>0</v>
      </c>
      <c r="DU340" s="22">
        <v>0</v>
      </c>
      <c r="DV340" s="22">
        <v>0</v>
      </c>
      <c r="DW340" s="22">
        <v>0</v>
      </c>
      <c r="DX340" s="22">
        <v>0</v>
      </c>
      <c r="DY340" s="22">
        <v>0</v>
      </c>
      <c r="DZ340" s="22">
        <v>0</v>
      </c>
      <c r="EA340" s="22">
        <v>0</v>
      </c>
      <c r="EB340" s="22">
        <v>0</v>
      </c>
      <c r="EC340" s="22">
        <v>0</v>
      </c>
      <c r="ED340" s="22">
        <v>0</v>
      </c>
      <c r="EE340" s="22">
        <v>0</v>
      </c>
      <c r="EF340" s="22">
        <v>0</v>
      </c>
      <c r="EG340" s="22">
        <v>0</v>
      </c>
      <c r="EH340" s="22">
        <v>0</v>
      </c>
      <c r="EI340" s="22">
        <v>0</v>
      </c>
    </row>
    <row r="341" spans="1:139" x14ac:dyDescent="0.2">
      <c r="B341" s="90" t="s">
        <v>151</v>
      </c>
      <c r="D341" s="22">
        <v>0</v>
      </c>
      <c r="E341" s="22">
        <v>0</v>
      </c>
      <c r="F341" s="22">
        <v>0</v>
      </c>
      <c r="G341" s="22">
        <v>0</v>
      </c>
      <c r="H341" s="22">
        <v>0</v>
      </c>
      <c r="I341" s="22">
        <v>0</v>
      </c>
      <c r="J341" s="22">
        <v>0</v>
      </c>
      <c r="K341" s="22">
        <v>0</v>
      </c>
      <c r="L341" s="22">
        <v>0</v>
      </c>
      <c r="M341" s="22">
        <v>0</v>
      </c>
      <c r="N341" s="22">
        <v>0</v>
      </c>
      <c r="O341" s="22">
        <v>0</v>
      </c>
      <c r="P341" s="22">
        <v>0</v>
      </c>
      <c r="Q341" s="22">
        <v>0</v>
      </c>
      <c r="R341" s="22">
        <v>0</v>
      </c>
      <c r="S341" s="22">
        <v>0</v>
      </c>
      <c r="T341" s="22">
        <v>0</v>
      </c>
      <c r="U341" s="22">
        <v>0</v>
      </c>
      <c r="V341" s="22">
        <v>0</v>
      </c>
      <c r="W341" s="22">
        <v>0</v>
      </c>
      <c r="X341" s="22">
        <v>0</v>
      </c>
      <c r="Y341" s="22">
        <v>0</v>
      </c>
      <c r="Z341" s="22">
        <v>0</v>
      </c>
      <c r="AA341" s="22">
        <v>0</v>
      </c>
      <c r="AB341" s="22">
        <v>0</v>
      </c>
      <c r="AC341" s="22">
        <v>0</v>
      </c>
      <c r="AD341" s="22">
        <v>0</v>
      </c>
      <c r="AE341" s="22">
        <v>0</v>
      </c>
      <c r="AF341" s="22">
        <v>0</v>
      </c>
      <c r="AG341" s="22">
        <v>0</v>
      </c>
      <c r="AH341" s="22">
        <v>0</v>
      </c>
      <c r="AI341" s="22">
        <v>0</v>
      </c>
      <c r="AJ341" s="22">
        <v>0</v>
      </c>
      <c r="AK341" s="22">
        <v>0</v>
      </c>
      <c r="AL341" s="22">
        <v>0</v>
      </c>
      <c r="AM341" s="22">
        <v>0</v>
      </c>
      <c r="AN341" s="22">
        <v>0</v>
      </c>
      <c r="AO341" s="22">
        <v>0</v>
      </c>
      <c r="AP341" s="22">
        <v>0</v>
      </c>
      <c r="AQ341" s="22">
        <v>0</v>
      </c>
      <c r="AR341" s="22">
        <v>0</v>
      </c>
      <c r="AS341" s="22">
        <v>0</v>
      </c>
      <c r="AT341" s="22">
        <v>0</v>
      </c>
      <c r="AU341" s="22">
        <v>0</v>
      </c>
      <c r="AV341" s="22">
        <v>0</v>
      </c>
      <c r="AW341" s="22">
        <v>0</v>
      </c>
      <c r="AX341" s="22">
        <v>0</v>
      </c>
      <c r="AY341" s="22">
        <v>0</v>
      </c>
      <c r="AZ341" s="22">
        <v>0</v>
      </c>
      <c r="BA341" s="22">
        <v>0</v>
      </c>
      <c r="BB341" s="22">
        <v>0</v>
      </c>
      <c r="BC341" s="22">
        <v>0</v>
      </c>
      <c r="BD341" s="22">
        <v>0</v>
      </c>
      <c r="BE341" s="22">
        <v>0</v>
      </c>
      <c r="BF341" s="22">
        <v>0</v>
      </c>
      <c r="BG341" s="22">
        <v>0</v>
      </c>
      <c r="BH341" s="22">
        <v>0</v>
      </c>
      <c r="BI341" s="22">
        <v>0</v>
      </c>
      <c r="BJ341" s="22">
        <v>0</v>
      </c>
      <c r="BK341" s="22">
        <v>0</v>
      </c>
      <c r="BL341" s="22">
        <v>0</v>
      </c>
      <c r="BM341" s="22">
        <v>0</v>
      </c>
      <c r="BN341" s="22">
        <v>0</v>
      </c>
      <c r="BO341" s="22">
        <v>0</v>
      </c>
      <c r="BP341" s="22">
        <v>0</v>
      </c>
      <c r="BQ341" s="22">
        <v>0</v>
      </c>
      <c r="BR341" s="22">
        <v>0</v>
      </c>
      <c r="BS341" s="22">
        <v>0</v>
      </c>
      <c r="BT341" s="22">
        <v>0</v>
      </c>
      <c r="BU341" s="22">
        <v>0</v>
      </c>
      <c r="BV341" s="22">
        <v>0</v>
      </c>
      <c r="BW341" s="22">
        <v>0</v>
      </c>
      <c r="BX341" s="22">
        <v>0</v>
      </c>
      <c r="BY341" s="22">
        <v>0</v>
      </c>
      <c r="BZ341" s="22">
        <v>0</v>
      </c>
      <c r="CA341" s="22">
        <v>0</v>
      </c>
      <c r="CB341" s="22">
        <v>303588.39</v>
      </c>
      <c r="CC341" s="22">
        <v>244063.34</v>
      </c>
      <c r="CD341" s="22">
        <v>287202.02</v>
      </c>
      <c r="CE341" s="22">
        <v>322688.48</v>
      </c>
      <c r="CF341" s="22">
        <v>282468.37</v>
      </c>
      <c r="CG341" s="22">
        <v>236857.92</v>
      </c>
      <c r="CH341" s="22">
        <v>270951.40999999997</v>
      </c>
      <c r="CI341" s="22">
        <v>368417.72</v>
      </c>
      <c r="CJ341" s="22">
        <v>275875.24</v>
      </c>
      <c r="CK341" s="22">
        <v>292934.67</v>
      </c>
      <c r="CL341" s="22">
        <v>273687.11</v>
      </c>
      <c r="CM341" s="22">
        <v>205236.86</v>
      </c>
      <c r="CN341" s="22">
        <v>136279.35999999999</v>
      </c>
      <c r="CO341" s="22">
        <v>149473.54999999999</v>
      </c>
      <c r="CP341" s="22">
        <v>174508.4</v>
      </c>
      <c r="CQ341" s="22">
        <v>171324.51</v>
      </c>
      <c r="CR341" s="22">
        <v>163128.29</v>
      </c>
      <c r="CS341" s="22">
        <v>169857.25</v>
      </c>
      <c r="CT341" s="22">
        <v>174317.79</v>
      </c>
      <c r="CU341" s="22">
        <v>189492.34999999998</v>
      </c>
      <c r="CV341" s="22">
        <v>-18842.04</v>
      </c>
      <c r="CW341" s="22">
        <v>12078.89</v>
      </c>
      <c r="CX341" s="22">
        <v>-578.26</v>
      </c>
      <c r="CY341" s="22">
        <v>0</v>
      </c>
      <c r="CZ341" s="22">
        <v>-279998.84999999998</v>
      </c>
      <c r="DA341" s="22">
        <v>-279949.39</v>
      </c>
      <c r="DB341" s="22">
        <v>-259476.35</v>
      </c>
      <c r="DC341" s="22">
        <v>-269339.37</v>
      </c>
      <c r="DD341" s="22">
        <v>-261007.34</v>
      </c>
      <c r="DE341" s="22">
        <v>-272878.86</v>
      </c>
      <c r="DF341" s="22">
        <v>-250875.34</v>
      </c>
      <c r="DG341" s="22">
        <v>-307229.09000000003</v>
      </c>
      <c r="DH341" s="22">
        <v>-345396.37</v>
      </c>
      <c r="DI341" s="22">
        <v>-271624.44</v>
      </c>
      <c r="DJ341" s="22">
        <v>-255091.66</v>
      </c>
      <c r="DK341" s="22">
        <v>-268113.62</v>
      </c>
      <c r="DL341" s="22">
        <v>-543747.44000000006</v>
      </c>
      <c r="DM341" s="22">
        <v>-468608.5</v>
      </c>
      <c r="DN341" s="22">
        <v>-512834.95</v>
      </c>
      <c r="DO341" s="22">
        <v>-558253.43999999994</v>
      </c>
      <c r="DP341" s="22">
        <v>-493869.92</v>
      </c>
      <c r="DQ341" s="22">
        <v>-508379.02</v>
      </c>
      <c r="DR341" s="22">
        <v>-557511.5</v>
      </c>
      <c r="DS341" s="22">
        <v>-593187.41</v>
      </c>
      <c r="DT341" s="315">
        <f>-'FPC Sch 7A,11,25,29,35,43'!C44-'FPC Sch 7A,11,25,29,35,43'!C46-'FPC Sch 7A,11,25,29,35,43'!D44-'FPC Sch 7A,11,25,29,35,43'!D46</f>
        <v>-600516.75</v>
      </c>
      <c r="DU341" s="315">
        <f>-'FPC Sch 7A,11,25,29,35,43'!E44</f>
        <v>-526817.65</v>
      </c>
      <c r="DV341" s="315">
        <f>-'FPC Sch 7A,11,25,29,35,43'!F44</f>
        <v>-580895.1</v>
      </c>
      <c r="DW341" s="315">
        <f>-'FPC Sch 7A,11,25,29,35,43'!G44</f>
        <v>-524046.17</v>
      </c>
      <c r="DX341" s="315">
        <f>-'FPC Sch 7A,11,25,29,35,43'!H44</f>
        <v>148196</v>
      </c>
      <c r="DY341" s="315">
        <f>-'FPC Sch 7A,11,25,29,35,43'!I44</f>
        <v>-31569.63</v>
      </c>
      <c r="DZ341" s="315">
        <f>-'FPC Sch 7A,11,25,29,35,43'!J44</f>
        <v>24258.06</v>
      </c>
      <c r="EA341" s="315">
        <f>-'FPC Sch 7A,11,25,29,35,43'!K44</f>
        <v>39939.14</v>
      </c>
      <c r="EB341" s="315">
        <f>-'FPC Sch 7A,11,25,29,35,43'!L44</f>
        <v>33440.36</v>
      </c>
      <c r="EC341" s="315">
        <f>-'FPC Sch 7A,11,25,29,35,43'!M44</f>
        <v>36082.35</v>
      </c>
      <c r="ED341" s="315">
        <f>-'FPC Sch 7A,11,25,29,35,43'!N44</f>
        <v>36461.57</v>
      </c>
      <c r="EE341" s="315">
        <f>-'FPC Sch 7A,11,25,29,35,43'!O44</f>
        <v>38397.480000000003</v>
      </c>
      <c r="EF341" s="315">
        <f>-'FPC Sch 7A,11,25,29,35,43'!P44</f>
        <v>42894.71</v>
      </c>
      <c r="EG341" s="315">
        <f>-'FPC Sch 7A,11,25,29,35,43'!Q44</f>
        <v>36346.720000000001</v>
      </c>
      <c r="EH341" s="315">
        <f>-'Amort Estimate'!I28</f>
        <v>37774.377651387207</v>
      </c>
      <c r="EI341" s="315">
        <f>-'Amort Estimate'!J28</f>
        <v>34024.846677743481</v>
      </c>
    </row>
    <row r="342" spans="1:139" x14ac:dyDescent="0.2">
      <c r="B342" s="90" t="s">
        <v>152</v>
      </c>
      <c r="D342" s="18">
        <f t="shared" ref="D342:AI342" si="1905">SUM(D337:D341)</f>
        <v>0</v>
      </c>
      <c r="E342" s="18">
        <f t="shared" si="1905"/>
        <v>0</v>
      </c>
      <c r="F342" s="18">
        <f t="shared" si="1905"/>
        <v>0</v>
      </c>
      <c r="G342" s="18">
        <f t="shared" si="1905"/>
        <v>0</v>
      </c>
      <c r="H342" s="18">
        <f t="shared" si="1905"/>
        <v>0</v>
      </c>
      <c r="I342" s="18">
        <f t="shared" si="1905"/>
        <v>0</v>
      </c>
      <c r="J342" s="18">
        <f t="shared" si="1905"/>
        <v>0</v>
      </c>
      <c r="K342" s="18">
        <f t="shared" si="1905"/>
        <v>0</v>
      </c>
      <c r="L342" s="18">
        <f t="shared" si="1905"/>
        <v>0</v>
      </c>
      <c r="M342" s="18">
        <f t="shared" si="1905"/>
        <v>0</v>
      </c>
      <c r="N342" s="18">
        <f t="shared" si="1905"/>
        <v>0</v>
      </c>
      <c r="O342" s="18">
        <f t="shared" si="1905"/>
        <v>0</v>
      </c>
      <c r="P342" s="18">
        <f t="shared" si="1905"/>
        <v>0</v>
      </c>
      <c r="Q342" s="18">
        <f t="shared" si="1905"/>
        <v>0</v>
      </c>
      <c r="R342" s="18">
        <f t="shared" si="1905"/>
        <v>0</v>
      </c>
      <c r="S342" s="18">
        <f t="shared" si="1905"/>
        <v>0</v>
      </c>
      <c r="T342" s="18">
        <f t="shared" si="1905"/>
        <v>0</v>
      </c>
      <c r="U342" s="18">
        <f t="shared" si="1905"/>
        <v>0</v>
      </c>
      <c r="V342" s="18">
        <f t="shared" si="1905"/>
        <v>0</v>
      </c>
      <c r="W342" s="18">
        <f t="shared" si="1905"/>
        <v>0</v>
      </c>
      <c r="X342" s="18">
        <f t="shared" si="1905"/>
        <v>0</v>
      </c>
      <c r="Y342" s="18">
        <f t="shared" si="1905"/>
        <v>0</v>
      </c>
      <c r="Z342" s="18">
        <f t="shared" si="1905"/>
        <v>0</v>
      </c>
      <c r="AA342" s="18">
        <f t="shared" si="1905"/>
        <v>0</v>
      </c>
      <c r="AB342" s="18">
        <f t="shared" si="1905"/>
        <v>0</v>
      </c>
      <c r="AC342" s="18">
        <f t="shared" si="1905"/>
        <v>0</v>
      </c>
      <c r="AD342" s="18">
        <f t="shared" si="1905"/>
        <v>0</v>
      </c>
      <c r="AE342" s="18">
        <f t="shared" si="1905"/>
        <v>0</v>
      </c>
      <c r="AF342" s="18">
        <f t="shared" si="1905"/>
        <v>0</v>
      </c>
      <c r="AG342" s="18">
        <f t="shared" si="1905"/>
        <v>0</v>
      </c>
      <c r="AH342" s="18">
        <f t="shared" si="1905"/>
        <v>0</v>
      </c>
      <c r="AI342" s="18">
        <f t="shared" si="1905"/>
        <v>0</v>
      </c>
      <c r="AJ342" s="18">
        <f t="shared" ref="AJ342:BO342" si="1906">SUM(AJ337:AJ341)</f>
        <v>0</v>
      </c>
      <c r="AK342" s="18">
        <f t="shared" si="1906"/>
        <v>0</v>
      </c>
      <c r="AL342" s="18">
        <f t="shared" si="1906"/>
        <v>0</v>
      </c>
      <c r="AM342" s="18">
        <f t="shared" si="1906"/>
        <v>0</v>
      </c>
      <c r="AN342" s="18">
        <f t="shared" si="1906"/>
        <v>0</v>
      </c>
      <c r="AO342" s="18">
        <f t="shared" si="1906"/>
        <v>0</v>
      </c>
      <c r="AP342" s="18">
        <f t="shared" si="1906"/>
        <v>0</v>
      </c>
      <c r="AQ342" s="18">
        <f t="shared" si="1906"/>
        <v>0</v>
      </c>
      <c r="AR342" s="18">
        <f t="shared" si="1906"/>
        <v>0</v>
      </c>
      <c r="AS342" s="18">
        <f t="shared" si="1906"/>
        <v>0</v>
      </c>
      <c r="AT342" s="18">
        <f t="shared" si="1906"/>
        <v>0</v>
      </c>
      <c r="AU342" s="18">
        <f t="shared" si="1906"/>
        <v>0</v>
      </c>
      <c r="AV342" s="18">
        <f t="shared" si="1906"/>
        <v>0</v>
      </c>
      <c r="AW342" s="18">
        <f t="shared" si="1906"/>
        <v>0</v>
      </c>
      <c r="AX342" s="18">
        <f t="shared" si="1906"/>
        <v>0</v>
      </c>
      <c r="AY342" s="18">
        <f t="shared" si="1906"/>
        <v>0</v>
      </c>
      <c r="AZ342" s="18">
        <f t="shared" si="1906"/>
        <v>0</v>
      </c>
      <c r="BA342" s="18">
        <f t="shared" si="1906"/>
        <v>0</v>
      </c>
      <c r="BB342" s="18">
        <f t="shared" si="1906"/>
        <v>0</v>
      </c>
      <c r="BC342" s="18">
        <f t="shared" si="1906"/>
        <v>0</v>
      </c>
      <c r="BD342" s="18">
        <f t="shared" si="1906"/>
        <v>0</v>
      </c>
      <c r="BE342" s="18">
        <f t="shared" si="1906"/>
        <v>0</v>
      </c>
      <c r="BF342" s="18">
        <f t="shared" si="1906"/>
        <v>0</v>
      </c>
      <c r="BG342" s="18">
        <f t="shared" si="1906"/>
        <v>0</v>
      </c>
      <c r="BH342" s="18">
        <f t="shared" si="1906"/>
        <v>0</v>
      </c>
      <c r="BI342" s="18">
        <f t="shared" si="1906"/>
        <v>0</v>
      </c>
      <c r="BJ342" s="18">
        <f t="shared" si="1906"/>
        <v>0</v>
      </c>
      <c r="BK342" s="18">
        <f t="shared" si="1906"/>
        <v>0</v>
      </c>
      <c r="BL342" s="18">
        <f t="shared" si="1906"/>
        <v>0</v>
      </c>
      <c r="BM342" s="18">
        <f t="shared" si="1906"/>
        <v>0</v>
      </c>
      <c r="BN342" s="18">
        <f t="shared" si="1906"/>
        <v>0</v>
      </c>
      <c r="BO342" s="18">
        <f t="shared" si="1906"/>
        <v>0</v>
      </c>
      <c r="BP342" s="18">
        <f t="shared" ref="BP342:DS342" si="1907">SUM(BP337:BP341)</f>
        <v>987.2471703899904</v>
      </c>
      <c r="BQ342" s="18">
        <f t="shared" si="1907"/>
        <v>0</v>
      </c>
      <c r="BR342" s="18">
        <f t="shared" si="1907"/>
        <v>0</v>
      </c>
      <c r="BS342" s="18">
        <f t="shared" si="1907"/>
        <v>0</v>
      </c>
      <c r="BT342" s="18">
        <f t="shared" si="1907"/>
        <v>0</v>
      </c>
      <c r="BU342" s="18">
        <f t="shared" si="1907"/>
        <v>0</v>
      </c>
      <c r="BV342" s="18">
        <f t="shared" si="1907"/>
        <v>0</v>
      </c>
      <c r="BW342" s="18">
        <f t="shared" si="1907"/>
        <v>0</v>
      </c>
      <c r="BX342" s="18">
        <f t="shared" si="1907"/>
        <v>0</v>
      </c>
      <c r="BY342" s="18">
        <f t="shared" si="1907"/>
        <v>0</v>
      </c>
      <c r="BZ342" s="18">
        <f t="shared" si="1907"/>
        <v>0</v>
      </c>
      <c r="CA342" s="18">
        <f t="shared" si="1907"/>
        <v>0</v>
      </c>
      <c r="CB342" s="18">
        <f t="shared" si="1907"/>
        <v>-3423699.8299999991</v>
      </c>
      <c r="CC342" s="18">
        <f t="shared" si="1907"/>
        <v>244063.34</v>
      </c>
      <c r="CD342" s="18">
        <f t="shared" si="1907"/>
        <v>287202.02</v>
      </c>
      <c r="CE342" s="18">
        <f t="shared" si="1907"/>
        <v>322688.48</v>
      </c>
      <c r="CF342" s="18">
        <f t="shared" si="1907"/>
        <v>282468.37</v>
      </c>
      <c r="CG342" s="18">
        <f t="shared" si="1907"/>
        <v>236857.92</v>
      </c>
      <c r="CH342" s="18">
        <f t="shared" si="1907"/>
        <v>270951.40999999997</v>
      </c>
      <c r="CI342" s="18">
        <f t="shared" si="1907"/>
        <v>368417.72</v>
      </c>
      <c r="CJ342" s="18">
        <f t="shared" ref="CJ342:CU342" si="1908">SUM(CJ337:CJ341)</f>
        <v>275875.24</v>
      </c>
      <c r="CK342" s="18">
        <f t="shared" si="1908"/>
        <v>292934.67</v>
      </c>
      <c r="CL342" s="18">
        <f t="shared" si="1908"/>
        <v>273687.11</v>
      </c>
      <c r="CM342" s="18">
        <f t="shared" si="1908"/>
        <v>204819.12999999998</v>
      </c>
      <c r="CN342" s="18">
        <f t="shared" si="1908"/>
        <v>-1843026.2799999993</v>
      </c>
      <c r="CO342" s="18">
        <f t="shared" si="1908"/>
        <v>149473.54999999999</v>
      </c>
      <c r="CP342" s="18">
        <f t="shared" si="1908"/>
        <v>174508.4</v>
      </c>
      <c r="CQ342" s="18">
        <f t="shared" si="1908"/>
        <v>171324.51</v>
      </c>
      <c r="CR342" s="18">
        <f t="shared" si="1908"/>
        <v>163128.29</v>
      </c>
      <c r="CS342" s="18">
        <f t="shared" si="1908"/>
        <v>1880324.2428296087</v>
      </c>
      <c r="CT342" s="18">
        <f t="shared" si="1908"/>
        <v>174317.79</v>
      </c>
      <c r="CU342" s="18">
        <f t="shared" si="1908"/>
        <v>189492.34999999998</v>
      </c>
      <c r="CV342" s="18">
        <f t="shared" ref="CV342:DH342" si="1909">SUM(CV337:CV341)</f>
        <v>-18842.04</v>
      </c>
      <c r="CW342" s="18">
        <f t="shared" si="1909"/>
        <v>12078.89</v>
      </c>
      <c r="CX342" s="18">
        <f t="shared" si="1909"/>
        <v>-578.26</v>
      </c>
      <c r="CY342" s="18">
        <f t="shared" si="1909"/>
        <v>0</v>
      </c>
      <c r="CZ342" s="18">
        <f t="shared" si="1909"/>
        <v>2196849.7004722571</v>
      </c>
      <c r="DA342" s="18">
        <f t="shared" si="1909"/>
        <v>-279949.39</v>
      </c>
      <c r="DB342" s="18">
        <f t="shared" si="1909"/>
        <v>-259476.35</v>
      </c>
      <c r="DC342" s="18">
        <f t="shared" si="1909"/>
        <v>-269339.37</v>
      </c>
      <c r="DD342" s="18">
        <f t="shared" si="1909"/>
        <v>-261007.34</v>
      </c>
      <c r="DE342" s="18">
        <f t="shared" si="1909"/>
        <v>-272878.86</v>
      </c>
      <c r="DF342" s="18">
        <f t="shared" si="1909"/>
        <v>-250875.34</v>
      </c>
      <c r="DG342" s="18">
        <f t="shared" si="1909"/>
        <v>-307229.09000000003</v>
      </c>
      <c r="DH342" s="18">
        <f t="shared" si="1909"/>
        <v>-345396.37</v>
      </c>
      <c r="DI342" s="18">
        <f t="shared" si="1907"/>
        <v>-271624.44</v>
      </c>
      <c r="DJ342" s="18">
        <f t="shared" si="1907"/>
        <v>-255091.66</v>
      </c>
      <c r="DK342" s="18">
        <f t="shared" si="1907"/>
        <v>-268113.62</v>
      </c>
      <c r="DL342" s="18">
        <f t="shared" si="1907"/>
        <v>5773318.6992638512</v>
      </c>
      <c r="DM342" s="18">
        <f t="shared" si="1907"/>
        <v>-468608.5</v>
      </c>
      <c r="DN342" s="18">
        <f t="shared" si="1907"/>
        <v>-512834.95</v>
      </c>
      <c r="DO342" s="18">
        <f t="shared" si="1907"/>
        <v>-558253.43999999994</v>
      </c>
      <c r="DP342" s="18">
        <f t="shared" si="1907"/>
        <v>-493869.92</v>
      </c>
      <c r="DQ342" s="18">
        <f t="shared" si="1907"/>
        <v>-508379.02</v>
      </c>
      <c r="DR342" s="18">
        <f t="shared" si="1907"/>
        <v>-557511.5</v>
      </c>
      <c r="DS342" s="18">
        <f t="shared" si="1907"/>
        <v>-593187.41</v>
      </c>
      <c r="DT342" s="18">
        <f t="shared" ref="DT342:DW342" si="1910">SUM(DT337:DT341)</f>
        <v>-600516.75</v>
      </c>
      <c r="DU342" s="18">
        <f t="shared" si="1910"/>
        <v>-526817.65</v>
      </c>
      <c r="DV342" s="18">
        <f t="shared" si="1910"/>
        <v>-580895.1</v>
      </c>
      <c r="DW342" s="18">
        <f t="shared" si="1910"/>
        <v>-524046.17</v>
      </c>
      <c r="DX342" s="18">
        <f t="shared" ref="DX342:EG342" si="1911">SUM(DX337:DX341)</f>
        <v>-41859.830000000016</v>
      </c>
      <c r="DY342" s="18">
        <f t="shared" si="1911"/>
        <v>-31569.63</v>
      </c>
      <c r="DZ342" s="18">
        <f t="shared" si="1911"/>
        <v>24258.06</v>
      </c>
      <c r="EA342" s="18">
        <f t="shared" si="1911"/>
        <v>39939.14</v>
      </c>
      <c r="EB342" s="18">
        <f t="shared" si="1911"/>
        <v>33440.36</v>
      </c>
      <c r="EC342" s="18">
        <f t="shared" si="1911"/>
        <v>36082.35</v>
      </c>
      <c r="ED342" s="18">
        <f t="shared" si="1911"/>
        <v>36461.57</v>
      </c>
      <c r="EE342" s="18">
        <f t="shared" si="1911"/>
        <v>38397.480000000003</v>
      </c>
      <c r="EF342" s="18">
        <f t="shared" si="1911"/>
        <v>42894.71</v>
      </c>
      <c r="EG342" s="18">
        <f t="shared" si="1911"/>
        <v>36346.720000000001</v>
      </c>
      <c r="EH342" s="18">
        <f t="shared" ref="EH342:EI342" si="1912">SUM(EH337:EH341)</f>
        <v>37774.377651387207</v>
      </c>
      <c r="EI342" s="18">
        <f t="shared" si="1912"/>
        <v>34024.846677743481</v>
      </c>
    </row>
    <row r="343" spans="1:139" x14ac:dyDescent="0.2">
      <c r="A343" s="92"/>
      <c r="B343" s="92" t="s">
        <v>153</v>
      </c>
      <c r="D343" s="94">
        <f t="shared" ref="D343:AI343" si="1913">D336+D342</f>
        <v>0</v>
      </c>
      <c r="E343" s="94">
        <f t="shared" si="1913"/>
        <v>0</v>
      </c>
      <c r="F343" s="94">
        <f t="shared" si="1913"/>
        <v>0</v>
      </c>
      <c r="G343" s="94">
        <f t="shared" si="1913"/>
        <v>0</v>
      </c>
      <c r="H343" s="94">
        <f t="shared" si="1913"/>
        <v>0</v>
      </c>
      <c r="I343" s="94">
        <f t="shared" si="1913"/>
        <v>0</v>
      </c>
      <c r="J343" s="94">
        <f t="shared" si="1913"/>
        <v>0</v>
      </c>
      <c r="K343" s="94">
        <f t="shared" si="1913"/>
        <v>0</v>
      </c>
      <c r="L343" s="94">
        <f t="shared" si="1913"/>
        <v>0</v>
      </c>
      <c r="M343" s="94">
        <f t="shared" si="1913"/>
        <v>0</v>
      </c>
      <c r="N343" s="94">
        <f t="shared" si="1913"/>
        <v>0</v>
      </c>
      <c r="O343" s="94">
        <f t="shared" si="1913"/>
        <v>0</v>
      </c>
      <c r="P343" s="94">
        <f t="shared" si="1913"/>
        <v>0</v>
      </c>
      <c r="Q343" s="94">
        <f t="shared" si="1913"/>
        <v>0</v>
      </c>
      <c r="R343" s="94">
        <f t="shared" si="1913"/>
        <v>0</v>
      </c>
      <c r="S343" s="94">
        <f t="shared" si="1913"/>
        <v>0</v>
      </c>
      <c r="T343" s="94">
        <f t="shared" si="1913"/>
        <v>0</v>
      </c>
      <c r="U343" s="94">
        <f t="shared" si="1913"/>
        <v>0</v>
      </c>
      <c r="V343" s="94">
        <f t="shared" si="1913"/>
        <v>0</v>
      </c>
      <c r="W343" s="94">
        <f t="shared" si="1913"/>
        <v>0</v>
      </c>
      <c r="X343" s="94">
        <f t="shared" si="1913"/>
        <v>0</v>
      </c>
      <c r="Y343" s="94">
        <f t="shared" si="1913"/>
        <v>0</v>
      </c>
      <c r="Z343" s="94">
        <f t="shared" si="1913"/>
        <v>0</v>
      </c>
      <c r="AA343" s="94">
        <f t="shared" si="1913"/>
        <v>0</v>
      </c>
      <c r="AB343" s="94">
        <f t="shared" si="1913"/>
        <v>0</v>
      </c>
      <c r="AC343" s="94">
        <f t="shared" si="1913"/>
        <v>0</v>
      </c>
      <c r="AD343" s="94">
        <f t="shared" si="1913"/>
        <v>0</v>
      </c>
      <c r="AE343" s="94">
        <f t="shared" si="1913"/>
        <v>0</v>
      </c>
      <c r="AF343" s="94">
        <f t="shared" si="1913"/>
        <v>0</v>
      </c>
      <c r="AG343" s="94">
        <f t="shared" si="1913"/>
        <v>0</v>
      </c>
      <c r="AH343" s="94">
        <f t="shared" si="1913"/>
        <v>0</v>
      </c>
      <c r="AI343" s="94">
        <f t="shared" si="1913"/>
        <v>0</v>
      </c>
      <c r="AJ343" s="94">
        <f t="shared" ref="AJ343:BO343" si="1914">AJ336+AJ342</f>
        <v>0</v>
      </c>
      <c r="AK343" s="94">
        <f t="shared" si="1914"/>
        <v>0</v>
      </c>
      <c r="AL343" s="94">
        <f t="shared" si="1914"/>
        <v>0</v>
      </c>
      <c r="AM343" s="94">
        <f t="shared" si="1914"/>
        <v>0</v>
      </c>
      <c r="AN343" s="94">
        <f t="shared" si="1914"/>
        <v>0</v>
      </c>
      <c r="AO343" s="94">
        <f t="shared" si="1914"/>
        <v>0</v>
      </c>
      <c r="AP343" s="94">
        <f t="shared" si="1914"/>
        <v>0</v>
      </c>
      <c r="AQ343" s="94">
        <f t="shared" si="1914"/>
        <v>0</v>
      </c>
      <c r="AR343" s="94">
        <f t="shared" si="1914"/>
        <v>0</v>
      </c>
      <c r="AS343" s="94">
        <f t="shared" si="1914"/>
        <v>0</v>
      </c>
      <c r="AT343" s="94">
        <f t="shared" si="1914"/>
        <v>0</v>
      </c>
      <c r="AU343" s="94">
        <f t="shared" si="1914"/>
        <v>0</v>
      </c>
      <c r="AV343" s="94">
        <f t="shared" si="1914"/>
        <v>0</v>
      </c>
      <c r="AW343" s="94">
        <f t="shared" si="1914"/>
        <v>0</v>
      </c>
      <c r="AX343" s="94">
        <f t="shared" si="1914"/>
        <v>0</v>
      </c>
      <c r="AY343" s="94">
        <f t="shared" si="1914"/>
        <v>0</v>
      </c>
      <c r="AZ343" s="94">
        <f t="shared" si="1914"/>
        <v>0</v>
      </c>
      <c r="BA343" s="94">
        <f t="shared" si="1914"/>
        <v>0</v>
      </c>
      <c r="BB343" s="94">
        <f t="shared" si="1914"/>
        <v>0</v>
      </c>
      <c r="BC343" s="94">
        <f t="shared" si="1914"/>
        <v>0</v>
      </c>
      <c r="BD343" s="94">
        <f t="shared" si="1914"/>
        <v>0</v>
      </c>
      <c r="BE343" s="94">
        <f t="shared" si="1914"/>
        <v>0</v>
      </c>
      <c r="BF343" s="94">
        <f t="shared" si="1914"/>
        <v>0</v>
      </c>
      <c r="BG343" s="94">
        <f t="shared" si="1914"/>
        <v>0</v>
      </c>
      <c r="BH343" s="94">
        <f t="shared" si="1914"/>
        <v>0</v>
      </c>
      <c r="BI343" s="94">
        <f t="shared" si="1914"/>
        <v>0</v>
      </c>
      <c r="BJ343" s="94">
        <f t="shared" si="1914"/>
        <v>0</v>
      </c>
      <c r="BK343" s="94">
        <f t="shared" si="1914"/>
        <v>0</v>
      </c>
      <c r="BL343" s="94">
        <f t="shared" si="1914"/>
        <v>0</v>
      </c>
      <c r="BM343" s="94">
        <f t="shared" si="1914"/>
        <v>0</v>
      </c>
      <c r="BN343" s="94">
        <f t="shared" si="1914"/>
        <v>0</v>
      </c>
      <c r="BO343" s="94">
        <f t="shared" si="1914"/>
        <v>0</v>
      </c>
      <c r="BP343" s="94">
        <f t="shared" ref="BP343:DS343" si="1915">BP336+BP342</f>
        <v>987.2471703899904</v>
      </c>
      <c r="BQ343" s="94">
        <f t="shared" si="1915"/>
        <v>987.2471703899904</v>
      </c>
      <c r="BR343" s="94">
        <f t="shared" si="1915"/>
        <v>987.2471703899904</v>
      </c>
      <c r="BS343" s="94">
        <f t="shared" si="1915"/>
        <v>987.2471703899904</v>
      </c>
      <c r="BT343" s="94">
        <f t="shared" si="1915"/>
        <v>987.2471703899904</v>
      </c>
      <c r="BU343" s="94">
        <f t="shared" si="1915"/>
        <v>987.2471703899904</v>
      </c>
      <c r="BV343" s="94">
        <f t="shared" si="1915"/>
        <v>987.2471703899904</v>
      </c>
      <c r="BW343" s="94">
        <f t="shared" si="1915"/>
        <v>987.2471703899904</v>
      </c>
      <c r="BX343" s="94">
        <f t="shared" si="1915"/>
        <v>987.2471703899904</v>
      </c>
      <c r="BY343" s="94">
        <f t="shared" si="1915"/>
        <v>987.2471703899904</v>
      </c>
      <c r="BZ343" s="94">
        <f t="shared" si="1915"/>
        <v>987.2471703899904</v>
      </c>
      <c r="CA343" s="94">
        <f t="shared" si="1915"/>
        <v>987.2471703899904</v>
      </c>
      <c r="CB343" s="94">
        <f t="shared" si="1915"/>
        <v>-3422712.582829609</v>
      </c>
      <c r="CC343" s="94">
        <f t="shared" si="1915"/>
        <v>-3178649.2428296092</v>
      </c>
      <c r="CD343" s="94">
        <f t="shared" si="1915"/>
        <v>-2891447.2228296092</v>
      </c>
      <c r="CE343" s="94">
        <f t="shared" si="1915"/>
        <v>-2568758.7428296092</v>
      </c>
      <c r="CF343" s="94">
        <f t="shared" si="1915"/>
        <v>-2286290.3728296091</v>
      </c>
      <c r="CG343" s="94">
        <f t="shared" si="1915"/>
        <v>-2049432.4528296092</v>
      </c>
      <c r="CH343" s="94">
        <f t="shared" si="1915"/>
        <v>-1778481.0428296092</v>
      </c>
      <c r="CI343" s="94">
        <f t="shared" si="1915"/>
        <v>-1410063.3228296093</v>
      </c>
      <c r="CJ343" s="94">
        <f t="shared" ref="CJ343:CU343" si="1916">CJ336+CJ342</f>
        <v>-1134188.0828296093</v>
      </c>
      <c r="CK343" s="94">
        <f t="shared" si="1916"/>
        <v>-841253.41282960935</v>
      </c>
      <c r="CL343" s="94">
        <f t="shared" si="1916"/>
        <v>-567566.30282960937</v>
      </c>
      <c r="CM343" s="94">
        <f t="shared" si="1916"/>
        <v>-362747.17282960936</v>
      </c>
      <c r="CN343" s="94">
        <f t="shared" si="1916"/>
        <v>-2205773.4528296087</v>
      </c>
      <c r="CO343" s="94">
        <f t="shared" si="1916"/>
        <v>-2056299.9028296086</v>
      </c>
      <c r="CP343" s="94">
        <f t="shared" si="1916"/>
        <v>-1881791.5028296087</v>
      </c>
      <c r="CQ343" s="94">
        <f t="shared" si="1916"/>
        <v>-1710466.9928296087</v>
      </c>
      <c r="CR343" s="94">
        <f t="shared" si="1916"/>
        <v>-1547338.7028296087</v>
      </c>
      <c r="CS343" s="94">
        <f t="shared" si="1916"/>
        <v>332985.54000000004</v>
      </c>
      <c r="CT343" s="94">
        <f t="shared" si="1916"/>
        <v>507303.33000000007</v>
      </c>
      <c r="CU343" s="94">
        <f t="shared" si="1916"/>
        <v>696795.68</v>
      </c>
      <c r="CV343" s="94">
        <f t="shared" ref="CV343:DH343" si="1917">CV336+CV342</f>
        <v>677953.64</v>
      </c>
      <c r="CW343" s="94">
        <f t="shared" si="1917"/>
        <v>690032.53</v>
      </c>
      <c r="CX343" s="94">
        <f t="shared" si="1917"/>
        <v>689454.27</v>
      </c>
      <c r="CY343" s="94">
        <f t="shared" si="1917"/>
        <v>689454.27</v>
      </c>
      <c r="CZ343" s="94">
        <f t="shared" si="1917"/>
        <v>2886303.9704722571</v>
      </c>
      <c r="DA343" s="94">
        <f t="shared" si="1917"/>
        <v>2606354.580472257</v>
      </c>
      <c r="DB343" s="94">
        <f t="shared" si="1917"/>
        <v>2346878.2304722569</v>
      </c>
      <c r="DC343" s="94">
        <f t="shared" si="1917"/>
        <v>2077538.8604722568</v>
      </c>
      <c r="DD343" s="94">
        <f t="shared" si="1917"/>
        <v>1816531.5204722567</v>
      </c>
      <c r="DE343" s="94">
        <f t="shared" si="1917"/>
        <v>1543652.6604722566</v>
      </c>
      <c r="DF343" s="94">
        <f t="shared" si="1917"/>
        <v>1292777.3204722565</v>
      </c>
      <c r="DG343" s="94">
        <f t="shared" si="1917"/>
        <v>985548.23047225643</v>
      </c>
      <c r="DH343" s="94">
        <f t="shared" si="1917"/>
        <v>640151.86047225643</v>
      </c>
      <c r="DI343" s="94">
        <f t="shared" si="1915"/>
        <v>368527.42047225643</v>
      </c>
      <c r="DJ343" s="94">
        <f t="shared" si="1915"/>
        <v>113435.76047225643</v>
      </c>
      <c r="DK343" s="94">
        <f t="shared" si="1915"/>
        <v>-154677.85952774357</v>
      </c>
      <c r="DL343" s="94">
        <f t="shared" si="1915"/>
        <v>5618640.8397361077</v>
      </c>
      <c r="DM343" s="94">
        <f t="shared" si="1915"/>
        <v>5150032.3397361077</v>
      </c>
      <c r="DN343" s="94">
        <f t="shared" si="1915"/>
        <v>4637197.3897361076</v>
      </c>
      <c r="DO343" s="94">
        <f t="shared" si="1915"/>
        <v>4078943.9497361076</v>
      </c>
      <c r="DP343" s="94">
        <f t="shared" si="1915"/>
        <v>3585074.0297361077</v>
      </c>
      <c r="DQ343" s="94">
        <f t="shared" si="1915"/>
        <v>3076695.0097361077</v>
      </c>
      <c r="DR343" s="94">
        <f t="shared" si="1915"/>
        <v>2519183.5097361077</v>
      </c>
      <c r="DS343" s="94">
        <f t="shared" si="1915"/>
        <v>1925996.0997361075</v>
      </c>
      <c r="DT343" s="94">
        <f t="shared" ref="DT343:DW343" si="1918">DT336+DT342</f>
        <v>1325479.3497361075</v>
      </c>
      <c r="DU343" s="94">
        <f t="shared" si="1918"/>
        <v>798661.69973610749</v>
      </c>
      <c r="DV343" s="94">
        <f t="shared" si="1918"/>
        <v>217766.59973610751</v>
      </c>
      <c r="DW343" s="94">
        <f t="shared" si="1918"/>
        <v>-306279.57026389247</v>
      </c>
      <c r="DX343" s="94">
        <f t="shared" ref="DX343:EG343" si="1919">DX336+DX342</f>
        <v>-348139.40026389249</v>
      </c>
      <c r="DY343" s="94">
        <f t="shared" si="1919"/>
        <v>-379709.03026389249</v>
      </c>
      <c r="DZ343" s="94">
        <f t="shared" si="1919"/>
        <v>-355450.97026389249</v>
      </c>
      <c r="EA343" s="94">
        <f t="shared" si="1919"/>
        <v>-315511.83026389248</v>
      </c>
      <c r="EB343" s="94">
        <f t="shared" si="1919"/>
        <v>-282071.47026389249</v>
      </c>
      <c r="EC343" s="94">
        <f t="shared" si="1919"/>
        <v>-245989.12026389249</v>
      </c>
      <c r="ED343" s="94">
        <f t="shared" si="1919"/>
        <v>-209527.55026389248</v>
      </c>
      <c r="EE343" s="94">
        <f t="shared" si="1919"/>
        <v>-171130.07026389247</v>
      </c>
      <c r="EF343" s="94">
        <f t="shared" si="1919"/>
        <v>-128235.36026389248</v>
      </c>
      <c r="EG343" s="94">
        <f t="shared" si="1919"/>
        <v>-91888.640263892477</v>
      </c>
      <c r="EH343" s="94">
        <f t="shared" ref="EH343:EI343" si="1920">EH336+EH342</f>
        <v>-54114.26261250527</v>
      </c>
      <c r="EI343" s="94">
        <f t="shared" si="1920"/>
        <v>-20089.41593476179</v>
      </c>
    </row>
    <row r="344" spans="1:139" x14ac:dyDescent="0.2">
      <c r="A344" s="92"/>
      <c r="B344" s="92"/>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91"/>
      <c r="AN344" s="91"/>
      <c r="AO344" s="91"/>
      <c r="AP344" s="91"/>
      <c r="AQ344" s="91"/>
      <c r="AR344" s="91"/>
      <c r="AS344" s="91"/>
      <c r="AT344" s="91"/>
      <c r="AU344" s="91"/>
      <c r="AV344" s="91"/>
      <c r="AW344" s="91"/>
      <c r="AX344" s="91"/>
      <c r="AY344" s="91"/>
      <c r="AZ344" s="91"/>
      <c r="BA344" s="91"/>
      <c r="BB344" s="91"/>
      <c r="BC344" s="91"/>
      <c r="BD344" s="91"/>
      <c r="BE344" s="91"/>
      <c r="BF344" s="91"/>
      <c r="BG344" s="91"/>
      <c r="BH344" s="91"/>
      <c r="BI344" s="91"/>
      <c r="BJ344" s="91"/>
      <c r="BK344" s="91"/>
      <c r="BL344" s="91"/>
      <c r="BM344" s="91"/>
      <c r="BN344" s="91"/>
      <c r="BO344" s="91"/>
      <c r="BP344" s="91"/>
      <c r="BQ344" s="91"/>
      <c r="BR344" s="91"/>
      <c r="BS344" s="91"/>
      <c r="BT344" s="91"/>
      <c r="BU344" s="91"/>
      <c r="BV344" s="91"/>
      <c r="BW344" s="91"/>
      <c r="BX344" s="91"/>
      <c r="BY344" s="91"/>
      <c r="BZ344" s="91"/>
      <c r="CA344" s="91"/>
      <c r="CB344" s="91"/>
      <c r="CC344" s="91"/>
      <c r="CD344" s="91"/>
      <c r="CE344" s="91"/>
      <c r="CF344" s="91"/>
      <c r="CG344" s="91"/>
      <c r="CH344" s="91"/>
      <c r="CI344" s="91"/>
      <c r="CJ344" s="91"/>
      <c r="CK344" s="91"/>
      <c r="CL344" s="91"/>
      <c r="CM344" s="91"/>
      <c r="CN344" s="91"/>
      <c r="CO344" s="91"/>
      <c r="CP344" s="91"/>
      <c r="CQ344" s="91"/>
      <c r="CR344" s="91"/>
      <c r="CS344" s="91"/>
      <c r="CT344" s="91"/>
      <c r="CU344" s="91"/>
      <c r="CV344" s="91"/>
      <c r="CW344" s="91"/>
      <c r="CX344" s="91"/>
      <c r="CY344" s="91"/>
      <c r="CZ344" s="91"/>
      <c r="DA344" s="91"/>
      <c r="DB344" s="91"/>
      <c r="DC344" s="91"/>
      <c r="DD344" s="91"/>
      <c r="DE344" s="91"/>
      <c r="DF344" s="91"/>
      <c r="DG344" s="91"/>
      <c r="DH344" s="91"/>
      <c r="DI344" s="91"/>
      <c r="DJ344" s="91"/>
      <c r="DK344" s="91"/>
      <c r="DL344" s="91"/>
      <c r="DM344" s="91"/>
      <c r="DN344" s="91"/>
      <c r="DO344" s="91"/>
      <c r="DP344" s="91"/>
      <c r="DQ344" s="91"/>
      <c r="DR344" s="91"/>
      <c r="DS344" s="91"/>
      <c r="DT344" s="91"/>
      <c r="DU344" s="91"/>
      <c r="DV344" s="91"/>
      <c r="DW344" s="91"/>
      <c r="DX344" s="91"/>
      <c r="DY344" s="91"/>
      <c r="DZ344" s="91"/>
      <c r="EA344" s="91"/>
      <c r="EB344" s="91"/>
      <c r="EC344" s="91"/>
      <c r="ED344" s="91"/>
      <c r="EE344" s="91"/>
      <c r="EF344" s="91"/>
      <c r="EG344" s="91"/>
      <c r="EH344" s="91"/>
      <c r="EI344" s="91"/>
    </row>
    <row r="345" spans="1:139" ht="10.5" x14ac:dyDescent="0.25">
      <c r="A345" s="5" t="s">
        <v>157</v>
      </c>
      <c r="B345" s="92"/>
      <c r="C345" s="91">
        <v>18237501</v>
      </c>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91"/>
      <c r="AN345" s="91"/>
      <c r="AO345" s="91"/>
      <c r="AP345" s="91"/>
      <c r="AQ345" s="91"/>
      <c r="AR345" s="91"/>
      <c r="AS345" s="91"/>
      <c r="AT345" s="91"/>
      <c r="AU345" s="91"/>
      <c r="AV345" s="91"/>
      <c r="AW345" s="91"/>
      <c r="AX345" s="91"/>
      <c r="AY345" s="91"/>
      <c r="AZ345" s="91"/>
      <c r="BA345" s="91"/>
      <c r="BB345" s="91"/>
      <c r="BC345" s="91"/>
      <c r="BD345" s="91"/>
      <c r="BE345" s="91"/>
      <c r="BF345" s="91"/>
      <c r="BG345" s="91"/>
      <c r="BH345" s="91"/>
      <c r="BI345" s="91"/>
      <c r="BJ345" s="91"/>
      <c r="BK345" s="91"/>
      <c r="BL345" s="91"/>
      <c r="BM345" s="91"/>
      <c r="BN345" s="91"/>
      <c r="BO345" s="91"/>
      <c r="BP345" s="91"/>
      <c r="BQ345" s="91"/>
      <c r="BR345" s="91"/>
      <c r="BS345" s="91"/>
      <c r="BT345" s="91"/>
      <c r="BU345" s="91"/>
      <c r="BV345" s="91"/>
      <c r="BW345" s="91"/>
      <c r="BX345" s="91"/>
      <c r="BY345" s="91"/>
      <c r="BZ345" s="91"/>
      <c r="CA345" s="91"/>
      <c r="CB345" s="91"/>
      <c r="CC345" s="91"/>
      <c r="CD345" s="91"/>
      <c r="CE345" s="91"/>
      <c r="CF345" s="91"/>
      <c r="CG345" s="91"/>
      <c r="DV345" s="92"/>
      <c r="DW345" s="92"/>
      <c r="DX345" s="92"/>
      <c r="DY345" s="92"/>
      <c r="DZ345" s="92"/>
      <c r="EA345" s="92"/>
      <c r="EB345" s="92"/>
      <c r="EC345" s="92"/>
      <c r="ED345" s="92"/>
      <c r="EE345" s="92"/>
      <c r="EF345" s="92"/>
      <c r="EG345" s="92"/>
      <c r="EH345" s="92"/>
      <c r="EI345" s="92"/>
    </row>
    <row r="346" spans="1:139" x14ac:dyDescent="0.2">
      <c r="A346" s="92"/>
      <c r="B346" s="92" t="s">
        <v>149</v>
      </c>
      <c r="C346" s="91">
        <v>25400901</v>
      </c>
      <c r="D346" s="94">
        <f t="shared" ref="D346:AI346" si="1921">C353</f>
        <v>0</v>
      </c>
      <c r="E346" s="94">
        <f t="shared" si="1921"/>
        <v>0</v>
      </c>
      <c r="F346" s="94">
        <f t="shared" si="1921"/>
        <v>0</v>
      </c>
      <c r="G346" s="94">
        <f t="shared" si="1921"/>
        <v>0</v>
      </c>
      <c r="H346" s="94">
        <f t="shared" si="1921"/>
        <v>0</v>
      </c>
      <c r="I346" s="94">
        <f t="shared" si="1921"/>
        <v>0</v>
      </c>
      <c r="J346" s="94">
        <f t="shared" si="1921"/>
        <v>0</v>
      </c>
      <c r="K346" s="94">
        <f t="shared" si="1921"/>
        <v>0</v>
      </c>
      <c r="L346" s="94">
        <f t="shared" si="1921"/>
        <v>0</v>
      </c>
      <c r="M346" s="94">
        <f t="shared" si="1921"/>
        <v>0</v>
      </c>
      <c r="N346" s="94">
        <f t="shared" si="1921"/>
        <v>0</v>
      </c>
      <c r="O346" s="94">
        <f t="shared" si="1921"/>
        <v>0</v>
      </c>
      <c r="P346" s="94">
        <f t="shared" si="1921"/>
        <v>0</v>
      </c>
      <c r="Q346" s="94">
        <f t="shared" si="1921"/>
        <v>0</v>
      </c>
      <c r="R346" s="94">
        <f t="shared" si="1921"/>
        <v>0</v>
      </c>
      <c r="S346" s="94">
        <f t="shared" si="1921"/>
        <v>0</v>
      </c>
      <c r="T346" s="94">
        <f t="shared" si="1921"/>
        <v>0</v>
      </c>
      <c r="U346" s="94">
        <f t="shared" si="1921"/>
        <v>0</v>
      </c>
      <c r="V346" s="94">
        <f t="shared" si="1921"/>
        <v>0</v>
      </c>
      <c r="W346" s="94">
        <f t="shared" si="1921"/>
        <v>0</v>
      </c>
      <c r="X346" s="94">
        <f t="shared" si="1921"/>
        <v>0</v>
      </c>
      <c r="Y346" s="94">
        <f t="shared" si="1921"/>
        <v>0</v>
      </c>
      <c r="Z346" s="94">
        <f t="shared" si="1921"/>
        <v>0</v>
      </c>
      <c r="AA346" s="94">
        <f t="shared" si="1921"/>
        <v>0</v>
      </c>
      <c r="AB346" s="94">
        <f t="shared" si="1921"/>
        <v>0</v>
      </c>
      <c r="AC346" s="94">
        <f t="shared" si="1921"/>
        <v>0</v>
      </c>
      <c r="AD346" s="94">
        <f t="shared" si="1921"/>
        <v>0</v>
      </c>
      <c r="AE346" s="94">
        <f t="shared" si="1921"/>
        <v>0</v>
      </c>
      <c r="AF346" s="94">
        <f t="shared" si="1921"/>
        <v>0</v>
      </c>
      <c r="AG346" s="94">
        <f t="shared" si="1921"/>
        <v>0</v>
      </c>
      <c r="AH346" s="94">
        <f t="shared" si="1921"/>
        <v>0</v>
      </c>
      <c r="AI346" s="94">
        <f t="shared" si="1921"/>
        <v>0</v>
      </c>
      <c r="AJ346" s="94">
        <f t="shared" ref="AJ346:BO346" si="1922">AI353</f>
        <v>0</v>
      </c>
      <c r="AK346" s="94">
        <f t="shared" si="1922"/>
        <v>0</v>
      </c>
      <c r="AL346" s="94">
        <f t="shared" si="1922"/>
        <v>0</v>
      </c>
      <c r="AM346" s="94">
        <f t="shared" si="1922"/>
        <v>0</v>
      </c>
      <c r="AN346" s="94">
        <f t="shared" si="1922"/>
        <v>0</v>
      </c>
      <c r="AO346" s="94">
        <f t="shared" si="1922"/>
        <v>0</v>
      </c>
      <c r="AP346" s="94">
        <f t="shared" si="1922"/>
        <v>0</v>
      </c>
      <c r="AQ346" s="94">
        <f t="shared" si="1922"/>
        <v>0</v>
      </c>
      <c r="AR346" s="94">
        <f t="shared" si="1922"/>
        <v>0</v>
      </c>
      <c r="AS346" s="94">
        <f t="shared" si="1922"/>
        <v>0</v>
      </c>
      <c r="AT346" s="94">
        <f t="shared" si="1922"/>
        <v>0</v>
      </c>
      <c r="AU346" s="94">
        <f t="shared" si="1922"/>
        <v>0</v>
      </c>
      <c r="AV346" s="94">
        <f t="shared" si="1922"/>
        <v>0</v>
      </c>
      <c r="AW346" s="94">
        <f t="shared" si="1922"/>
        <v>0</v>
      </c>
      <c r="AX346" s="94">
        <f t="shared" si="1922"/>
        <v>0</v>
      </c>
      <c r="AY346" s="94">
        <f t="shared" si="1922"/>
        <v>0</v>
      </c>
      <c r="AZ346" s="94">
        <f t="shared" si="1922"/>
        <v>0</v>
      </c>
      <c r="BA346" s="94">
        <f t="shared" si="1922"/>
        <v>0</v>
      </c>
      <c r="BB346" s="94">
        <f t="shared" si="1922"/>
        <v>0</v>
      </c>
      <c r="BC346" s="94">
        <f t="shared" si="1922"/>
        <v>0</v>
      </c>
      <c r="BD346" s="94">
        <f t="shared" si="1922"/>
        <v>0</v>
      </c>
      <c r="BE346" s="94">
        <f t="shared" si="1922"/>
        <v>0</v>
      </c>
      <c r="BF346" s="94">
        <f t="shared" si="1922"/>
        <v>0</v>
      </c>
      <c r="BG346" s="94">
        <f t="shared" si="1922"/>
        <v>0</v>
      </c>
      <c r="BH346" s="94">
        <f t="shared" si="1922"/>
        <v>0</v>
      </c>
      <c r="BI346" s="94">
        <f t="shared" si="1922"/>
        <v>0</v>
      </c>
      <c r="BJ346" s="94">
        <f t="shared" si="1922"/>
        <v>0</v>
      </c>
      <c r="BK346" s="94">
        <f t="shared" si="1922"/>
        <v>0</v>
      </c>
      <c r="BL346" s="94">
        <f t="shared" si="1922"/>
        <v>0</v>
      </c>
      <c r="BM346" s="94">
        <f t="shared" si="1922"/>
        <v>0</v>
      </c>
      <c r="BN346" s="94">
        <f t="shared" si="1922"/>
        <v>0</v>
      </c>
      <c r="BO346" s="94">
        <f t="shared" si="1922"/>
        <v>0</v>
      </c>
      <c r="BP346" s="94">
        <f t="shared" ref="BP346:CI346" si="1923">BO353</f>
        <v>0</v>
      </c>
      <c r="BQ346" s="94">
        <f t="shared" si="1923"/>
        <v>130096.76317974</v>
      </c>
      <c r="BR346" s="94">
        <f t="shared" si="1923"/>
        <v>121871.23317974</v>
      </c>
      <c r="BS346" s="94">
        <f t="shared" si="1923"/>
        <v>111347.74317973999</v>
      </c>
      <c r="BT346" s="94">
        <f t="shared" si="1923"/>
        <v>102187.65317973999</v>
      </c>
      <c r="BU346" s="94">
        <f t="shared" si="1923"/>
        <v>93201.66317973999</v>
      </c>
      <c r="BV346" s="94">
        <f t="shared" si="1923"/>
        <v>84288.153179739995</v>
      </c>
      <c r="BW346" s="94">
        <f t="shared" si="1923"/>
        <v>76315.563179739998</v>
      </c>
      <c r="BX346" s="94">
        <f t="shared" si="1923"/>
        <v>66995.943179740003</v>
      </c>
      <c r="BY346" s="94">
        <f t="shared" si="1923"/>
        <v>17210.039409934427</v>
      </c>
      <c r="BZ346" s="94">
        <f t="shared" si="1923"/>
        <v>14116.583799305616</v>
      </c>
      <c r="CA346" s="94">
        <f t="shared" si="1923"/>
        <v>11197.0568856437</v>
      </c>
      <c r="CB346" s="94">
        <f t="shared" si="1923"/>
        <v>2665.7858874268823</v>
      </c>
      <c r="CC346" s="94">
        <f t="shared" si="1923"/>
        <v>362597.55893887219</v>
      </c>
      <c r="CD346" s="94">
        <f t="shared" si="1923"/>
        <v>333208.08665574744</v>
      </c>
      <c r="CE346" s="94">
        <f t="shared" si="1923"/>
        <v>300201.37857416074</v>
      </c>
      <c r="CF346" s="94">
        <f t="shared" si="1923"/>
        <v>273763.34826788818</v>
      </c>
      <c r="CG346" s="94">
        <f t="shared" si="1923"/>
        <v>234227.39511701846</v>
      </c>
      <c r="CH346" s="94">
        <f t="shared" si="1923"/>
        <v>207100.38774819119</v>
      </c>
      <c r="CI346" s="94">
        <f t="shared" si="1923"/>
        <v>187490.54393405898</v>
      </c>
      <c r="CJ346" s="94">
        <f t="shared" ref="CJ346" si="1924">CI353</f>
        <v>142463.25155067415</v>
      </c>
      <c r="CK346" s="94">
        <f t="shared" ref="CK346" si="1925">CJ353</f>
        <v>112780.78155067415</v>
      </c>
      <c r="CL346" s="94">
        <f t="shared" ref="CL346" si="1926">CK353</f>
        <v>87442.68155067414</v>
      </c>
      <c r="CM346" s="94">
        <f t="shared" ref="CM346" si="1927">CL353</f>
        <v>57407.43155067414</v>
      </c>
      <c r="CN346" s="94">
        <f t="shared" ref="CN346" si="1928">CM353</f>
        <v>33709.201550674145</v>
      </c>
      <c r="CO346" s="94">
        <f t="shared" ref="CO346" si="1929">CN353</f>
        <v>-17114.13953524216</v>
      </c>
      <c r="CP346" s="94">
        <f t="shared" ref="CP346" si="1930">CO353</f>
        <v>-16456.089535242161</v>
      </c>
      <c r="CQ346" s="94">
        <f t="shared" ref="CQ346" si="1931">CP353</f>
        <v>-15103.079535242161</v>
      </c>
      <c r="CR346" s="94">
        <f t="shared" ref="CR346" si="1932">CQ353</f>
        <v>-13938.949535242162</v>
      </c>
      <c r="CS346" s="94">
        <f t="shared" ref="CS346" si="1933">CR353</f>
        <v>-12804.449535242162</v>
      </c>
      <c r="CT346" s="94">
        <f t="shared" ref="CT346" si="1934">CS353</f>
        <v>1397.83</v>
      </c>
      <c r="CU346" s="94">
        <f t="shared" ref="CU346" si="1935">CT353</f>
        <v>1397.83</v>
      </c>
      <c r="CV346" s="94">
        <f t="shared" ref="CV346" si="1936">CU353</f>
        <v>1397.83</v>
      </c>
      <c r="CW346" s="94">
        <f t="shared" ref="CW346" si="1937">CV353</f>
        <v>1397.83</v>
      </c>
      <c r="CX346" s="94">
        <f t="shared" ref="CX346" si="1938">CW353</f>
        <v>1397.83</v>
      </c>
      <c r="CY346" s="94">
        <f t="shared" ref="CY346" si="1939">CX353</f>
        <v>1397.83</v>
      </c>
      <c r="CZ346" s="94">
        <f t="shared" ref="CZ346" si="1940">CY353</f>
        <v>1397.83</v>
      </c>
      <c r="DA346" s="94">
        <f t="shared" ref="DA346" si="1941">CZ353</f>
        <v>0</v>
      </c>
      <c r="DB346" s="94">
        <f t="shared" ref="DB346" si="1942">DA353</f>
        <v>0</v>
      </c>
      <c r="DC346" s="94">
        <f t="shared" ref="DC346" si="1943">DB353</f>
        <v>0</v>
      </c>
      <c r="DD346" s="94">
        <f t="shared" ref="DD346" si="1944">DC353</f>
        <v>0</v>
      </c>
      <c r="DE346" s="94">
        <f t="shared" ref="DE346" si="1945">DD353</f>
        <v>0</v>
      </c>
      <c r="DF346" s="94">
        <f t="shared" ref="DF346" si="1946">DE353</f>
        <v>0</v>
      </c>
      <c r="DG346" s="94">
        <f t="shared" ref="DG346" si="1947">DF353</f>
        <v>0</v>
      </c>
      <c r="DH346" s="94">
        <f t="shared" ref="DH346" si="1948">DG353</f>
        <v>0</v>
      </c>
      <c r="DI346" s="94">
        <f t="shared" ref="DI346" si="1949">DH353</f>
        <v>0</v>
      </c>
      <c r="DJ346" s="94">
        <f t="shared" ref="DJ346" si="1950">DI353</f>
        <v>0</v>
      </c>
      <c r="DK346" s="94">
        <f t="shared" ref="DK346" si="1951">DJ353</f>
        <v>0</v>
      </c>
      <c r="DL346" s="94">
        <f t="shared" ref="DL346" si="1952">DK353</f>
        <v>0</v>
      </c>
      <c r="DM346" s="94">
        <f t="shared" ref="DM346" si="1953">DL353</f>
        <v>0</v>
      </c>
      <c r="DN346" s="94">
        <f t="shared" ref="DN346" si="1954">DM353</f>
        <v>0</v>
      </c>
      <c r="DO346" s="94">
        <f t="shared" ref="DO346" si="1955">DN353</f>
        <v>0</v>
      </c>
      <c r="DP346" s="94">
        <f t="shared" ref="DP346" si="1956">DO353</f>
        <v>0</v>
      </c>
      <c r="DQ346" s="94">
        <f t="shared" ref="DQ346" si="1957">DP353</f>
        <v>0</v>
      </c>
      <c r="DR346" s="94">
        <f t="shared" ref="DR346" si="1958">DQ353</f>
        <v>0</v>
      </c>
      <c r="DS346" s="94">
        <f t="shared" ref="DS346" si="1959">DR353</f>
        <v>0</v>
      </c>
      <c r="DT346" s="94">
        <f t="shared" ref="DT346" si="1960">DS353</f>
        <v>0</v>
      </c>
      <c r="DU346" s="94">
        <f t="shared" ref="DU346" si="1961">DT353</f>
        <v>0</v>
      </c>
      <c r="DV346" s="94">
        <f t="shared" ref="DV346" si="1962">DU353</f>
        <v>0</v>
      </c>
      <c r="DW346" s="94">
        <f t="shared" ref="DW346" si="1963">DV353</f>
        <v>0</v>
      </c>
      <c r="DX346" s="94">
        <f t="shared" ref="DX346" si="1964">DW353</f>
        <v>0</v>
      </c>
      <c r="DY346" s="94">
        <f t="shared" ref="DY346" si="1965">DX353</f>
        <v>0</v>
      </c>
      <c r="DZ346" s="94">
        <f t="shared" ref="DZ346" si="1966">DY353</f>
        <v>0</v>
      </c>
      <c r="EA346" s="94">
        <f t="shared" ref="EA346" si="1967">DZ353</f>
        <v>0</v>
      </c>
      <c r="EB346" s="94">
        <f t="shared" ref="EB346" si="1968">EA353</f>
        <v>0</v>
      </c>
      <c r="EC346" s="94">
        <f t="shared" ref="EC346" si="1969">EB353</f>
        <v>0</v>
      </c>
      <c r="ED346" s="94">
        <f t="shared" ref="ED346" si="1970">EC353</f>
        <v>0</v>
      </c>
      <c r="EE346" s="94">
        <f t="shared" ref="EE346" si="1971">ED353</f>
        <v>0</v>
      </c>
      <c r="EF346" s="94">
        <f t="shared" ref="EF346" si="1972">EE353</f>
        <v>0</v>
      </c>
      <c r="EG346" s="94">
        <f t="shared" ref="EG346" si="1973">EF353</f>
        <v>0</v>
      </c>
      <c r="EH346" s="94">
        <f t="shared" ref="EH346" si="1974">EG353</f>
        <v>0</v>
      </c>
      <c r="EI346" s="94">
        <f t="shared" ref="EI346" si="1975">EH353</f>
        <v>0</v>
      </c>
    </row>
    <row r="347" spans="1:139" x14ac:dyDescent="0.2">
      <c r="A347" s="92"/>
      <c r="B347" s="92" t="s">
        <v>150</v>
      </c>
      <c r="C347" s="91"/>
      <c r="D347" s="22">
        <v>0</v>
      </c>
      <c r="E347" s="22">
        <v>0</v>
      </c>
      <c r="F347" s="22">
        <v>0</v>
      </c>
      <c r="G347" s="22">
        <v>0</v>
      </c>
      <c r="H347" s="22">
        <v>0</v>
      </c>
      <c r="I347" s="22">
        <v>0</v>
      </c>
      <c r="J347" s="22">
        <v>0</v>
      </c>
      <c r="K347" s="22">
        <v>0</v>
      </c>
      <c r="L347" s="22">
        <v>0</v>
      </c>
      <c r="M347" s="22">
        <v>0</v>
      </c>
      <c r="N347" s="22">
        <v>0</v>
      </c>
      <c r="O347" s="22">
        <v>0</v>
      </c>
      <c r="P347" s="22">
        <v>0</v>
      </c>
      <c r="Q347" s="22">
        <v>0</v>
      </c>
      <c r="R347" s="22">
        <v>0</v>
      </c>
      <c r="S347" s="22">
        <v>0</v>
      </c>
      <c r="T347" s="22">
        <v>0</v>
      </c>
      <c r="U347" s="22">
        <v>0</v>
      </c>
      <c r="V347" s="22">
        <v>0</v>
      </c>
      <c r="W347" s="22">
        <v>0</v>
      </c>
      <c r="X347" s="22">
        <v>0</v>
      </c>
      <c r="Y347" s="22">
        <v>0</v>
      </c>
      <c r="Z347" s="22">
        <v>0</v>
      </c>
      <c r="AA347" s="22">
        <v>0</v>
      </c>
      <c r="AB347" s="22">
        <v>0</v>
      </c>
      <c r="AC347" s="22">
        <v>0</v>
      </c>
      <c r="AD347" s="22">
        <v>0</v>
      </c>
      <c r="AE347" s="22">
        <v>0</v>
      </c>
      <c r="AF347" s="22">
        <v>0</v>
      </c>
      <c r="AG347" s="22">
        <v>0</v>
      </c>
      <c r="AH347" s="22">
        <v>0</v>
      </c>
      <c r="AI347" s="22">
        <v>0</v>
      </c>
      <c r="AJ347" s="22">
        <v>0</v>
      </c>
      <c r="AK347" s="22">
        <v>0</v>
      </c>
      <c r="AL347" s="22">
        <v>0</v>
      </c>
      <c r="AM347" s="22">
        <v>0</v>
      </c>
      <c r="AN347" s="22">
        <v>0</v>
      </c>
      <c r="AO347" s="22">
        <v>0</v>
      </c>
      <c r="AP347" s="22">
        <v>0</v>
      </c>
      <c r="AQ347" s="22">
        <v>0</v>
      </c>
      <c r="AR347" s="22">
        <v>0</v>
      </c>
      <c r="AS347" s="22">
        <v>0</v>
      </c>
      <c r="AT347" s="22">
        <v>0</v>
      </c>
      <c r="AU347" s="22">
        <v>0</v>
      </c>
      <c r="AV347" s="22">
        <v>0</v>
      </c>
      <c r="AW347" s="22">
        <v>0</v>
      </c>
      <c r="AX347" s="22">
        <v>0</v>
      </c>
      <c r="AY347" s="22">
        <v>0</v>
      </c>
      <c r="AZ347" s="22">
        <v>0</v>
      </c>
      <c r="BA347" s="22">
        <v>0</v>
      </c>
      <c r="BB347" s="22">
        <v>0</v>
      </c>
      <c r="BC347" s="22">
        <v>0</v>
      </c>
      <c r="BD347" s="22">
        <v>0</v>
      </c>
      <c r="BE347" s="22">
        <v>0</v>
      </c>
      <c r="BF347" s="22">
        <v>0</v>
      </c>
      <c r="BG347" s="22">
        <v>0</v>
      </c>
      <c r="BH347" s="22">
        <v>0</v>
      </c>
      <c r="BI347" s="22">
        <v>0</v>
      </c>
      <c r="BJ347" s="22">
        <v>0</v>
      </c>
      <c r="BK347" s="22">
        <v>0</v>
      </c>
      <c r="BL347" s="22">
        <v>0</v>
      </c>
      <c r="BM347" s="22">
        <v>0</v>
      </c>
      <c r="BN347" s="22">
        <v>0</v>
      </c>
      <c r="BO347" s="22">
        <v>0</v>
      </c>
      <c r="BP347" s="22">
        <v>136559.73317974</v>
      </c>
      <c r="BQ347" s="22">
        <v>0</v>
      </c>
      <c r="BR347" s="22">
        <v>0</v>
      </c>
      <c r="BS347" s="22">
        <v>0</v>
      </c>
      <c r="BT347" s="22">
        <v>0</v>
      </c>
      <c r="BU347" s="22">
        <v>0</v>
      </c>
      <c r="BV347" s="22">
        <v>0</v>
      </c>
      <c r="BW347" s="22">
        <v>0</v>
      </c>
      <c r="BX347" s="22">
        <v>0</v>
      </c>
      <c r="BY347" s="22">
        <v>0</v>
      </c>
      <c r="BZ347" s="22">
        <v>0</v>
      </c>
      <c r="CA347" s="22">
        <v>0</v>
      </c>
      <c r="CB347" s="22">
        <v>1311399.7633706196</v>
      </c>
      <c r="CC347" s="22">
        <v>0</v>
      </c>
      <c r="CD347" s="22">
        <v>0</v>
      </c>
      <c r="CE347" s="22">
        <v>0</v>
      </c>
      <c r="CF347" s="22">
        <v>0</v>
      </c>
      <c r="CG347" s="22">
        <v>0</v>
      </c>
      <c r="CH347" s="22">
        <v>0</v>
      </c>
      <c r="CI347" s="22">
        <v>0</v>
      </c>
      <c r="CJ347" s="22">
        <v>0</v>
      </c>
      <c r="CK347" s="22">
        <v>0</v>
      </c>
      <c r="CL347" s="22">
        <v>0</v>
      </c>
      <c r="CM347" s="22">
        <v>0</v>
      </c>
      <c r="CN347" s="22">
        <v>-44189.871085916304</v>
      </c>
      <c r="CO347" s="22">
        <v>0</v>
      </c>
      <c r="CP347" s="22">
        <v>0</v>
      </c>
      <c r="CQ347" s="22">
        <v>0</v>
      </c>
      <c r="CR347" s="22">
        <v>0</v>
      </c>
      <c r="CS347" s="22">
        <v>0</v>
      </c>
      <c r="CT347" s="22">
        <v>0</v>
      </c>
      <c r="CU347" s="22">
        <v>0</v>
      </c>
      <c r="CV347" s="22">
        <v>0</v>
      </c>
      <c r="CW347" s="22">
        <v>0</v>
      </c>
      <c r="CX347" s="22">
        <v>0</v>
      </c>
      <c r="CY347" s="22">
        <v>0</v>
      </c>
      <c r="CZ347" s="22">
        <v>0</v>
      </c>
      <c r="DA347" s="22">
        <v>0</v>
      </c>
      <c r="DB347" s="22">
        <v>0</v>
      </c>
      <c r="DC347" s="22">
        <v>0</v>
      </c>
      <c r="DD347" s="22">
        <v>0</v>
      </c>
      <c r="DE347" s="22">
        <v>0</v>
      </c>
      <c r="DF347" s="22">
        <v>0</v>
      </c>
      <c r="DG347" s="22">
        <v>0</v>
      </c>
      <c r="DH347" s="22">
        <v>0</v>
      </c>
      <c r="DI347" s="22">
        <v>0</v>
      </c>
      <c r="DJ347" s="22">
        <v>0</v>
      </c>
      <c r="DK347" s="22">
        <v>0</v>
      </c>
      <c r="DL347" s="22">
        <v>0</v>
      </c>
      <c r="DM347" s="22">
        <v>0</v>
      </c>
      <c r="DN347" s="22">
        <v>0</v>
      </c>
      <c r="DO347" s="22">
        <v>0</v>
      </c>
      <c r="DP347" s="22">
        <v>0</v>
      </c>
      <c r="DQ347" s="22">
        <v>0</v>
      </c>
      <c r="DR347" s="22">
        <v>0</v>
      </c>
      <c r="DS347" s="22">
        <v>0</v>
      </c>
      <c r="DT347" s="22">
        <v>0</v>
      </c>
      <c r="DU347" s="22">
        <v>0</v>
      </c>
      <c r="DV347" s="22">
        <v>0</v>
      </c>
      <c r="DW347" s="22">
        <v>0</v>
      </c>
      <c r="DX347" s="22">
        <v>0</v>
      </c>
      <c r="DY347" s="22">
        <v>0</v>
      </c>
      <c r="DZ347" s="22">
        <v>0</v>
      </c>
      <c r="EA347" s="22">
        <v>0</v>
      </c>
      <c r="EB347" s="22">
        <v>0</v>
      </c>
      <c r="EC347" s="22">
        <v>0</v>
      </c>
      <c r="ED347" s="22">
        <v>0</v>
      </c>
      <c r="EE347" s="22">
        <v>0</v>
      </c>
      <c r="EF347" s="22">
        <v>0</v>
      </c>
      <c r="EG347" s="22">
        <v>0</v>
      </c>
      <c r="EH347" s="22">
        <v>0</v>
      </c>
      <c r="EI347" s="22">
        <v>0</v>
      </c>
    </row>
    <row r="348" spans="1:139" x14ac:dyDescent="0.2">
      <c r="A348" s="92"/>
      <c r="B348" s="90" t="s">
        <v>289</v>
      </c>
      <c r="C348" s="91"/>
      <c r="D348" s="22">
        <v>0</v>
      </c>
      <c r="E348" s="22">
        <v>0</v>
      </c>
      <c r="F348" s="22">
        <v>0</v>
      </c>
      <c r="G348" s="22">
        <v>0</v>
      </c>
      <c r="H348" s="22">
        <v>0</v>
      </c>
      <c r="I348" s="22">
        <v>0</v>
      </c>
      <c r="J348" s="22">
        <v>0</v>
      </c>
      <c r="K348" s="22">
        <v>0</v>
      </c>
      <c r="L348" s="22">
        <v>0</v>
      </c>
      <c r="M348" s="22">
        <v>0</v>
      </c>
      <c r="N348" s="22">
        <v>0</v>
      </c>
      <c r="O348" s="22">
        <v>0</v>
      </c>
      <c r="P348" s="22">
        <v>0</v>
      </c>
      <c r="Q348" s="22">
        <v>0</v>
      </c>
      <c r="R348" s="22">
        <v>0</v>
      </c>
      <c r="S348" s="22">
        <v>0</v>
      </c>
      <c r="T348" s="22">
        <v>0</v>
      </c>
      <c r="U348" s="22">
        <v>0</v>
      </c>
      <c r="V348" s="22">
        <v>0</v>
      </c>
      <c r="W348" s="22">
        <v>0</v>
      </c>
      <c r="X348" s="22">
        <v>0</v>
      </c>
      <c r="Y348" s="22">
        <v>0</v>
      </c>
      <c r="Z348" s="22">
        <v>0</v>
      </c>
      <c r="AA348" s="22">
        <v>0</v>
      </c>
      <c r="AB348" s="22">
        <v>0</v>
      </c>
      <c r="AC348" s="22">
        <v>0</v>
      </c>
      <c r="AD348" s="22">
        <v>0</v>
      </c>
      <c r="AE348" s="22">
        <v>0</v>
      </c>
      <c r="AF348" s="22">
        <v>0</v>
      </c>
      <c r="AG348" s="22">
        <v>0</v>
      </c>
      <c r="AH348" s="22">
        <v>0</v>
      </c>
      <c r="AI348" s="22">
        <v>0</v>
      </c>
      <c r="AJ348" s="22">
        <v>0</v>
      </c>
      <c r="AK348" s="22">
        <v>0</v>
      </c>
      <c r="AL348" s="22">
        <v>0</v>
      </c>
      <c r="AM348" s="22">
        <v>0</v>
      </c>
      <c r="AN348" s="22">
        <v>0</v>
      </c>
      <c r="AO348" s="22">
        <v>0</v>
      </c>
      <c r="AP348" s="22">
        <v>0</v>
      </c>
      <c r="AQ348" s="22">
        <v>0</v>
      </c>
      <c r="AR348" s="22">
        <v>0</v>
      </c>
      <c r="AS348" s="22">
        <v>0</v>
      </c>
      <c r="AT348" s="22">
        <v>0</v>
      </c>
      <c r="AU348" s="22">
        <v>0</v>
      </c>
      <c r="AV348" s="22">
        <v>0</v>
      </c>
      <c r="AW348" s="22">
        <v>0</v>
      </c>
      <c r="AX348" s="22">
        <v>0</v>
      </c>
      <c r="AY348" s="22">
        <v>0</v>
      </c>
      <c r="AZ348" s="22">
        <v>0</v>
      </c>
      <c r="BA348" s="22">
        <v>0</v>
      </c>
      <c r="BB348" s="22">
        <v>0</v>
      </c>
      <c r="BC348" s="22">
        <v>0</v>
      </c>
      <c r="BD348" s="22">
        <v>0</v>
      </c>
      <c r="BE348" s="22">
        <v>0</v>
      </c>
      <c r="BF348" s="22">
        <v>0</v>
      </c>
      <c r="BG348" s="22">
        <v>0</v>
      </c>
      <c r="BH348" s="22">
        <v>0</v>
      </c>
      <c r="BI348" s="22">
        <v>0</v>
      </c>
      <c r="BJ348" s="22">
        <v>0</v>
      </c>
      <c r="BK348" s="22">
        <v>0</v>
      </c>
      <c r="BL348" s="22">
        <v>0</v>
      </c>
      <c r="BM348" s="22">
        <v>0</v>
      </c>
      <c r="BN348" s="22">
        <v>0</v>
      </c>
      <c r="BO348" s="22">
        <v>0</v>
      </c>
      <c r="BP348" s="22">
        <v>0</v>
      </c>
      <c r="BQ348" s="22">
        <v>0</v>
      </c>
      <c r="BR348" s="22">
        <v>0</v>
      </c>
      <c r="BS348" s="22">
        <v>0</v>
      </c>
      <c r="BT348" s="22">
        <v>0</v>
      </c>
      <c r="BU348" s="22">
        <v>0</v>
      </c>
      <c r="BV348" s="22">
        <v>0</v>
      </c>
      <c r="BW348" s="22">
        <v>0</v>
      </c>
      <c r="BX348" s="22">
        <v>0</v>
      </c>
      <c r="BY348" s="22">
        <v>0</v>
      </c>
      <c r="BZ348" s="22">
        <v>0</v>
      </c>
      <c r="CA348" s="22">
        <v>0</v>
      </c>
      <c r="CB348" s="22">
        <v>0</v>
      </c>
      <c r="CC348" s="22">
        <v>0</v>
      </c>
      <c r="CD348" s="22">
        <v>0</v>
      </c>
      <c r="CE348" s="22">
        <v>0</v>
      </c>
      <c r="CF348" s="22">
        <v>0</v>
      </c>
      <c r="CG348" s="22">
        <v>0</v>
      </c>
      <c r="CH348" s="22">
        <v>0</v>
      </c>
      <c r="CI348" s="22">
        <v>0</v>
      </c>
      <c r="CJ348" s="22">
        <v>0</v>
      </c>
      <c r="CK348" s="22">
        <v>0</v>
      </c>
      <c r="CL348" s="22">
        <v>0</v>
      </c>
      <c r="CM348" s="22">
        <v>0</v>
      </c>
      <c r="CN348" s="22">
        <v>0</v>
      </c>
      <c r="CO348" s="22">
        <v>0</v>
      </c>
      <c r="CP348" s="22">
        <v>0</v>
      </c>
      <c r="CQ348" s="22">
        <v>0</v>
      </c>
      <c r="CR348" s="22">
        <v>0</v>
      </c>
      <c r="CS348" s="22">
        <v>13938.949535242162</v>
      </c>
      <c r="CT348" s="22">
        <v>0</v>
      </c>
      <c r="CU348" s="22">
        <v>0</v>
      </c>
      <c r="CV348" s="22">
        <v>0</v>
      </c>
      <c r="CW348" s="22">
        <v>0</v>
      </c>
      <c r="CX348" s="22">
        <v>0</v>
      </c>
      <c r="CY348" s="22">
        <v>0</v>
      </c>
      <c r="CZ348" s="22">
        <v>0</v>
      </c>
      <c r="DA348" s="22">
        <v>0</v>
      </c>
      <c r="DB348" s="22">
        <v>0</v>
      </c>
      <c r="DC348" s="22">
        <v>0</v>
      </c>
      <c r="DD348" s="22">
        <v>0</v>
      </c>
      <c r="DE348" s="22">
        <v>0</v>
      </c>
      <c r="DF348" s="22">
        <v>0</v>
      </c>
      <c r="DG348" s="22">
        <v>0</v>
      </c>
      <c r="DH348" s="22">
        <v>0</v>
      </c>
      <c r="DI348" s="22">
        <v>0</v>
      </c>
      <c r="DJ348" s="22">
        <v>0</v>
      </c>
      <c r="DK348" s="22">
        <v>0</v>
      </c>
      <c r="DL348" s="22">
        <v>0</v>
      </c>
      <c r="DM348" s="22">
        <v>0</v>
      </c>
      <c r="DN348" s="22">
        <v>0</v>
      </c>
      <c r="DO348" s="22">
        <v>0</v>
      </c>
      <c r="DP348" s="22">
        <v>0</v>
      </c>
      <c r="DQ348" s="22">
        <v>0</v>
      </c>
      <c r="DR348" s="22">
        <v>0</v>
      </c>
      <c r="DS348" s="22">
        <v>0</v>
      </c>
      <c r="DT348" s="22">
        <v>0</v>
      </c>
      <c r="DU348" s="22">
        <v>0</v>
      </c>
      <c r="DV348" s="22">
        <v>0</v>
      </c>
      <c r="DW348" s="22">
        <v>0</v>
      </c>
      <c r="DX348" s="22">
        <v>0</v>
      </c>
      <c r="DY348" s="22">
        <v>0</v>
      </c>
      <c r="DZ348" s="22">
        <v>0</v>
      </c>
      <c r="EA348" s="22">
        <v>0</v>
      </c>
      <c r="EB348" s="22">
        <v>0</v>
      </c>
      <c r="EC348" s="22">
        <v>0</v>
      </c>
      <c r="ED348" s="22">
        <v>0</v>
      </c>
      <c r="EE348" s="22">
        <v>0</v>
      </c>
      <c r="EF348" s="22">
        <v>0</v>
      </c>
      <c r="EG348" s="22">
        <v>0</v>
      </c>
      <c r="EH348" s="22">
        <v>0</v>
      </c>
      <c r="EI348" s="22">
        <v>0</v>
      </c>
    </row>
    <row r="349" spans="1:139" x14ac:dyDescent="0.2">
      <c r="A349" s="92"/>
      <c r="B349" s="92" t="s">
        <v>290</v>
      </c>
      <c r="C349" s="91"/>
      <c r="D349" s="22">
        <v>0</v>
      </c>
      <c r="E349" s="22">
        <v>0</v>
      </c>
      <c r="F349" s="22">
        <v>0</v>
      </c>
      <c r="G349" s="22">
        <v>0</v>
      </c>
      <c r="H349" s="22">
        <v>0</v>
      </c>
      <c r="I349" s="22">
        <v>0</v>
      </c>
      <c r="J349" s="22">
        <v>0</v>
      </c>
      <c r="K349" s="22">
        <v>0</v>
      </c>
      <c r="L349" s="22">
        <v>0</v>
      </c>
      <c r="M349" s="22">
        <v>0</v>
      </c>
      <c r="N349" s="22">
        <v>0</v>
      </c>
      <c r="O349" s="22">
        <v>0</v>
      </c>
      <c r="P349" s="22">
        <v>0</v>
      </c>
      <c r="Q349" s="22">
        <v>0</v>
      </c>
      <c r="R349" s="22">
        <v>0</v>
      </c>
      <c r="S349" s="22">
        <v>0</v>
      </c>
      <c r="T349" s="22">
        <v>0</v>
      </c>
      <c r="U349" s="22">
        <v>0</v>
      </c>
      <c r="V349" s="22">
        <v>0</v>
      </c>
      <c r="W349" s="22">
        <v>0</v>
      </c>
      <c r="X349" s="22">
        <v>0</v>
      </c>
      <c r="Y349" s="22">
        <v>0</v>
      </c>
      <c r="Z349" s="22">
        <v>0</v>
      </c>
      <c r="AA349" s="22">
        <v>0</v>
      </c>
      <c r="AB349" s="22">
        <v>0</v>
      </c>
      <c r="AC349" s="22">
        <v>0</v>
      </c>
      <c r="AD349" s="22">
        <v>0</v>
      </c>
      <c r="AE349" s="22">
        <v>0</v>
      </c>
      <c r="AF349" s="22">
        <v>0</v>
      </c>
      <c r="AG349" s="22">
        <v>0</v>
      </c>
      <c r="AH349" s="22">
        <v>0</v>
      </c>
      <c r="AI349" s="22">
        <v>0</v>
      </c>
      <c r="AJ349" s="22">
        <v>0</v>
      </c>
      <c r="AK349" s="22">
        <v>0</v>
      </c>
      <c r="AL349" s="22">
        <v>0</v>
      </c>
      <c r="AM349" s="22">
        <v>0</v>
      </c>
      <c r="AN349" s="22">
        <v>0</v>
      </c>
      <c r="AO349" s="22">
        <v>0</v>
      </c>
      <c r="AP349" s="22">
        <v>0</v>
      </c>
      <c r="AQ349" s="22">
        <v>0</v>
      </c>
      <c r="AR349" s="22">
        <v>0</v>
      </c>
      <c r="AS349" s="22">
        <v>0</v>
      </c>
      <c r="AT349" s="22">
        <v>0</v>
      </c>
      <c r="AU349" s="22">
        <v>0</v>
      </c>
      <c r="AV349" s="22">
        <v>0</v>
      </c>
      <c r="AW349" s="22">
        <v>0</v>
      </c>
      <c r="AX349" s="22">
        <v>0</v>
      </c>
      <c r="AY349" s="22">
        <v>0</v>
      </c>
      <c r="AZ349" s="22">
        <v>0</v>
      </c>
      <c r="BA349" s="22">
        <v>0</v>
      </c>
      <c r="BB349" s="22">
        <v>0</v>
      </c>
      <c r="BC349" s="22">
        <v>0</v>
      </c>
      <c r="BD349" s="22">
        <v>0</v>
      </c>
      <c r="BE349" s="22">
        <v>0</v>
      </c>
      <c r="BF349" s="22">
        <v>0</v>
      </c>
      <c r="BG349" s="22">
        <v>0</v>
      </c>
      <c r="BH349" s="22">
        <v>0</v>
      </c>
      <c r="BI349" s="22">
        <v>0</v>
      </c>
      <c r="BJ349" s="22">
        <v>0</v>
      </c>
      <c r="BK349" s="22">
        <v>0</v>
      </c>
      <c r="BL349" s="22">
        <v>0</v>
      </c>
      <c r="BM349" s="22">
        <v>0</v>
      </c>
      <c r="BN349" s="22">
        <v>0</v>
      </c>
      <c r="BO349" s="22">
        <v>0</v>
      </c>
      <c r="BP349" s="22">
        <v>0</v>
      </c>
      <c r="BQ349" s="22">
        <v>0</v>
      </c>
      <c r="BR349" s="22">
        <v>0</v>
      </c>
      <c r="BS349" s="22">
        <v>0</v>
      </c>
      <c r="BT349" s="22">
        <v>0</v>
      </c>
      <c r="BU349" s="22">
        <v>0</v>
      </c>
      <c r="BV349" s="22">
        <v>0</v>
      </c>
      <c r="BW349" s="22">
        <v>0</v>
      </c>
      <c r="BX349" s="22">
        <v>0</v>
      </c>
      <c r="BY349" s="22">
        <v>0</v>
      </c>
      <c r="BZ349" s="22">
        <v>0</v>
      </c>
      <c r="CA349" s="22">
        <v>0</v>
      </c>
      <c r="CB349" s="22">
        <v>0</v>
      </c>
      <c r="CC349" s="22">
        <v>0</v>
      </c>
      <c r="CD349" s="22">
        <v>0</v>
      </c>
      <c r="CE349" s="22">
        <v>0</v>
      </c>
      <c r="CF349" s="22">
        <v>0</v>
      </c>
      <c r="CG349" s="22">
        <v>0</v>
      </c>
      <c r="CH349" s="22">
        <v>0</v>
      </c>
      <c r="CI349" s="22">
        <v>0</v>
      </c>
      <c r="CJ349" s="22">
        <v>0</v>
      </c>
      <c r="CK349" s="22">
        <v>0</v>
      </c>
      <c r="CL349" s="22">
        <v>0</v>
      </c>
      <c r="CM349" s="22">
        <v>0</v>
      </c>
      <c r="CN349" s="22">
        <v>0</v>
      </c>
      <c r="CO349" s="22">
        <v>0</v>
      </c>
      <c r="CP349" s="22">
        <v>0</v>
      </c>
      <c r="CQ349" s="22">
        <v>0</v>
      </c>
      <c r="CR349" s="22">
        <v>0</v>
      </c>
      <c r="CS349" s="22">
        <v>0</v>
      </c>
      <c r="CT349" s="22">
        <v>0</v>
      </c>
      <c r="CU349" s="22">
        <v>0</v>
      </c>
      <c r="CV349" s="22">
        <v>0</v>
      </c>
      <c r="CW349" s="22">
        <v>0</v>
      </c>
      <c r="CX349" s="22">
        <v>0</v>
      </c>
      <c r="CY349" s="22">
        <v>0</v>
      </c>
      <c r="CZ349" s="22">
        <v>0</v>
      </c>
      <c r="DA349" s="22">
        <v>0</v>
      </c>
      <c r="DB349" s="22">
        <v>0</v>
      </c>
      <c r="DC349" s="22">
        <v>0</v>
      </c>
      <c r="DD349" s="22">
        <v>0</v>
      </c>
      <c r="DE349" s="22">
        <v>0</v>
      </c>
      <c r="DF349" s="22">
        <v>0</v>
      </c>
      <c r="DG349" s="22">
        <v>0</v>
      </c>
      <c r="DH349" s="22">
        <v>0</v>
      </c>
      <c r="DI349" s="22">
        <v>0</v>
      </c>
      <c r="DJ349" s="22">
        <v>0</v>
      </c>
      <c r="DK349" s="22">
        <v>0</v>
      </c>
      <c r="DL349" s="22">
        <v>0</v>
      </c>
      <c r="DM349" s="22">
        <v>0</v>
      </c>
      <c r="DN349" s="22">
        <v>0</v>
      </c>
      <c r="DO349" s="22">
        <v>0</v>
      </c>
      <c r="DP349" s="22">
        <v>0</v>
      </c>
      <c r="DQ349" s="22">
        <v>0</v>
      </c>
      <c r="DR349" s="22">
        <v>0</v>
      </c>
      <c r="DS349" s="22">
        <v>0</v>
      </c>
      <c r="DT349" s="22">
        <v>0</v>
      </c>
      <c r="DU349" s="22">
        <v>0</v>
      </c>
      <c r="DV349" s="22">
        <v>0</v>
      </c>
      <c r="DW349" s="22">
        <v>0</v>
      </c>
      <c r="DX349" s="22">
        <v>0</v>
      </c>
      <c r="DY349" s="22">
        <v>0</v>
      </c>
      <c r="DZ349" s="22">
        <v>0</v>
      </c>
      <c r="EA349" s="22">
        <v>0</v>
      </c>
      <c r="EB349" s="22">
        <v>0</v>
      </c>
      <c r="EC349" s="22">
        <v>0</v>
      </c>
      <c r="ED349" s="22">
        <v>0</v>
      </c>
      <c r="EE349" s="22">
        <v>0</v>
      </c>
      <c r="EF349" s="22">
        <v>0</v>
      </c>
      <c r="EG349" s="22">
        <v>0</v>
      </c>
      <c r="EH349" s="22">
        <v>0</v>
      </c>
      <c r="EI349" s="22">
        <v>0</v>
      </c>
    </row>
    <row r="350" spans="1:139" x14ac:dyDescent="0.2">
      <c r="A350" s="92"/>
      <c r="B350" s="92" t="s">
        <v>217</v>
      </c>
      <c r="C350" s="91"/>
      <c r="D350" s="22">
        <v>0</v>
      </c>
      <c r="E350" s="22">
        <v>0</v>
      </c>
      <c r="F350" s="22">
        <v>0</v>
      </c>
      <c r="G350" s="22">
        <v>0</v>
      </c>
      <c r="H350" s="22">
        <v>0</v>
      </c>
      <c r="I350" s="22">
        <v>0</v>
      </c>
      <c r="J350" s="22">
        <v>0</v>
      </c>
      <c r="K350" s="22">
        <v>0</v>
      </c>
      <c r="L350" s="22">
        <v>0</v>
      </c>
      <c r="M350" s="22">
        <v>0</v>
      </c>
      <c r="N350" s="22">
        <v>0</v>
      </c>
      <c r="O350" s="22">
        <v>0</v>
      </c>
      <c r="P350" s="22">
        <v>0</v>
      </c>
      <c r="Q350" s="22">
        <v>0</v>
      </c>
      <c r="R350" s="22">
        <v>0</v>
      </c>
      <c r="S350" s="22">
        <v>0</v>
      </c>
      <c r="T350" s="22">
        <v>0</v>
      </c>
      <c r="U350" s="22">
        <v>0</v>
      </c>
      <c r="V350" s="22">
        <v>0</v>
      </c>
      <c r="W350" s="22">
        <v>0</v>
      </c>
      <c r="X350" s="22">
        <v>0</v>
      </c>
      <c r="Y350" s="22">
        <v>0</v>
      </c>
      <c r="Z350" s="22">
        <v>0</v>
      </c>
      <c r="AA350" s="22">
        <v>0</v>
      </c>
      <c r="AB350" s="22">
        <v>0</v>
      </c>
      <c r="AC350" s="22">
        <v>0</v>
      </c>
      <c r="AD350" s="22">
        <v>0</v>
      </c>
      <c r="AE350" s="22">
        <v>0</v>
      </c>
      <c r="AF350" s="22">
        <v>0</v>
      </c>
      <c r="AG350" s="22">
        <v>0</v>
      </c>
      <c r="AH350" s="22">
        <v>0</v>
      </c>
      <c r="AI350" s="22">
        <v>0</v>
      </c>
      <c r="AJ350" s="22">
        <v>0</v>
      </c>
      <c r="AK350" s="22">
        <v>0</v>
      </c>
      <c r="AL350" s="22">
        <v>0</v>
      </c>
      <c r="AM350" s="22">
        <v>0</v>
      </c>
      <c r="AN350" s="22">
        <v>0</v>
      </c>
      <c r="AO350" s="22">
        <v>0</v>
      </c>
      <c r="AP350" s="22">
        <v>0</v>
      </c>
      <c r="AQ350" s="22">
        <v>0</v>
      </c>
      <c r="AR350" s="22">
        <v>0</v>
      </c>
      <c r="AS350" s="22">
        <v>0</v>
      </c>
      <c r="AT350" s="22">
        <v>0</v>
      </c>
      <c r="AU350" s="22">
        <v>0</v>
      </c>
      <c r="AV350" s="22">
        <v>0</v>
      </c>
      <c r="AW350" s="22">
        <v>0</v>
      </c>
      <c r="AX350" s="22">
        <v>0</v>
      </c>
      <c r="AY350" s="22">
        <v>0</v>
      </c>
      <c r="AZ350" s="22">
        <v>0</v>
      </c>
      <c r="BA350" s="22">
        <v>0</v>
      </c>
      <c r="BB350" s="22">
        <v>0</v>
      </c>
      <c r="BC350" s="22">
        <v>0</v>
      </c>
      <c r="BD350" s="22">
        <v>0</v>
      </c>
      <c r="BE350" s="22">
        <v>0</v>
      </c>
      <c r="BF350" s="22">
        <v>0</v>
      </c>
      <c r="BG350" s="22">
        <v>0</v>
      </c>
      <c r="BH350" s="22">
        <v>0</v>
      </c>
      <c r="BI350" s="22">
        <v>0</v>
      </c>
      <c r="BJ350" s="22">
        <v>0</v>
      </c>
      <c r="BK350" s="22">
        <v>0</v>
      </c>
      <c r="BL350" s="22">
        <v>0</v>
      </c>
      <c r="BM350" s="22">
        <v>0</v>
      </c>
      <c r="BN350" s="22">
        <v>0</v>
      </c>
      <c r="BO350" s="22">
        <v>0</v>
      </c>
      <c r="BP350" s="22">
        <v>0</v>
      </c>
      <c r="BQ350" s="22">
        <v>0</v>
      </c>
      <c r="BR350" s="22">
        <v>0</v>
      </c>
      <c r="BS350" s="22">
        <v>0</v>
      </c>
      <c r="BT350" s="22">
        <v>0</v>
      </c>
      <c r="BU350" s="22">
        <v>0</v>
      </c>
      <c r="BV350" s="22">
        <v>0</v>
      </c>
      <c r="BW350" s="22">
        <v>0</v>
      </c>
      <c r="BX350" s="22">
        <v>-47332.633856486311</v>
      </c>
      <c r="BY350" s="22">
        <v>0</v>
      </c>
      <c r="BZ350" s="22">
        <v>0</v>
      </c>
      <c r="CA350" s="22">
        <v>0</v>
      </c>
      <c r="CB350" s="22">
        <v>-926503.93282134284</v>
      </c>
      <c r="CC350" s="22">
        <v>0</v>
      </c>
      <c r="CD350" s="22">
        <v>0</v>
      </c>
      <c r="CE350" s="22">
        <v>0</v>
      </c>
      <c r="CF350" s="22">
        <v>0</v>
      </c>
      <c r="CG350" s="22">
        <v>0</v>
      </c>
      <c r="CH350" s="22">
        <v>0</v>
      </c>
      <c r="CI350" s="22">
        <v>0</v>
      </c>
      <c r="CJ350" s="22">
        <v>0</v>
      </c>
      <c r="CK350" s="22">
        <v>0</v>
      </c>
      <c r="CL350" s="22">
        <v>0</v>
      </c>
      <c r="CM350" s="22">
        <v>0</v>
      </c>
      <c r="CN350" s="22">
        <v>0</v>
      </c>
      <c r="CO350" s="22">
        <v>0</v>
      </c>
      <c r="CP350" s="22">
        <v>0</v>
      </c>
      <c r="CQ350" s="22">
        <v>0</v>
      </c>
      <c r="CR350" s="22">
        <v>0</v>
      </c>
      <c r="CS350" s="22">
        <v>0</v>
      </c>
      <c r="CT350" s="22">
        <v>0</v>
      </c>
      <c r="CU350" s="22">
        <v>0</v>
      </c>
      <c r="CV350" s="22">
        <v>0</v>
      </c>
      <c r="CW350" s="22">
        <v>0</v>
      </c>
      <c r="CX350" s="22">
        <v>0</v>
      </c>
      <c r="CY350" s="22">
        <v>0</v>
      </c>
      <c r="CZ350" s="22">
        <v>-1397.83</v>
      </c>
      <c r="DA350" s="22">
        <v>0</v>
      </c>
      <c r="DB350" s="22">
        <v>0</v>
      </c>
      <c r="DC350" s="22">
        <v>0</v>
      </c>
      <c r="DD350" s="22">
        <v>0</v>
      </c>
      <c r="DE350" s="22">
        <v>0</v>
      </c>
      <c r="DF350" s="22">
        <v>0</v>
      </c>
      <c r="DG350" s="22">
        <v>0</v>
      </c>
      <c r="DH350" s="22">
        <v>0</v>
      </c>
      <c r="DI350" s="22">
        <v>0</v>
      </c>
      <c r="DJ350" s="22">
        <v>0</v>
      </c>
      <c r="DK350" s="22">
        <v>0</v>
      </c>
      <c r="DL350" s="22">
        <v>0</v>
      </c>
      <c r="DM350" s="22">
        <v>0</v>
      </c>
      <c r="DN350" s="22">
        <v>0</v>
      </c>
      <c r="DO350" s="22">
        <v>0</v>
      </c>
      <c r="DP350" s="22">
        <v>0</v>
      </c>
      <c r="DQ350" s="22">
        <v>0</v>
      </c>
      <c r="DR350" s="22">
        <v>0</v>
      </c>
      <c r="DS350" s="22">
        <v>0</v>
      </c>
      <c r="DT350" s="22">
        <v>0</v>
      </c>
      <c r="DU350" s="22">
        <v>0</v>
      </c>
      <c r="DV350" s="22">
        <v>0</v>
      </c>
      <c r="DW350" s="22">
        <v>0</v>
      </c>
      <c r="DX350" s="22">
        <v>0</v>
      </c>
      <c r="DY350" s="22">
        <v>0</v>
      </c>
      <c r="DZ350" s="22">
        <v>0</v>
      </c>
      <c r="EA350" s="22">
        <v>0</v>
      </c>
      <c r="EB350" s="22">
        <v>0</v>
      </c>
      <c r="EC350" s="22">
        <v>0</v>
      </c>
      <c r="ED350" s="22">
        <v>0</v>
      </c>
      <c r="EE350" s="22">
        <v>0</v>
      </c>
      <c r="EF350" s="22">
        <v>0</v>
      </c>
      <c r="EG350" s="22">
        <v>0</v>
      </c>
      <c r="EH350" s="22">
        <v>0</v>
      </c>
      <c r="EI350" s="22">
        <v>0</v>
      </c>
    </row>
    <row r="351" spans="1:139" x14ac:dyDescent="0.2">
      <c r="A351" s="92"/>
      <c r="B351" s="92" t="s">
        <v>151</v>
      </c>
      <c r="D351" s="22">
        <v>0</v>
      </c>
      <c r="E351" s="22">
        <v>0</v>
      </c>
      <c r="F351" s="22">
        <v>0</v>
      </c>
      <c r="G351" s="22">
        <v>0</v>
      </c>
      <c r="H351" s="22">
        <v>0</v>
      </c>
      <c r="I351" s="22">
        <v>0</v>
      </c>
      <c r="J351" s="22">
        <v>0</v>
      </c>
      <c r="K351" s="22">
        <v>0</v>
      </c>
      <c r="L351" s="22">
        <v>0</v>
      </c>
      <c r="M351" s="22">
        <v>0</v>
      </c>
      <c r="N351" s="22">
        <v>0</v>
      </c>
      <c r="O351" s="22">
        <v>0</v>
      </c>
      <c r="P351" s="22">
        <v>0</v>
      </c>
      <c r="Q351" s="22">
        <v>0</v>
      </c>
      <c r="R351" s="22">
        <v>0</v>
      </c>
      <c r="S351" s="22">
        <v>0</v>
      </c>
      <c r="T351" s="22">
        <v>0</v>
      </c>
      <c r="U351" s="22">
        <v>0</v>
      </c>
      <c r="V351" s="22">
        <v>0</v>
      </c>
      <c r="W351" s="22">
        <v>0</v>
      </c>
      <c r="X351" s="22">
        <v>0</v>
      </c>
      <c r="Y351" s="22">
        <v>0</v>
      </c>
      <c r="Z351" s="22">
        <v>0</v>
      </c>
      <c r="AA351" s="22">
        <v>0</v>
      </c>
      <c r="AB351" s="22">
        <v>0</v>
      </c>
      <c r="AC351" s="22">
        <v>0</v>
      </c>
      <c r="AD351" s="22">
        <v>0</v>
      </c>
      <c r="AE351" s="22">
        <v>0</v>
      </c>
      <c r="AF351" s="22">
        <v>0</v>
      </c>
      <c r="AG351" s="22">
        <v>0</v>
      </c>
      <c r="AH351" s="22">
        <v>0</v>
      </c>
      <c r="AI351" s="22">
        <v>0</v>
      </c>
      <c r="AJ351" s="22">
        <v>0</v>
      </c>
      <c r="AK351" s="22">
        <v>0</v>
      </c>
      <c r="AL351" s="22">
        <v>0</v>
      </c>
      <c r="AM351" s="22">
        <v>0</v>
      </c>
      <c r="AN351" s="22">
        <v>0</v>
      </c>
      <c r="AO351" s="22">
        <v>0</v>
      </c>
      <c r="AP351" s="22">
        <v>0</v>
      </c>
      <c r="AQ351" s="22">
        <v>0</v>
      </c>
      <c r="AR351" s="22">
        <v>0</v>
      </c>
      <c r="AS351" s="22">
        <v>0</v>
      </c>
      <c r="AT351" s="22">
        <v>0</v>
      </c>
      <c r="AU351" s="22">
        <v>0</v>
      </c>
      <c r="AV351" s="22">
        <v>0</v>
      </c>
      <c r="AW351" s="22">
        <v>0</v>
      </c>
      <c r="AX351" s="22">
        <v>0</v>
      </c>
      <c r="AY351" s="22">
        <v>0</v>
      </c>
      <c r="AZ351" s="22">
        <v>0</v>
      </c>
      <c r="BA351" s="22">
        <v>0</v>
      </c>
      <c r="BB351" s="22">
        <v>0</v>
      </c>
      <c r="BC351" s="22">
        <v>0</v>
      </c>
      <c r="BD351" s="22">
        <v>0</v>
      </c>
      <c r="BE351" s="22">
        <v>0</v>
      </c>
      <c r="BF351" s="22">
        <v>0</v>
      </c>
      <c r="BG351" s="22">
        <v>0</v>
      </c>
      <c r="BH351" s="22">
        <v>0</v>
      </c>
      <c r="BI351" s="22">
        <v>0</v>
      </c>
      <c r="BJ351" s="22">
        <v>0</v>
      </c>
      <c r="BK351" s="22">
        <v>0</v>
      </c>
      <c r="BL351" s="22">
        <v>0</v>
      </c>
      <c r="BM351" s="22">
        <v>0</v>
      </c>
      <c r="BN351" s="22">
        <v>0</v>
      </c>
      <c r="BO351" s="22">
        <v>0</v>
      </c>
      <c r="BP351" s="22">
        <v>-6462.97</v>
      </c>
      <c r="BQ351" s="22">
        <v>-8225.5300000000007</v>
      </c>
      <c r="BR351" s="22">
        <v>-10523.49</v>
      </c>
      <c r="BS351" s="22">
        <v>-9160.09</v>
      </c>
      <c r="BT351" s="22">
        <v>-8985.99</v>
      </c>
      <c r="BU351" s="22">
        <v>-8913.51</v>
      </c>
      <c r="BV351" s="22">
        <v>-7972.59</v>
      </c>
      <c r="BW351" s="22">
        <v>-9319.6200000000008</v>
      </c>
      <c r="BX351" s="22">
        <v>-2453.2699133192623</v>
      </c>
      <c r="BY351" s="22">
        <v>-3093.4556106288114</v>
      </c>
      <c r="BZ351" s="22">
        <v>-2919.5269136619158</v>
      </c>
      <c r="CA351" s="22">
        <v>-8531.270998216818</v>
      </c>
      <c r="CB351" s="22">
        <v>-24964.057497831473</v>
      </c>
      <c r="CC351" s="22">
        <v>-29389.472283124735</v>
      </c>
      <c r="CD351" s="22">
        <v>-33006.708081586716</v>
      </c>
      <c r="CE351" s="22">
        <v>-26438.030306272532</v>
      </c>
      <c r="CF351" s="22">
        <v>-39535.953150869718</v>
      </c>
      <c r="CG351" s="22">
        <v>-27127.007368827271</v>
      </c>
      <c r="CH351" s="22">
        <v>-19609.843814132219</v>
      </c>
      <c r="CI351" s="22">
        <v>-45027.292383384818</v>
      </c>
      <c r="CJ351" s="22">
        <v>-29682.47</v>
      </c>
      <c r="CK351" s="22">
        <v>-25338.1</v>
      </c>
      <c r="CL351" s="22">
        <v>-30035.25</v>
      </c>
      <c r="CM351" s="22">
        <v>-23698.23</v>
      </c>
      <c r="CN351" s="22">
        <v>-6633.47</v>
      </c>
      <c r="CO351" s="22">
        <v>658.05</v>
      </c>
      <c r="CP351" s="22">
        <v>1353.01</v>
      </c>
      <c r="CQ351" s="22">
        <v>1164.1300000000001</v>
      </c>
      <c r="CR351" s="22">
        <v>1134.5</v>
      </c>
      <c r="CS351" s="22">
        <v>263.33</v>
      </c>
      <c r="CT351" s="22">
        <v>0</v>
      </c>
      <c r="CU351" s="22">
        <v>0</v>
      </c>
      <c r="CV351" s="22">
        <v>0</v>
      </c>
      <c r="CW351" s="22">
        <v>0</v>
      </c>
      <c r="CX351" s="22">
        <v>0</v>
      </c>
      <c r="CY351" s="22">
        <v>0</v>
      </c>
      <c r="CZ351" s="22">
        <v>0</v>
      </c>
      <c r="DA351" s="22">
        <v>0</v>
      </c>
      <c r="DB351" s="22">
        <v>0</v>
      </c>
      <c r="DC351" s="22">
        <v>0</v>
      </c>
      <c r="DD351" s="22">
        <v>0</v>
      </c>
      <c r="DE351" s="22">
        <v>0</v>
      </c>
      <c r="DF351" s="22">
        <v>0</v>
      </c>
      <c r="DG351" s="22">
        <v>0</v>
      </c>
      <c r="DH351" s="22">
        <v>0</v>
      </c>
      <c r="DI351" s="22">
        <v>0</v>
      </c>
      <c r="DJ351" s="22">
        <v>0</v>
      </c>
      <c r="DK351" s="22">
        <v>0</v>
      </c>
      <c r="DL351" s="22">
        <v>0</v>
      </c>
      <c r="DM351" s="22">
        <v>0</v>
      </c>
      <c r="DN351" s="22">
        <v>0</v>
      </c>
      <c r="DO351" s="22">
        <v>0</v>
      </c>
      <c r="DP351" s="22">
        <v>0</v>
      </c>
      <c r="DQ351" s="22">
        <v>0</v>
      </c>
      <c r="DR351" s="22">
        <v>0</v>
      </c>
      <c r="DS351" s="22">
        <v>0</v>
      </c>
      <c r="DT351" s="22">
        <v>0</v>
      </c>
      <c r="DU351" s="22">
        <v>0</v>
      </c>
      <c r="DV351" s="22">
        <v>0</v>
      </c>
      <c r="DW351" s="22">
        <v>0</v>
      </c>
      <c r="DX351" s="22">
        <v>0</v>
      </c>
      <c r="DY351" s="22">
        <v>0</v>
      </c>
      <c r="DZ351" s="22">
        <v>0</v>
      </c>
      <c r="EA351" s="22">
        <v>0</v>
      </c>
      <c r="EB351" s="22">
        <v>0</v>
      </c>
      <c r="EC351" s="22">
        <v>0</v>
      </c>
      <c r="ED351" s="22">
        <v>0</v>
      </c>
      <c r="EE351" s="22">
        <v>0</v>
      </c>
      <c r="EF351" s="22">
        <v>0</v>
      </c>
      <c r="EG351" s="22">
        <v>0</v>
      </c>
      <c r="EH351" s="22">
        <v>0</v>
      </c>
      <c r="EI351" s="22">
        <v>0</v>
      </c>
    </row>
    <row r="352" spans="1:139" x14ac:dyDescent="0.2">
      <c r="A352" s="92"/>
      <c r="B352" s="92" t="s">
        <v>152</v>
      </c>
      <c r="D352" s="18">
        <f t="shared" ref="D352:AI352" si="1976">SUM(D347:D351)</f>
        <v>0</v>
      </c>
      <c r="E352" s="18">
        <f t="shared" si="1976"/>
        <v>0</v>
      </c>
      <c r="F352" s="18">
        <f t="shared" si="1976"/>
        <v>0</v>
      </c>
      <c r="G352" s="18">
        <f t="shared" si="1976"/>
        <v>0</v>
      </c>
      <c r="H352" s="18">
        <f t="shared" si="1976"/>
        <v>0</v>
      </c>
      <c r="I352" s="18">
        <f t="shared" si="1976"/>
        <v>0</v>
      </c>
      <c r="J352" s="18">
        <f t="shared" si="1976"/>
        <v>0</v>
      </c>
      <c r="K352" s="18">
        <f t="shared" si="1976"/>
        <v>0</v>
      </c>
      <c r="L352" s="18">
        <f t="shared" si="1976"/>
        <v>0</v>
      </c>
      <c r="M352" s="18">
        <f t="shared" si="1976"/>
        <v>0</v>
      </c>
      <c r="N352" s="18">
        <f t="shared" si="1976"/>
        <v>0</v>
      </c>
      <c r="O352" s="18">
        <f t="shared" si="1976"/>
        <v>0</v>
      </c>
      <c r="P352" s="18">
        <f t="shared" si="1976"/>
        <v>0</v>
      </c>
      <c r="Q352" s="18">
        <f t="shared" si="1976"/>
        <v>0</v>
      </c>
      <c r="R352" s="18">
        <f t="shared" si="1976"/>
        <v>0</v>
      </c>
      <c r="S352" s="18">
        <f t="shared" si="1976"/>
        <v>0</v>
      </c>
      <c r="T352" s="18">
        <f t="shared" si="1976"/>
        <v>0</v>
      </c>
      <c r="U352" s="18">
        <f t="shared" si="1976"/>
        <v>0</v>
      </c>
      <c r="V352" s="18">
        <f t="shared" si="1976"/>
        <v>0</v>
      </c>
      <c r="W352" s="18">
        <f t="shared" si="1976"/>
        <v>0</v>
      </c>
      <c r="X352" s="18">
        <f t="shared" si="1976"/>
        <v>0</v>
      </c>
      <c r="Y352" s="18">
        <f t="shared" si="1976"/>
        <v>0</v>
      </c>
      <c r="Z352" s="18">
        <f t="shared" si="1976"/>
        <v>0</v>
      </c>
      <c r="AA352" s="18">
        <f t="shared" si="1976"/>
        <v>0</v>
      </c>
      <c r="AB352" s="18">
        <f t="shared" si="1976"/>
        <v>0</v>
      </c>
      <c r="AC352" s="18">
        <f t="shared" si="1976"/>
        <v>0</v>
      </c>
      <c r="AD352" s="18">
        <f t="shared" si="1976"/>
        <v>0</v>
      </c>
      <c r="AE352" s="18">
        <f t="shared" si="1976"/>
        <v>0</v>
      </c>
      <c r="AF352" s="18">
        <f t="shared" si="1976"/>
        <v>0</v>
      </c>
      <c r="AG352" s="18">
        <f t="shared" si="1976"/>
        <v>0</v>
      </c>
      <c r="AH352" s="18">
        <f t="shared" si="1976"/>
        <v>0</v>
      </c>
      <c r="AI352" s="18">
        <f t="shared" si="1976"/>
        <v>0</v>
      </c>
      <c r="AJ352" s="18">
        <f t="shared" ref="AJ352:BO352" si="1977">SUM(AJ347:AJ351)</f>
        <v>0</v>
      </c>
      <c r="AK352" s="18">
        <f t="shared" si="1977"/>
        <v>0</v>
      </c>
      <c r="AL352" s="18">
        <f t="shared" si="1977"/>
        <v>0</v>
      </c>
      <c r="AM352" s="18">
        <f t="shared" si="1977"/>
        <v>0</v>
      </c>
      <c r="AN352" s="18">
        <f t="shared" si="1977"/>
        <v>0</v>
      </c>
      <c r="AO352" s="18">
        <f t="shared" si="1977"/>
        <v>0</v>
      </c>
      <c r="AP352" s="18">
        <f t="shared" si="1977"/>
        <v>0</v>
      </c>
      <c r="AQ352" s="18">
        <f t="shared" si="1977"/>
        <v>0</v>
      </c>
      <c r="AR352" s="18">
        <f t="shared" si="1977"/>
        <v>0</v>
      </c>
      <c r="AS352" s="18">
        <f t="shared" si="1977"/>
        <v>0</v>
      </c>
      <c r="AT352" s="18">
        <f t="shared" si="1977"/>
        <v>0</v>
      </c>
      <c r="AU352" s="18">
        <f t="shared" si="1977"/>
        <v>0</v>
      </c>
      <c r="AV352" s="18">
        <f t="shared" si="1977"/>
        <v>0</v>
      </c>
      <c r="AW352" s="18">
        <f t="shared" si="1977"/>
        <v>0</v>
      </c>
      <c r="AX352" s="18">
        <f t="shared" si="1977"/>
        <v>0</v>
      </c>
      <c r="AY352" s="18">
        <f t="shared" si="1977"/>
        <v>0</v>
      </c>
      <c r="AZ352" s="18">
        <f t="shared" si="1977"/>
        <v>0</v>
      </c>
      <c r="BA352" s="18">
        <f t="shared" si="1977"/>
        <v>0</v>
      </c>
      <c r="BB352" s="18">
        <f t="shared" si="1977"/>
        <v>0</v>
      </c>
      <c r="BC352" s="18">
        <f t="shared" si="1977"/>
        <v>0</v>
      </c>
      <c r="BD352" s="18">
        <f t="shared" si="1977"/>
        <v>0</v>
      </c>
      <c r="BE352" s="18">
        <f t="shared" si="1977"/>
        <v>0</v>
      </c>
      <c r="BF352" s="18">
        <f t="shared" si="1977"/>
        <v>0</v>
      </c>
      <c r="BG352" s="18">
        <f t="shared" si="1977"/>
        <v>0</v>
      </c>
      <c r="BH352" s="18">
        <f t="shared" si="1977"/>
        <v>0</v>
      </c>
      <c r="BI352" s="18">
        <f t="shared" si="1977"/>
        <v>0</v>
      </c>
      <c r="BJ352" s="18">
        <f t="shared" si="1977"/>
        <v>0</v>
      </c>
      <c r="BK352" s="18">
        <f t="shared" si="1977"/>
        <v>0</v>
      </c>
      <c r="BL352" s="18">
        <f t="shared" si="1977"/>
        <v>0</v>
      </c>
      <c r="BM352" s="18">
        <f t="shared" si="1977"/>
        <v>0</v>
      </c>
      <c r="BN352" s="18">
        <f t="shared" si="1977"/>
        <v>0</v>
      </c>
      <c r="BO352" s="18">
        <f t="shared" si="1977"/>
        <v>0</v>
      </c>
      <c r="BP352" s="18">
        <f t="shared" ref="BP352:CI352" si="1978">SUM(BP347:BP351)</f>
        <v>130096.76317974</v>
      </c>
      <c r="BQ352" s="18">
        <f t="shared" si="1978"/>
        <v>-8225.5300000000007</v>
      </c>
      <c r="BR352" s="18">
        <f t="shared" si="1978"/>
        <v>-10523.49</v>
      </c>
      <c r="BS352" s="18">
        <f t="shared" si="1978"/>
        <v>-9160.09</v>
      </c>
      <c r="BT352" s="18">
        <f t="shared" si="1978"/>
        <v>-8985.99</v>
      </c>
      <c r="BU352" s="18">
        <f t="shared" si="1978"/>
        <v>-8913.51</v>
      </c>
      <c r="BV352" s="18">
        <f t="shared" si="1978"/>
        <v>-7972.59</v>
      </c>
      <c r="BW352" s="18">
        <f t="shared" si="1978"/>
        <v>-9319.6200000000008</v>
      </c>
      <c r="BX352" s="18">
        <f t="shared" si="1978"/>
        <v>-49785.903769805576</v>
      </c>
      <c r="BY352" s="18">
        <f t="shared" si="1978"/>
        <v>-3093.4556106288114</v>
      </c>
      <c r="BZ352" s="18">
        <f t="shared" si="1978"/>
        <v>-2919.5269136619158</v>
      </c>
      <c r="CA352" s="18">
        <f t="shared" si="1978"/>
        <v>-8531.270998216818</v>
      </c>
      <c r="CB352" s="18">
        <f t="shared" si="1978"/>
        <v>359931.77305144531</v>
      </c>
      <c r="CC352" s="18">
        <f t="shared" si="1978"/>
        <v>-29389.472283124735</v>
      </c>
      <c r="CD352" s="18">
        <f t="shared" si="1978"/>
        <v>-33006.708081586716</v>
      </c>
      <c r="CE352" s="18">
        <f t="shared" si="1978"/>
        <v>-26438.030306272532</v>
      </c>
      <c r="CF352" s="18">
        <f t="shared" si="1978"/>
        <v>-39535.953150869718</v>
      </c>
      <c r="CG352" s="18">
        <f t="shared" si="1978"/>
        <v>-27127.007368827271</v>
      </c>
      <c r="CH352" s="18">
        <f t="shared" si="1978"/>
        <v>-19609.843814132219</v>
      </c>
      <c r="CI352" s="18">
        <f t="shared" si="1978"/>
        <v>-45027.292383384818</v>
      </c>
      <c r="CJ352" s="18">
        <f t="shared" ref="CJ352:CU352" si="1979">SUM(CJ347:CJ351)</f>
        <v>-29682.47</v>
      </c>
      <c r="CK352" s="18">
        <f t="shared" si="1979"/>
        <v>-25338.1</v>
      </c>
      <c r="CL352" s="18">
        <f t="shared" si="1979"/>
        <v>-30035.25</v>
      </c>
      <c r="CM352" s="18">
        <f t="shared" si="1979"/>
        <v>-23698.23</v>
      </c>
      <c r="CN352" s="18">
        <f t="shared" si="1979"/>
        <v>-50823.341085916305</v>
      </c>
      <c r="CO352" s="18">
        <f t="shared" si="1979"/>
        <v>658.05</v>
      </c>
      <c r="CP352" s="18">
        <f t="shared" si="1979"/>
        <v>1353.01</v>
      </c>
      <c r="CQ352" s="18">
        <f t="shared" si="1979"/>
        <v>1164.1300000000001</v>
      </c>
      <c r="CR352" s="18">
        <f t="shared" si="1979"/>
        <v>1134.5</v>
      </c>
      <c r="CS352" s="18">
        <f t="shared" si="1979"/>
        <v>14202.279535242162</v>
      </c>
      <c r="CT352" s="18">
        <f t="shared" si="1979"/>
        <v>0</v>
      </c>
      <c r="CU352" s="18">
        <f t="shared" si="1979"/>
        <v>0</v>
      </c>
      <c r="CV352" s="18">
        <f t="shared" ref="CV352:DD352" si="1980">SUM(CV347:CV351)</f>
        <v>0</v>
      </c>
      <c r="CW352" s="18">
        <f t="shared" si="1980"/>
        <v>0</v>
      </c>
      <c r="CX352" s="18">
        <f t="shared" si="1980"/>
        <v>0</v>
      </c>
      <c r="CY352" s="18">
        <f t="shared" si="1980"/>
        <v>0</v>
      </c>
      <c r="CZ352" s="18">
        <f t="shared" si="1980"/>
        <v>-1397.83</v>
      </c>
      <c r="DA352" s="18">
        <f t="shared" si="1980"/>
        <v>0</v>
      </c>
      <c r="DB352" s="18">
        <f t="shared" si="1980"/>
        <v>0</v>
      </c>
      <c r="DC352" s="18">
        <f t="shared" si="1980"/>
        <v>0</v>
      </c>
      <c r="DD352" s="18">
        <f t="shared" si="1980"/>
        <v>0</v>
      </c>
      <c r="DE352" s="18">
        <f t="shared" ref="DE352:DW352" si="1981">SUM(DE347:DE351)</f>
        <v>0</v>
      </c>
      <c r="DF352" s="18">
        <f t="shared" si="1981"/>
        <v>0</v>
      </c>
      <c r="DG352" s="18">
        <f t="shared" si="1981"/>
        <v>0</v>
      </c>
      <c r="DH352" s="18">
        <f t="shared" si="1981"/>
        <v>0</v>
      </c>
      <c r="DI352" s="18">
        <f t="shared" si="1981"/>
        <v>0</v>
      </c>
      <c r="DJ352" s="18">
        <f t="shared" si="1981"/>
        <v>0</v>
      </c>
      <c r="DK352" s="18">
        <f t="shared" si="1981"/>
        <v>0</v>
      </c>
      <c r="DL352" s="18">
        <f t="shared" si="1981"/>
        <v>0</v>
      </c>
      <c r="DM352" s="18">
        <f t="shared" si="1981"/>
        <v>0</v>
      </c>
      <c r="DN352" s="18">
        <f t="shared" si="1981"/>
        <v>0</v>
      </c>
      <c r="DO352" s="18">
        <f t="shared" si="1981"/>
        <v>0</v>
      </c>
      <c r="DP352" s="18">
        <f t="shared" si="1981"/>
        <v>0</v>
      </c>
      <c r="DQ352" s="18">
        <f t="shared" si="1981"/>
        <v>0</v>
      </c>
      <c r="DR352" s="18">
        <f t="shared" si="1981"/>
        <v>0</v>
      </c>
      <c r="DS352" s="18">
        <f t="shared" si="1981"/>
        <v>0</v>
      </c>
      <c r="DT352" s="18">
        <f t="shared" si="1981"/>
        <v>0</v>
      </c>
      <c r="DU352" s="18">
        <f t="shared" si="1981"/>
        <v>0</v>
      </c>
      <c r="DV352" s="18">
        <f t="shared" si="1981"/>
        <v>0</v>
      </c>
      <c r="DW352" s="18">
        <f t="shared" si="1981"/>
        <v>0</v>
      </c>
      <c r="DX352" s="18">
        <f t="shared" ref="DX352:EG352" si="1982">SUM(DX347:DX351)</f>
        <v>0</v>
      </c>
      <c r="DY352" s="18">
        <f t="shared" si="1982"/>
        <v>0</v>
      </c>
      <c r="DZ352" s="18">
        <f t="shared" si="1982"/>
        <v>0</v>
      </c>
      <c r="EA352" s="18">
        <f t="shared" si="1982"/>
        <v>0</v>
      </c>
      <c r="EB352" s="18">
        <f t="shared" si="1982"/>
        <v>0</v>
      </c>
      <c r="EC352" s="18">
        <f t="shared" si="1982"/>
        <v>0</v>
      </c>
      <c r="ED352" s="18">
        <f t="shared" si="1982"/>
        <v>0</v>
      </c>
      <c r="EE352" s="18">
        <f t="shared" si="1982"/>
        <v>0</v>
      </c>
      <c r="EF352" s="18">
        <f t="shared" si="1982"/>
        <v>0</v>
      </c>
      <c r="EG352" s="18">
        <f t="shared" si="1982"/>
        <v>0</v>
      </c>
      <c r="EH352" s="18">
        <f t="shared" ref="EH352:EI352" si="1983">SUM(EH347:EH351)</f>
        <v>0</v>
      </c>
      <c r="EI352" s="18">
        <f t="shared" si="1983"/>
        <v>0</v>
      </c>
    </row>
    <row r="353" spans="1:139" x14ac:dyDescent="0.2">
      <c r="A353" s="92"/>
      <c r="B353" s="92" t="s">
        <v>153</v>
      </c>
      <c r="D353" s="94">
        <f t="shared" ref="D353:AI353" si="1984">D346+D352</f>
        <v>0</v>
      </c>
      <c r="E353" s="94">
        <f t="shared" si="1984"/>
        <v>0</v>
      </c>
      <c r="F353" s="94">
        <f t="shared" si="1984"/>
        <v>0</v>
      </c>
      <c r="G353" s="94">
        <f t="shared" si="1984"/>
        <v>0</v>
      </c>
      <c r="H353" s="94">
        <f t="shared" si="1984"/>
        <v>0</v>
      </c>
      <c r="I353" s="94">
        <f t="shared" si="1984"/>
        <v>0</v>
      </c>
      <c r="J353" s="94">
        <f t="shared" si="1984"/>
        <v>0</v>
      </c>
      <c r="K353" s="94">
        <f t="shared" si="1984"/>
        <v>0</v>
      </c>
      <c r="L353" s="94">
        <f t="shared" si="1984"/>
        <v>0</v>
      </c>
      <c r="M353" s="94">
        <f t="shared" si="1984"/>
        <v>0</v>
      </c>
      <c r="N353" s="94">
        <f t="shared" si="1984"/>
        <v>0</v>
      </c>
      <c r="O353" s="94">
        <f t="shared" si="1984"/>
        <v>0</v>
      </c>
      <c r="P353" s="94">
        <f t="shared" si="1984"/>
        <v>0</v>
      </c>
      <c r="Q353" s="94">
        <f t="shared" si="1984"/>
        <v>0</v>
      </c>
      <c r="R353" s="94">
        <f t="shared" si="1984"/>
        <v>0</v>
      </c>
      <c r="S353" s="94">
        <f t="shared" si="1984"/>
        <v>0</v>
      </c>
      <c r="T353" s="94">
        <f t="shared" si="1984"/>
        <v>0</v>
      </c>
      <c r="U353" s="94">
        <f t="shared" si="1984"/>
        <v>0</v>
      </c>
      <c r="V353" s="94">
        <f t="shared" si="1984"/>
        <v>0</v>
      </c>
      <c r="W353" s="94">
        <f t="shared" si="1984"/>
        <v>0</v>
      </c>
      <c r="X353" s="94">
        <f t="shared" si="1984"/>
        <v>0</v>
      </c>
      <c r="Y353" s="94">
        <f t="shared" si="1984"/>
        <v>0</v>
      </c>
      <c r="Z353" s="94">
        <f t="shared" si="1984"/>
        <v>0</v>
      </c>
      <c r="AA353" s="94">
        <f t="shared" si="1984"/>
        <v>0</v>
      </c>
      <c r="AB353" s="94">
        <f t="shared" si="1984"/>
        <v>0</v>
      </c>
      <c r="AC353" s="94">
        <f t="shared" si="1984"/>
        <v>0</v>
      </c>
      <c r="AD353" s="94">
        <f t="shared" si="1984"/>
        <v>0</v>
      </c>
      <c r="AE353" s="94">
        <f t="shared" si="1984"/>
        <v>0</v>
      </c>
      <c r="AF353" s="94">
        <f t="shared" si="1984"/>
        <v>0</v>
      </c>
      <c r="AG353" s="94">
        <f t="shared" si="1984"/>
        <v>0</v>
      </c>
      <c r="AH353" s="94">
        <f t="shared" si="1984"/>
        <v>0</v>
      </c>
      <c r="AI353" s="94">
        <f t="shared" si="1984"/>
        <v>0</v>
      </c>
      <c r="AJ353" s="94">
        <f t="shared" ref="AJ353:BO353" si="1985">AJ346+AJ352</f>
        <v>0</v>
      </c>
      <c r="AK353" s="94">
        <f t="shared" si="1985"/>
        <v>0</v>
      </c>
      <c r="AL353" s="94">
        <f t="shared" si="1985"/>
        <v>0</v>
      </c>
      <c r="AM353" s="94">
        <f t="shared" si="1985"/>
        <v>0</v>
      </c>
      <c r="AN353" s="94">
        <f t="shared" si="1985"/>
        <v>0</v>
      </c>
      <c r="AO353" s="94">
        <f t="shared" si="1985"/>
        <v>0</v>
      </c>
      <c r="AP353" s="94">
        <f t="shared" si="1985"/>
        <v>0</v>
      </c>
      <c r="AQ353" s="94">
        <f t="shared" si="1985"/>
        <v>0</v>
      </c>
      <c r="AR353" s="94">
        <f t="shared" si="1985"/>
        <v>0</v>
      </c>
      <c r="AS353" s="94">
        <f t="shared" si="1985"/>
        <v>0</v>
      </c>
      <c r="AT353" s="94">
        <f t="shared" si="1985"/>
        <v>0</v>
      </c>
      <c r="AU353" s="94">
        <f t="shared" si="1985"/>
        <v>0</v>
      </c>
      <c r="AV353" s="94">
        <f t="shared" si="1985"/>
        <v>0</v>
      </c>
      <c r="AW353" s="94">
        <f t="shared" si="1985"/>
        <v>0</v>
      </c>
      <c r="AX353" s="94">
        <f t="shared" si="1985"/>
        <v>0</v>
      </c>
      <c r="AY353" s="94">
        <f t="shared" si="1985"/>
        <v>0</v>
      </c>
      <c r="AZ353" s="94">
        <f t="shared" si="1985"/>
        <v>0</v>
      </c>
      <c r="BA353" s="94">
        <f t="shared" si="1985"/>
        <v>0</v>
      </c>
      <c r="BB353" s="94">
        <f t="shared" si="1985"/>
        <v>0</v>
      </c>
      <c r="BC353" s="94">
        <f t="shared" si="1985"/>
        <v>0</v>
      </c>
      <c r="BD353" s="94">
        <f t="shared" si="1985"/>
        <v>0</v>
      </c>
      <c r="BE353" s="94">
        <f t="shared" si="1985"/>
        <v>0</v>
      </c>
      <c r="BF353" s="94">
        <f t="shared" si="1985"/>
        <v>0</v>
      </c>
      <c r="BG353" s="94">
        <f t="shared" si="1985"/>
        <v>0</v>
      </c>
      <c r="BH353" s="94">
        <f t="shared" si="1985"/>
        <v>0</v>
      </c>
      <c r="BI353" s="94">
        <f t="shared" si="1985"/>
        <v>0</v>
      </c>
      <c r="BJ353" s="94">
        <f t="shared" si="1985"/>
        <v>0</v>
      </c>
      <c r="BK353" s="94">
        <f t="shared" si="1985"/>
        <v>0</v>
      </c>
      <c r="BL353" s="94">
        <f t="shared" si="1985"/>
        <v>0</v>
      </c>
      <c r="BM353" s="94">
        <f t="shared" si="1985"/>
        <v>0</v>
      </c>
      <c r="BN353" s="94">
        <f t="shared" si="1985"/>
        <v>0</v>
      </c>
      <c r="BO353" s="94">
        <f t="shared" si="1985"/>
        <v>0</v>
      </c>
      <c r="BP353" s="94">
        <f t="shared" ref="BP353:CI353" si="1986">BP346+BP352</f>
        <v>130096.76317974</v>
      </c>
      <c r="BQ353" s="94">
        <f t="shared" si="1986"/>
        <v>121871.23317974</v>
      </c>
      <c r="BR353" s="94">
        <f t="shared" si="1986"/>
        <v>111347.74317973999</v>
      </c>
      <c r="BS353" s="94">
        <f t="shared" si="1986"/>
        <v>102187.65317973999</v>
      </c>
      <c r="BT353" s="94">
        <f t="shared" si="1986"/>
        <v>93201.66317973999</v>
      </c>
      <c r="BU353" s="94">
        <f t="shared" si="1986"/>
        <v>84288.153179739995</v>
      </c>
      <c r="BV353" s="94">
        <f t="shared" si="1986"/>
        <v>76315.563179739998</v>
      </c>
      <c r="BW353" s="94">
        <f t="shared" si="1986"/>
        <v>66995.943179740003</v>
      </c>
      <c r="BX353" s="94">
        <f t="shared" si="1986"/>
        <v>17210.039409934427</v>
      </c>
      <c r="BY353" s="94">
        <f t="shared" si="1986"/>
        <v>14116.583799305616</v>
      </c>
      <c r="BZ353" s="94">
        <f t="shared" si="1986"/>
        <v>11197.0568856437</v>
      </c>
      <c r="CA353" s="94">
        <f t="shared" si="1986"/>
        <v>2665.7858874268823</v>
      </c>
      <c r="CB353" s="94">
        <f t="shared" si="1986"/>
        <v>362597.55893887219</v>
      </c>
      <c r="CC353" s="94">
        <f t="shared" si="1986"/>
        <v>333208.08665574744</v>
      </c>
      <c r="CD353" s="94">
        <f t="shared" si="1986"/>
        <v>300201.37857416074</v>
      </c>
      <c r="CE353" s="94">
        <f t="shared" si="1986"/>
        <v>273763.34826788818</v>
      </c>
      <c r="CF353" s="94">
        <f t="shared" si="1986"/>
        <v>234227.39511701846</v>
      </c>
      <c r="CG353" s="94">
        <f t="shared" si="1986"/>
        <v>207100.38774819119</v>
      </c>
      <c r="CH353" s="94">
        <f t="shared" si="1986"/>
        <v>187490.54393405898</v>
      </c>
      <c r="CI353" s="94">
        <f t="shared" si="1986"/>
        <v>142463.25155067415</v>
      </c>
      <c r="CJ353" s="94">
        <f t="shared" ref="CJ353:CU353" si="1987">CJ346+CJ352</f>
        <v>112780.78155067415</v>
      </c>
      <c r="CK353" s="94">
        <f t="shared" si="1987"/>
        <v>87442.68155067414</v>
      </c>
      <c r="CL353" s="94">
        <f t="shared" si="1987"/>
        <v>57407.43155067414</v>
      </c>
      <c r="CM353" s="94">
        <f t="shared" si="1987"/>
        <v>33709.201550674145</v>
      </c>
      <c r="CN353" s="94">
        <f t="shared" si="1987"/>
        <v>-17114.13953524216</v>
      </c>
      <c r="CO353" s="94">
        <f t="shared" si="1987"/>
        <v>-16456.089535242161</v>
      </c>
      <c r="CP353" s="94">
        <f t="shared" si="1987"/>
        <v>-15103.079535242161</v>
      </c>
      <c r="CQ353" s="94">
        <f t="shared" si="1987"/>
        <v>-13938.949535242162</v>
      </c>
      <c r="CR353" s="94">
        <f t="shared" si="1987"/>
        <v>-12804.449535242162</v>
      </c>
      <c r="CS353" s="94">
        <f t="shared" si="1987"/>
        <v>1397.83</v>
      </c>
      <c r="CT353" s="94">
        <f t="shared" si="1987"/>
        <v>1397.83</v>
      </c>
      <c r="CU353" s="94">
        <f t="shared" si="1987"/>
        <v>1397.83</v>
      </c>
      <c r="CV353" s="94">
        <f t="shared" ref="CV353:DD353" si="1988">CV346+CV352</f>
        <v>1397.83</v>
      </c>
      <c r="CW353" s="94">
        <f t="shared" si="1988"/>
        <v>1397.83</v>
      </c>
      <c r="CX353" s="94">
        <f t="shared" si="1988"/>
        <v>1397.83</v>
      </c>
      <c r="CY353" s="94">
        <f t="shared" si="1988"/>
        <v>1397.83</v>
      </c>
      <c r="CZ353" s="94">
        <f t="shared" si="1988"/>
        <v>0</v>
      </c>
      <c r="DA353" s="94">
        <f t="shared" si="1988"/>
        <v>0</v>
      </c>
      <c r="DB353" s="94">
        <f t="shared" si="1988"/>
        <v>0</v>
      </c>
      <c r="DC353" s="94">
        <f t="shared" si="1988"/>
        <v>0</v>
      </c>
      <c r="DD353" s="94">
        <f t="shared" si="1988"/>
        <v>0</v>
      </c>
      <c r="DE353" s="94">
        <f t="shared" ref="DE353:DW353" si="1989">DE346+DE352</f>
        <v>0</v>
      </c>
      <c r="DF353" s="94">
        <f t="shared" si="1989"/>
        <v>0</v>
      </c>
      <c r="DG353" s="94">
        <f t="shared" si="1989"/>
        <v>0</v>
      </c>
      <c r="DH353" s="94">
        <f t="shared" si="1989"/>
        <v>0</v>
      </c>
      <c r="DI353" s="94">
        <f t="shared" si="1989"/>
        <v>0</v>
      </c>
      <c r="DJ353" s="94">
        <f t="shared" si="1989"/>
        <v>0</v>
      </c>
      <c r="DK353" s="94">
        <f t="shared" si="1989"/>
        <v>0</v>
      </c>
      <c r="DL353" s="94">
        <f t="shared" si="1989"/>
        <v>0</v>
      </c>
      <c r="DM353" s="94">
        <f t="shared" si="1989"/>
        <v>0</v>
      </c>
      <c r="DN353" s="94">
        <f t="shared" si="1989"/>
        <v>0</v>
      </c>
      <c r="DO353" s="94">
        <f t="shared" si="1989"/>
        <v>0</v>
      </c>
      <c r="DP353" s="94">
        <f t="shared" si="1989"/>
        <v>0</v>
      </c>
      <c r="DQ353" s="94">
        <f t="shared" si="1989"/>
        <v>0</v>
      </c>
      <c r="DR353" s="94">
        <f t="shared" si="1989"/>
        <v>0</v>
      </c>
      <c r="DS353" s="94">
        <f t="shared" si="1989"/>
        <v>0</v>
      </c>
      <c r="DT353" s="94">
        <f t="shared" si="1989"/>
        <v>0</v>
      </c>
      <c r="DU353" s="94">
        <f t="shared" si="1989"/>
        <v>0</v>
      </c>
      <c r="DV353" s="94">
        <f t="shared" si="1989"/>
        <v>0</v>
      </c>
      <c r="DW353" s="94">
        <f t="shared" si="1989"/>
        <v>0</v>
      </c>
      <c r="DX353" s="94">
        <f t="shared" ref="DX353:EG353" si="1990">DX346+DX352</f>
        <v>0</v>
      </c>
      <c r="DY353" s="94">
        <f t="shared" si="1990"/>
        <v>0</v>
      </c>
      <c r="DZ353" s="94">
        <f t="shared" si="1990"/>
        <v>0</v>
      </c>
      <c r="EA353" s="94">
        <f t="shared" si="1990"/>
        <v>0</v>
      </c>
      <c r="EB353" s="94">
        <f t="shared" si="1990"/>
        <v>0</v>
      </c>
      <c r="EC353" s="94">
        <f t="shared" si="1990"/>
        <v>0</v>
      </c>
      <c r="ED353" s="94">
        <f t="shared" si="1990"/>
        <v>0</v>
      </c>
      <c r="EE353" s="94">
        <f t="shared" si="1990"/>
        <v>0</v>
      </c>
      <c r="EF353" s="94">
        <f t="shared" si="1990"/>
        <v>0</v>
      </c>
      <c r="EG353" s="94">
        <f t="shared" si="1990"/>
        <v>0</v>
      </c>
      <c r="EH353" s="94">
        <f t="shared" ref="EH353:EI353" si="1991">EH346+EH352</f>
        <v>0</v>
      </c>
      <c r="EI353" s="94">
        <f t="shared" si="1991"/>
        <v>0</v>
      </c>
    </row>
    <row r="354" spans="1:139" x14ac:dyDescent="0.2">
      <c r="A354" s="92"/>
      <c r="B354" s="92"/>
      <c r="D354" s="91"/>
      <c r="E354" s="91"/>
      <c r="F354" s="91"/>
      <c r="G354" s="91"/>
      <c r="H354" s="91"/>
      <c r="I354" s="91"/>
      <c r="J354" s="91"/>
      <c r="K354" s="91"/>
      <c r="L354" s="91"/>
      <c r="M354" s="91"/>
      <c r="N354" s="91"/>
      <c r="O354" s="91"/>
      <c r="P354" s="91"/>
      <c r="Q354" s="91"/>
      <c r="R354" s="91"/>
      <c r="S354" s="91"/>
      <c r="T354" s="91"/>
      <c r="U354" s="91"/>
      <c r="V354" s="91"/>
      <c r="W354" s="91"/>
      <c r="X354" s="91"/>
      <c r="Y354" s="91"/>
      <c r="Z354" s="91"/>
      <c r="AA354" s="91"/>
      <c r="AB354" s="91"/>
      <c r="AC354" s="91"/>
      <c r="AD354" s="91"/>
      <c r="AE354" s="91"/>
      <c r="AF354" s="91"/>
      <c r="AG354" s="91"/>
      <c r="AH354" s="91"/>
      <c r="AI354" s="91"/>
      <c r="AJ354" s="91"/>
      <c r="AK354" s="91"/>
      <c r="AL354" s="91"/>
      <c r="AM354" s="91"/>
      <c r="AN354" s="91"/>
      <c r="AO354" s="91"/>
      <c r="AP354" s="91"/>
      <c r="AQ354" s="91"/>
      <c r="AR354" s="91"/>
      <c r="AS354" s="91"/>
      <c r="AT354" s="91"/>
      <c r="AU354" s="91"/>
      <c r="AV354" s="91"/>
      <c r="AW354" s="91"/>
      <c r="AX354" s="91"/>
      <c r="AY354" s="91"/>
      <c r="AZ354" s="91"/>
      <c r="BA354" s="91"/>
      <c r="BB354" s="91"/>
      <c r="BC354" s="91"/>
      <c r="BD354" s="91"/>
      <c r="BE354" s="91"/>
      <c r="BF354" s="91"/>
      <c r="BG354" s="91"/>
      <c r="BH354" s="91"/>
      <c r="BI354" s="91"/>
      <c r="BJ354" s="91"/>
      <c r="BK354" s="91"/>
      <c r="BL354" s="91"/>
      <c r="BM354" s="91"/>
      <c r="BN354" s="91"/>
      <c r="BO354" s="91"/>
      <c r="BP354" s="91"/>
      <c r="BQ354" s="91"/>
      <c r="BR354" s="91"/>
      <c r="BS354" s="91"/>
      <c r="BT354" s="91"/>
      <c r="BU354" s="91"/>
      <c r="BV354" s="91"/>
      <c r="BW354" s="91"/>
      <c r="BX354" s="91"/>
      <c r="BY354" s="91"/>
      <c r="BZ354" s="91"/>
      <c r="CA354" s="91"/>
      <c r="CB354" s="91"/>
      <c r="CC354" s="91"/>
      <c r="CD354" s="91"/>
      <c r="CE354" s="91"/>
      <c r="CF354" s="91"/>
      <c r="CG354" s="91"/>
      <c r="CH354" s="91"/>
      <c r="CI354" s="91"/>
      <c r="CJ354" s="91"/>
      <c r="CK354" s="91"/>
      <c r="CL354" s="91"/>
      <c r="CM354" s="91"/>
      <c r="CN354" s="91"/>
      <c r="CO354" s="91"/>
      <c r="CP354" s="91"/>
      <c r="CQ354" s="91"/>
      <c r="CR354" s="91"/>
      <c r="CS354" s="91"/>
      <c r="CT354" s="91"/>
      <c r="CU354" s="91"/>
      <c r="CV354" s="91"/>
      <c r="CW354" s="91"/>
      <c r="CX354" s="91"/>
      <c r="CY354" s="91"/>
      <c r="CZ354" s="91"/>
      <c r="DA354" s="91"/>
      <c r="DB354" s="91"/>
      <c r="DC354" s="91"/>
      <c r="DD354" s="91"/>
      <c r="DE354" s="91"/>
      <c r="DF354" s="91"/>
      <c r="DG354" s="91"/>
      <c r="DH354" s="91"/>
      <c r="DI354" s="91"/>
      <c r="DJ354" s="91"/>
      <c r="DK354" s="91"/>
      <c r="DL354" s="91"/>
      <c r="DM354" s="91"/>
      <c r="DN354" s="91"/>
      <c r="DO354" s="91"/>
      <c r="DP354" s="91"/>
      <c r="DQ354" s="91"/>
      <c r="DR354" s="91"/>
      <c r="DS354" s="91"/>
      <c r="DT354" s="91"/>
      <c r="DU354" s="91"/>
      <c r="DV354" s="91"/>
      <c r="DW354" s="91"/>
      <c r="DX354" s="91"/>
      <c r="DY354" s="91"/>
      <c r="DZ354" s="91"/>
      <c r="EA354" s="91"/>
      <c r="EB354" s="91"/>
      <c r="EC354" s="91"/>
      <c r="ED354" s="91"/>
      <c r="EE354" s="91"/>
      <c r="EF354" s="91"/>
      <c r="EG354" s="91"/>
      <c r="EH354" s="91"/>
      <c r="EI354" s="91"/>
    </row>
    <row r="355" spans="1:139" ht="10.5" x14ac:dyDescent="0.25">
      <c r="A355" s="5" t="s">
        <v>222</v>
      </c>
      <c r="B355" s="92"/>
      <c r="C355" s="101">
        <v>18239321</v>
      </c>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91"/>
      <c r="AN355" s="91"/>
      <c r="AO355" s="91"/>
      <c r="AP355" s="91"/>
      <c r="AQ355" s="91"/>
      <c r="AR355" s="91"/>
      <c r="AS355" s="91"/>
      <c r="AT355" s="91"/>
      <c r="AU355" s="91"/>
      <c r="AV355" s="91"/>
      <c r="AW355" s="91"/>
      <c r="AX355" s="91"/>
      <c r="AY355" s="91"/>
      <c r="AZ355" s="91"/>
      <c r="BA355" s="91"/>
      <c r="BB355" s="91"/>
      <c r="BC355" s="91"/>
      <c r="BD355" s="91"/>
      <c r="BE355" s="91"/>
      <c r="BF355" s="91"/>
      <c r="BG355" s="91"/>
      <c r="BH355" s="91"/>
      <c r="BI355" s="91"/>
      <c r="BJ355" s="91"/>
      <c r="BK355" s="91"/>
      <c r="BL355" s="91"/>
      <c r="BM355" s="91"/>
      <c r="BN355" s="91"/>
      <c r="BO355" s="91"/>
      <c r="BP355" s="91"/>
      <c r="BQ355" s="91"/>
      <c r="BR355" s="91"/>
      <c r="BS355" s="91"/>
      <c r="BT355" s="91"/>
      <c r="BU355" s="91"/>
      <c r="BV355" s="91"/>
      <c r="BW355" s="91"/>
      <c r="BX355" s="91"/>
      <c r="BY355" s="91"/>
      <c r="BZ355" s="91"/>
      <c r="CA355" s="91"/>
      <c r="CB355" s="91"/>
      <c r="CC355" s="91"/>
      <c r="CD355" s="91"/>
      <c r="CE355" s="91"/>
      <c r="CF355" s="91"/>
      <c r="CG355" s="91"/>
      <c r="DV355" s="92"/>
      <c r="DW355" s="92"/>
      <c r="DX355" s="92"/>
      <c r="DY355" s="92"/>
      <c r="DZ355" s="92"/>
      <c r="EA355" s="92"/>
      <c r="EB355" s="92"/>
      <c r="EC355" s="92"/>
      <c r="ED355" s="92"/>
      <c r="EE355" s="92"/>
      <c r="EF355" s="92"/>
      <c r="EG355" s="92"/>
      <c r="EH355" s="92"/>
      <c r="EI355" s="92"/>
    </row>
    <row r="356" spans="1:139" x14ac:dyDescent="0.2">
      <c r="A356" s="92"/>
      <c r="B356" s="92" t="s">
        <v>149</v>
      </c>
      <c r="C356" s="101">
        <v>25400951</v>
      </c>
      <c r="D356" s="94">
        <f t="shared" ref="D356:AI356" si="1992">C363</f>
        <v>0</v>
      </c>
      <c r="E356" s="94">
        <f t="shared" si="1992"/>
        <v>0</v>
      </c>
      <c r="F356" s="94">
        <f t="shared" si="1992"/>
        <v>0</v>
      </c>
      <c r="G356" s="94">
        <f t="shared" si="1992"/>
        <v>0</v>
      </c>
      <c r="H356" s="94">
        <f t="shared" si="1992"/>
        <v>0</v>
      </c>
      <c r="I356" s="94">
        <f t="shared" si="1992"/>
        <v>0</v>
      </c>
      <c r="J356" s="94">
        <f t="shared" si="1992"/>
        <v>0</v>
      </c>
      <c r="K356" s="94">
        <f t="shared" si="1992"/>
        <v>0</v>
      </c>
      <c r="L356" s="94">
        <f t="shared" si="1992"/>
        <v>0</v>
      </c>
      <c r="M356" s="94">
        <f t="shared" si="1992"/>
        <v>0</v>
      </c>
      <c r="N356" s="94">
        <f t="shared" si="1992"/>
        <v>0</v>
      </c>
      <c r="O356" s="94">
        <f t="shared" si="1992"/>
        <v>0</v>
      </c>
      <c r="P356" s="94">
        <f t="shared" si="1992"/>
        <v>0</v>
      </c>
      <c r="Q356" s="94">
        <f t="shared" si="1992"/>
        <v>0</v>
      </c>
      <c r="R356" s="94">
        <f t="shared" si="1992"/>
        <v>0</v>
      </c>
      <c r="S356" s="94">
        <f t="shared" si="1992"/>
        <v>0</v>
      </c>
      <c r="T356" s="94">
        <f t="shared" si="1992"/>
        <v>0</v>
      </c>
      <c r="U356" s="94">
        <f t="shared" si="1992"/>
        <v>0</v>
      </c>
      <c r="V356" s="94">
        <f t="shared" si="1992"/>
        <v>0</v>
      </c>
      <c r="W356" s="94">
        <f t="shared" si="1992"/>
        <v>0</v>
      </c>
      <c r="X356" s="94">
        <f t="shared" si="1992"/>
        <v>0</v>
      </c>
      <c r="Y356" s="94">
        <f t="shared" si="1992"/>
        <v>0</v>
      </c>
      <c r="Z356" s="94">
        <f t="shared" si="1992"/>
        <v>0</v>
      </c>
      <c r="AA356" s="94">
        <f t="shared" si="1992"/>
        <v>0</v>
      </c>
      <c r="AB356" s="94">
        <f t="shared" si="1992"/>
        <v>0</v>
      </c>
      <c r="AC356" s="94">
        <f t="shared" si="1992"/>
        <v>0</v>
      </c>
      <c r="AD356" s="94">
        <f t="shared" si="1992"/>
        <v>0</v>
      </c>
      <c r="AE356" s="94">
        <f t="shared" si="1992"/>
        <v>0</v>
      </c>
      <c r="AF356" s="94">
        <f t="shared" si="1992"/>
        <v>0</v>
      </c>
      <c r="AG356" s="94">
        <f t="shared" si="1992"/>
        <v>0</v>
      </c>
      <c r="AH356" s="94">
        <f t="shared" si="1992"/>
        <v>0</v>
      </c>
      <c r="AI356" s="94">
        <f t="shared" si="1992"/>
        <v>0</v>
      </c>
      <c r="AJ356" s="94">
        <f t="shared" ref="AJ356:BO356" si="1993">AI363</f>
        <v>0</v>
      </c>
      <c r="AK356" s="94">
        <f t="shared" si="1993"/>
        <v>0</v>
      </c>
      <c r="AL356" s="94">
        <f t="shared" si="1993"/>
        <v>0</v>
      </c>
      <c r="AM356" s="94">
        <f t="shared" si="1993"/>
        <v>0</v>
      </c>
      <c r="AN356" s="94">
        <f t="shared" si="1993"/>
        <v>0</v>
      </c>
      <c r="AO356" s="94">
        <f t="shared" si="1993"/>
        <v>0</v>
      </c>
      <c r="AP356" s="94">
        <f t="shared" si="1993"/>
        <v>0</v>
      </c>
      <c r="AQ356" s="94">
        <f t="shared" si="1993"/>
        <v>0</v>
      </c>
      <c r="AR356" s="94">
        <f t="shared" si="1993"/>
        <v>0</v>
      </c>
      <c r="AS356" s="94">
        <f t="shared" si="1993"/>
        <v>0</v>
      </c>
      <c r="AT356" s="94">
        <f t="shared" si="1993"/>
        <v>0</v>
      </c>
      <c r="AU356" s="94">
        <f t="shared" si="1993"/>
        <v>0</v>
      </c>
      <c r="AV356" s="94">
        <f t="shared" si="1993"/>
        <v>0</v>
      </c>
      <c r="AW356" s="94">
        <f t="shared" si="1993"/>
        <v>0</v>
      </c>
      <c r="AX356" s="94">
        <f t="shared" si="1993"/>
        <v>0</v>
      </c>
      <c r="AY356" s="94">
        <f t="shared" si="1993"/>
        <v>0</v>
      </c>
      <c r="AZ356" s="94">
        <f t="shared" si="1993"/>
        <v>0</v>
      </c>
      <c r="BA356" s="94">
        <f t="shared" si="1993"/>
        <v>0</v>
      </c>
      <c r="BB356" s="94">
        <f t="shared" si="1993"/>
        <v>0</v>
      </c>
      <c r="BC356" s="94">
        <f t="shared" si="1993"/>
        <v>0</v>
      </c>
      <c r="BD356" s="94">
        <f t="shared" si="1993"/>
        <v>0</v>
      </c>
      <c r="BE356" s="94">
        <f t="shared" si="1993"/>
        <v>0</v>
      </c>
      <c r="BF356" s="94">
        <f t="shared" si="1993"/>
        <v>0</v>
      </c>
      <c r="BG356" s="94">
        <f t="shared" si="1993"/>
        <v>0</v>
      </c>
      <c r="BH356" s="94">
        <f t="shared" si="1993"/>
        <v>0</v>
      </c>
      <c r="BI356" s="94">
        <f t="shared" si="1993"/>
        <v>0</v>
      </c>
      <c r="BJ356" s="94">
        <f t="shared" si="1993"/>
        <v>0</v>
      </c>
      <c r="BK356" s="94">
        <f t="shared" si="1993"/>
        <v>0</v>
      </c>
      <c r="BL356" s="94">
        <f t="shared" si="1993"/>
        <v>0</v>
      </c>
      <c r="BM356" s="94">
        <f t="shared" si="1993"/>
        <v>0</v>
      </c>
      <c r="BN356" s="94">
        <f t="shared" si="1993"/>
        <v>0</v>
      </c>
      <c r="BO356" s="94">
        <f t="shared" si="1993"/>
        <v>0</v>
      </c>
      <c r="BP356" s="94">
        <f t="shared" ref="BP356:DW356" si="1994">BO363</f>
        <v>0</v>
      </c>
      <c r="BQ356" s="94">
        <f t="shared" si="1994"/>
        <v>0</v>
      </c>
      <c r="BR356" s="94">
        <f t="shared" si="1994"/>
        <v>0</v>
      </c>
      <c r="BS356" s="94">
        <f t="shared" si="1994"/>
        <v>0</v>
      </c>
      <c r="BT356" s="94">
        <f t="shared" si="1994"/>
        <v>0</v>
      </c>
      <c r="BU356" s="94">
        <f t="shared" si="1994"/>
        <v>0</v>
      </c>
      <c r="BV356" s="94">
        <f t="shared" si="1994"/>
        <v>0</v>
      </c>
      <c r="BW356" s="94">
        <f t="shared" si="1994"/>
        <v>0</v>
      </c>
      <c r="BX356" s="94">
        <f t="shared" si="1994"/>
        <v>0</v>
      </c>
      <c r="BY356" s="94">
        <f t="shared" si="1994"/>
        <v>41143.583769805577</v>
      </c>
      <c r="BZ356" s="94">
        <f t="shared" si="1994"/>
        <v>34929.529380434389</v>
      </c>
      <c r="CA356" s="94">
        <f t="shared" si="1994"/>
        <v>28882.026294096304</v>
      </c>
      <c r="CB356" s="94">
        <f t="shared" si="1994"/>
        <v>24150.891835862287</v>
      </c>
      <c r="CC356" s="94">
        <f t="shared" si="1994"/>
        <v>892185.82230845699</v>
      </c>
      <c r="CD356" s="94">
        <f t="shared" si="1994"/>
        <v>835227.79509488796</v>
      </c>
      <c r="CE356" s="94">
        <f t="shared" si="1994"/>
        <v>775565.04036277812</v>
      </c>
      <c r="CF356" s="94">
        <f t="shared" si="1994"/>
        <v>710111.4316547534</v>
      </c>
      <c r="CG356" s="94">
        <f t="shared" si="1994"/>
        <v>651178.32102195674</v>
      </c>
      <c r="CH356" s="94">
        <f t="shared" si="1994"/>
        <v>591865.85571832536</v>
      </c>
      <c r="CI356" s="94">
        <f t="shared" si="1994"/>
        <v>531686.31722631888</v>
      </c>
      <c r="CJ356" s="94">
        <f t="shared" ref="CJ356" si="1995">CI363</f>
        <v>470473.06840963388</v>
      </c>
      <c r="CK356" s="94">
        <f t="shared" ref="CK356" si="1996">CJ363</f>
        <v>405798.30840963387</v>
      </c>
      <c r="CL356" s="94">
        <f t="shared" ref="CL356" si="1997">CK363</f>
        <v>285419.58840963384</v>
      </c>
      <c r="CM356" s="94">
        <f t="shared" ref="CM356" si="1998">CL363</f>
        <v>287095.11840963387</v>
      </c>
      <c r="CN356" s="94">
        <f t="shared" ref="CN356" si="1999">CM363</f>
        <v>236528.57840963386</v>
      </c>
      <c r="CO356" s="94">
        <f t="shared" ref="CO356" si="2000">CN363</f>
        <v>1439573.6510376416</v>
      </c>
      <c r="CP356" s="94">
        <f t="shared" ref="CP356" si="2001">CO363</f>
        <v>1374159.8510376415</v>
      </c>
      <c r="CQ356" s="94">
        <f t="shared" ref="CQ356" si="2002">CP363</f>
        <v>1302278.1610376416</v>
      </c>
      <c r="CR356" s="94">
        <f t="shared" ref="CR356" si="2003">CQ363</f>
        <v>1239254.9510376416</v>
      </c>
      <c r="CS356" s="94">
        <f t="shared" ref="CS356" si="2004">CR363</f>
        <v>1172589.3310376415</v>
      </c>
      <c r="CT356" s="94">
        <f t="shared" ref="CT356" si="2005">CS363</f>
        <v>-132136.38000000012</v>
      </c>
      <c r="CU356" s="94">
        <f t="shared" ref="CU356" si="2006">CT363</f>
        <v>-197930.0500000001</v>
      </c>
      <c r="CV356" s="94">
        <f t="shared" ref="CV356" si="2007">CU363</f>
        <v>-267726.46000000008</v>
      </c>
      <c r="CW356" s="94">
        <f t="shared" ref="CW356" si="2008">CV363</f>
        <v>-197930.05000000008</v>
      </c>
      <c r="CX356" s="94">
        <f t="shared" ref="CX356" si="2009">CW363</f>
        <v>-197930.05000000008</v>
      </c>
      <c r="CY356" s="94">
        <f t="shared" ref="CY356" si="2010">CX363</f>
        <v>-197930.05000000008</v>
      </c>
      <c r="CZ356" s="94">
        <f t="shared" ref="CZ356" si="2011">CY363</f>
        <v>-197930.05000000008</v>
      </c>
      <c r="DA356" s="94">
        <f t="shared" ref="DA356" si="2012">CZ363</f>
        <v>173190.40277948984</v>
      </c>
      <c r="DB356" s="94">
        <f t="shared" ref="DB356" si="2013">DA363</f>
        <v>164138.49277948984</v>
      </c>
      <c r="DC356" s="94">
        <f t="shared" ref="DC356" si="2014">DB363</f>
        <v>155260.99277948984</v>
      </c>
      <c r="DD356" s="94">
        <f t="shared" ref="DD356" si="2015">DC363</f>
        <v>145752.06277948985</v>
      </c>
      <c r="DE356" s="94">
        <f t="shared" ref="DE356" si="2016">DD363</f>
        <v>137016.98277948986</v>
      </c>
      <c r="DF356" s="94">
        <f t="shared" ref="DF356" si="2017">DE363</f>
        <v>126406.56277948986</v>
      </c>
      <c r="DG356" s="94">
        <f t="shared" ref="DG356" si="2018">DF363</f>
        <v>118797.77277948987</v>
      </c>
      <c r="DH356" s="94">
        <f t="shared" ref="DH356" si="2019">DG363</f>
        <v>108319.46277948987</v>
      </c>
      <c r="DI356" s="94">
        <f t="shared" si="1994"/>
        <v>97652.312779489876</v>
      </c>
      <c r="DJ356" s="94">
        <f t="shared" si="1994"/>
        <v>88422.58277948988</v>
      </c>
      <c r="DK356" s="94">
        <f t="shared" si="1994"/>
        <v>78911.502779489878</v>
      </c>
      <c r="DL356" s="94">
        <f t="shared" si="1994"/>
        <v>69281.872779489873</v>
      </c>
      <c r="DM356" s="94">
        <f t="shared" si="1994"/>
        <v>531219.54026433348</v>
      </c>
      <c r="DN356" s="94">
        <f t="shared" si="1994"/>
        <v>485921.94026433351</v>
      </c>
      <c r="DO356" s="94">
        <f t="shared" si="1994"/>
        <v>435016.73026433348</v>
      </c>
      <c r="DP356" s="94">
        <f t="shared" si="1994"/>
        <v>377914.7502643335</v>
      </c>
      <c r="DQ356" s="94">
        <f t="shared" si="1994"/>
        <v>328903.22026433353</v>
      </c>
      <c r="DR356" s="94">
        <f t="shared" si="1994"/>
        <v>279257.35026433354</v>
      </c>
      <c r="DS356" s="94">
        <f t="shared" si="1994"/>
        <v>227228.15026433353</v>
      </c>
      <c r="DT356" s="94">
        <f t="shared" si="1994"/>
        <v>159314.92026433354</v>
      </c>
      <c r="DU356" s="94">
        <f t="shared" si="1994"/>
        <v>115768.92026433354</v>
      </c>
      <c r="DV356" s="94">
        <f t="shared" si="1994"/>
        <v>65208.880264333544</v>
      </c>
      <c r="DW356" s="94">
        <f t="shared" si="1994"/>
        <v>-195.19973566645785</v>
      </c>
      <c r="DX356" s="94">
        <f t="shared" ref="DX356" si="2020">DW363</f>
        <v>-45283.409735666457</v>
      </c>
      <c r="DY356" s="94">
        <f t="shared" ref="DY356" si="2021">DX363</f>
        <v>162437.05026433355</v>
      </c>
      <c r="DZ356" s="94">
        <f t="shared" ref="DZ356" si="2022">DY363</f>
        <v>145915.31026433356</v>
      </c>
      <c r="EA356" s="94">
        <f t="shared" ref="EA356" si="2023">DZ363</f>
        <v>128716.80026433356</v>
      </c>
      <c r="EB356" s="94">
        <f t="shared" ref="EB356" si="2024">EA363</f>
        <v>110805.89026433356</v>
      </c>
      <c r="EC356" s="94">
        <f t="shared" ref="EC356" si="2025">EB363</f>
        <v>93942.960264333553</v>
      </c>
      <c r="ED356" s="94">
        <f t="shared" ref="ED356" si="2026">EC363</f>
        <v>71317.960264333553</v>
      </c>
      <c r="EE356" s="94">
        <f t="shared" ref="EE356" si="2027">ED363</f>
        <v>52847.91026433355</v>
      </c>
      <c r="EF356" s="94">
        <f t="shared" ref="EF356" si="2028">EE363</f>
        <v>30988.240264333552</v>
      </c>
      <c r="EG356" s="94">
        <f t="shared" ref="EG356" si="2029">EF363</f>
        <v>15008.300264333551</v>
      </c>
      <c r="EH356" s="94">
        <f t="shared" ref="EH356" si="2030">EG363</f>
        <v>-3273.4197356664499</v>
      </c>
      <c r="EI356" s="94">
        <f t="shared" ref="EI356" si="2031">EH363</f>
        <v>-19961.964278465814</v>
      </c>
    </row>
    <row r="357" spans="1:139" x14ac:dyDescent="0.2">
      <c r="A357" s="92"/>
      <c r="B357" s="92" t="s">
        <v>150</v>
      </c>
      <c r="C357" s="91"/>
      <c r="D357" s="22">
        <v>0</v>
      </c>
      <c r="E357" s="22">
        <v>0</v>
      </c>
      <c r="F357" s="22">
        <v>0</v>
      </c>
      <c r="G357" s="22">
        <v>0</v>
      </c>
      <c r="H357" s="22">
        <v>0</v>
      </c>
      <c r="I357" s="22">
        <v>0</v>
      </c>
      <c r="J357" s="22">
        <v>0</v>
      </c>
      <c r="K357" s="22">
        <v>0</v>
      </c>
      <c r="L357" s="22">
        <v>0</v>
      </c>
      <c r="M357" s="22">
        <v>0</v>
      </c>
      <c r="N357" s="22">
        <v>0</v>
      </c>
      <c r="O357" s="22">
        <v>0</v>
      </c>
      <c r="P357" s="22">
        <v>0</v>
      </c>
      <c r="Q357" s="22">
        <v>0</v>
      </c>
      <c r="R357" s="22">
        <v>0</v>
      </c>
      <c r="S357" s="22">
        <v>0</v>
      </c>
      <c r="T357" s="22">
        <v>0</v>
      </c>
      <c r="U357" s="22">
        <v>0</v>
      </c>
      <c r="V357" s="22">
        <v>0</v>
      </c>
      <c r="W357" s="22">
        <v>0</v>
      </c>
      <c r="X357" s="22">
        <v>0</v>
      </c>
      <c r="Y357" s="22">
        <v>0</v>
      </c>
      <c r="Z357" s="22">
        <v>0</v>
      </c>
      <c r="AA357" s="22">
        <v>0</v>
      </c>
      <c r="AB357" s="22">
        <v>0</v>
      </c>
      <c r="AC357" s="22">
        <v>0</v>
      </c>
      <c r="AD357" s="22">
        <v>0</v>
      </c>
      <c r="AE357" s="22">
        <v>0</v>
      </c>
      <c r="AF357" s="22">
        <v>0</v>
      </c>
      <c r="AG357" s="22">
        <v>0</v>
      </c>
      <c r="AH357" s="22">
        <v>0</v>
      </c>
      <c r="AI357" s="22">
        <v>0</v>
      </c>
      <c r="AJ357" s="22">
        <v>0</v>
      </c>
      <c r="AK357" s="22">
        <v>0</v>
      </c>
      <c r="AL357" s="22">
        <v>0</v>
      </c>
      <c r="AM357" s="22">
        <v>0</v>
      </c>
      <c r="AN357" s="22">
        <v>0</v>
      </c>
      <c r="AO357" s="22">
        <v>0</v>
      </c>
      <c r="AP357" s="22">
        <v>0</v>
      </c>
      <c r="AQ357" s="22">
        <v>0</v>
      </c>
      <c r="AR357" s="22">
        <v>0</v>
      </c>
      <c r="AS357" s="22">
        <v>0</v>
      </c>
      <c r="AT357" s="22">
        <v>0</v>
      </c>
      <c r="AU357" s="22">
        <v>0</v>
      </c>
      <c r="AV357" s="22">
        <v>0</v>
      </c>
      <c r="AW357" s="22">
        <v>0</v>
      </c>
      <c r="AX357" s="22">
        <v>0</v>
      </c>
      <c r="AY357" s="22">
        <v>0</v>
      </c>
      <c r="AZ357" s="22">
        <v>0</v>
      </c>
      <c r="BA357" s="22">
        <v>0</v>
      </c>
      <c r="BB357" s="22">
        <v>0</v>
      </c>
      <c r="BC357" s="22">
        <v>0</v>
      </c>
      <c r="BD357" s="22">
        <v>0</v>
      </c>
      <c r="BE357" s="22">
        <v>0</v>
      </c>
      <c r="BF357" s="22">
        <v>0</v>
      </c>
      <c r="BG357" s="22">
        <v>0</v>
      </c>
      <c r="BH357" s="22">
        <v>0</v>
      </c>
      <c r="BI357" s="22">
        <v>0</v>
      </c>
      <c r="BJ357" s="22">
        <v>0</v>
      </c>
      <c r="BK357" s="22">
        <v>0</v>
      </c>
      <c r="BL357" s="22">
        <v>0</v>
      </c>
      <c r="BM357" s="22">
        <v>0</v>
      </c>
      <c r="BN357" s="22">
        <v>0</v>
      </c>
      <c r="BO357" s="22">
        <v>0</v>
      </c>
      <c r="BP357" s="22">
        <v>0</v>
      </c>
      <c r="BQ357" s="22">
        <v>0</v>
      </c>
      <c r="BR357" s="22">
        <v>0</v>
      </c>
      <c r="BS357" s="22">
        <v>0</v>
      </c>
      <c r="BT357" s="22">
        <v>0</v>
      </c>
      <c r="BU357" s="22">
        <v>0</v>
      </c>
      <c r="BV357" s="22">
        <v>0</v>
      </c>
      <c r="BW357" s="22">
        <v>0</v>
      </c>
      <c r="BX357" s="22">
        <v>0</v>
      </c>
      <c r="BY357" s="22">
        <v>0</v>
      </c>
      <c r="BZ357" s="22">
        <v>0</v>
      </c>
      <c r="CA357" s="22">
        <v>0</v>
      </c>
      <c r="CB357" s="22">
        <v>0</v>
      </c>
      <c r="CC357" s="22">
        <v>0</v>
      </c>
      <c r="CD357" s="22">
        <v>0</v>
      </c>
      <c r="CE357" s="22">
        <v>0</v>
      </c>
      <c r="CF357" s="22">
        <v>0</v>
      </c>
      <c r="CG357" s="22">
        <v>0</v>
      </c>
      <c r="CH357" s="22">
        <v>0</v>
      </c>
      <c r="CI357" s="22">
        <v>0</v>
      </c>
      <c r="CJ357" s="22">
        <v>0</v>
      </c>
      <c r="CK357" s="22">
        <v>0</v>
      </c>
      <c r="CL357" s="22">
        <v>0</v>
      </c>
      <c r="CM357" s="22">
        <v>0</v>
      </c>
      <c r="CN357" s="22">
        <v>1263740.7926280077</v>
      </c>
      <c r="CO357" s="22">
        <v>0</v>
      </c>
      <c r="CP357" s="22">
        <v>0</v>
      </c>
      <c r="CQ357" s="22">
        <v>0</v>
      </c>
      <c r="CR357" s="22">
        <v>0</v>
      </c>
      <c r="CS357" s="22">
        <v>0</v>
      </c>
      <c r="CT357" s="22">
        <v>0</v>
      </c>
      <c r="CU357" s="22">
        <v>0</v>
      </c>
      <c r="CV357" s="22">
        <v>0</v>
      </c>
      <c r="CW357" s="22">
        <v>0</v>
      </c>
      <c r="CX357" s="22">
        <v>0</v>
      </c>
      <c r="CY357" s="22">
        <v>0</v>
      </c>
      <c r="CZ357" s="22">
        <v>386082.63420270151</v>
      </c>
      <c r="DA357" s="22">
        <v>0</v>
      </c>
      <c r="DB357" s="22">
        <v>0</v>
      </c>
      <c r="DC357" s="22">
        <v>0</v>
      </c>
      <c r="DD357" s="22">
        <v>0</v>
      </c>
      <c r="DE357" s="22">
        <v>0</v>
      </c>
      <c r="DF357" s="22">
        <v>0</v>
      </c>
      <c r="DG357" s="22">
        <v>0</v>
      </c>
      <c r="DH357" s="22">
        <v>0</v>
      </c>
      <c r="DI357" s="22">
        <v>0</v>
      </c>
      <c r="DJ357" s="22">
        <v>0</v>
      </c>
      <c r="DK357" s="22">
        <v>0</v>
      </c>
      <c r="DL357" s="22">
        <v>-62109.442515156436</v>
      </c>
      <c r="DM357" s="22">
        <v>0</v>
      </c>
      <c r="DN357" s="22">
        <v>0</v>
      </c>
      <c r="DO357" s="22">
        <v>0</v>
      </c>
      <c r="DP357" s="22">
        <v>0</v>
      </c>
      <c r="DQ357" s="22">
        <v>0</v>
      </c>
      <c r="DR357" s="22">
        <v>0</v>
      </c>
      <c r="DS357" s="22">
        <v>0</v>
      </c>
      <c r="DT357" s="22">
        <v>0</v>
      </c>
      <c r="DU357" s="22">
        <v>0</v>
      </c>
      <c r="DV357" s="22">
        <v>0</v>
      </c>
      <c r="DW357" s="22">
        <v>0</v>
      </c>
      <c r="DX357" s="315">
        <v>225626.71</v>
      </c>
      <c r="DY357" s="22">
        <v>0</v>
      </c>
      <c r="DZ357" s="22">
        <v>0</v>
      </c>
      <c r="EA357" s="22">
        <v>0</v>
      </c>
      <c r="EB357" s="22">
        <v>0</v>
      </c>
      <c r="EC357" s="22">
        <v>0</v>
      </c>
      <c r="ED357" s="22">
        <v>0</v>
      </c>
      <c r="EE357" s="22">
        <v>0</v>
      </c>
      <c r="EF357" s="22">
        <v>0</v>
      </c>
      <c r="EG357" s="22">
        <v>0</v>
      </c>
      <c r="EH357" s="22">
        <v>0</v>
      </c>
      <c r="EI357" s="22">
        <v>0</v>
      </c>
    </row>
    <row r="358" spans="1:139" x14ac:dyDescent="0.2">
      <c r="A358" s="92"/>
      <c r="B358" s="90" t="s">
        <v>289</v>
      </c>
      <c r="C358" s="91"/>
      <c r="D358" s="22">
        <v>0</v>
      </c>
      <c r="E358" s="22">
        <v>0</v>
      </c>
      <c r="F358" s="22">
        <v>0</v>
      </c>
      <c r="G358" s="22">
        <v>0</v>
      </c>
      <c r="H358" s="22">
        <v>0</v>
      </c>
      <c r="I358" s="22">
        <v>0</v>
      </c>
      <c r="J358" s="22">
        <v>0</v>
      </c>
      <c r="K358" s="22">
        <v>0</v>
      </c>
      <c r="L358" s="22">
        <v>0</v>
      </c>
      <c r="M358" s="22">
        <v>0</v>
      </c>
      <c r="N358" s="22">
        <v>0</v>
      </c>
      <c r="O358" s="22">
        <v>0</v>
      </c>
      <c r="P358" s="22">
        <v>0</v>
      </c>
      <c r="Q358" s="22">
        <v>0</v>
      </c>
      <c r="R358" s="22">
        <v>0</v>
      </c>
      <c r="S358" s="22">
        <v>0</v>
      </c>
      <c r="T358" s="22">
        <v>0</v>
      </c>
      <c r="U358" s="22">
        <v>0</v>
      </c>
      <c r="V358" s="22">
        <v>0</v>
      </c>
      <c r="W358" s="22">
        <v>0</v>
      </c>
      <c r="X358" s="22">
        <v>0</v>
      </c>
      <c r="Y358" s="22">
        <v>0</v>
      </c>
      <c r="Z358" s="22">
        <v>0</v>
      </c>
      <c r="AA358" s="22">
        <v>0</v>
      </c>
      <c r="AB358" s="22">
        <v>0</v>
      </c>
      <c r="AC358" s="22">
        <v>0</v>
      </c>
      <c r="AD358" s="22">
        <v>0</v>
      </c>
      <c r="AE358" s="22">
        <v>0</v>
      </c>
      <c r="AF358" s="22">
        <v>0</v>
      </c>
      <c r="AG358" s="22">
        <v>0</v>
      </c>
      <c r="AH358" s="22">
        <v>0</v>
      </c>
      <c r="AI358" s="22">
        <v>0</v>
      </c>
      <c r="AJ358" s="22">
        <v>0</v>
      </c>
      <c r="AK358" s="22">
        <v>0</v>
      </c>
      <c r="AL358" s="22">
        <v>0</v>
      </c>
      <c r="AM358" s="22">
        <v>0</v>
      </c>
      <c r="AN358" s="22">
        <v>0</v>
      </c>
      <c r="AO358" s="22">
        <v>0</v>
      </c>
      <c r="AP358" s="22">
        <v>0</v>
      </c>
      <c r="AQ358" s="22">
        <v>0</v>
      </c>
      <c r="AR358" s="22">
        <v>0</v>
      </c>
      <c r="AS358" s="22">
        <v>0</v>
      </c>
      <c r="AT358" s="22">
        <v>0</v>
      </c>
      <c r="AU358" s="22">
        <v>0</v>
      </c>
      <c r="AV358" s="22">
        <v>0</v>
      </c>
      <c r="AW358" s="22">
        <v>0</v>
      </c>
      <c r="AX358" s="22">
        <v>0</v>
      </c>
      <c r="AY358" s="22">
        <v>0</v>
      </c>
      <c r="AZ358" s="22">
        <v>0</v>
      </c>
      <c r="BA358" s="22">
        <v>0</v>
      </c>
      <c r="BB358" s="22">
        <v>0</v>
      </c>
      <c r="BC358" s="22">
        <v>0</v>
      </c>
      <c r="BD358" s="22">
        <v>0</v>
      </c>
      <c r="BE358" s="22">
        <v>0</v>
      </c>
      <c r="BF358" s="22">
        <v>0</v>
      </c>
      <c r="BG358" s="22">
        <v>0</v>
      </c>
      <c r="BH358" s="22">
        <v>0</v>
      </c>
      <c r="BI358" s="22">
        <v>0</v>
      </c>
      <c r="BJ358" s="22">
        <v>0</v>
      </c>
      <c r="BK358" s="22">
        <v>0</v>
      </c>
      <c r="BL358" s="22">
        <v>0</v>
      </c>
      <c r="BM358" s="22">
        <v>0</v>
      </c>
      <c r="BN358" s="22">
        <v>0</v>
      </c>
      <c r="BO358" s="22">
        <v>0</v>
      </c>
      <c r="BP358" s="22">
        <v>0</v>
      </c>
      <c r="BQ358" s="22">
        <v>0</v>
      </c>
      <c r="BR358" s="22">
        <v>0</v>
      </c>
      <c r="BS358" s="22">
        <v>0</v>
      </c>
      <c r="BT358" s="22">
        <v>0</v>
      </c>
      <c r="BU358" s="22">
        <v>0</v>
      </c>
      <c r="BV358" s="22">
        <v>0</v>
      </c>
      <c r="BW358" s="22">
        <v>0</v>
      </c>
      <c r="BX358" s="22">
        <v>0</v>
      </c>
      <c r="BY358" s="22">
        <v>0</v>
      </c>
      <c r="BZ358" s="22">
        <v>0</v>
      </c>
      <c r="CA358" s="22">
        <v>0</v>
      </c>
      <c r="CB358" s="22">
        <v>0</v>
      </c>
      <c r="CC358" s="22">
        <v>0</v>
      </c>
      <c r="CD358" s="22">
        <v>0</v>
      </c>
      <c r="CE358" s="22">
        <v>0</v>
      </c>
      <c r="CF358" s="22">
        <v>0</v>
      </c>
      <c r="CG358" s="22">
        <v>0</v>
      </c>
      <c r="CH358" s="22">
        <v>0</v>
      </c>
      <c r="CI358" s="22">
        <v>0</v>
      </c>
      <c r="CJ358" s="22">
        <v>0</v>
      </c>
      <c r="CK358" s="22">
        <v>0</v>
      </c>
      <c r="CL358" s="22">
        <v>0</v>
      </c>
      <c r="CM358" s="22">
        <v>0</v>
      </c>
      <c r="CN358" s="22">
        <v>0</v>
      </c>
      <c r="CO358" s="22">
        <v>0</v>
      </c>
      <c r="CP358" s="22">
        <v>0</v>
      </c>
      <c r="CQ358" s="22">
        <v>0</v>
      </c>
      <c r="CR358" s="22">
        <v>0</v>
      </c>
      <c r="CS358" s="22">
        <v>-1239254.9510376416</v>
      </c>
      <c r="CT358" s="22">
        <v>0</v>
      </c>
      <c r="CU358" s="22">
        <v>0</v>
      </c>
      <c r="CV358" s="22">
        <v>0</v>
      </c>
      <c r="CW358" s="22">
        <v>0</v>
      </c>
      <c r="CX358" s="22">
        <v>0</v>
      </c>
      <c r="CY358" s="22">
        <v>0</v>
      </c>
      <c r="CZ358" s="22">
        <v>0</v>
      </c>
      <c r="DA358" s="22">
        <v>0</v>
      </c>
      <c r="DB358" s="22">
        <v>0</v>
      </c>
      <c r="DC358" s="22">
        <v>0</v>
      </c>
      <c r="DD358" s="22">
        <v>0</v>
      </c>
      <c r="DE358" s="22">
        <v>0</v>
      </c>
      <c r="DF358" s="22">
        <v>0</v>
      </c>
      <c r="DG358" s="22">
        <v>0</v>
      </c>
      <c r="DH358" s="22">
        <v>0</v>
      </c>
      <c r="DI358" s="22">
        <v>0</v>
      </c>
      <c r="DJ358" s="22">
        <v>0</v>
      </c>
      <c r="DK358" s="22">
        <v>0</v>
      </c>
      <c r="DL358" s="22">
        <v>572223.83000000007</v>
      </c>
      <c r="DM358" s="22">
        <v>0</v>
      </c>
      <c r="DN358" s="22">
        <v>0</v>
      </c>
      <c r="DO358" s="22">
        <v>0</v>
      </c>
      <c r="DP358" s="22">
        <v>0</v>
      </c>
      <c r="DQ358" s="22">
        <v>0</v>
      </c>
      <c r="DR358" s="22">
        <v>0</v>
      </c>
      <c r="DS358" s="22">
        <v>0</v>
      </c>
      <c r="DT358" s="22">
        <v>0</v>
      </c>
      <c r="DU358" s="22">
        <v>0</v>
      </c>
      <c r="DV358" s="22">
        <v>0</v>
      </c>
      <c r="DW358" s="22">
        <v>0</v>
      </c>
      <c r="DX358" s="315">
        <v>0</v>
      </c>
      <c r="DY358" s="22">
        <v>0</v>
      </c>
      <c r="DZ358" s="22">
        <v>0</v>
      </c>
      <c r="EA358" s="22">
        <v>0</v>
      </c>
      <c r="EB358" s="22">
        <v>0</v>
      </c>
      <c r="EC358" s="22">
        <v>0</v>
      </c>
      <c r="ED358" s="22">
        <v>0</v>
      </c>
      <c r="EE358" s="22">
        <v>0</v>
      </c>
      <c r="EF358" s="22">
        <v>0</v>
      </c>
      <c r="EG358" s="22">
        <v>0</v>
      </c>
      <c r="EH358" s="22">
        <v>0</v>
      </c>
      <c r="EI358" s="22">
        <v>0</v>
      </c>
    </row>
    <row r="359" spans="1:139" x14ac:dyDescent="0.2">
      <c r="A359" s="92"/>
      <c r="B359" s="92" t="s">
        <v>290</v>
      </c>
      <c r="C359" s="91"/>
      <c r="D359" s="22">
        <v>0</v>
      </c>
      <c r="E359" s="22">
        <v>0</v>
      </c>
      <c r="F359" s="22">
        <v>0</v>
      </c>
      <c r="G359" s="22">
        <v>0</v>
      </c>
      <c r="H359" s="22">
        <v>0</v>
      </c>
      <c r="I359" s="22">
        <v>0</v>
      </c>
      <c r="J359" s="22">
        <v>0</v>
      </c>
      <c r="K359" s="22">
        <v>0</v>
      </c>
      <c r="L359" s="22">
        <v>0</v>
      </c>
      <c r="M359" s="22">
        <v>0</v>
      </c>
      <c r="N359" s="22">
        <v>0</v>
      </c>
      <c r="O359" s="22">
        <v>0</v>
      </c>
      <c r="P359" s="22">
        <v>0</v>
      </c>
      <c r="Q359" s="22">
        <v>0</v>
      </c>
      <c r="R359" s="22">
        <v>0</v>
      </c>
      <c r="S359" s="22">
        <v>0</v>
      </c>
      <c r="T359" s="22">
        <v>0</v>
      </c>
      <c r="U359" s="22">
        <v>0</v>
      </c>
      <c r="V359" s="22">
        <v>0</v>
      </c>
      <c r="W359" s="22">
        <v>0</v>
      </c>
      <c r="X359" s="22">
        <v>0</v>
      </c>
      <c r="Y359" s="22">
        <v>0</v>
      </c>
      <c r="Z359" s="22">
        <v>0</v>
      </c>
      <c r="AA359" s="22">
        <v>0</v>
      </c>
      <c r="AB359" s="22">
        <v>0</v>
      </c>
      <c r="AC359" s="22">
        <v>0</v>
      </c>
      <c r="AD359" s="22">
        <v>0</v>
      </c>
      <c r="AE359" s="22">
        <v>0</v>
      </c>
      <c r="AF359" s="22">
        <v>0</v>
      </c>
      <c r="AG359" s="22">
        <v>0</v>
      </c>
      <c r="AH359" s="22">
        <v>0</v>
      </c>
      <c r="AI359" s="22">
        <v>0</v>
      </c>
      <c r="AJ359" s="22">
        <v>0</v>
      </c>
      <c r="AK359" s="22">
        <v>0</v>
      </c>
      <c r="AL359" s="22">
        <v>0</v>
      </c>
      <c r="AM359" s="22">
        <v>0</v>
      </c>
      <c r="AN359" s="22">
        <v>0</v>
      </c>
      <c r="AO359" s="22">
        <v>0</v>
      </c>
      <c r="AP359" s="22">
        <v>0</v>
      </c>
      <c r="AQ359" s="22">
        <v>0</v>
      </c>
      <c r="AR359" s="22">
        <v>0</v>
      </c>
      <c r="AS359" s="22">
        <v>0</v>
      </c>
      <c r="AT359" s="22">
        <v>0</v>
      </c>
      <c r="AU359" s="22">
        <v>0</v>
      </c>
      <c r="AV359" s="22">
        <v>0</v>
      </c>
      <c r="AW359" s="22">
        <v>0</v>
      </c>
      <c r="AX359" s="22">
        <v>0</v>
      </c>
      <c r="AY359" s="22">
        <v>0</v>
      </c>
      <c r="AZ359" s="22">
        <v>0</v>
      </c>
      <c r="BA359" s="22">
        <v>0</v>
      </c>
      <c r="BB359" s="22">
        <v>0</v>
      </c>
      <c r="BC359" s="22">
        <v>0</v>
      </c>
      <c r="BD359" s="22">
        <v>0</v>
      </c>
      <c r="BE359" s="22">
        <v>0</v>
      </c>
      <c r="BF359" s="22">
        <v>0</v>
      </c>
      <c r="BG359" s="22">
        <v>0</v>
      </c>
      <c r="BH359" s="22">
        <v>0</v>
      </c>
      <c r="BI359" s="22">
        <v>0</v>
      </c>
      <c r="BJ359" s="22">
        <v>0</v>
      </c>
      <c r="BK359" s="22">
        <v>0</v>
      </c>
      <c r="BL359" s="22">
        <v>0</v>
      </c>
      <c r="BM359" s="22">
        <v>0</v>
      </c>
      <c r="BN359" s="22">
        <v>0</v>
      </c>
      <c r="BO359" s="22">
        <v>0</v>
      </c>
      <c r="BP359" s="22">
        <v>0</v>
      </c>
      <c r="BQ359" s="22">
        <v>0</v>
      </c>
      <c r="BR359" s="22">
        <v>0</v>
      </c>
      <c r="BS359" s="22">
        <v>0</v>
      </c>
      <c r="BT359" s="22">
        <v>0</v>
      </c>
      <c r="BU359" s="22">
        <v>0</v>
      </c>
      <c r="BV359" s="22">
        <v>0</v>
      </c>
      <c r="BW359" s="22">
        <v>0</v>
      </c>
      <c r="BX359" s="22">
        <v>0</v>
      </c>
      <c r="BY359" s="22">
        <v>0</v>
      </c>
      <c r="BZ359" s="22">
        <v>0</v>
      </c>
      <c r="CA359" s="22">
        <v>0</v>
      </c>
      <c r="CB359" s="22">
        <v>0</v>
      </c>
      <c r="CC359" s="22">
        <v>0</v>
      </c>
      <c r="CD359" s="22">
        <v>0</v>
      </c>
      <c r="CE359" s="22">
        <v>0</v>
      </c>
      <c r="CF359" s="22">
        <v>0</v>
      </c>
      <c r="CG359" s="22">
        <v>0</v>
      </c>
      <c r="CH359" s="22">
        <v>0</v>
      </c>
      <c r="CI359" s="22">
        <v>0</v>
      </c>
      <c r="CJ359" s="22">
        <v>0</v>
      </c>
      <c r="CK359" s="22">
        <v>0</v>
      </c>
      <c r="CL359" s="22">
        <v>0</v>
      </c>
      <c r="CM359" s="22">
        <v>0</v>
      </c>
      <c r="CN359" s="22">
        <v>0</v>
      </c>
      <c r="CO359" s="22">
        <v>0</v>
      </c>
      <c r="CP359" s="22">
        <v>0</v>
      </c>
      <c r="CQ359" s="22">
        <v>0</v>
      </c>
      <c r="CR359" s="22">
        <v>0</v>
      </c>
      <c r="CS359" s="22">
        <v>0</v>
      </c>
      <c r="CT359" s="22">
        <v>0</v>
      </c>
      <c r="CU359" s="22">
        <v>0</v>
      </c>
      <c r="CV359" s="22">
        <v>0</v>
      </c>
      <c r="CW359" s="22">
        <v>0</v>
      </c>
      <c r="CX359" s="22">
        <v>0</v>
      </c>
      <c r="CY359" s="22">
        <v>0</v>
      </c>
      <c r="CZ359" s="22">
        <v>0</v>
      </c>
      <c r="DA359" s="22">
        <v>0</v>
      </c>
      <c r="DB359" s="22">
        <v>0</v>
      </c>
      <c r="DC359" s="22">
        <v>0</v>
      </c>
      <c r="DD359" s="22">
        <v>0</v>
      </c>
      <c r="DE359" s="22">
        <v>0</v>
      </c>
      <c r="DF359" s="22">
        <v>0</v>
      </c>
      <c r="DG359" s="22">
        <v>0</v>
      </c>
      <c r="DH359" s="22">
        <v>0</v>
      </c>
      <c r="DI359" s="22">
        <v>0</v>
      </c>
      <c r="DJ359" s="22">
        <v>0</v>
      </c>
      <c r="DK359" s="22">
        <v>0</v>
      </c>
      <c r="DL359" s="22">
        <v>0</v>
      </c>
      <c r="DM359" s="22">
        <v>0</v>
      </c>
      <c r="DN359" s="22">
        <v>0</v>
      </c>
      <c r="DO359" s="22">
        <v>0</v>
      </c>
      <c r="DP359" s="22">
        <v>0</v>
      </c>
      <c r="DQ359" s="22">
        <v>0</v>
      </c>
      <c r="DR359" s="22">
        <v>0</v>
      </c>
      <c r="DS359" s="22">
        <v>0</v>
      </c>
      <c r="DT359" s="22">
        <v>0</v>
      </c>
      <c r="DU359" s="22">
        <v>0</v>
      </c>
      <c r="DV359" s="22">
        <v>0</v>
      </c>
      <c r="DW359" s="22">
        <v>0</v>
      </c>
      <c r="DX359" s="22">
        <v>0</v>
      </c>
      <c r="DY359" s="22">
        <v>0</v>
      </c>
      <c r="DZ359" s="22">
        <v>0</v>
      </c>
      <c r="EA359" s="22">
        <v>0</v>
      </c>
      <c r="EB359" s="22">
        <v>0</v>
      </c>
      <c r="EC359" s="22">
        <v>0</v>
      </c>
      <c r="ED359" s="22">
        <v>0</v>
      </c>
      <c r="EE359" s="22">
        <v>0</v>
      </c>
      <c r="EF359" s="22">
        <v>0</v>
      </c>
      <c r="EG359" s="22">
        <v>0</v>
      </c>
      <c r="EH359" s="22">
        <v>0</v>
      </c>
      <c r="EI359" s="22">
        <v>0</v>
      </c>
    </row>
    <row r="360" spans="1:139" x14ac:dyDescent="0.2">
      <c r="A360" s="92"/>
      <c r="B360" s="92" t="s">
        <v>217</v>
      </c>
      <c r="C360" s="91"/>
      <c r="D360" s="22">
        <v>0</v>
      </c>
      <c r="E360" s="22">
        <v>0</v>
      </c>
      <c r="F360" s="22">
        <v>0</v>
      </c>
      <c r="G360" s="22">
        <v>0</v>
      </c>
      <c r="H360" s="22">
        <v>0</v>
      </c>
      <c r="I360" s="22">
        <v>0</v>
      </c>
      <c r="J360" s="22">
        <v>0</v>
      </c>
      <c r="K360" s="22">
        <v>0</v>
      </c>
      <c r="L360" s="22">
        <v>0</v>
      </c>
      <c r="M360" s="22">
        <v>0</v>
      </c>
      <c r="N360" s="22">
        <v>0</v>
      </c>
      <c r="O360" s="22">
        <v>0</v>
      </c>
      <c r="P360" s="22">
        <v>0</v>
      </c>
      <c r="Q360" s="22">
        <v>0</v>
      </c>
      <c r="R360" s="22">
        <v>0</v>
      </c>
      <c r="S360" s="22">
        <v>0</v>
      </c>
      <c r="T360" s="22">
        <v>0</v>
      </c>
      <c r="U360" s="22">
        <v>0</v>
      </c>
      <c r="V360" s="22">
        <v>0</v>
      </c>
      <c r="W360" s="22">
        <v>0</v>
      </c>
      <c r="X360" s="22">
        <v>0</v>
      </c>
      <c r="Y360" s="22">
        <v>0</v>
      </c>
      <c r="Z360" s="22">
        <v>0</v>
      </c>
      <c r="AA360" s="22">
        <v>0</v>
      </c>
      <c r="AB360" s="22">
        <v>0</v>
      </c>
      <c r="AC360" s="22">
        <v>0</v>
      </c>
      <c r="AD360" s="22">
        <v>0</v>
      </c>
      <c r="AE360" s="22">
        <v>0</v>
      </c>
      <c r="AF360" s="22">
        <v>0</v>
      </c>
      <c r="AG360" s="22">
        <v>0</v>
      </c>
      <c r="AH360" s="22">
        <v>0</v>
      </c>
      <c r="AI360" s="22">
        <v>0</v>
      </c>
      <c r="AJ360" s="22">
        <v>0</v>
      </c>
      <c r="AK360" s="22">
        <v>0</v>
      </c>
      <c r="AL360" s="22">
        <v>0</v>
      </c>
      <c r="AM360" s="22">
        <v>0</v>
      </c>
      <c r="AN360" s="22">
        <v>0</v>
      </c>
      <c r="AO360" s="22">
        <v>0</v>
      </c>
      <c r="AP360" s="22">
        <v>0</v>
      </c>
      <c r="AQ360" s="22">
        <v>0</v>
      </c>
      <c r="AR360" s="22">
        <v>0</v>
      </c>
      <c r="AS360" s="22">
        <v>0</v>
      </c>
      <c r="AT360" s="22">
        <v>0</v>
      </c>
      <c r="AU360" s="22">
        <v>0</v>
      </c>
      <c r="AV360" s="22">
        <v>0</v>
      </c>
      <c r="AW360" s="22">
        <v>0</v>
      </c>
      <c r="AX360" s="22">
        <v>0</v>
      </c>
      <c r="AY360" s="22">
        <v>0</v>
      </c>
      <c r="AZ360" s="22">
        <v>0</v>
      </c>
      <c r="BA360" s="22">
        <v>0</v>
      </c>
      <c r="BB360" s="22">
        <v>0</v>
      </c>
      <c r="BC360" s="22">
        <v>0</v>
      </c>
      <c r="BD360" s="22">
        <v>0</v>
      </c>
      <c r="BE360" s="22">
        <v>0</v>
      </c>
      <c r="BF360" s="22">
        <v>0</v>
      </c>
      <c r="BG360" s="22">
        <v>0</v>
      </c>
      <c r="BH360" s="22">
        <v>0</v>
      </c>
      <c r="BI360" s="22">
        <v>0</v>
      </c>
      <c r="BJ360" s="22">
        <v>0</v>
      </c>
      <c r="BK360" s="22">
        <v>0</v>
      </c>
      <c r="BL360" s="22">
        <v>0</v>
      </c>
      <c r="BM360" s="22">
        <v>0</v>
      </c>
      <c r="BN360" s="22">
        <v>0</v>
      </c>
      <c r="BO360" s="22">
        <v>0</v>
      </c>
      <c r="BP360" s="22">
        <v>0</v>
      </c>
      <c r="BQ360" s="22">
        <v>0</v>
      </c>
      <c r="BR360" s="22">
        <v>0</v>
      </c>
      <c r="BS360" s="22">
        <v>0</v>
      </c>
      <c r="BT360" s="22">
        <v>0</v>
      </c>
      <c r="BU360" s="22">
        <v>0</v>
      </c>
      <c r="BV360" s="22">
        <v>0</v>
      </c>
      <c r="BW360" s="22">
        <v>0</v>
      </c>
      <c r="BX360" s="22">
        <v>47332.633856486311</v>
      </c>
      <c r="BY360" s="22">
        <v>0</v>
      </c>
      <c r="BZ360" s="22">
        <v>0</v>
      </c>
      <c r="CA360" s="22">
        <v>0</v>
      </c>
      <c r="CB360" s="22">
        <v>926503.93282134284</v>
      </c>
      <c r="CC360" s="22">
        <v>0</v>
      </c>
      <c r="CD360" s="22">
        <v>0</v>
      </c>
      <c r="CE360" s="22">
        <v>0</v>
      </c>
      <c r="CF360" s="22">
        <v>0</v>
      </c>
      <c r="CG360" s="22">
        <v>0</v>
      </c>
      <c r="CH360" s="22">
        <v>0</v>
      </c>
      <c r="CI360" s="22">
        <v>0</v>
      </c>
      <c r="CJ360" s="22">
        <v>0</v>
      </c>
      <c r="CK360" s="22">
        <v>0</v>
      </c>
      <c r="CL360" s="22">
        <v>0</v>
      </c>
      <c r="CM360" s="22">
        <v>0</v>
      </c>
      <c r="CN360" s="22">
        <v>0</v>
      </c>
      <c r="CO360" s="22">
        <v>0</v>
      </c>
      <c r="CP360" s="22">
        <v>0</v>
      </c>
      <c r="CQ360" s="22">
        <v>0</v>
      </c>
      <c r="CR360" s="22">
        <v>0</v>
      </c>
      <c r="CS360" s="22">
        <v>0</v>
      </c>
      <c r="CT360" s="22">
        <v>0</v>
      </c>
      <c r="CU360" s="22">
        <v>0</v>
      </c>
      <c r="CV360" s="22">
        <v>0</v>
      </c>
      <c r="CW360" s="22">
        <v>0</v>
      </c>
      <c r="CX360" s="22">
        <v>0</v>
      </c>
      <c r="CY360" s="22">
        <v>0</v>
      </c>
      <c r="CZ360" s="22">
        <v>942.198576788433</v>
      </c>
      <c r="DA360" s="22">
        <v>0</v>
      </c>
      <c r="DB360" s="22">
        <v>0</v>
      </c>
      <c r="DC360" s="22">
        <v>0</v>
      </c>
      <c r="DD360" s="22">
        <v>0</v>
      </c>
      <c r="DE360" s="22">
        <v>0</v>
      </c>
      <c r="DF360" s="22">
        <v>0</v>
      </c>
      <c r="DG360" s="22">
        <v>0</v>
      </c>
      <c r="DH360" s="22">
        <v>0</v>
      </c>
      <c r="DI360" s="22">
        <v>0</v>
      </c>
      <c r="DJ360" s="22">
        <v>0</v>
      </c>
      <c r="DK360" s="22">
        <v>0</v>
      </c>
      <c r="DL360" s="22">
        <v>0</v>
      </c>
      <c r="DM360" s="22">
        <v>0</v>
      </c>
      <c r="DN360" s="22">
        <v>0</v>
      </c>
      <c r="DO360" s="22">
        <v>0</v>
      </c>
      <c r="DP360" s="22">
        <v>0</v>
      </c>
      <c r="DQ360" s="22">
        <v>0</v>
      </c>
      <c r="DR360" s="22">
        <v>0</v>
      </c>
      <c r="DS360" s="22">
        <v>0</v>
      </c>
      <c r="DT360" s="22">
        <v>0</v>
      </c>
      <c r="DU360" s="22">
        <v>0</v>
      </c>
      <c r="DV360" s="22">
        <v>0</v>
      </c>
      <c r="DW360" s="22">
        <v>0</v>
      </c>
      <c r="DX360" s="22">
        <v>0</v>
      </c>
      <c r="DY360" s="22">
        <v>0</v>
      </c>
      <c r="DZ360" s="22">
        <v>0</v>
      </c>
      <c r="EA360" s="22">
        <v>0</v>
      </c>
      <c r="EB360" s="22">
        <v>0</v>
      </c>
      <c r="EC360" s="22">
        <v>0</v>
      </c>
      <c r="ED360" s="22">
        <v>0</v>
      </c>
      <c r="EE360" s="22">
        <v>0</v>
      </c>
      <c r="EF360" s="22">
        <v>0</v>
      </c>
      <c r="EG360" s="22">
        <v>0</v>
      </c>
      <c r="EH360" s="22">
        <v>0</v>
      </c>
      <c r="EI360" s="22">
        <v>0</v>
      </c>
    </row>
    <row r="361" spans="1:139" x14ac:dyDescent="0.2">
      <c r="A361" s="92"/>
      <c r="B361" s="92" t="s">
        <v>151</v>
      </c>
      <c r="D361" s="22">
        <v>0</v>
      </c>
      <c r="E361" s="22">
        <v>0</v>
      </c>
      <c r="F361" s="22">
        <v>0</v>
      </c>
      <c r="G361" s="22">
        <v>0</v>
      </c>
      <c r="H361" s="22">
        <v>0</v>
      </c>
      <c r="I361" s="22">
        <v>0</v>
      </c>
      <c r="J361" s="22">
        <v>0</v>
      </c>
      <c r="K361" s="22">
        <v>0</v>
      </c>
      <c r="L361" s="22">
        <v>0</v>
      </c>
      <c r="M361" s="22">
        <v>0</v>
      </c>
      <c r="N361" s="22">
        <v>0</v>
      </c>
      <c r="O361" s="22">
        <v>0</v>
      </c>
      <c r="P361" s="22">
        <v>0</v>
      </c>
      <c r="Q361" s="22">
        <v>0</v>
      </c>
      <c r="R361" s="22">
        <v>0</v>
      </c>
      <c r="S361" s="22">
        <v>0</v>
      </c>
      <c r="T361" s="22">
        <v>0</v>
      </c>
      <c r="U361" s="22">
        <v>0</v>
      </c>
      <c r="V361" s="22">
        <v>0</v>
      </c>
      <c r="W361" s="22">
        <v>0</v>
      </c>
      <c r="X361" s="22">
        <v>0</v>
      </c>
      <c r="Y361" s="22">
        <v>0</v>
      </c>
      <c r="Z361" s="22">
        <v>0</v>
      </c>
      <c r="AA361" s="22">
        <v>0</v>
      </c>
      <c r="AB361" s="22">
        <v>0</v>
      </c>
      <c r="AC361" s="22">
        <v>0</v>
      </c>
      <c r="AD361" s="22">
        <v>0</v>
      </c>
      <c r="AE361" s="22">
        <v>0</v>
      </c>
      <c r="AF361" s="22">
        <v>0</v>
      </c>
      <c r="AG361" s="22">
        <v>0</v>
      </c>
      <c r="AH361" s="22">
        <v>0</v>
      </c>
      <c r="AI361" s="22">
        <v>0</v>
      </c>
      <c r="AJ361" s="22">
        <v>0</v>
      </c>
      <c r="AK361" s="22">
        <v>0</v>
      </c>
      <c r="AL361" s="22">
        <v>0</v>
      </c>
      <c r="AM361" s="22">
        <v>0</v>
      </c>
      <c r="AN361" s="22">
        <v>0</v>
      </c>
      <c r="AO361" s="22">
        <v>0</v>
      </c>
      <c r="AP361" s="22">
        <v>0</v>
      </c>
      <c r="AQ361" s="22">
        <v>0</v>
      </c>
      <c r="AR361" s="22">
        <v>0</v>
      </c>
      <c r="AS361" s="22">
        <v>0</v>
      </c>
      <c r="AT361" s="22">
        <v>0</v>
      </c>
      <c r="AU361" s="22">
        <v>0</v>
      </c>
      <c r="AV361" s="22">
        <v>0</v>
      </c>
      <c r="AW361" s="22">
        <v>0</v>
      </c>
      <c r="AX361" s="22">
        <v>0</v>
      </c>
      <c r="AY361" s="22">
        <v>0</v>
      </c>
      <c r="AZ361" s="22">
        <v>0</v>
      </c>
      <c r="BA361" s="22">
        <v>0</v>
      </c>
      <c r="BB361" s="22">
        <v>0</v>
      </c>
      <c r="BC361" s="22">
        <v>0</v>
      </c>
      <c r="BD361" s="22">
        <v>0</v>
      </c>
      <c r="BE361" s="22">
        <v>0</v>
      </c>
      <c r="BF361" s="22">
        <v>0</v>
      </c>
      <c r="BG361" s="22">
        <v>0</v>
      </c>
      <c r="BH361" s="22">
        <v>0</v>
      </c>
      <c r="BI361" s="22">
        <v>0</v>
      </c>
      <c r="BJ361" s="22">
        <v>0</v>
      </c>
      <c r="BK361" s="22">
        <v>0</v>
      </c>
      <c r="BL361" s="22">
        <v>0</v>
      </c>
      <c r="BM361" s="22">
        <v>0</v>
      </c>
      <c r="BN361" s="22">
        <v>0</v>
      </c>
      <c r="BO361" s="22">
        <v>0</v>
      </c>
      <c r="BP361" s="22">
        <v>0</v>
      </c>
      <c r="BQ361" s="22">
        <v>0</v>
      </c>
      <c r="BR361" s="22">
        <v>0</v>
      </c>
      <c r="BS361" s="22">
        <v>0</v>
      </c>
      <c r="BT361" s="22">
        <v>0</v>
      </c>
      <c r="BU361" s="22">
        <v>0</v>
      </c>
      <c r="BV361" s="22">
        <v>0</v>
      </c>
      <c r="BW361" s="22">
        <v>0</v>
      </c>
      <c r="BX361" s="22">
        <v>-6189.050086680737</v>
      </c>
      <c r="BY361" s="22">
        <v>-6214.0543893711874</v>
      </c>
      <c r="BZ361" s="22">
        <v>-6047.5030863380853</v>
      </c>
      <c r="CA361" s="22">
        <v>-4731.134458234018</v>
      </c>
      <c r="CB361" s="22">
        <v>-58469.002348748167</v>
      </c>
      <c r="CC361" s="22">
        <v>-56958.027213569047</v>
      </c>
      <c r="CD361" s="22">
        <v>-59662.754732109883</v>
      </c>
      <c r="CE361" s="22">
        <v>-65453.608708024745</v>
      </c>
      <c r="CF361" s="22">
        <v>-58933.110632796641</v>
      </c>
      <c r="CG361" s="22">
        <v>-59312.465303631419</v>
      </c>
      <c r="CH361" s="22">
        <v>-60179.538492006453</v>
      </c>
      <c r="CI361" s="22">
        <v>-61213.248816685009</v>
      </c>
      <c r="CJ361" s="22">
        <v>-64674.76</v>
      </c>
      <c r="CK361" s="22">
        <v>-120378.72</v>
      </c>
      <c r="CL361" s="22">
        <v>1675.53</v>
      </c>
      <c r="CM361" s="22">
        <v>-50566.54</v>
      </c>
      <c r="CN361" s="22">
        <v>-60695.72</v>
      </c>
      <c r="CO361" s="22">
        <v>-65413.8</v>
      </c>
      <c r="CP361" s="22">
        <v>-71881.69</v>
      </c>
      <c r="CQ361" s="22">
        <v>-63023.21</v>
      </c>
      <c r="CR361" s="22">
        <v>-66665.62</v>
      </c>
      <c r="CS361" s="22">
        <v>-65470.759999999995</v>
      </c>
      <c r="CT361" s="22">
        <v>-65793.67</v>
      </c>
      <c r="CU361" s="22">
        <v>-69796.41</v>
      </c>
      <c r="CV361" s="22">
        <v>69796.41</v>
      </c>
      <c r="CW361" s="22">
        <v>0</v>
      </c>
      <c r="CX361" s="22">
        <v>0</v>
      </c>
      <c r="CY361" s="22">
        <v>0</v>
      </c>
      <c r="CZ361" s="22">
        <v>-15904.38</v>
      </c>
      <c r="DA361" s="22">
        <v>-9051.91</v>
      </c>
      <c r="DB361" s="22">
        <v>-8877.5</v>
      </c>
      <c r="DC361" s="22">
        <v>-9508.93</v>
      </c>
      <c r="DD361" s="22">
        <v>-8735.08</v>
      </c>
      <c r="DE361" s="22">
        <v>-10610.42</v>
      </c>
      <c r="DF361" s="22">
        <v>-7608.79</v>
      </c>
      <c r="DG361" s="22">
        <v>-10478.31</v>
      </c>
      <c r="DH361" s="22">
        <v>-10667.15</v>
      </c>
      <c r="DI361" s="22">
        <v>-9229.73</v>
      </c>
      <c r="DJ361" s="22">
        <v>-9511.08</v>
      </c>
      <c r="DK361" s="22">
        <v>-9629.6299999999992</v>
      </c>
      <c r="DL361" s="22">
        <v>-48176.72</v>
      </c>
      <c r="DM361" s="22">
        <v>-45297.599999999999</v>
      </c>
      <c r="DN361" s="22">
        <v>-50905.21</v>
      </c>
      <c r="DO361" s="22">
        <v>-57101.98</v>
      </c>
      <c r="DP361" s="22">
        <v>-49011.53</v>
      </c>
      <c r="DQ361" s="22">
        <v>-49645.87</v>
      </c>
      <c r="DR361" s="22">
        <v>-52029.2</v>
      </c>
      <c r="DS361" s="22">
        <v>-67913.23</v>
      </c>
      <c r="DT361" s="315">
        <f>-'FPC Sch SC'!C44-'FPC Sch SC'!C46-'FPC Sch SC'!D44-'FPC Sch SC'!D46</f>
        <v>-43546</v>
      </c>
      <c r="DU361" s="315">
        <f>-'FPC Sch SC'!E44-'FPC Sch SC'!E46</f>
        <v>-50560.04</v>
      </c>
      <c r="DV361" s="315">
        <f>-'FPC Sch SC'!F44-'FPC Sch SC'!F46</f>
        <v>-65404.08</v>
      </c>
      <c r="DW361" s="315">
        <f>-'FPC Sch SC'!G44-'FPC Sch SC'!G46</f>
        <v>-45088.21</v>
      </c>
      <c r="DX361" s="315">
        <f>-'FPC Sch SC'!H44-'FPC Sch SC'!H46</f>
        <v>-17906.25</v>
      </c>
      <c r="DY361" s="315">
        <f>-'FPC Sch SC'!I44-'FPC Sch SC'!I46</f>
        <v>-16521.740000000002</v>
      </c>
      <c r="DZ361" s="315">
        <f>-'FPC Sch SC'!J44-'FPC Sch SC'!J46</f>
        <v>-17198.509999999998</v>
      </c>
      <c r="EA361" s="315">
        <f>-'FPC Sch SC'!K44-'FPC Sch SC'!K46</f>
        <v>-17910.91</v>
      </c>
      <c r="EB361" s="315">
        <f>-'FPC Sch SC'!L44-'FPC Sch SC'!L46</f>
        <v>-16862.93</v>
      </c>
      <c r="EC361" s="315">
        <f>-'FPC Sch SC'!M44-'FPC Sch SC'!M46</f>
        <v>-22625</v>
      </c>
      <c r="ED361" s="315">
        <f>-'FPC Sch SC'!N44-'FPC Sch SC'!N46</f>
        <v>-18470.05</v>
      </c>
      <c r="EE361" s="315">
        <f>-'FPC Sch SC'!O44-'FPC Sch SC'!O46</f>
        <v>-21859.67</v>
      </c>
      <c r="EF361" s="315">
        <f>-'FPC Sch SC'!P44-'FPC Sch SC'!P46</f>
        <v>-15979.94</v>
      </c>
      <c r="EG361" s="315">
        <f>-'FPC Sch SC'!Q44-'FPC Sch SC'!Q46</f>
        <v>-18281.72</v>
      </c>
      <c r="EH361" s="315">
        <f>-'Amort Estimate'!I35</f>
        <v>-16688.544542799362</v>
      </c>
      <c r="EI361" s="315">
        <f>-'Amort Estimate'!J35</f>
        <v>-15936.328560708862</v>
      </c>
    </row>
    <row r="362" spans="1:139" x14ac:dyDescent="0.2">
      <c r="A362" s="92"/>
      <c r="B362" s="92" t="s">
        <v>152</v>
      </c>
      <c r="D362" s="18">
        <f t="shared" ref="D362:AI362" si="2032">SUM(D357:D361)</f>
        <v>0</v>
      </c>
      <c r="E362" s="18">
        <f t="shared" si="2032"/>
        <v>0</v>
      </c>
      <c r="F362" s="18">
        <f t="shared" si="2032"/>
        <v>0</v>
      </c>
      <c r="G362" s="18">
        <f t="shared" si="2032"/>
        <v>0</v>
      </c>
      <c r="H362" s="18">
        <f t="shared" si="2032"/>
        <v>0</v>
      </c>
      <c r="I362" s="18">
        <f t="shared" si="2032"/>
        <v>0</v>
      </c>
      <c r="J362" s="18">
        <f t="shared" si="2032"/>
        <v>0</v>
      </c>
      <c r="K362" s="18">
        <f t="shared" si="2032"/>
        <v>0</v>
      </c>
      <c r="L362" s="18">
        <f t="shared" si="2032"/>
        <v>0</v>
      </c>
      <c r="M362" s="18">
        <f t="shared" si="2032"/>
        <v>0</v>
      </c>
      <c r="N362" s="18">
        <f t="shared" si="2032"/>
        <v>0</v>
      </c>
      <c r="O362" s="18">
        <f t="shared" si="2032"/>
        <v>0</v>
      </c>
      <c r="P362" s="18">
        <f t="shared" si="2032"/>
        <v>0</v>
      </c>
      <c r="Q362" s="18">
        <f t="shared" si="2032"/>
        <v>0</v>
      </c>
      <c r="R362" s="18">
        <f t="shared" si="2032"/>
        <v>0</v>
      </c>
      <c r="S362" s="18">
        <f t="shared" si="2032"/>
        <v>0</v>
      </c>
      <c r="T362" s="18">
        <f t="shared" si="2032"/>
        <v>0</v>
      </c>
      <c r="U362" s="18">
        <f t="shared" si="2032"/>
        <v>0</v>
      </c>
      <c r="V362" s="18">
        <f t="shared" si="2032"/>
        <v>0</v>
      </c>
      <c r="W362" s="18">
        <f t="shared" si="2032"/>
        <v>0</v>
      </c>
      <c r="X362" s="18">
        <f t="shared" si="2032"/>
        <v>0</v>
      </c>
      <c r="Y362" s="18">
        <f t="shared" si="2032"/>
        <v>0</v>
      </c>
      <c r="Z362" s="18">
        <f t="shared" si="2032"/>
        <v>0</v>
      </c>
      <c r="AA362" s="18">
        <f t="shared" si="2032"/>
        <v>0</v>
      </c>
      <c r="AB362" s="18">
        <f t="shared" si="2032"/>
        <v>0</v>
      </c>
      <c r="AC362" s="18">
        <f t="shared" si="2032"/>
        <v>0</v>
      </c>
      <c r="AD362" s="18">
        <f t="shared" si="2032"/>
        <v>0</v>
      </c>
      <c r="AE362" s="18">
        <f t="shared" si="2032"/>
        <v>0</v>
      </c>
      <c r="AF362" s="18">
        <f t="shared" si="2032"/>
        <v>0</v>
      </c>
      <c r="AG362" s="18">
        <f t="shared" si="2032"/>
        <v>0</v>
      </c>
      <c r="AH362" s="18">
        <f t="shared" si="2032"/>
        <v>0</v>
      </c>
      <c r="AI362" s="18">
        <f t="shared" si="2032"/>
        <v>0</v>
      </c>
      <c r="AJ362" s="18">
        <f t="shared" ref="AJ362:BO362" si="2033">SUM(AJ357:AJ361)</f>
        <v>0</v>
      </c>
      <c r="AK362" s="18">
        <f t="shared" si="2033"/>
        <v>0</v>
      </c>
      <c r="AL362" s="18">
        <f t="shared" si="2033"/>
        <v>0</v>
      </c>
      <c r="AM362" s="18">
        <f t="shared" si="2033"/>
        <v>0</v>
      </c>
      <c r="AN362" s="18">
        <f t="shared" si="2033"/>
        <v>0</v>
      </c>
      <c r="AO362" s="18">
        <f t="shared" si="2033"/>
        <v>0</v>
      </c>
      <c r="AP362" s="18">
        <f t="shared" si="2033"/>
        <v>0</v>
      </c>
      <c r="AQ362" s="18">
        <f t="shared" si="2033"/>
        <v>0</v>
      </c>
      <c r="AR362" s="18">
        <f t="shared" si="2033"/>
        <v>0</v>
      </c>
      <c r="AS362" s="18">
        <f t="shared" si="2033"/>
        <v>0</v>
      </c>
      <c r="AT362" s="18">
        <f t="shared" si="2033"/>
        <v>0</v>
      </c>
      <c r="AU362" s="18">
        <f t="shared" si="2033"/>
        <v>0</v>
      </c>
      <c r="AV362" s="18">
        <f t="shared" si="2033"/>
        <v>0</v>
      </c>
      <c r="AW362" s="18">
        <f t="shared" si="2033"/>
        <v>0</v>
      </c>
      <c r="AX362" s="18">
        <f t="shared" si="2033"/>
        <v>0</v>
      </c>
      <c r="AY362" s="18">
        <f t="shared" si="2033"/>
        <v>0</v>
      </c>
      <c r="AZ362" s="18">
        <f t="shared" si="2033"/>
        <v>0</v>
      </c>
      <c r="BA362" s="18">
        <f t="shared" si="2033"/>
        <v>0</v>
      </c>
      <c r="BB362" s="18">
        <f t="shared" si="2033"/>
        <v>0</v>
      </c>
      <c r="BC362" s="18">
        <f t="shared" si="2033"/>
        <v>0</v>
      </c>
      <c r="BD362" s="18">
        <f t="shared" si="2033"/>
        <v>0</v>
      </c>
      <c r="BE362" s="18">
        <f t="shared" si="2033"/>
        <v>0</v>
      </c>
      <c r="BF362" s="18">
        <f t="shared" si="2033"/>
        <v>0</v>
      </c>
      <c r="BG362" s="18">
        <f t="shared" si="2033"/>
        <v>0</v>
      </c>
      <c r="BH362" s="18">
        <f t="shared" si="2033"/>
        <v>0</v>
      </c>
      <c r="BI362" s="18">
        <f t="shared" si="2033"/>
        <v>0</v>
      </c>
      <c r="BJ362" s="18">
        <f t="shared" si="2033"/>
        <v>0</v>
      </c>
      <c r="BK362" s="18">
        <f t="shared" si="2033"/>
        <v>0</v>
      </c>
      <c r="BL362" s="18">
        <f t="shared" si="2033"/>
        <v>0</v>
      </c>
      <c r="BM362" s="18">
        <f t="shared" si="2033"/>
        <v>0</v>
      </c>
      <c r="BN362" s="18">
        <f t="shared" si="2033"/>
        <v>0</v>
      </c>
      <c r="BO362" s="18">
        <f t="shared" si="2033"/>
        <v>0</v>
      </c>
      <c r="BP362" s="18">
        <f t="shared" ref="BP362:DS362" si="2034">SUM(BP357:BP361)</f>
        <v>0</v>
      </c>
      <c r="BQ362" s="18">
        <f t="shared" si="2034"/>
        <v>0</v>
      </c>
      <c r="BR362" s="18">
        <f t="shared" si="2034"/>
        <v>0</v>
      </c>
      <c r="BS362" s="18">
        <f t="shared" si="2034"/>
        <v>0</v>
      </c>
      <c r="BT362" s="18">
        <f t="shared" si="2034"/>
        <v>0</v>
      </c>
      <c r="BU362" s="18">
        <f t="shared" si="2034"/>
        <v>0</v>
      </c>
      <c r="BV362" s="18">
        <f t="shared" si="2034"/>
        <v>0</v>
      </c>
      <c r="BW362" s="18">
        <f t="shared" si="2034"/>
        <v>0</v>
      </c>
      <c r="BX362" s="18">
        <f t="shared" si="2034"/>
        <v>41143.583769805577</v>
      </c>
      <c r="BY362" s="18">
        <f t="shared" si="2034"/>
        <v>-6214.0543893711874</v>
      </c>
      <c r="BZ362" s="18">
        <f t="shared" si="2034"/>
        <v>-6047.5030863380853</v>
      </c>
      <c r="CA362" s="18">
        <f t="shared" si="2034"/>
        <v>-4731.134458234018</v>
      </c>
      <c r="CB362" s="18">
        <f t="shared" si="2034"/>
        <v>868034.93047259469</v>
      </c>
      <c r="CC362" s="18">
        <f t="shared" si="2034"/>
        <v>-56958.027213569047</v>
      </c>
      <c r="CD362" s="18">
        <f t="shared" si="2034"/>
        <v>-59662.754732109883</v>
      </c>
      <c r="CE362" s="18">
        <f t="shared" si="2034"/>
        <v>-65453.608708024745</v>
      </c>
      <c r="CF362" s="18">
        <f t="shared" si="2034"/>
        <v>-58933.110632796641</v>
      </c>
      <c r="CG362" s="18">
        <f t="shared" si="2034"/>
        <v>-59312.465303631419</v>
      </c>
      <c r="CH362" s="18">
        <f t="shared" si="2034"/>
        <v>-60179.538492006453</v>
      </c>
      <c r="CI362" s="18">
        <f t="shared" si="2034"/>
        <v>-61213.248816685009</v>
      </c>
      <c r="CJ362" s="18">
        <f t="shared" ref="CJ362:CU362" si="2035">SUM(CJ357:CJ361)</f>
        <v>-64674.76</v>
      </c>
      <c r="CK362" s="18">
        <f t="shared" si="2035"/>
        <v>-120378.72</v>
      </c>
      <c r="CL362" s="18">
        <f t="shared" si="2035"/>
        <v>1675.53</v>
      </c>
      <c r="CM362" s="18">
        <f t="shared" si="2035"/>
        <v>-50566.54</v>
      </c>
      <c r="CN362" s="18">
        <f t="shared" si="2035"/>
        <v>1203045.0726280077</v>
      </c>
      <c r="CO362" s="18">
        <f t="shared" si="2035"/>
        <v>-65413.8</v>
      </c>
      <c r="CP362" s="18">
        <f t="shared" si="2035"/>
        <v>-71881.69</v>
      </c>
      <c r="CQ362" s="18">
        <f t="shared" si="2035"/>
        <v>-63023.21</v>
      </c>
      <c r="CR362" s="18">
        <f t="shared" si="2035"/>
        <v>-66665.62</v>
      </c>
      <c r="CS362" s="18">
        <f t="shared" si="2035"/>
        <v>-1304725.7110376416</v>
      </c>
      <c r="CT362" s="18">
        <f t="shared" si="2035"/>
        <v>-65793.67</v>
      </c>
      <c r="CU362" s="18">
        <f t="shared" si="2035"/>
        <v>-69796.41</v>
      </c>
      <c r="CV362" s="18">
        <f t="shared" ref="CV362:DH362" si="2036">SUM(CV357:CV361)</f>
        <v>69796.41</v>
      </c>
      <c r="CW362" s="18">
        <f t="shared" si="2036"/>
        <v>0</v>
      </c>
      <c r="CX362" s="18">
        <f t="shared" si="2036"/>
        <v>0</v>
      </c>
      <c r="CY362" s="18">
        <f t="shared" si="2036"/>
        <v>0</v>
      </c>
      <c r="CZ362" s="18">
        <f t="shared" si="2036"/>
        <v>371120.45277948992</v>
      </c>
      <c r="DA362" s="18">
        <f t="shared" si="2036"/>
        <v>-9051.91</v>
      </c>
      <c r="DB362" s="18">
        <f t="shared" si="2036"/>
        <v>-8877.5</v>
      </c>
      <c r="DC362" s="18">
        <f t="shared" si="2036"/>
        <v>-9508.93</v>
      </c>
      <c r="DD362" s="18">
        <f t="shared" si="2036"/>
        <v>-8735.08</v>
      </c>
      <c r="DE362" s="18">
        <f t="shared" si="2036"/>
        <v>-10610.42</v>
      </c>
      <c r="DF362" s="18">
        <f t="shared" si="2036"/>
        <v>-7608.79</v>
      </c>
      <c r="DG362" s="18">
        <f t="shared" si="2036"/>
        <v>-10478.31</v>
      </c>
      <c r="DH362" s="18">
        <f t="shared" si="2036"/>
        <v>-10667.15</v>
      </c>
      <c r="DI362" s="18">
        <f t="shared" si="2034"/>
        <v>-9229.73</v>
      </c>
      <c r="DJ362" s="18">
        <f t="shared" si="2034"/>
        <v>-9511.08</v>
      </c>
      <c r="DK362" s="18">
        <f t="shared" si="2034"/>
        <v>-9629.6299999999992</v>
      </c>
      <c r="DL362" s="18">
        <f t="shared" si="2034"/>
        <v>461937.66748484364</v>
      </c>
      <c r="DM362" s="18">
        <f t="shared" si="2034"/>
        <v>-45297.599999999999</v>
      </c>
      <c r="DN362" s="18">
        <f t="shared" si="2034"/>
        <v>-50905.21</v>
      </c>
      <c r="DO362" s="18">
        <f t="shared" si="2034"/>
        <v>-57101.98</v>
      </c>
      <c r="DP362" s="18">
        <f t="shared" si="2034"/>
        <v>-49011.53</v>
      </c>
      <c r="DQ362" s="18">
        <f t="shared" si="2034"/>
        <v>-49645.87</v>
      </c>
      <c r="DR362" s="18">
        <f t="shared" si="2034"/>
        <v>-52029.2</v>
      </c>
      <c r="DS362" s="18">
        <f t="shared" si="2034"/>
        <v>-67913.23</v>
      </c>
      <c r="DT362" s="18">
        <f t="shared" ref="DT362:DW362" si="2037">SUM(DT357:DT361)</f>
        <v>-43546</v>
      </c>
      <c r="DU362" s="18">
        <f t="shared" si="2037"/>
        <v>-50560.04</v>
      </c>
      <c r="DV362" s="18">
        <f t="shared" si="2037"/>
        <v>-65404.08</v>
      </c>
      <c r="DW362" s="18">
        <f t="shared" si="2037"/>
        <v>-45088.21</v>
      </c>
      <c r="DX362" s="18">
        <f t="shared" ref="DX362:EG362" si="2038">SUM(DX357:DX361)</f>
        <v>207720.46</v>
      </c>
      <c r="DY362" s="18">
        <f t="shared" si="2038"/>
        <v>-16521.740000000002</v>
      </c>
      <c r="DZ362" s="18">
        <f t="shared" si="2038"/>
        <v>-17198.509999999998</v>
      </c>
      <c r="EA362" s="18">
        <f t="shared" si="2038"/>
        <v>-17910.91</v>
      </c>
      <c r="EB362" s="18">
        <f t="shared" si="2038"/>
        <v>-16862.93</v>
      </c>
      <c r="EC362" s="18">
        <f t="shared" si="2038"/>
        <v>-22625</v>
      </c>
      <c r="ED362" s="18">
        <f t="shared" si="2038"/>
        <v>-18470.05</v>
      </c>
      <c r="EE362" s="18">
        <f t="shared" si="2038"/>
        <v>-21859.67</v>
      </c>
      <c r="EF362" s="18">
        <f t="shared" si="2038"/>
        <v>-15979.94</v>
      </c>
      <c r="EG362" s="18">
        <f t="shared" si="2038"/>
        <v>-18281.72</v>
      </c>
      <c r="EH362" s="18">
        <f t="shared" ref="EH362:EI362" si="2039">SUM(EH357:EH361)</f>
        <v>-16688.544542799362</v>
      </c>
      <c r="EI362" s="18">
        <f t="shared" si="2039"/>
        <v>-15936.328560708862</v>
      </c>
    </row>
    <row r="363" spans="1:139" x14ac:dyDescent="0.2">
      <c r="A363" s="92"/>
      <c r="B363" s="92" t="s">
        <v>153</v>
      </c>
      <c r="D363" s="94">
        <f t="shared" ref="D363:AI363" si="2040">D356+D362</f>
        <v>0</v>
      </c>
      <c r="E363" s="94">
        <f t="shared" si="2040"/>
        <v>0</v>
      </c>
      <c r="F363" s="94">
        <f t="shared" si="2040"/>
        <v>0</v>
      </c>
      <c r="G363" s="94">
        <f t="shared" si="2040"/>
        <v>0</v>
      </c>
      <c r="H363" s="94">
        <f t="shared" si="2040"/>
        <v>0</v>
      </c>
      <c r="I363" s="94">
        <f t="shared" si="2040"/>
        <v>0</v>
      </c>
      <c r="J363" s="94">
        <f t="shared" si="2040"/>
        <v>0</v>
      </c>
      <c r="K363" s="94">
        <f t="shared" si="2040"/>
        <v>0</v>
      </c>
      <c r="L363" s="94">
        <f t="shared" si="2040"/>
        <v>0</v>
      </c>
      <c r="M363" s="94">
        <f t="shared" si="2040"/>
        <v>0</v>
      </c>
      <c r="N363" s="94">
        <f t="shared" si="2040"/>
        <v>0</v>
      </c>
      <c r="O363" s="94">
        <f t="shared" si="2040"/>
        <v>0</v>
      </c>
      <c r="P363" s="94">
        <f t="shared" si="2040"/>
        <v>0</v>
      </c>
      <c r="Q363" s="94">
        <f t="shared" si="2040"/>
        <v>0</v>
      </c>
      <c r="R363" s="94">
        <f t="shared" si="2040"/>
        <v>0</v>
      </c>
      <c r="S363" s="94">
        <f t="shared" si="2040"/>
        <v>0</v>
      </c>
      <c r="T363" s="94">
        <f t="shared" si="2040"/>
        <v>0</v>
      </c>
      <c r="U363" s="94">
        <f t="shared" si="2040"/>
        <v>0</v>
      </c>
      <c r="V363" s="94">
        <f t="shared" si="2040"/>
        <v>0</v>
      </c>
      <c r="W363" s="94">
        <f t="shared" si="2040"/>
        <v>0</v>
      </c>
      <c r="X363" s="94">
        <f t="shared" si="2040"/>
        <v>0</v>
      </c>
      <c r="Y363" s="94">
        <f t="shared" si="2040"/>
        <v>0</v>
      </c>
      <c r="Z363" s="94">
        <f t="shared" si="2040"/>
        <v>0</v>
      </c>
      <c r="AA363" s="94">
        <f t="shared" si="2040"/>
        <v>0</v>
      </c>
      <c r="AB363" s="94">
        <f t="shared" si="2040"/>
        <v>0</v>
      </c>
      <c r="AC363" s="94">
        <f t="shared" si="2040"/>
        <v>0</v>
      </c>
      <c r="AD363" s="94">
        <f t="shared" si="2040"/>
        <v>0</v>
      </c>
      <c r="AE363" s="94">
        <f t="shared" si="2040"/>
        <v>0</v>
      </c>
      <c r="AF363" s="94">
        <f t="shared" si="2040"/>
        <v>0</v>
      </c>
      <c r="AG363" s="94">
        <f t="shared" si="2040"/>
        <v>0</v>
      </c>
      <c r="AH363" s="94">
        <f t="shared" si="2040"/>
        <v>0</v>
      </c>
      <c r="AI363" s="94">
        <f t="shared" si="2040"/>
        <v>0</v>
      </c>
      <c r="AJ363" s="94">
        <f t="shared" ref="AJ363:BO363" si="2041">AJ356+AJ362</f>
        <v>0</v>
      </c>
      <c r="AK363" s="94">
        <f t="shared" si="2041"/>
        <v>0</v>
      </c>
      <c r="AL363" s="94">
        <f t="shared" si="2041"/>
        <v>0</v>
      </c>
      <c r="AM363" s="94">
        <f t="shared" si="2041"/>
        <v>0</v>
      </c>
      <c r="AN363" s="94">
        <f t="shared" si="2041"/>
        <v>0</v>
      </c>
      <c r="AO363" s="94">
        <f t="shared" si="2041"/>
        <v>0</v>
      </c>
      <c r="AP363" s="94">
        <f t="shared" si="2041"/>
        <v>0</v>
      </c>
      <c r="AQ363" s="94">
        <f t="shared" si="2041"/>
        <v>0</v>
      </c>
      <c r="AR363" s="94">
        <f t="shared" si="2041"/>
        <v>0</v>
      </c>
      <c r="AS363" s="94">
        <f t="shared" si="2041"/>
        <v>0</v>
      </c>
      <c r="AT363" s="94">
        <f t="shared" si="2041"/>
        <v>0</v>
      </c>
      <c r="AU363" s="94">
        <f t="shared" si="2041"/>
        <v>0</v>
      </c>
      <c r="AV363" s="94">
        <f t="shared" si="2041"/>
        <v>0</v>
      </c>
      <c r="AW363" s="94">
        <f t="shared" si="2041"/>
        <v>0</v>
      </c>
      <c r="AX363" s="94">
        <f t="shared" si="2041"/>
        <v>0</v>
      </c>
      <c r="AY363" s="94">
        <f t="shared" si="2041"/>
        <v>0</v>
      </c>
      <c r="AZ363" s="94">
        <f t="shared" si="2041"/>
        <v>0</v>
      </c>
      <c r="BA363" s="94">
        <f t="shared" si="2041"/>
        <v>0</v>
      </c>
      <c r="BB363" s="94">
        <f t="shared" si="2041"/>
        <v>0</v>
      </c>
      <c r="BC363" s="94">
        <f t="shared" si="2041"/>
        <v>0</v>
      </c>
      <c r="BD363" s="94">
        <f t="shared" si="2041"/>
        <v>0</v>
      </c>
      <c r="BE363" s="94">
        <f t="shared" si="2041"/>
        <v>0</v>
      </c>
      <c r="BF363" s="94">
        <f t="shared" si="2041"/>
        <v>0</v>
      </c>
      <c r="BG363" s="94">
        <f t="shared" si="2041"/>
        <v>0</v>
      </c>
      <c r="BH363" s="94">
        <f t="shared" si="2041"/>
        <v>0</v>
      </c>
      <c r="BI363" s="94">
        <f t="shared" si="2041"/>
        <v>0</v>
      </c>
      <c r="BJ363" s="94">
        <f t="shared" si="2041"/>
        <v>0</v>
      </c>
      <c r="BK363" s="94">
        <f t="shared" si="2041"/>
        <v>0</v>
      </c>
      <c r="BL363" s="94">
        <f t="shared" si="2041"/>
        <v>0</v>
      </c>
      <c r="BM363" s="94">
        <f t="shared" si="2041"/>
        <v>0</v>
      </c>
      <c r="BN363" s="94">
        <f t="shared" si="2041"/>
        <v>0</v>
      </c>
      <c r="BO363" s="94">
        <f t="shared" si="2041"/>
        <v>0</v>
      </c>
      <c r="BP363" s="94">
        <f t="shared" ref="BP363:DS363" si="2042">BP356+BP362</f>
        <v>0</v>
      </c>
      <c r="BQ363" s="94">
        <f t="shared" si="2042"/>
        <v>0</v>
      </c>
      <c r="BR363" s="94">
        <f t="shared" si="2042"/>
        <v>0</v>
      </c>
      <c r="BS363" s="94">
        <f t="shared" si="2042"/>
        <v>0</v>
      </c>
      <c r="BT363" s="94">
        <f t="shared" si="2042"/>
        <v>0</v>
      </c>
      <c r="BU363" s="94">
        <f t="shared" si="2042"/>
        <v>0</v>
      </c>
      <c r="BV363" s="94">
        <f t="shared" si="2042"/>
        <v>0</v>
      </c>
      <c r="BW363" s="94">
        <f t="shared" si="2042"/>
        <v>0</v>
      </c>
      <c r="BX363" s="94">
        <f t="shared" si="2042"/>
        <v>41143.583769805577</v>
      </c>
      <c r="BY363" s="94">
        <f t="shared" si="2042"/>
        <v>34929.529380434389</v>
      </c>
      <c r="BZ363" s="94">
        <f t="shared" si="2042"/>
        <v>28882.026294096304</v>
      </c>
      <c r="CA363" s="94">
        <f t="shared" si="2042"/>
        <v>24150.891835862287</v>
      </c>
      <c r="CB363" s="94">
        <f t="shared" si="2042"/>
        <v>892185.82230845699</v>
      </c>
      <c r="CC363" s="94">
        <f t="shared" si="2042"/>
        <v>835227.79509488796</v>
      </c>
      <c r="CD363" s="94">
        <f t="shared" si="2042"/>
        <v>775565.04036277812</v>
      </c>
      <c r="CE363" s="94">
        <f t="shared" si="2042"/>
        <v>710111.4316547534</v>
      </c>
      <c r="CF363" s="94">
        <f t="shared" si="2042"/>
        <v>651178.32102195674</v>
      </c>
      <c r="CG363" s="94">
        <f t="shared" si="2042"/>
        <v>591865.85571832536</v>
      </c>
      <c r="CH363" s="94">
        <f t="shared" si="2042"/>
        <v>531686.31722631888</v>
      </c>
      <c r="CI363" s="94">
        <f t="shared" si="2042"/>
        <v>470473.06840963388</v>
      </c>
      <c r="CJ363" s="94">
        <f t="shared" ref="CJ363:CU363" si="2043">CJ356+CJ362</f>
        <v>405798.30840963387</v>
      </c>
      <c r="CK363" s="94">
        <f t="shared" si="2043"/>
        <v>285419.58840963384</v>
      </c>
      <c r="CL363" s="94">
        <f t="shared" si="2043"/>
        <v>287095.11840963387</v>
      </c>
      <c r="CM363" s="94">
        <f t="shared" si="2043"/>
        <v>236528.57840963386</v>
      </c>
      <c r="CN363" s="94">
        <f t="shared" si="2043"/>
        <v>1439573.6510376416</v>
      </c>
      <c r="CO363" s="94">
        <f t="shared" si="2043"/>
        <v>1374159.8510376415</v>
      </c>
      <c r="CP363" s="94">
        <f t="shared" si="2043"/>
        <v>1302278.1610376416</v>
      </c>
      <c r="CQ363" s="94">
        <f t="shared" si="2043"/>
        <v>1239254.9510376416</v>
      </c>
      <c r="CR363" s="94">
        <f t="shared" si="2043"/>
        <v>1172589.3310376415</v>
      </c>
      <c r="CS363" s="94">
        <f t="shared" si="2043"/>
        <v>-132136.38000000012</v>
      </c>
      <c r="CT363" s="94">
        <f t="shared" si="2043"/>
        <v>-197930.0500000001</v>
      </c>
      <c r="CU363" s="94">
        <f t="shared" si="2043"/>
        <v>-267726.46000000008</v>
      </c>
      <c r="CV363" s="94">
        <f t="shared" ref="CV363:DH363" si="2044">CV356+CV362</f>
        <v>-197930.05000000008</v>
      </c>
      <c r="CW363" s="94">
        <f t="shared" si="2044"/>
        <v>-197930.05000000008</v>
      </c>
      <c r="CX363" s="94">
        <f t="shared" si="2044"/>
        <v>-197930.05000000008</v>
      </c>
      <c r="CY363" s="94">
        <f t="shared" si="2044"/>
        <v>-197930.05000000008</v>
      </c>
      <c r="CZ363" s="94">
        <f t="shared" si="2044"/>
        <v>173190.40277948984</v>
      </c>
      <c r="DA363" s="94">
        <f t="shared" si="2044"/>
        <v>164138.49277948984</v>
      </c>
      <c r="DB363" s="94">
        <f t="shared" si="2044"/>
        <v>155260.99277948984</v>
      </c>
      <c r="DC363" s="94">
        <f t="shared" si="2044"/>
        <v>145752.06277948985</v>
      </c>
      <c r="DD363" s="94">
        <f t="shared" si="2044"/>
        <v>137016.98277948986</v>
      </c>
      <c r="DE363" s="94">
        <f t="shared" si="2044"/>
        <v>126406.56277948986</v>
      </c>
      <c r="DF363" s="94">
        <f t="shared" si="2044"/>
        <v>118797.77277948987</v>
      </c>
      <c r="DG363" s="94">
        <f t="shared" si="2044"/>
        <v>108319.46277948987</v>
      </c>
      <c r="DH363" s="94">
        <f t="shared" si="2044"/>
        <v>97652.312779489876</v>
      </c>
      <c r="DI363" s="94">
        <f t="shared" si="2042"/>
        <v>88422.58277948988</v>
      </c>
      <c r="DJ363" s="94">
        <f t="shared" si="2042"/>
        <v>78911.502779489878</v>
      </c>
      <c r="DK363" s="94">
        <f t="shared" si="2042"/>
        <v>69281.872779489873</v>
      </c>
      <c r="DL363" s="94">
        <f t="shared" si="2042"/>
        <v>531219.54026433348</v>
      </c>
      <c r="DM363" s="94">
        <f t="shared" si="2042"/>
        <v>485921.94026433351</v>
      </c>
      <c r="DN363" s="94">
        <f t="shared" si="2042"/>
        <v>435016.73026433348</v>
      </c>
      <c r="DO363" s="94">
        <f t="shared" si="2042"/>
        <v>377914.7502643335</v>
      </c>
      <c r="DP363" s="94">
        <f t="shared" si="2042"/>
        <v>328903.22026433353</v>
      </c>
      <c r="DQ363" s="94">
        <f t="shared" si="2042"/>
        <v>279257.35026433354</v>
      </c>
      <c r="DR363" s="94">
        <f t="shared" si="2042"/>
        <v>227228.15026433353</v>
      </c>
      <c r="DS363" s="94">
        <f t="shared" si="2042"/>
        <v>159314.92026433354</v>
      </c>
      <c r="DT363" s="94">
        <f t="shared" ref="DT363:DW363" si="2045">DT356+DT362</f>
        <v>115768.92026433354</v>
      </c>
      <c r="DU363" s="94">
        <f t="shared" si="2045"/>
        <v>65208.880264333544</v>
      </c>
      <c r="DV363" s="94">
        <f t="shared" si="2045"/>
        <v>-195.19973566645785</v>
      </c>
      <c r="DW363" s="94">
        <f t="shared" si="2045"/>
        <v>-45283.409735666457</v>
      </c>
      <c r="DX363" s="94">
        <f t="shared" ref="DX363:EG363" si="2046">DX356+DX362</f>
        <v>162437.05026433355</v>
      </c>
      <c r="DY363" s="94">
        <f t="shared" si="2046"/>
        <v>145915.31026433356</v>
      </c>
      <c r="DZ363" s="94">
        <f t="shared" si="2046"/>
        <v>128716.80026433356</v>
      </c>
      <c r="EA363" s="94">
        <f t="shared" si="2046"/>
        <v>110805.89026433356</v>
      </c>
      <c r="EB363" s="94">
        <f t="shared" si="2046"/>
        <v>93942.960264333553</v>
      </c>
      <c r="EC363" s="94">
        <f t="shared" si="2046"/>
        <v>71317.960264333553</v>
      </c>
      <c r="ED363" s="94">
        <f t="shared" si="2046"/>
        <v>52847.91026433355</v>
      </c>
      <c r="EE363" s="94">
        <f t="shared" si="2046"/>
        <v>30988.240264333552</v>
      </c>
      <c r="EF363" s="94">
        <f t="shared" si="2046"/>
        <v>15008.300264333551</v>
      </c>
      <c r="EG363" s="94">
        <f t="shared" si="2046"/>
        <v>-3273.4197356664499</v>
      </c>
      <c r="EH363" s="94">
        <f t="shared" ref="EH363:EI363" si="2047">EH356+EH362</f>
        <v>-19961.964278465814</v>
      </c>
      <c r="EI363" s="94">
        <f t="shared" si="2047"/>
        <v>-35898.292839174675</v>
      </c>
    </row>
    <row r="364" spans="1:139" x14ac:dyDescent="0.2">
      <c r="A364" s="92"/>
      <c r="B364" s="92"/>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91"/>
      <c r="AN364" s="91"/>
      <c r="AO364" s="91"/>
      <c r="AP364" s="91"/>
      <c r="AQ364" s="91"/>
      <c r="AR364" s="91"/>
      <c r="AS364" s="91"/>
      <c r="AT364" s="91"/>
      <c r="AU364" s="91"/>
      <c r="AV364" s="91"/>
      <c r="AW364" s="91"/>
      <c r="AX364" s="91"/>
      <c r="AY364" s="91"/>
      <c r="AZ364" s="91"/>
      <c r="BA364" s="91"/>
      <c r="BB364" s="91"/>
      <c r="BC364" s="91"/>
      <c r="BD364" s="91"/>
      <c r="BE364" s="91"/>
      <c r="BF364" s="91"/>
      <c r="BG364" s="91"/>
      <c r="BH364" s="91"/>
      <c r="BI364" s="91"/>
      <c r="BJ364" s="91"/>
      <c r="BK364" s="91"/>
      <c r="BL364" s="91"/>
      <c r="BM364" s="91"/>
      <c r="BN364" s="91"/>
      <c r="BO364" s="91"/>
      <c r="BP364" s="91"/>
      <c r="BQ364" s="91"/>
      <c r="BR364" s="91"/>
      <c r="BS364" s="91"/>
      <c r="BT364" s="91"/>
      <c r="BU364" s="91"/>
      <c r="BV364" s="91"/>
      <c r="BW364" s="91"/>
      <c r="BX364" s="91"/>
      <c r="BY364" s="91"/>
      <c r="BZ364" s="91"/>
      <c r="CA364" s="91"/>
      <c r="CB364" s="91"/>
      <c r="CC364" s="91"/>
      <c r="CD364" s="91"/>
      <c r="CE364" s="91"/>
      <c r="CF364" s="91"/>
      <c r="CG364" s="91"/>
      <c r="CH364" s="91"/>
      <c r="CI364" s="91"/>
      <c r="CJ364" s="91"/>
      <c r="CK364" s="91"/>
      <c r="CL364" s="91"/>
      <c r="CM364" s="91"/>
      <c r="CN364" s="91"/>
      <c r="CO364" s="91"/>
      <c r="CP364" s="91"/>
      <c r="CQ364" s="91"/>
      <c r="CR364" s="91"/>
      <c r="CS364" s="91"/>
      <c r="CT364" s="91"/>
      <c r="CU364" s="91"/>
      <c r="CV364" s="91"/>
      <c r="CW364" s="91"/>
      <c r="CX364" s="91"/>
      <c r="CY364" s="91"/>
      <c r="CZ364" s="91"/>
      <c r="DA364" s="91"/>
      <c r="DB364" s="91"/>
      <c r="DC364" s="91"/>
      <c r="DD364" s="91"/>
      <c r="DE364" s="91"/>
      <c r="DF364" s="91"/>
      <c r="DG364" s="91"/>
      <c r="DH364" s="91"/>
      <c r="DI364" s="91"/>
      <c r="DJ364" s="91"/>
      <c r="DK364" s="91"/>
      <c r="DL364" s="91"/>
      <c r="DM364" s="91"/>
      <c r="DN364" s="91"/>
      <c r="DO364" s="91"/>
      <c r="DP364" s="91"/>
      <c r="DQ364" s="91"/>
      <c r="DR364" s="91"/>
      <c r="DS364" s="91"/>
      <c r="DT364" s="91"/>
      <c r="DU364" s="91"/>
      <c r="DV364" s="91"/>
      <c r="DW364" s="91"/>
      <c r="DX364" s="91"/>
      <c r="DY364" s="91"/>
      <c r="DZ364" s="91"/>
      <c r="EA364" s="91"/>
      <c r="EB364" s="91"/>
      <c r="EC364" s="91"/>
      <c r="ED364" s="91"/>
      <c r="EE364" s="91"/>
      <c r="EF364" s="91"/>
      <c r="EG364" s="91"/>
      <c r="EH364" s="91"/>
      <c r="EI364" s="91"/>
    </row>
    <row r="365" spans="1:139" ht="10.5" x14ac:dyDescent="0.25">
      <c r="A365" s="1" t="s">
        <v>158</v>
      </c>
      <c r="C365" s="91">
        <v>18237491</v>
      </c>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91"/>
      <c r="AN365" s="91"/>
      <c r="AO365" s="91"/>
      <c r="AP365" s="91"/>
      <c r="AQ365" s="91"/>
      <c r="AR365" s="91"/>
      <c r="AS365" s="91"/>
      <c r="AT365" s="91"/>
      <c r="AU365" s="91"/>
      <c r="AV365" s="91"/>
      <c r="AW365" s="91"/>
      <c r="AX365" s="91"/>
      <c r="AY365" s="91"/>
      <c r="AZ365" s="91"/>
      <c r="BA365" s="91"/>
      <c r="BB365" s="91"/>
      <c r="BC365" s="91"/>
      <c r="BD365" s="91"/>
      <c r="BE365" s="91"/>
      <c r="BF365" s="91"/>
      <c r="BG365" s="91"/>
      <c r="BH365" s="91"/>
      <c r="BI365" s="91"/>
      <c r="BJ365" s="91"/>
      <c r="BK365" s="91"/>
      <c r="BL365" s="91"/>
      <c r="BM365" s="91"/>
      <c r="BN365" s="91"/>
      <c r="BO365" s="91"/>
      <c r="BP365" s="91"/>
      <c r="BQ365" s="91"/>
      <c r="BR365" s="91"/>
      <c r="BS365" s="91"/>
      <c r="BT365" s="91"/>
      <c r="BU365" s="91"/>
      <c r="BV365" s="91"/>
      <c r="BW365" s="91"/>
      <c r="BX365" s="91"/>
      <c r="BY365" s="91"/>
      <c r="BZ365" s="91"/>
      <c r="CA365" s="91"/>
      <c r="CB365" s="91"/>
      <c r="CC365" s="91"/>
      <c r="CD365" s="91"/>
      <c r="CE365" s="91"/>
      <c r="CF365" s="91"/>
      <c r="CG365" s="91"/>
      <c r="DV365" s="92"/>
      <c r="DW365" s="92"/>
      <c r="DX365" s="92"/>
      <c r="DY365" s="92"/>
      <c r="DZ365" s="92"/>
      <c r="EA365" s="92"/>
      <c r="EB365" s="92"/>
      <c r="EC365" s="92"/>
      <c r="ED365" s="92"/>
      <c r="EE365" s="92"/>
      <c r="EF365" s="92"/>
      <c r="EG365" s="92"/>
      <c r="EH365" s="92"/>
      <c r="EI365" s="92"/>
    </row>
    <row r="366" spans="1:139" x14ac:dyDescent="0.2">
      <c r="B366" s="90" t="s">
        <v>149</v>
      </c>
      <c r="C366" s="91">
        <v>25400891</v>
      </c>
      <c r="D366" s="94">
        <f t="shared" ref="D366:AI366" si="2048">C373</f>
        <v>0</v>
      </c>
      <c r="E366" s="94">
        <f t="shared" si="2048"/>
        <v>0</v>
      </c>
      <c r="F366" s="94">
        <f t="shared" si="2048"/>
        <v>0</v>
      </c>
      <c r="G366" s="94">
        <f t="shared" si="2048"/>
        <v>0</v>
      </c>
      <c r="H366" s="94">
        <f t="shared" si="2048"/>
        <v>0</v>
      </c>
      <c r="I366" s="94">
        <f t="shared" si="2048"/>
        <v>0</v>
      </c>
      <c r="J366" s="94">
        <f t="shared" si="2048"/>
        <v>0</v>
      </c>
      <c r="K366" s="94">
        <f t="shared" si="2048"/>
        <v>0</v>
      </c>
      <c r="L366" s="94">
        <f t="shared" si="2048"/>
        <v>0</v>
      </c>
      <c r="M366" s="94">
        <f t="shared" si="2048"/>
        <v>0</v>
      </c>
      <c r="N366" s="94">
        <f t="shared" si="2048"/>
        <v>0</v>
      </c>
      <c r="O366" s="94">
        <f t="shared" si="2048"/>
        <v>0</v>
      </c>
      <c r="P366" s="94">
        <f t="shared" si="2048"/>
        <v>0</v>
      </c>
      <c r="Q366" s="94">
        <f t="shared" si="2048"/>
        <v>0</v>
      </c>
      <c r="R366" s="94">
        <f t="shared" si="2048"/>
        <v>0</v>
      </c>
      <c r="S366" s="94">
        <f t="shared" si="2048"/>
        <v>0</v>
      </c>
      <c r="T366" s="94">
        <f t="shared" si="2048"/>
        <v>0</v>
      </c>
      <c r="U366" s="94">
        <f t="shared" si="2048"/>
        <v>0</v>
      </c>
      <c r="V366" s="94">
        <f t="shared" si="2048"/>
        <v>0</v>
      </c>
      <c r="W366" s="94">
        <f t="shared" si="2048"/>
        <v>0</v>
      </c>
      <c r="X366" s="94">
        <f t="shared" si="2048"/>
        <v>0</v>
      </c>
      <c r="Y366" s="94">
        <f t="shared" si="2048"/>
        <v>0</v>
      </c>
      <c r="Z366" s="94">
        <f t="shared" si="2048"/>
        <v>0</v>
      </c>
      <c r="AA366" s="94">
        <f t="shared" si="2048"/>
        <v>0</v>
      </c>
      <c r="AB366" s="94">
        <f t="shared" si="2048"/>
        <v>0</v>
      </c>
      <c r="AC366" s="94">
        <f t="shared" si="2048"/>
        <v>0</v>
      </c>
      <c r="AD366" s="94">
        <f t="shared" si="2048"/>
        <v>0</v>
      </c>
      <c r="AE366" s="94">
        <f t="shared" si="2048"/>
        <v>0</v>
      </c>
      <c r="AF366" s="94">
        <f t="shared" si="2048"/>
        <v>0</v>
      </c>
      <c r="AG366" s="94">
        <f t="shared" si="2048"/>
        <v>0</v>
      </c>
      <c r="AH366" s="94">
        <f t="shared" si="2048"/>
        <v>0</v>
      </c>
      <c r="AI366" s="94">
        <f t="shared" si="2048"/>
        <v>0</v>
      </c>
      <c r="AJ366" s="94">
        <f t="shared" ref="AJ366:BO366" si="2049">AI373</f>
        <v>0</v>
      </c>
      <c r="AK366" s="94">
        <f t="shared" si="2049"/>
        <v>0</v>
      </c>
      <c r="AL366" s="94">
        <f t="shared" si="2049"/>
        <v>0</v>
      </c>
      <c r="AM366" s="94">
        <f t="shared" si="2049"/>
        <v>0</v>
      </c>
      <c r="AN366" s="94">
        <f t="shared" si="2049"/>
        <v>0</v>
      </c>
      <c r="AO366" s="94">
        <f t="shared" si="2049"/>
        <v>0</v>
      </c>
      <c r="AP366" s="94">
        <f t="shared" si="2049"/>
        <v>0</v>
      </c>
      <c r="AQ366" s="94">
        <f t="shared" si="2049"/>
        <v>0</v>
      </c>
      <c r="AR366" s="94">
        <f t="shared" si="2049"/>
        <v>0</v>
      </c>
      <c r="AS366" s="94">
        <f t="shared" si="2049"/>
        <v>0</v>
      </c>
      <c r="AT366" s="94">
        <f t="shared" si="2049"/>
        <v>0</v>
      </c>
      <c r="AU366" s="94">
        <f t="shared" si="2049"/>
        <v>0</v>
      </c>
      <c r="AV366" s="94">
        <f t="shared" si="2049"/>
        <v>0</v>
      </c>
      <c r="AW366" s="94">
        <f t="shared" si="2049"/>
        <v>0</v>
      </c>
      <c r="AX366" s="94">
        <f t="shared" si="2049"/>
        <v>0</v>
      </c>
      <c r="AY366" s="94">
        <f t="shared" si="2049"/>
        <v>0</v>
      </c>
      <c r="AZ366" s="94">
        <f t="shared" si="2049"/>
        <v>0</v>
      </c>
      <c r="BA366" s="94">
        <f t="shared" si="2049"/>
        <v>0</v>
      </c>
      <c r="BB366" s="94">
        <f t="shared" si="2049"/>
        <v>0</v>
      </c>
      <c r="BC366" s="94">
        <f t="shared" si="2049"/>
        <v>0</v>
      </c>
      <c r="BD366" s="94">
        <f t="shared" si="2049"/>
        <v>0</v>
      </c>
      <c r="BE366" s="94">
        <f t="shared" si="2049"/>
        <v>0</v>
      </c>
      <c r="BF366" s="94">
        <f t="shared" si="2049"/>
        <v>0</v>
      </c>
      <c r="BG366" s="94">
        <f t="shared" si="2049"/>
        <v>0</v>
      </c>
      <c r="BH366" s="94">
        <f t="shared" si="2049"/>
        <v>0</v>
      </c>
      <c r="BI366" s="94">
        <f t="shared" si="2049"/>
        <v>0</v>
      </c>
      <c r="BJ366" s="94">
        <f t="shared" si="2049"/>
        <v>0</v>
      </c>
      <c r="BK366" s="94">
        <f t="shared" si="2049"/>
        <v>0</v>
      </c>
      <c r="BL366" s="94">
        <f t="shared" si="2049"/>
        <v>0</v>
      </c>
      <c r="BM366" s="94">
        <f t="shared" si="2049"/>
        <v>0</v>
      </c>
      <c r="BN366" s="94">
        <f t="shared" si="2049"/>
        <v>0</v>
      </c>
      <c r="BO366" s="94">
        <f t="shared" si="2049"/>
        <v>0</v>
      </c>
      <c r="BP366" s="94">
        <f t="shared" ref="BP366:DW366" si="2050">BO373</f>
        <v>0</v>
      </c>
      <c r="BQ366" s="94">
        <f t="shared" si="2050"/>
        <v>143853.22797730836</v>
      </c>
      <c r="BR366" s="94">
        <f t="shared" si="2050"/>
        <v>131137.55797730834</v>
      </c>
      <c r="BS366" s="94">
        <f t="shared" si="2050"/>
        <v>116702.89797730834</v>
      </c>
      <c r="BT366" s="94">
        <f t="shared" si="2050"/>
        <v>102519.38797730835</v>
      </c>
      <c r="BU366" s="94">
        <f t="shared" si="2050"/>
        <v>89826.167977308345</v>
      </c>
      <c r="BV366" s="94">
        <f t="shared" si="2050"/>
        <v>76515.727977308343</v>
      </c>
      <c r="BW366" s="94">
        <f t="shared" si="2050"/>
        <v>64689.527977308346</v>
      </c>
      <c r="BX366" s="94">
        <f t="shared" si="2050"/>
        <v>51871.247977308347</v>
      </c>
      <c r="BY366" s="94">
        <f t="shared" si="2050"/>
        <v>38738.947977308344</v>
      </c>
      <c r="BZ366" s="94">
        <f t="shared" si="2050"/>
        <v>26876.297977308343</v>
      </c>
      <c r="CA366" s="94">
        <f t="shared" si="2050"/>
        <v>14026.647977308343</v>
      </c>
      <c r="CB366" s="94">
        <f t="shared" si="2050"/>
        <v>1694.0479773083425</v>
      </c>
      <c r="CC366" s="94">
        <f t="shared" si="2050"/>
        <v>-211081.90012764995</v>
      </c>
      <c r="CD366" s="94">
        <f t="shared" si="2050"/>
        <v>-196143.70012764994</v>
      </c>
      <c r="CE366" s="94">
        <f t="shared" si="2050"/>
        <v>-176725.81012764992</v>
      </c>
      <c r="CF366" s="94">
        <f t="shared" si="2050"/>
        <v>-152608.92012764991</v>
      </c>
      <c r="CG366" s="94">
        <f t="shared" si="2050"/>
        <v>-136813.20012764991</v>
      </c>
      <c r="CH366" s="94">
        <f t="shared" si="2050"/>
        <v>-117705.0701276499</v>
      </c>
      <c r="CI366" s="94">
        <f t="shared" si="2050"/>
        <v>-101074.12012764991</v>
      </c>
      <c r="CJ366" s="94">
        <f t="shared" ref="CJ366" si="2051">CI373</f>
        <v>-81190.320127649902</v>
      </c>
      <c r="CK366" s="94">
        <f t="shared" ref="CK366" si="2052">CJ373</f>
        <v>-62260.810127649907</v>
      </c>
      <c r="CL366" s="94">
        <f t="shared" ref="CL366" si="2053">CK373</f>
        <v>-44304.450127649907</v>
      </c>
      <c r="CM366" s="94">
        <f t="shared" ref="CM366" si="2054">CL373</f>
        <v>-26734.110127649907</v>
      </c>
      <c r="CN366" s="94">
        <f t="shared" ref="CN366" si="2055">CM373</f>
        <v>-10727.520127649906</v>
      </c>
      <c r="CO366" s="94">
        <f t="shared" ref="CO366" si="2056">CN373</f>
        <v>213485.08987235013</v>
      </c>
      <c r="CP366" s="94">
        <f t="shared" ref="CP366" si="2057">CO373</f>
        <v>197010.27987235013</v>
      </c>
      <c r="CQ366" s="94">
        <f t="shared" ref="CQ366" si="2058">CP373</f>
        <v>176977.01987235012</v>
      </c>
      <c r="CR366" s="94">
        <f t="shared" ref="CR366" si="2059">CQ373</f>
        <v>156515.65987235011</v>
      </c>
      <c r="CS366" s="94">
        <f t="shared" ref="CS366" si="2060">CR373</f>
        <v>138210.4298723501</v>
      </c>
      <c r="CT366" s="94">
        <f t="shared" ref="CT366" si="2061">CS373</f>
        <v>-38049.22</v>
      </c>
      <c r="CU366" s="94">
        <f t="shared" ref="CU366" si="2062">CT373</f>
        <v>-56600.62</v>
      </c>
      <c r="CV366" s="94">
        <f t="shared" ref="CV366" si="2063">CU373</f>
        <v>-76473.05</v>
      </c>
      <c r="CW366" s="94">
        <f t="shared" ref="CW366" si="2064">CV373</f>
        <v>-74295.27</v>
      </c>
      <c r="CX366" s="94">
        <f t="shared" ref="CX366" si="2065">CW373</f>
        <v>-75775.38</v>
      </c>
      <c r="CY366" s="94">
        <f t="shared" ref="CY366" si="2066">CX373</f>
        <v>-75952.78</v>
      </c>
      <c r="CZ366" s="94">
        <f t="shared" ref="CZ366" si="2067">CY373</f>
        <v>-75952.78</v>
      </c>
      <c r="DA366" s="94">
        <f t="shared" ref="DA366" si="2068">CZ373</f>
        <v>2236442.0833729012</v>
      </c>
      <c r="DB366" s="94">
        <f t="shared" ref="DB366" si="2069">DA373</f>
        <v>2033703.5133729011</v>
      </c>
      <c r="DC366" s="94">
        <f t="shared" ref="DC366" si="2070">DB373</f>
        <v>1782209.403372901</v>
      </c>
      <c r="DD366" s="94">
        <f t="shared" ref="DD366" si="2071">DC373</f>
        <v>1505188.653372901</v>
      </c>
      <c r="DE366" s="94">
        <f t="shared" ref="DE366" si="2072">DD373</f>
        <v>1339650.4433729011</v>
      </c>
      <c r="DF366" s="94">
        <f t="shared" ref="DF366" si="2073">DE373</f>
        <v>1137129.623372901</v>
      </c>
      <c r="DG366" s="94">
        <f t="shared" ref="DG366" si="2074">DF373</f>
        <v>911247.83337290096</v>
      </c>
      <c r="DH366" s="94">
        <f t="shared" ref="DH366" si="2075">DG373</f>
        <v>685929.83337290096</v>
      </c>
      <c r="DI366" s="94">
        <f t="shared" si="2050"/>
        <v>447134.83337290096</v>
      </c>
      <c r="DJ366" s="94">
        <f t="shared" si="2050"/>
        <v>250617.41337290095</v>
      </c>
      <c r="DK366" s="94">
        <f t="shared" si="2050"/>
        <v>24893.60337290095</v>
      </c>
      <c r="DL366" s="94">
        <f t="shared" si="2050"/>
        <v>-198659.26662709904</v>
      </c>
      <c r="DM366" s="94">
        <f t="shared" si="2050"/>
        <v>4198208.1708950652</v>
      </c>
      <c r="DN366" s="94">
        <f t="shared" si="2050"/>
        <v>3837998.220895065</v>
      </c>
      <c r="DO366" s="94">
        <f t="shared" si="2050"/>
        <v>3447952.5408950648</v>
      </c>
      <c r="DP366" s="94">
        <f t="shared" si="2050"/>
        <v>3037129.4808950648</v>
      </c>
      <c r="DQ366" s="94">
        <f t="shared" si="2050"/>
        <v>2654034.7408950645</v>
      </c>
      <c r="DR366" s="94">
        <f t="shared" si="2050"/>
        <v>2283265.3608950647</v>
      </c>
      <c r="DS366" s="94">
        <f t="shared" si="2050"/>
        <v>1897168.1508950647</v>
      </c>
      <c r="DT366" s="94">
        <f t="shared" si="2050"/>
        <v>1504574.8608950647</v>
      </c>
      <c r="DU366" s="94">
        <f t="shared" si="2050"/>
        <v>1125977.3308950646</v>
      </c>
      <c r="DV366" s="94">
        <f t="shared" si="2050"/>
        <v>761993.94089506462</v>
      </c>
      <c r="DW366" s="94">
        <f t="shared" si="2050"/>
        <v>390887.09089506464</v>
      </c>
      <c r="DX366" s="94">
        <f t="shared" ref="DX366" si="2076">DW373</f>
        <v>14384.250895064615</v>
      </c>
      <c r="DY366" s="94">
        <f t="shared" ref="DY366" si="2077">DX373</f>
        <v>809364.9408950645</v>
      </c>
      <c r="DZ366" s="94">
        <f t="shared" ref="DZ366" si="2078">DY373</f>
        <v>709806.01089506457</v>
      </c>
      <c r="EA366" s="94">
        <f t="shared" ref="EA366" si="2079">DZ373</f>
        <v>631880.89089506457</v>
      </c>
      <c r="EB366" s="94">
        <f t="shared" ref="EB366" si="2080">EA373</f>
        <v>549502.52089506458</v>
      </c>
      <c r="EC366" s="94">
        <f t="shared" ref="EC366" si="2081">EB373</f>
        <v>481083.28089506458</v>
      </c>
      <c r="ED366" s="94">
        <f t="shared" ref="ED366" si="2082">EC373</f>
        <v>406610.06089506461</v>
      </c>
      <c r="EE366" s="94">
        <f t="shared" ref="EE366" si="2083">ED373</f>
        <v>336127.74089506461</v>
      </c>
      <c r="EF366" s="94">
        <f t="shared" ref="EF366" si="2084">EE373</f>
        <v>262852.41089506459</v>
      </c>
      <c r="EG366" s="94">
        <f t="shared" ref="EG366" si="2085">EF373</f>
        <v>181723.4208950646</v>
      </c>
      <c r="EH366" s="94">
        <f t="shared" ref="EH366" si="2086">EG373</f>
        <v>114456.88089506461</v>
      </c>
      <c r="EI366" s="94">
        <f t="shared" ref="EI366" si="2087">EH373</f>
        <v>40309.245757586046</v>
      </c>
    </row>
    <row r="367" spans="1:139" x14ac:dyDescent="0.2">
      <c r="B367" s="90" t="s">
        <v>150</v>
      </c>
      <c r="C367" s="91"/>
      <c r="D367" s="22">
        <v>0</v>
      </c>
      <c r="E367" s="22">
        <v>0</v>
      </c>
      <c r="F367" s="22">
        <v>0</v>
      </c>
      <c r="G367" s="22">
        <v>0</v>
      </c>
      <c r="H367" s="22">
        <v>0</v>
      </c>
      <c r="I367" s="22">
        <v>0</v>
      </c>
      <c r="J367" s="22">
        <v>0</v>
      </c>
      <c r="K367" s="22">
        <v>0</v>
      </c>
      <c r="L367" s="22">
        <v>0</v>
      </c>
      <c r="M367" s="22">
        <v>0</v>
      </c>
      <c r="N367" s="22">
        <v>0</v>
      </c>
      <c r="O367" s="22">
        <v>0</v>
      </c>
      <c r="P367" s="22">
        <v>0</v>
      </c>
      <c r="Q367" s="22">
        <v>0</v>
      </c>
      <c r="R367" s="22">
        <v>0</v>
      </c>
      <c r="S367" s="22">
        <v>0</v>
      </c>
      <c r="T367" s="22">
        <v>0</v>
      </c>
      <c r="U367" s="22">
        <v>0</v>
      </c>
      <c r="V367" s="22">
        <v>0</v>
      </c>
      <c r="W367" s="22">
        <v>0</v>
      </c>
      <c r="X367" s="22">
        <v>0</v>
      </c>
      <c r="Y367" s="22">
        <v>0</v>
      </c>
      <c r="Z367" s="22">
        <v>0</v>
      </c>
      <c r="AA367" s="22">
        <v>0</v>
      </c>
      <c r="AB367" s="22">
        <v>0</v>
      </c>
      <c r="AC367" s="22">
        <v>0</v>
      </c>
      <c r="AD367" s="22">
        <v>0</v>
      </c>
      <c r="AE367" s="22">
        <v>0</v>
      </c>
      <c r="AF367" s="22">
        <v>0</v>
      </c>
      <c r="AG367" s="22">
        <v>0</v>
      </c>
      <c r="AH367" s="22">
        <v>0</v>
      </c>
      <c r="AI367" s="22">
        <v>0</v>
      </c>
      <c r="AJ367" s="22">
        <v>0</v>
      </c>
      <c r="AK367" s="22">
        <v>0</v>
      </c>
      <c r="AL367" s="22">
        <v>0</v>
      </c>
      <c r="AM367" s="22">
        <v>0</v>
      </c>
      <c r="AN367" s="22">
        <v>0</v>
      </c>
      <c r="AO367" s="22">
        <v>0</v>
      </c>
      <c r="AP367" s="22">
        <v>0</v>
      </c>
      <c r="AQ367" s="22">
        <v>0</v>
      </c>
      <c r="AR367" s="22">
        <v>0</v>
      </c>
      <c r="AS367" s="22">
        <v>0</v>
      </c>
      <c r="AT367" s="22">
        <v>0</v>
      </c>
      <c r="AU367" s="22">
        <v>0</v>
      </c>
      <c r="AV367" s="22">
        <v>0</v>
      </c>
      <c r="AW367" s="22">
        <v>0</v>
      </c>
      <c r="AX367" s="22">
        <v>0</v>
      </c>
      <c r="AY367" s="22">
        <v>0</v>
      </c>
      <c r="AZ367" s="22">
        <v>0</v>
      </c>
      <c r="BA367" s="22">
        <v>0</v>
      </c>
      <c r="BB367" s="22">
        <v>0</v>
      </c>
      <c r="BC367" s="22">
        <v>0</v>
      </c>
      <c r="BD367" s="22">
        <v>0</v>
      </c>
      <c r="BE367" s="22">
        <v>0</v>
      </c>
      <c r="BF367" s="22">
        <v>0</v>
      </c>
      <c r="BG367" s="22">
        <v>0</v>
      </c>
      <c r="BH367" s="22">
        <v>0</v>
      </c>
      <c r="BI367" s="22">
        <v>0</v>
      </c>
      <c r="BJ367" s="22">
        <v>0</v>
      </c>
      <c r="BK367" s="22">
        <v>0</v>
      </c>
      <c r="BL367" s="22">
        <v>0</v>
      </c>
      <c r="BM367" s="22">
        <v>0</v>
      </c>
      <c r="BN367" s="22">
        <v>0</v>
      </c>
      <c r="BO367" s="22">
        <v>0</v>
      </c>
      <c r="BP367" s="22">
        <v>156754.81797730835</v>
      </c>
      <c r="BQ367" s="22">
        <v>0</v>
      </c>
      <c r="BR367" s="22">
        <v>0</v>
      </c>
      <c r="BS367" s="22">
        <v>0</v>
      </c>
      <c r="BT367" s="22">
        <v>0</v>
      </c>
      <c r="BU367" s="22">
        <v>0</v>
      </c>
      <c r="BV367" s="22">
        <v>0</v>
      </c>
      <c r="BW367" s="22">
        <v>0</v>
      </c>
      <c r="BX367" s="22">
        <v>0</v>
      </c>
      <c r="BY367" s="22">
        <v>0</v>
      </c>
      <c r="BZ367" s="22">
        <v>0</v>
      </c>
      <c r="CA367" s="22">
        <v>0</v>
      </c>
      <c r="CB367" s="22">
        <v>-235774.98810495829</v>
      </c>
      <c r="CC367" s="22">
        <v>0</v>
      </c>
      <c r="CD367" s="22">
        <v>0</v>
      </c>
      <c r="CE367" s="22">
        <v>0</v>
      </c>
      <c r="CF367" s="22">
        <v>0</v>
      </c>
      <c r="CG367" s="22">
        <v>0</v>
      </c>
      <c r="CH367" s="22">
        <v>0</v>
      </c>
      <c r="CI367" s="22">
        <v>0</v>
      </c>
      <c r="CJ367" s="22">
        <v>0</v>
      </c>
      <c r="CK367" s="22">
        <v>0</v>
      </c>
      <c r="CL367" s="22">
        <v>0</v>
      </c>
      <c r="CM367" s="22">
        <v>0</v>
      </c>
      <c r="CN367" s="22">
        <v>243823.02000000005</v>
      </c>
      <c r="CO367" s="22">
        <v>0</v>
      </c>
      <c r="CP367" s="22">
        <v>0</v>
      </c>
      <c r="CQ367" s="22">
        <v>0</v>
      </c>
      <c r="CR367" s="22">
        <v>0</v>
      </c>
      <c r="CS367" s="22">
        <v>0</v>
      </c>
      <c r="CT367" s="22">
        <v>0</v>
      </c>
      <c r="CU367" s="22">
        <v>0</v>
      </c>
      <c r="CV367" s="22">
        <v>0</v>
      </c>
      <c r="CW367" s="22">
        <v>0</v>
      </c>
      <c r="CX367" s="22">
        <v>0</v>
      </c>
      <c r="CY367" s="22">
        <v>0</v>
      </c>
      <c r="CZ367" s="22">
        <v>2555241.6369436905</v>
      </c>
      <c r="DA367" s="22">
        <v>0</v>
      </c>
      <c r="DB367" s="22">
        <v>0</v>
      </c>
      <c r="DC367" s="22">
        <v>0</v>
      </c>
      <c r="DD367" s="22">
        <v>0</v>
      </c>
      <c r="DE367" s="22">
        <v>0</v>
      </c>
      <c r="DF367" s="22">
        <v>0</v>
      </c>
      <c r="DG367" s="22">
        <v>0</v>
      </c>
      <c r="DH367" s="22">
        <v>0</v>
      </c>
      <c r="DI367" s="22">
        <v>0</v>
      </c>
      <c r="DJ367" s="22">
        <v>0</v>
      </c>
      <c r="DK367" s="22">
        <v>0</v>
      </c>
      <c r="DL367" s="22">
        <v>4748412.6575221652</v>
      </c>
      <c r="DM367" s="22">
        <v>0</v>
      </c>
      <c r="DN367" s="22">
        <v>0</v>
      </c>
      <c r="DO367" s="22">
        <v>0</v>
      </c>
      <c r="DP367" s="22">
        <v>0</v>
      </c>
      <c r="DQ367" s="22">
        <v>0</v>
      </c>
      <c r="DR367" s="22">
        <v>0</v>
      </c>
      <c r="DS367" s="22">
        <v>0</v>
      </c>
      <c r="DT367" s="22">
        <v>0</v>
      </c>
      <c r="DU367" s="22">
        <v>0</v>
      </c>
      <c r="DV367" s="22"/>
      <c r="DW367" s="22"/>
      <c r="DX367" s="315">
        <v>822359.03999999992</v>
      </c>
      <c r="DY367" s="22"/>
      <c r="DZ367" s="22"/>
      <c r="EA367" s="22"/>
      <c r="EB367" s="22"/>
      <c r="EC367" s="22"/>
      <c r="ED367" s="22"/>
      <c r="EE367" s="22"/>
      <c r="EF367" s="22"/>
      <c r="EG367" s="22"/>
      <c r="EH367" s="22"/>
      <c r="EI367" s="22"/>
    </row>
    <row r="368" spans="1:139" x14ac:dyDescent="0.2">
      <c r="B368" s="90" t="s">
        <v>289</v>
      </c>
      <c r="C368" s="91"/>
      <c r="D368" s="22">
        <v>0</v>
      </c>
      <c r="E368" s="22">
        <v>0</v>
      </c>
      <c r="F368" s="22">
        <v>0</v>
      </c>
      <c r="G368" s="22">
        <v>0</v>
      </c>
      <c r="H368" s="22">
        <v>0</v>
      </c>
      <c r="I368" s="22">
        <v>0</v>
      </c>
      <c r="J368" s="22">
        <v>0</v>
      </c>
      <c r="K368" s="22">
        <v>0</v>
      </c>
      <c r="L368" s="22">
        <v>0</v>
      </c>
      <c r="M368" s="22">
        <v>0</v>
      </c>
      <c r="N368" s="22">
        <v>0</v>
      </c>
      <c r="O368" s="22">
        <v>0</v>
      </c>
      <c r="P368" s="22">
        <v>0</v>
      </c>
      <c r="Q368" s="22">
        <v>0</v>
      </c>
      <c r="R368" s="22">
        <v>0</v>
      </c>
      <c r="S368" s="22">
        <v>0</v>
      </c>
      <c r="T368" s="22">
        <v>0</v>
      </c>
      <c r="U368" s="22">
        <v>0</v>
      </c>
      <c r="V368" s="22">
        <v>0</v>
      </c>
      <c r="W368" s="22">
        <v>0</v>
      </c>
      <c r="X368" s="22">
        <v>0</v>
      </c>
      <c r="Y368" s="22">
        <v>0</v>
      </c>
      <c r="Z368" s="22">
        <v>0</v>
      </c>
      <c r="AA368" s="22">
        <v>0</v>
      </c>
      <c r="AB368" s="22">
        <v>0</v>
      </c>
      <c r="AC368" s="22">
        <v>0</v>
      </c>
      <c r="AD368" s="22">
        <v>0</v>
      </c>
      <c r="AE368" s="22">
        <v>0</v>
      </c>
      <c r="AF368" s="22">
        <v>0</v>
      </c>
      <c r="AG368" s="22">
        <v>0</v>
      </c>
      <c r="AH368" s="22">
        <v>0</v>
      </c>
      <c r="AI368" s="22">
        <v>0</v>
      </c>
      <c r="AJ368" s="22">
        <v>0</v>
      </c>
      <c r="AK368" s="22">
        <v>0</v>
      </c>
      <c r="AL368" s="22">
        <v>0</v>
      </c>
      <c r="AM368" s="22">
        <v>0</v>
      </c>
      <c r="AN368" s="22">
        <v>0</v>
      </c>
      <c r="AO368" s="22">
        <v>0</v>
      </c>
      <c r="AP368" s="22">
        <v>0</v>
      </c>
      <c r="AQ368" s="22">
        <v>0</v>
      </c>
      <c r="AR368" s="22">
        <v>0</v>
      </c>
      <c r="AS368" s="22">
        <v>0</v>
      </c>
      <c r="AT368" s="22">
        <v>0</v>
      </c>
      <c r="AU368" s="22">
        <v>0</v>
      </c>
      <c r="AV368" s="22">
        <v>0</v>
      </c>
      <c r="AW368" s="22">
        <v>0</v>
      </c>
      <c r="AX368" s="22">
        <v>0</v>
      </c>
      <c r="AY368" s="22">
        <v>0</v>
      </c>
      <c r="AZ368" s="22">
        <v>0</v>
      </c>
      <c r="BA368" s="22">
        <v>0</v>
      </c>
      <c r="BB368" s="22">
        <v>0</v>
      </c>
      <c r="BC368" s="22">
        <v>0</v>
      </c>
      <c r="BD368" s="22">
        <v>0</v>
      </c>
      <c r="BE368" s="22">
        <v>0</v>
      </c>
      <c r="BF368" s="22">
        <v>0</v>
      </c>
      <c r="BG368" s="22">
        <v>0</v>
      </c>
      <c r="BH368" s="22">
        <v>0</v>
      </c>
      <c r="BI368" s="22">
        <v>0</v>
      </c>
      <c r="BJ368" s="22">
        <v>0</v>
      </c>
      <c r="BK368" s="22">
        <v>0</v>
      </c>
      <c r="BL368" s="22">
        <v>0</v>
      </c>
      <c r="BM368" s="22">
        <v>0</v>
      </c>
      <c r="BN368" s="22">
        <v>0</v>
      </c>
      <c r="BO368" s="22">
        <v>0</v>
      </c>
      <c r="BP368" s="22">
        <v>0</v>
      </c>
      <c r="BQ368" s="22">
        <v>0</v>
      </c>
      <c r="BR368" s="22">
        <v>0</v>
      </c>
      <c r="BS368" s="22">
        <v>0</v>
      </c>
      <c r="BT368" s="22">
        <v>0</v>
      </c>
      <c r="BU368" s="22">
        <v>0</v>
      </c>
      <c r="BV368" s="22">
        <v>0</v>
      </c>
      <c r="BW368" s="22">
        <v>0</v>
      </c>
      <c r="BX368" s="22">
        <v>0</v>
      </c>
      <c r="BY368" s="22">
        <v>0</v>
      </c>
      <c r="BZ368" s="22">
        <v>0</v>
      </c>
      <c r="CA368" s="22">
        <v>0</v>
      </c>
      <c r="CB368" s="22">
        <v>0</v>
      </c>
      <c r="CC368" s="22">
        <v>0</v>
      </c>
      <c r="CD368" s="22">
        <v>0</v>
      </c>
      <c r="CE368" s="22">
        <v>0</v>
      </c>
      <c r="CF368" s="22">
        <v>0</v>
      </c>
      <c r="CG368" s="22">
        <v>0</v>
      </c>
      <c r="CH368" s="22">
        <v>0</v>
      </c>
      <c r="CI368" s="22">
        <v>0</v>
      </c>
      <c r="CJ368" s="22">
        <v>0</v>
      </c>
      <c r="CK368" s="22">
        <v>0</v>
      </c>
      <c r="CL368" s="22">
        <v>0</v>
      </c>
      <c r="CM368" s="22">
        <v>0</v>
      </c>
      <c r="CN368" s="22">
        <v>0</v>
      </c>
      <c r="CO368" s="22">
        <v>0</v>
      </c>
      <c r="CP368" s="22">
        <v>0</v>
      </c>
      <c r="CQ368" s="22">
        <v>0</v>
      </c>
      <c r="CR368" s="22">
        <v>0</v>
      </c>
      <c r="CS368" s="22">
        <v>-156515.65987235011</v>
      </c>
      <c r="CT368" s="22">
        <v>0</v>
      </c>
      <c r="CU368" s="22">
        <v>0</v>
      </c>
      <c r="CV368" s="22">
        <v>0</v>
      </c>
      <c r="CW368" s="22">
        <v>0</v>
      </c>
      <c r="CX368" s="22">
        <v>0</v>
      </c>
      <c r="CY368" s="22">
        <v>0</v>
      </c>
      <c r="CZ368" s="22">
        <v>0</v>
      </c>
      <c r="DA368" s="22">
        <v>0</v>
      </c>
      <c r="DB368" s="22">
        <v>0</v>
      </c>
      <c r="DC368" s="22">
        <v>0</v>
      </c>
      <c r="DD368" s="22">
        <v>0</v>
      </c>
      <c r="DE368" s="22">
        <v>0</v>
      </c>
      <c r="DF368" s="22">
        <v>0</v>
      </c>
      <c r="DG368" s="22">
        <v>0</v>
      </c>
      <c r="DH368" s="22">
        <v>0</v>
      </c>
      <c r="DI368" s="22">
        <v>0</v>
      </c>
      <c r="DJ368" s="22">
        <v>0</v>
      </c>
      <c r="DK368" s="22">
        <v>0</v>
      </c>
      <c r="DL368" s="22">
        <v>9994.6400000000031</v>
      </c>
      <c r="DM368" s="22">
        <v>0</v>
      </c>
      <c r="DN368" s="22">
        <v>0</v>
      </c>
      <c r="DO368" s="22">
        <v>0</v>
      </c>
      <c r="DP368" s="22">
        <v>0</v>
      </c>
      <c r="DQ368" s="22">
        <v>0</v>
      </c>
      <c r="DR368" s="22">
        <v>0</v>
      </c>
      <c r="DS368" s="22">
        <v>0</v>
      </c>
      <c r="DT368" s="22">
        <v>0</v>
      </c>
      <c r="DU368" s="22">
        <v>0</v>
      </c>
      <c r="DV368" s="22"/>
      <c r="DW368" s="22"/>
      <c r="DX368" s="315">
        <v>0</v>
      </c>
      <c r="DY368" s="22"/>
      <c r="DZ368" s="22"/>
      <c r="EA368" s="22"/>
      <c r="EB368" s="22"/>
      <c r="EC368" s="22"/>
      <c r="ED368" s="22"/>
      <c r="EE368" s="22"/>
      <c r="EF368" s="22"/>
      <c r="EG368" s="22"/>
      <c r="EH368" s="22"/>
      <c r="EI368" s="22"/>
    </row>
    <row r="369" spans="1:139" x14ac:dyDescent="0.2">
      <c r="B369" s="92" t="s">
        <v>234</v>
      </c>
      <c r="C369" s="91"/>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22"/>
      <c r="CM369" s="22"/>
      <c r="CN369" s="22"/>
      <c r="CO369" s="22"/>
      <c r="CP369" s="22"/>
      <c r="CQ369" s="22"/>
      <c r="CR369" s="22"/>
      <c r="CS369" s="22"/>
      <c r="CT369" s="22"/>
      <c r="CU369" s="22"/>
      <c r="CV369" s="22"/>
      <c r="CW369" s="22"/>
      <c r="CX369" s="22"/>
      <c r="CY369" s="22"/>
      <c r="CZ369" s="22">
        <v>123.60642921091785</v>
      </c>
      <c r="DA369" s="22"/>
      <c r="DB369" s="22"/>
      <c r="DC369" s="22"/>
      <c r="DD369" s="22"/>
      <c r="DE369" s="22"/>
      <c r="DF369" s="22"/>
      <c r="DG369" s="22"/>
      <c r="DH369" s="22"/>
      <c r="DI369" s="22"/>
      <c r="DJ369" s="22"/>
      <c r="DK369" s="22"/>
      <c r="DL369" s="22">
        <v>0</v>
      </c>
      <c r="DM369" s="22">
        <v>0</v>
      </c>
      <c r="DN369" s="22">
        <v>0</v>
      </c>
      <c r="DO369" s="22">
        <v>0</v>
      </c>
      <c r="DP369" s="22">
        <v>0</v>
      </c>
      <c r="DQ369" s="22">
        <v>0</v>
      </c>
      <c r="DR369" s="22">
        <v>0</v>
      </c>
      <c r="DS369" s="22">
        <v>0</v>
      </c>
      <c r="DT369" s="22">
        <v>0</v>
      </c>
      <c r="DU369" s="22">
        <v>0</v>
      </c>
      <c r="DV369" s="22"/>
      <c r="DW369" s="22"/>
      <c r="DX369" s="22"/>
      <c r="DY369" s="22"/>
      <c r="DZ369" s="22"/>
      <c r="EA369" s="22"/>
      <c r="EB369" s="22"/>
      <c r="EC369" s="22"/>
      <c r="ED369" s="22"/>
      <c r="EE369" s="22"/>
      <c r="EF369" s="22"/>
      <c r="EG369" s="22"/>
      <c r="EH369" s="22"/>
      <c r="EI369" s="22"/>
    </row>
    <row r="370" spans="1:139" x14ac:dyDescent="0.2">
      <c r="B370" s="90" t="s">
        <v>290</v>
      </c>
      <c r="C370" s="91"/>
      <c r="D370" s="22">
        <v>0</v>
      </c>
      <c r="E370" s="22">
        <v>0</v>
      </c>
      <c r="F370" s="22">
        <v>0</v>
      </c>
      <c r="G370" s="22">
        <v>0</v>
      </c>
      <c r="H370" s="22">
        <v>0</v>
      </c>
      <c r="I370" s="22">
        <v>0</v>
      </c>
      <c r="J370" s="22">
        <v>0</v>
      </c>
      <c r="K370" s="22">
        <v>0</v>
      </c>
      <c r="L370" s="22">
        <v>0</v>
      </c>
      <c r="M370" s="22">
        <v>0</v>
      </c>
      <c r="N370" s="22">
        <v>0</v>
      </c>
      <c r="O370" s="22">
        <v>0</v>
      </c>
      <c r="P370" s="22">
        <v>0</v>
      </c>
      <c r="Q370" s="22">
        <v>0</v>
      </c>
      <c r="R370" s="22">
        <v>0</v>
      </c>
      <c r="S370" s="22">
        <v>0</v>
      </c>
      <c r="T370" s="22">
        <v>0</v>
      </c>
      <c r="U370" s="22">
        <v>0</v>
      </c>
      <c r="V370" s="22">
        <v>0</v>
      </c>
      <c r="W370" s="22">
        <v>0</v>
      </c>
      <c r="X370" s="22">
        <v>0</v>
      </c>
      <c r="Y370" s="22">
        <v>0</v>
      </c>
      <c r="Z370" s="22">
        <v>0</v>
      </c>
      <c r="AA370" s="22">
        <v>0</v>
      </c>
      <c r="AB370" s="22">
        <v>0</v>
      </c>
      <c r="AC370" s="22">
        <v>0</v>
      </c>
      <c r="AD370" s="22">
        <v>0</v>
      </c>
      <c r="AE370" s="22">
        <v>0</v>
      </c>
      <c r="AF370" s="22">
        <v>0</v>
      </c>
      <c r="AG370" s="22">
        <v>0</v>
      </c>
      <c r="AH370" s="22">
        <v>0</v>
      </c>
      <c r="AI370" s="22">
        <v>0</v>
      </c>
      <c r="AJ370" s="22">
        <v>0</v>
      </c>
      <c r="AK370" s="22">
        <v>0</v>
      </c>
      <c r="AL370" s="22">
        <v>0</v>
      </c>
      <c r="AM370" s="22">
        <v>0</v>
      </c>
      <c r="AN370" s="22">
        <v>0</v>
      </c>
      <c r="AO370" s="22">
        <v>0</v>
      </c>
      <c r="AP370" s="22">
        <v>0</v>
      </c>
      <c r="AQ370" s="22">
        <v>0</v>
      </c>
      <c r="AR370" s="22">
        <v>0</v>
      </c>
      <c r="AS370" s="22">
        <v>0</v>
      </c>
      <c r="AT370" s="22">
        <v>0</v>
      </c>
      <c r="AU370" s="22">
        <v>0</v>
      </c>
      <c r="AV370" s="22">
        <v>0</v>
      </c>
      <c r="AW370" s="22">
        <v>0</v>
      </c>
      <c r="AX370" s="22">
        <v>0</v>
      </c>
      <c r="AY370" s="22">
        <v>0</v>
      </c>
      <c r="AZ370" s="22">
        <v>0</v>
      </c>
      <c r="BA370" s="22">
        <v>0</v>
      </c>
      <c r="BB370" s="22">
        <v>0</v>
      </c>
      <c r="BC370" s="22">
        <v>0</v>
      </c>
      <c r="BD370" s="22">
        <v>0</v>
      </c>
      <c r="BE370" s="22">
        <v>0</v>
      </c>
      <c r="BF370" s="22">
        <v>0</v>
      </c>
      <c r="BG370" s="22">
        <v>0</v>
      </c>
      <c r="BH370" s="22">
        <v>0</v>
      </c>
      <c r="BI370" s="22">
        <v>0</v>
      </c>
      <c r="BJ370" s="22">
        <v>0</v>
      </c>
      <c r="BK370" s="22">
        <v>0</v>
      </c>
      <c r="BL370" s="22">
        <v>0</v>
      </c>
      <c r="BM370" s="22">
        <v>0</v>
      </c>
      <c r="BN370" s="22">
        <v>0</v>
      </c>
      <c r="BO370" s="22">
        <v>0</v>
      </c>
      <c r="BP370" s="22">
        <v>0</v>
      </c>
      <c r="BQ370" s="22">
        <v>0</v>
      </c>
      <c r="BR370" s="22">
        <v>0</v>
      </c>
      <c r="BS370" s="22">
        <v>0</v>
      </c>
      <c r="BT370" s="22">
        <v>0</v>
      </c>
      <c r="BU370" s="22">
        <v>0</v>
      </c>
      <c r="BV370" s="22">
        <v>0</v>
      </c>
      <c r="BW370" s="22">
        <v>0</v>
      </c>
      <c r="BX370" s="22">
        <v>0</v>
      </c>
      <c r="BY370" s="22">
        <v>0</v>
      </c>
      <c r="BZ370" s="22">
        <v>0</v>
      </c>
      <c r="CA370" s="22">
        <v>0</v>
      </c>
      <c r="CB370" s="22">
        <v>0</v>
      </c>
      <c r="CC370" s="22">
        <v>0</v>
      </c>
      <c r="CD370" s="22">
        <v>0</v>
      </c>
      <c r="CE370" s="22">
        <v>0</v>
      </c>
      <c r="CF370" s="22">
        <v>0</v>
      </c>
      <c r="CG370" s="22">
        <v>0</v>
      </c>
      <c r="CH370" s="22">
        <v>0</v>
      </c>
      <c r="CI370" s="22">
        <v>0</v>
      </c>
      <c r="CJ370" s="22">
        <v>0</v>
      </c>
      <c r="CK370" s="22">
        <v>0</v>
      </c>
      <c r="CL370" s="22">
        <v>0</v>
      </c>
      <c r="CM370" s="22">
        <v>0</v>
      </c>
      <c r="CN370" s="22">
        <v>0</v>
      </c>
      <c r="CO370" s="22">
        <v>0</v>
      </c>
      <c r="CP370" s="22">
        <v>0</v>
      </c>
      <c r="CQ370" s="22">
        <v>0</v>
      </c>
      <c r="CR370" s="22">
        <v>0</v>
      </c>
      <c r="CS370" s="22">
        <v>0</v>
      </c>
      <c r="CT370" s="22">
        <v>0</v>
      </c>
      <c r="CU370" s="22">
        <v>0</v>
      </c>
      <c r="CV370" s="22">
        <v>0</v>
      </c>
      <c r="CW370" s="22">
        <v>0</v>
      </c>
      <c r="CX370" s="22">
        <v>0</v>
      </c>
      <c r="CY370" s="22">
        <v>0</v>
      </c>
      <c r="CZ370" s="22">
        <v>0.01</v>
      </c>
      <c r="DA370" s="22">
        <v>0</v>
      </c>
      <c r="DB370" s="22">
        <v>0</v>
      </c>
      <c r="DC370" s="22">
        <v>0</v>
      </c>
      <c r="DD370" s="22">
        <v>0</v>
      </c>
      <c r="DE370" s="22">
        <v>0</v>
      </c>
      <c r="DF370" s="22">
        <v>0</v>
      </c>
      <c r="DG370" s="22">
        <v>0</v>
      </c>
      <c r="DH370" s="22">
        <v>0</v>
      </c>
      <c r="DI370" s="22">
        <v>0</v>
      </c>
      <c r="DJ370" s="22">
        <v>0</v>
      </c>
      <c r="DK370" s="22">
        <v>0</v>
      </c>
      <c r="DL370" s="22">
        <v>0</v>
      </c>
      <c r="DM370" s="22">
        <v>0</v>
      </c>
      <c r="DN370" s="22">
        <v>0</v>
      </c>
      <c r="DO370" s="22">
        <v>0</v>
      </c>
      <c r="DP370" s="22">
        <v>0</v>
      </c>
      <c r="DQ370" s="22">
        <v>0</v>
      </c>
      <c r="DR370" s="22">
        <v>0</v>
      </c>
      <c r="DS370" s="22">
        <v>0</v>
      </c>
      <c r="DT370" s="22">
        <v>0</v>
      </c>
      <c r="DU370" s="22">
        <v>0</v>
      </c>
      <c r="DV370" s="22"/>
      <c r="DW370" s="22"/>
      <c r="DX370" s="22"/>
      <c r="DY370" s="22"/>
      <c r="DZ370" s="22"/>
      <c r="EA370" s="22"/>
      <c r="EB370" s="22"/>
      <c r="EC370" s="22"/>
      <c r="ED370" s="22"/>
      <c r="EE370" s="22"/>
      <c r="EF370" s="22"/>
      <c r="EG370" s="22"/>
      <c r="EH370" s="22"/>
      <c r="EI370" s="22"/>
    </row>
    <row r="371" spans="1:139" x14ac:dyDescent="0.2">
      <c r="B371" s="90" t="s">
        <v>151</v>
      </c>
      <c r="D371" s="22">
        <v>0</v>
      </c>
      <c r="E371" s="22">
        <v>0</v>
      </c>
      <c r="F371" s="22">
        <v>0</v>
      </c>
      <c r="G371" s="22">
        <v>0</v>
      </c>
      <c r="H371" s="22">
        <v>0</v>
      </c>
      <c r="I371" s="22">
        <v>0</v>
      </c>
      <c r="J371" s="22">
        <v>0</v>
      </c>
      <c r="K371" s="22">
        <v>0</v>
      </c>
      <c r="L371" s="22">
        <v>0</v>
      </c>
      <c r="M371" s="22">
        <v>0</v>
      </c>
      <c r="N371" s="22">
        <v>0</v>
      </c>
      <c r="O371" s="22">
        <v>0</v>
      </c>
      <c r="P371" s="22">
        <v>0</v>
      </c>
      <c r="Q371" s="22">
        <v>0</v>
      </c>
      <c r="R371" s="22">
        <v>0</v>
      </c>
      <c r="S371" s="22">
        <v>0</v>
      </c>
      <c r="T371" s="22">
        <v>0</v>
      </c>
      <c r="U371" s="22">
        <v>0</v>
      </c>
      <c r="V371" s="22">
        <v>0</v>
      </c>
      <c r="W371" s="22">
        <v>0</v>
      </c>
      <c r="X371" s="22">
        <v>0</v>
      </c>
      <c r="Y371" s="22">
        <v>0</v>
      </c>
      <c r="Z371" s="22">
        <v>0</v>
      </c>
      <c r="AA371" s="22">
        <v>0</v>
      </c>
      <c r="AB371" s="22">
        <v>0</v>
      </c>
      <c r="AC371" s="22">
        <v>0</v>
      </c>
      <c r="AD371" s="22">
        <v>0</v>
      </c>
      <c r="AE371" s="22">
        <v>0</v>
      </c>
      <c r="AF371" s="22">
        <v>0</v>
      </c>
      <c r="AG371" s="22">
        <v>0</v>
      </c>
      <c r="AH371" s="22">
        <v>0</v>
      </c>
      <c r="AI371" s="22">
        <v>0</v>
      </c>
      <c r="AJ371" s="22">
        <v>0</v>
      </c>
      <c r="AK371" s="22">
        <v>0</v>
      </c>
      <c r="AL371" s="22">
        <v>0</v>
      </c>
      <c r="AM371" s="22">
        <v>0</v>
      </c>
      <c r="AN371" s="22">
        <v>0</v>
      </c>
      <c r="AO371" s="22">
        <v>0</v>
      </c>
      <c r="AP371" s="22">
        <v>0</v>
      </c>
      <c r="AQ371" s="22">
        <v>0</v>
      </c>
      <c r="AR371" s="22">
        <v>0</v>
      </c>
      <c r="AS371" s="22">
        <v>0</v>
      </c>
      <c r="AT371" s="22">
        <v>0</v>
      </c>
      <c r="AU371" s="22">
        <v>0</v>
      </c>
      <c r="AV371" s="22">
        <v>0</v>
      </c>
      <c r="AW371" s="22">
        <v>0</v>
      </c>
      <c r="AX371" s="22">
        <v>0</v>
      </c>
      <c r="AY371" s="22">
        <v>0</v>
      </c>
      <c r="AZ371" s="22">
        <v>0</v>
      </c>
      <c r="BA371" s="22">
        <v>0</v>
      </c>
      <c r="BB371" s="22">
        <v>0</v>
      </c>
      <c r="BC371" s="22">
        <v>0</v>
      </c>
      <c r="BD371" s="22">
        <v>0</v>
      </c>
      <c r="BE371" s="22">
        <v>0</v>
      </c>
      <c r="BF371" s="22">
        <v>0</v>
      </c>
      <c r="BG371" s="22">
        <v>0</v>
      </c>
      <c r="BH371" s="22">
        <v>0</v>
      </c>
      <c r="BI371" s="22">
        <v>0</v>
      </c>
      <c r="BJ371" s="22">
        <v>0</v>
      </c>
      <c r="BK371" s="22">
        <v>0</v>
      </c>
      <c r="BL371" s="22">
        <v>0</v>
      </c>
      <c r="BM371" s="22">
        <v>0</v>
      </c>
      <c r="BN371" s="22">
        <v>0</v>
      </c>
      <c r="BO371" s="22">
        <v>0</v>
      </c>
      <c r="BP371" s="22">
        <v>-12901.59</v>
      </c>
      <c r="BQ371" s="22">
        <v>-12715.67</v>
      </c>
      <c r="BR371" s="22">
        <v>-14434.66</v>
      </c>
      <c r="BS371" s="22">
        <v>-14183.51</v>
      </c>
      <c r="BT371" s="22">
        <v>-12693.22</v>
      </c>
      <c r="BU371" s="22">
        <v>-13310.44</v>
      </c>
      <c r="BV371" s="22">
        <v>-11826.2</v>
      </c>
      <c r="BW371" s="22">
        <v>-12818.28</v>
      </c>
      <c r="BX371" s="22">
        <v>-13132.3</v>
      </c>
      <c r="BY371" s="22">
        <v>-11862.65</v>
      </c>
      <c r="BZ371" s="22">
        <v>-12849.65</v>
      </c>
      <c r="CA371" s="22">
        <v>-12332.6</v>
      </c>
      <c r="CB371" s="22">
        <v>22999.040000000001</v>
      </c>
      <c r="CC371" s="22">
        <v>14938.2</v>
      </c>
      <c r="CD371" s="22">
        <v>19417.89</v>
      </c>
      <c r="CE371" s="22">
        <v>24116.89</v>
      </c>
      <c r="CF371" s="22">
        <v>15795.72</v>
      </c>
      <c r="CG371" s="22">
        <v>19108.13</v>
      </c>
      <c r="CH371" s="22">
        <v>16630.95</v>
      </c>
      <c r="CI371" s="22">
        <v>19883.8</v>
      </c>
      <c r="CJ371" s="22">
        <v>18929.509999999998</v>
      </c>
      <c r="CK371" s="22">
        <v>17956.36</v>
      </c>
      <c r="CL371" s="22">
        <v>17570.34</v>
      </c>
      <c r="CM371" s="22">
        <v>16006.59</v>
      </c>
      <c r="CN371" s="22">
        <v>-19610.41</v>
      </c>
      <c r="CO371" s="22">
        <v>-16474.810000000001</v>
      </c>
      <c r="CP371" s="22">
        <v>-20033.259999999998</v>
      </c>
      <c r="CQ371" s="22">
        <v>-20461.36</v>
      </c>
      <c r="CR371" s="22">
        <v>-18305.23</v>
      </c>
      <c r="CS371" s="22">
        <v>-19743.989999999998</v>
      </c>
      <c r="CT371" s="22">
        <v>-18551.400000000001</v>
      </c>
      <c r="CU371" s="22">
        <v>-19872.43</v>
      </c>
      <c r="CV371" s="22">
        <v>2177.7800000000002</v>
      </c>
      <c r="CW371" s="22">
        <v>-1480.11</v>
      </c>
      <c r="CX371" s="22">
        <v>-177.4</v>
      </c>
      <c r="CY371" s="22">
        <v>0</v>
      </c>
      <c r="CZ371" s="22">
        <v>-242970.39</v>
      </c>
      <c r="DA371" s="22">
        <v>-202738.57</v>
      </c>
      <c r="DB371" s="22">
        <v>-251494.11</v>
      </c>
      <c r="DC371" s="22">
        <v>-277020.75</v>
      </c>
      <c r="DD371" s="22">
        <v>-165538.21</v>
      </c>
      <c r="DE371" s="22">
        <v>-202520.82</v>
      </c>
      <c r="DF371" s="22">
        <v>-225881.79</v>
      </c>
      <c r="DG371" s="22">
        <v>-225318</v>
      </c>
      <c r="DH371" s="22">
        <v>-238795</v>
      </c>
      <c r="DI371" s="22">
        <v>-196517.42</v>
      </c>
      <c r="DJ371" s="22">
        <v>-225723.81</v>
      </c>
      <c r="DK371" s="22">
        <v>-223552.87</v>
      </c>
      <c r="DL371" s="22">
        <v>-361539.86</v>
      </c>
      <c r="DM371" s="22">
        <v>-360209.95</v>
      </c>
      <c r="DN371" s="22">
        <v>-390045.68</v>
      </c>
      <c r="DO371" s="22">
        <v>-410823.06</v>
      </c>
      <c r="DP371" s="22">
        <v>-383094.74</v>
      </c>
      <c r="DQ371" s="22">
        <v>-370769.38</v>
      </c>
      <c r="DR371" s="22">
        <v>-386097.21</v>
      </c>
      <c r="DS371" s="22">
        <v>-392593.29</v>
      </c>
      <c r="DT371" s="315">
        <f>-'FPC Sch 12&amp;26'!C44-'FPC Sch 12&amp;26'!C46-'FPC Sch 12&amp;26'!D44-'FPC Sch 12&amp;26'!D46</f>
        <v>-378597.53</v>
      </c>
      <c r="DU371" s="315">
        <f>-'FPC Sch 12&amp;26'!E44</f>
        <v>-363983.39</v>
      </c>
      <c r="DV371" s="315">
        <f>-'FPC Sch 12&amp;26'!F44</f>
        <v>-371106.85</v>
      </c>
      <c r="DW371" s="315">
        <f>-'FPC Sch 12&amp;26'!G44</f>
        <v>-376502.84</v>
      </c>
      <c r="DX371" s="315">
        <f>-'FPC Sch 12&amp;26'!H44</f>
        <v>-27378.35</v>
      </c>
      <c r="DY371" s="315">
        <f>-'FPC Sch 12&amp;26'!I44</f>
        <v>-99558.93</v>
      </c>
      <c r="DZ371" s="315">
        <f>-'FPC Sch 12&amp;26'!J44</f>
        <v>-77925.119999999995</v>
      </c>
      <c r="EA371" s="315">
        <f>-'FPC Sch 12&amp;26'!K44</f>
        <v>-82378.37</v>
      </c>
      <c r="EB371" s="315">
        <f>-'FPC Sch 12&amp;26'!L44</f>
        <v>-68419.240000000005</v>
      </c>
      <c r="EC371" s="315">
        <f>-'FPC Sch 12&amp;26'!M44</f>
        <v>-74473.22</v>
      </c>
      <c r="ED371" s="315">
        <f>-'FPC Sch 12&amp;26'!N44</f>
        <v>-70482.320000000007</v>
      </c>
      <c r="EE371" s="315">
        <f>-'FPC Sch 12&amp;26'!O44</f>
        <v>-73275.33</v>
      </c>
      <c r="EF371" s="315">
        <f>-'FPC Sch 12&amp;26'!P44</f>
        <v>-81128.990000000005</v>
      </c>
      <c r="EG371" s="315">
        <f>-'FPC Sch 12&amp;26'!Q44</f>
        <v>-67266.539999999994</v>
      </c>
      <c r="EH371" s="315">
        <f>-'Amort Estimate'!I42</f>
        <v>-74147.635137478559</v>
      </c>
      <c r="EI371" s="315">
        <f>-'Amort Estimate'!J42</f>
        <v>-70507.210057711229</v>
      </c>
    </row>
    <row r="372" spans="1:139" x14ac:dyDescent="0.2">
      <c r="B372" s="90" t="s">
        <v>152</v>
      </c>
      <c r="D372" s="18">
        <f t="shared" ref="D372:AI372" si="2088">SUM(D367:D371)</f>
        <v>0</v>
      </c>
      <c r="E372" s="18">
        <f t="shared" si="2088"/>
        <v>0</v>
      </c>
      <c r="F372" s="18">
        <f t="shared" si="2088"/>
        <v>0</v>
      </c>
      <c r="G372" s="18">
        <f t="shared" si="2088"/>
        <v>0</v>
      </c>
      <c r="H372" s="18">
        <f t="shared" si="2088"/>
        <v>0</v>
      </c>
      <c r="I372" s="18">
        <f t="shared" si="2088"/>
        <v>0</v>
      </c>
      <c r="J372" s="18">
        <f t="shared" si="2088"/>
        <v>0</v>
      </c>
      <c r="K372" s="18">
        <f t="shared" si="2088"/>
        <v>0</v>
      </c>
      <c r="L372" s="18">
        <f t="shared" si="2088"/>
        <v>0</v>
      </c>
      <c r="M372" s="18">
        <f t="shared" si="2088"/>
        <v>0</v>
      </c>
      <c r="N372" s="18">
        <f t="shared" si="2088"/>
        <v>0</v>
      </c>
      <c r="O372" s="18">
        <f t="shared" si="2088"/>
        <v>0</v>
      </c>
      <c r="P372" s="18">
        <f t="shared" si="2088"/>
        <v>0</v>
      </c>
      <c r="Q372" s="18">
        <f t="shared" si="2088"/>
        <v>0</v>
      </c>
      <c r="R372" s="18">
        <f t="shared" si="2088"/>
        <v>0</v>
      </c>
      <c r="S372" s="18">
        <f t="shared" si="2088"/>
        <v>0</v>
      </c>
      <c r="T372" s="18">
        <f t="shared" si="2088"/>
        <v>0</v>
      </c>
      <c r="U372" s="18">
        <f t="shared" si="2088"/>
        <v>0</v>
      </c>
      <c r="V372" s="18">
        <f t="shared" si="2088"/>
        <v>0</v>
      </c>
      <c r="W372" s="18">
        <f t="shared" si="2088"/>
        <v>0</v>
      </c>
      <c r="X372" s="18">
        <f t="shared" si="2088"/>
        <v>0</v>
      </c>
      <c r="Y372" s="18">
        <f t="shared" si="2088"/>
        <v>0</v>
      </c>
      <c r="Z372" s="18">
        <f t="shared" si="2088"/>
        <v>0</v>
      </c>
      <c r="AA372" s="18">
        <f t="shared" si="2088"/>
        <v>0</v>
      </c>
      <c r="AB372" s="18">
        <f t="shared" si="2088"/>
        <v>0</v>
      </c>
      <c r="AC372" s="18">
        <f t="shared" si="2088"/>
        <v>0</v>
      </c>
      <c r="AD372" s="18">
        <f t="shared" si="2088"/>
        <v>0</v>
      </c>
      <c r="AE372" s="18">
        <f t="shared" si="2088"/>
        <v>0</v>
      </c>
      <c r="AF372" s="18">
        <f t="shared" si="2088"/>
        <v>0</v>
      </c>
      <c r="AG372" s="18">
        <f t="shared" si="2088"/>
        <v>0</v>
      </c>
      <c r="AH372" s="18">
        <f t="shared" si="2088"/>
        <v>0</v>
      </c>
      <c r="AI372" s="18">
        <f t="shared" si="2088"/>
        <v>0</v>
      </c>
      <c r="AJ372" s="18">
        <f t="shared" ref="AJ372:BO372" si="2089">SUM(AJ367:AJ371)</f>
        <v>0</v>
      </c>
      <c r="AK372" s="18">
        <f t="shared" si="2089"/>
        <v>0</v>
      </c>
      <c r="AL372" s="18">
        <f t="shared" si="2089"/>
        <v>0</v>
      </c>
      <c r="AM372" s="18">
        <f t="shared" si="2089"/>
        <v>0</v>
      </c>
      <c r="AN372" s="18">
        <f t="shared" si="2089"/>
        <v>0</v>
      </c>
      <c r="AO372" s="18">
        <f t="shared" si="2089"/>
        <v>0</v>
      </c>
      <c r="AP372" s="18">
        <f t="shared" si="2089"/>
        <v>0</v>
      </c>
      <c r="AQ372" s="18">
        <f t="shared" si="2089"/>
        <v>0</v>
      </c>
      <c r="AR372" s="18">
        <f t="shared" si="2089"/>
        <v>0</v>
      </c>
      <c r="AS372" s="18">
        <f t="shared" si="2089"/>
        <v>0</v>
      </c>
      <c r="AT372" s="18">
        <f t="shared" si="2089"/>
        <v>0</v>
      </c>
      <c r="AU372" s="18">
        <f t="shared" si="2089"/>
        <v>0</v>
      </c>
      <c r="AV372" s="18">
        <f t="shared" si="2089"/>
        <v>0</v>
      </c>
      <c r="AW372" s="18">
        <f t="shared" si="2089"/>
        <v>0</v>
      </c>
      <c r="AX372" s="18">
        <f t="shared" si="2089"/>
        <v>0</v>
      </c>
      <c r="AY372" s="18">
        <f t="shared" si="2089"/>
        <v>0</v>
      </c>
      <c r="AZ372" s="18">
        <f t="shared" si="2089"/>
        <v>0</v>
      </c>
      <c r="BA372" s="18">
        <f t="shared" si="2089"/>
        <v>0</v>
      </c>
      <c r="BB372" s="18">
        <f t="shared" si="2089"/>
        <v>0</v>
      </c>
      <c r="BC372" s="18">
        <f t="shared" si="2089"/>
        <v>0</v>
      </c>
      <c r="BD372" s="18">
        <f t="shared" si="2089"/>
        <v>0</v>
      </c>
      <c r="BE372" s="18">
        <f t="shared" si="2089"/>
        <v>0</v>
      </c>
      <c r="BF372" s="18">
        <f t="shared" si="2089"/>
        <v>0</v>
      </c>
      <c r="BG372" s="18">
        <f t="shared" si="2089"/>
        <v>0</v>
      </c>
      <c r="BH372" s="18">
        <f t="shared" si="2089"/>
        <v>0</v>
      </c>
      <c r="BI372" s="18">
        <f t="shared" si="2089"/>
        <v>0</v>
      </c>
      <c r="BJ372" s="18">
        <f t="shared" si="2089"/>
        <v>0</v>
      </c>
      <c r="BK372" s="18">
        <f t="shared" si="2089"/>
        <v>0</v>
      </c>
      <c r="BL372" s="18">
        <f t="shared" si="2089"/>
        <v>0</v>
      </c>
      <c r="BM372" s="18">
        <f t="shared" si="2089"/>
        <v>0</v>
      </c>
      <c r="BN372" s="18">
        <f t="shared" si="2089"/>
        <v>0</v>
      </c>
      <c r="BO372" s="18">
        <f t="shared" si="2089"/>
        <v>0</v>
      </c>
      <c r="BP372" s="18">
        <f t="shared" ref="BP372:DS372" si="2090">SUM(BP367:BP371)</f>
        <v>143853.22797730836</v>
      </c>
      <c r="BQ372" s="18">
        <f t="shared" si="2090"/>
        <v>-12715.67</v>
      </c>
      <c r="BR372" s="18">
        <f t="shared" si="2090"/>
        <v>-14434.66</v>
      </c>
      <c r="BS372" s="18">
        <f t="shared" si="2090"/>
        <v>-14183.51</v>
      </c>
      <c r="BT372" s="18">
        <f t="shared" si="2090"/>
        <v>-12693.22</v>
      </c>
      <c r="BU372" s="18">
        <f t="shared" si="2090"/>
        <v>-13310.44</v>
      </c>
      <c r="BV372" s="18">
        <f t="shared" si="2090"/>
        <v>-11826.2</v>
      </c>
      <c r="BW372" s="18">
        <f t="shared" si="2090"/>
        <v>-12818.28</v>
      </c>
      <c r="BX372" s="18">
        <f t="shared" si="2090"/>
        <v>-13132.3</v>
      </c>
      <c r="BY372" s="18">
        <f t="shared" si="2090"/>
        <v>-11862.65</v>
      </c>
      <c r="BZ372" s="18">
        <f t="shared" si="2090"/>
        <v>-12849.65</v>
      </c>
      <c r="CA372" s="18">
        <f t="shared" si="2090"/>
        <v>-12332.6</v>
      </c>
      <c r="CB372" s="18">
        <f t="shared" si="2090"/>
        <v>-212775.94810495828</v>
      </c>
      <c r="CC372" s="18">
        <f t="shared" si="2090"/>
        <v>14938.2</v>
      </c>
      <c r="CD372" s="18">
        <f t="shared" si="2090"/>
        <v>19417.89</v>
      </c>
      <c r="CE372" s="18">
        <f t="shared" si="2090"/>
        <v>24116.89</v>
      </c>
      <c r="CF372" s="18">
        <f t="shared" si="2090"/>
        <v>15795.72</v>
      </c>
      <c r="CG372" s="18">
        <f t="shared" si="2090"/>
        <v>19108.13</v>
      </c>
      <c r="CH372" s="18">
        <f t="shared" si="2090"/>
        <v>16630.95</v>
      </c>
      <c r="CI372" s="18">
        <f t="shared" si="2090"/>
        <v>19883.8</v>
      </c>
      <c r="CJ372" s="18">
        <f t="shared" ref="CJ372:CU372" si="2091">SUM(CJ367:CJ371)</f>
        <v>18929.509999999998</v>
      </c>
      <c r="CK372" s="18">
        <f t="shared" si="2091"/>
        <v>17956.36</v>
      </c>
      <c r="CL372" s="18">
        <f t="shared" si="2091"/>
        <v>17570.34</v>
      </c>
      <c r="CM372" s="18">
        <f t="shared" si="2091"/>
        <v>16006.59</v>
      </c>
      <c r="CN372" s="18">
        <f t="shared" si="2091"/>
        <v>224212.61000000004</v>
      </c>
      <c r="CO372" s="18">
        <f t="shared" si="2091"/>
        <v>-16474.810000000001</v>
      </c>
      <c r="CP372" s="18">
        <f t="shared" si="2091"/>
        <v>-20033.259999999998</v>
      </c>
      <c r="CQ372" s="18">
        <f t="shared" si="2091"/>
        <v>-20461.36</v>
      </c>
      <c r="CR372" s="18">
        <f t="shared" si="2091"/>
        <v>-18305.23</v>
      </c>
      <c r="CS372" s="18">
        <f t="shared" si="2091"/>
        <v>-176259.6498723501</v>
      </c>
      <c r="CT372" s="18">
        <f t="shared" si="2091"/>
        <v>-18551.400000000001</v>
      </c>
      <c r="CU372" s="18">
        <f t="shared" si="2091"/>
        <v>-19872.43</v>
      </c>
      <c r="CV372" s="18">
        <f t="shared" ref="CV372:DH372" si="2092">SUM(CV367:CV371)</f>
        <v>2177.7800000000002</v>
      </c>
      <c r="CW372" s="18">
        <f t="shared" si="2092"/>
        <v>-1480.11</v>
      </c>
      <c r="CX372" s="18">
        <f t="shared" si="2092"/>
        <v>-177.4</v>
      </c>
      <c r="CY372" s="18">
        <f t="shared" si="2092"/>
        <v>0</v>
      </c>
      <c r="CZ372" s="18">
        <f t="shared" si="2092"/>
        <v>2312394.863372901</v>
      </c>
      <c r="DA372" s="18">
        <f t="shared" si="2092"/>
        <v>-202738.57</v>
      </c>
      <c r="DB372" s="18">
        <f t="shared" si="2092"/>
        <v>-251494.11</v>
      </c>
      <c r="DC372" s="18">
        <f t="shared" si="2092"/>
        <v>-277020.75</v>
      </c>
      <c r="DD372" s="18">
        <f t="shared" si="2092"/>
        <v>-165538.21</v>
      </c>
      <c r="DE372" s="18">
        <f t="shared" si="2092"/>
        <v>-202520.82</v>
      </c>
      <c r="DF372" s="18">
        <f t="shared" si="2092"/>
        <v>-225881.79</v>
      </c>
      <c r="DG372" s="18">
        <f t="shared" si="2092"/>
        <v>-225318</v>
      </c>
      <c r="DH372" s="18">
        <f t="shared" si="2092"/>
        <v>-238795</v>
      </c>
      <c r="DI372" s="18">
        <f t="shared" si="2090"/>
        <v>-196517.42</v>
      </c>
      <c r="DJ372" s="18">
        <f t="shared" si="2090"/>
        <v>-225723.81</v>
      </c>
      <c r="DK372" s="18">
        <f t="shared" si="2090"/>
        <v>-223552.87</v>
      </c>
      <c r="DL372" s="18">
        <f t="shared" si="2090"/>
        <v>4396867.4375221645</v>
      </c>
      <c r="DM372" s="18">
        <f t="shared" si="2090"/>
        <v>-360209.95</v>
      </c>
      <c r="DN372" s="18">
        <f t="shared" si="2090"/>
        <v>-390045.68</v>
      </c>
      <c r="DO372" s="18">
        <f t="shared" si="2090"/>
        <v>-410823.06</v>
      </c>
      <c r="DP372" s="18">
        <f t="shared" si="2090"/>
        <v>-383094.74</v>
      </c>
      <c r="DQ372" s="18">
        <f t="shared" si="2090"/>
        <v>-370769.38</v>
      </c>
      <c r="DR372" s="18">
        <f t="shared" si="2090"/>
        <v>-386097.21</v>
      </c>
      <c r="DS372" s="18">
        <f t="shared" si="2090"/>
        <v>-392593.29</v>
      </c>
      <c r="DT372" s="18">
        <f t="shared" ref="DT372:DW372" si="2093">SUM(DT367:DT371)</f>
        <v>-378597.53</v>
      </c>
      <c r="DU372" s="18">
        <f t="shared" si="2093"/>
        <v>-363983.39</v>
      </c>
      <c r="DV372" s="18">
        <f t="shared" si="2093"/>
        <v>-371106.85</v>
      </c>
      <c r="DW372" s="18">
        <f t="shared" si="2093"/>
        <v>-376502.84</v>
      </c>
      <c r="DX372" s="18">
        <f t="shared" ref="DX372:EG372" si="2094">SUM(DX367:DX371)</f>
        <v>794980.69</v>
      </c>
      <c r="DY372" s="18">
        <f t="shared" si="2094"/>
        <v>-99558.93</v>
      </c>
      <c r="DZ372" s="18">
        <f t="shared" si="2094"/>
        <v>-77925.119999999995</v>
      </c>
      <c r="EA372" s="18">
        <f t="shared" si="2094"/>
        <v>-82378.37</v>
      </c>
      <c r="EB372" s="18">
        <f t="shared" si="2094"/>
        <v>-68419.240000000005</v>
      </c>
      <c r="EC372" s="18">
        <f t="shared" si="2094"/>
        <v>-74473.22</v>
      </c>
      <c r="ED372" s="18">
        <f t="shared" si="2094"/>
        <v>-70482.320000000007</v>
      </c>
      <c r="EE372" s="18">
        <f t="shared" si="2094"/>
        <v>-73275.33</v>
      </c>
      <c r="EF372" s="18">
        <f t="shared" si="2094"/>
        <v>-81128.990000000005</v>
      </c>
      <c r="EG372" s="18">
        <f t="shared" si="2094"/>
        <v>-67266.539999999994</v>
      </c>
      <c r="EH372" s="18">
        <f t="shared" ref="EH372:EI372" si="2095">SUM(EH367:EH371)</f>
        <v>-74147.635137478559</v>
      </c>
      <c r="EI372" s="18">
        <f t="shared" si="2095"/>
        <v>-70507.210057711229</v>
      </c>
    </row>
    <row r="373" spans="1:139" x14ac:dyDescent="0.2">
      <c r="B373" s="90" t="s">
        <v>153</v>
      </c>
      <c r="D373" s="94">
        <f t="shared" ref="D373:AI373" si="2096">D366+D372</f>
        <v>0</v>
      </c>
      <c r="E373" s="94">
        <f t="shared" si="2096"/>
        <v>0</v>
      </c>
      <c r="F373" s="94">
        <f t="shared" si="2096"/>
        <v>0</v>
      </c>
      <c r="G373" s="94">
        <f t="shared" si="2096"/>
        <v>0</v>
      </c>
      <c r="H373" s="94">
        <f t="shared" si="2096"/>
        <v>0</v>
      </c>
      <c r="I373" s="94">
        <f t="shared" si="2096"/>
        <v>0</v>
      </c>
      <c r="J373" s="94">
        <f t="shared" si="2096"/>
        <v>0</v>
      </c>
      <c r="K373" s="94">
        <f t="shared" si="2096"/>
        <v>0</v>
      </c>
      <c r="L373" s="94">
        <f t="shared" si="2096"/>
        <v>0</v>
      </c>
      <c r="M373" s="94">
        <f t="shared" si="2096"/>
        <v>0</v>
      </c>
      <c r="N373" s="94">
        <f t="shared" si="2096"/>
        <v>0</v>
      </c>
      <c r="O373" s="94">
        <f t="shared" si="2096"/>
        <v>0</v>
      </c>
      <c r="P373" s="94">
        <f t="shared" si="2096"/>
        <v>0</v>
      </c>
      <c r="Q373" s="94">
        <f t="shared" si="2096"/>
        <v>0</v>
      </c>
      <c r="R373" s="94">
        <f t="shared" si="2096"/>
        <v>0</v>
      </c>
      <c r="S373" s="94">
        <f t="shared" si="2096"/>
        <v>0</v>
      </c>
      <c r="T373" s="94">
        <f t="shared" si="2096"/>
        <v>0</v>
      </c>
      <c r="U373" s="94">
        <f t="shared" si="2096"/>
        <v>0</v>
      </c>
      <c r="V373" s="94">
        <f t="shared" si="2096"/>
        <v>0</v>
      </c>
      <c r="W373" s="94">
        <f t="shared" si="2096"/>
        <v>0</v>
      </c>
      <c r="X373" s="94">
        <f t="shared" si="2096"/>
        <v>0</v>
      </c>
      <c r="Y373" s="94">
        <f t="shared" si="2096"/>
        <v>0</v>
      </c>
      <c r="Z373" s="94">
        <f t="shared" si="2096"/>
        <v>0</v>
      </c>
      <c r="AA373" s="94">
        <f t="shared" si="2096"/>
        <v>0</v>
      </c>
      <c r="AB373" s="94">
        <f t="shared" si="2096"/>
        <v>0</v>
      </c>
      <c r="AC373" s="94">
        <f t="shared" si="2096"/>
        <v>0</v>
      </c>
      <c r="AD373" s="94">
        <f t="shared" si="2096"/>
        <v>0</v>
      </c>
      <c r="AE373" s="94">
        <f t="shared" si="2096"/>
        <v>0</v>
      </c>
      <c r="AF373" s="94">
        <f t="shared" si="2096"/>
        <v>0</v>
      </c>
      <c r="AG373" s="94">
        <f t="shared" si="2096"/>
        <v>0</v>
      </c>
      <c r="AH373" s="94">
        <f t="shared" si="2096"/>
        <v>0</v>
      </c>
      <c r="AI373" s="94">
        <f t="shared" si="2096"/>
        <v>0</v>
      </c>
      <c r="AJ373" s="94">
        <f t="shared" ref="AJ373:BO373" si="2097">AJ366+AJ372</f>
        <v>0</v>
      </c>
      <c r="AK373" s="94">
        <f t="shared" si="2097"/>
        <v>0</v>
      </c>
      <c r="AL373" s="94">
        <f t="shared" si="2097"/>
        <v>0</v>
      </c>
      <c r="AM373" s="94">
        <f t="shared" si="2097"/>
        <v>0</v>
      </c>
      <c r="AN373" s="94">
        <f t="shared" si="2097"/>
        <v>0</v>
      </c>
      <c r="AO373" s="94">
        <f t="shared" si="2097"/>
        <v>0</v>
      </c>
      <c r="AP373" s="94">
        <f t="shared" si="2097"/>
        <v>0</v>
      </c>
      <c r="AQ373" s="94">
        <f t="shared" si="2097"/>
        <v>0</v>
      </c>
      <c r="AR373" s="94">
        <f t="shared" si="2097"/>
        <v>0</v>
      </c>
      <c r="AS373" s="94">
        <f t="shared" si="2097"/>
        <v>0</v>
      </c>
      <c r="AT373" s="94">
        <f t="shared" si="2097"/>
        <v>0</v>
      </c>
      <c r="AU373" s="94">
        <f t="shared" si="2097"/>
        <v>0</v>
      </c>
      <c r="AV373" s="94">
        <f t="shared" si="2097"/>
        <v>0</v>
      </c>
      <c r="AW373" s="94">
        <f t="shared" si="2097"/>
        <v>0</v>
      </c>
      <c r="AX373" s="94">
        <f t="shared" si="2097"/>
        <v>0</v>
      </c>
      <c r="AY373" s="94">
        <f t="shared" si="2097"/>
        <v>0</v>
      </c>
      <c r="AZ373" s="94">
        <f t="shared" si="2097"/>
        <v>0</v>
      </c>
      <c r="BA373" s="94">
        <f t="shared" si="2097"/>
        <v>0</v>
      </c>
      <c r="BB373" s="94">
        <f t="shared" si="2097"/>
        <v>0</v>
      </c>
      <c r="BC373" s="94">
        <f t="shared" si="2097"/>
        <v>0</v>
      </c>
      <c r="BD373" s="94">
        <f t="shared" si="2097"/>
        <v>0</v>
      </c>
      <c r="BE373" s="94">
        <f t="shared" si="2097"/>
        <v>0</v>
      </c>
      <c r="BF373" s="94">
        <f t="shared" si="2097"/>
        <v>0</v>
      </c>
      <c r="BG373" s="94">
        <f t="shared" si="2097"/>
        <v>0</v>
      </c>
      <c r="BH373" s="94">
        <f t="shared" si="2097"/>
        <v>0</v>
      </c>
      <c r="BI373" s="94">
        <f t="shared" si="2097"/>
        <v>0</v>
      </c>
      <c r="BJ373" s="94">
        <f t="shared" si="2097"/>
        <v>0</v>
      </c>
      <c r="BK373" s="94">
        <f t="shared" si="2097"/>
        <v>0</v>
      </c>
      <c r="BL373" s="94">
        <f t="shared" si="2097"/>
        <v>0</v>
      </c>
      <c r="BM373" s="94">
        <f t="shared" si="2097"/>
        <v>0</v>
      </c>
      <c r="BN373" s="94">
        <f t="shared" si="2097"/>
        <v>0</v>
      </c>
      <c r="BO373" s="94">
        <f t="shared" si="2097"/>
        <v>0</v>
      </c>
      <c r="BP373" s="94">
        <f t="shared" ref="BP373:DS373" si="2098">BP366+BP372</f>
        <v>143853.22797730836</v>
      </c>
      <c r="BQ373" s="94">
        <f t="shared" si="2098"/>
        <v>131137.55797730834</v>
      </c>
      <c r="BR373" s="94">
        <f t="shared" si="2098"/>
        <v>116702.89797730834</v>
      </c>
      <c r="BS373" s="94">
        <f t="shared" si="2098"/>
        <v>102519.38797730835</v>
      </c>
      <c r="BT373" s="94">
        <f t="shared" si="2098"/>
        <v>89826.167977308345</v>
      </c>
      <c r="BU373" s="94">
        <f t="shared" si="2098"/>
        <v>76515.727977308343</v>
      </c>
      <c r="BV373" s="94">
        <f t="shared" si="2098"/>
        <v>64689.527977308346</v>
      </c>
      <c r="BW373" s="94">
        <f t="shared" si="2098"/>
        <v>51871.247977308347</v>
      </c>
      <c r="BX373" s="94">
        <f t="shared" si="2098"/>
        <v>38738.947977308344</v>
      </c>
      <c r="BY373" s="94">
        <f t="shared" si="2098"/>
        <v>26876.297977308343</v>
      </c>
      <c r="BZ373" s="94">
        <f t="shared" si="2098"/>
        <v>14026.647977308343</v>
      </c>
      <c r="CA373" s="94">
        <f t="shared" si="2098"/>
        <v>1694.0479773083425</v>
      </c>
      <c r="CB373" s="94">
        <f t="shared" si="2098"/>
        <v>-211081.90012764995</v>
      </c>
      <c r="CC373" s="94">
        <f t="shared" si="2098"/>
        <v>-196143.70012764994</v>
      </c>
      <c r="CD373" s="94">
        <f t="shared" si="2098"/>
        <v>-176725.81012764992</v>
      </c>
      <c r="CE373" s="94">
        <f t="shared" si="2098"/>
        <v>-152608.92012764991</v>
      </c>
      <c r="CF373" s="94">
        <f t="shared" si="2098"/>
        <v>-136813.20012764991</v>
      </c>
      <c r="CG373" s="94">
        <f t="shared" si="2098"/>
        <v>-117705.0701276499</v>
      </c>
      <c r="CH373" s="94">
        <f t="shared" si="2098"/>
        <v>-101074.12012764991</v>
      </c>
      <c r="CI373" s="94">
        <f t="shared" si="2098"/>
        <v>-81190.320127649902</v>
      </c>
      <c r="CJ373" s="94">
        <f t="shared" ref="CJ373:CU373" si="2099">CJ366+CJ372</f>
        <v>-62260.810127649907</v>
      </c>
      <c r="CK373" s="94">
        <f t="shared" si="2099"/>
        <v>-44304.450127649907</v>
      </c>
      <c r="CL373" s="94">
        <f t="shared" si="2099"/>
        <v>-26734.110127649907</v>
      </c>
      <c r="CM373" s="94">
        <f t="shared" si="2099"/>
        <v>-10727.520127649906</v>
      </c>
      <c r="CN373" s="94">
        <f t="shared" si="2099"/>
        <v>213485.08987235013</v>
      </c>
      <c r="CO373" s="94">
        <f t="shared" si="2099"/>
        <v>197010.27987235013</v>
      </c>
      <c r="CP373" s="94">
        <f t="shared" si="2099"/>
        <v>176977.01987235012</v>
      </c>
      <c r="CQ373" s="94">
        <f t="shared" si="2099"/>
        <v>156515.65987235011</v>
      </c>
      <c r="CR373" s="94">
        <f t="shared" si="2099"/>
        <v>138210.4298723501</v>
      </c>
      <c r="CS373" s="94">
        <f t="shared" si="2099"/>
        <v>-38049.22</v>
      </c>
      <c r="CT373" s="94">
        <f t="shared" si="2099"/>
        <v>-56600.62</v>
      </c>
      <c r="CU373" s="94">
        <f t="shared" si="2099"/>
        <v>-76473.05</v>
      </c>
      <c r="CV373" s="94">
        <f t="shared" ref="CV373:DH373" si="2100">CV366+CV372</f>
        <v>-74295.27</v>
      </c>
      <c r="CW373" s="94">
        <f t="shared" si="2100"/>
        <v>-75775.38</v>
      </c>
      <c r="CX373" s="94">
        <f t="shared" si="2100"/>
        <v>-75952.78</v>
      </c>
      <c r="CY373" s="94">
        <f t="shared" si="2100"/>
        <v>-75952.78</v>
      </c>
      <c r="CZ373" s="94">
        <f t="shared" si="2100"/>
        <v>2236442.0833729012</v>
      </c>
      <c r="DA373" s="94">
        <f t="shared" si="2100"/>
        <v>2033703.5133729011</v>
      </c>
      <c r="DB373" s="94">
        <f t="shared" si="2100"/>
        <v>1782209.403372901</v>
      </c>
      <c r="DC373" s="94">
        <f t="shared" si="2100"/>
        <v>1505188.653372901</v>
      </c>
      <c r="DD373" s="94">
        <f t="shared" si="2100"/>
        <v>1339650.4433729011</v>
      </c>
      <c r="DE373" s="94">
        <f t="shared" si="2100"/>
        <v>1137129.623372901</v>
      </c>
      <c r="DF373" s="94">
        <f t="shared" si="2100"/>
        <v>911247.83337290096</v>
      </c>
      <c r="DG373" s="94">
        <f t="shared" si="2100"/>
        <v>685929.83337290096</v>
      </c>
      <c r="DH373" s="94">
        <f t="shared" si="2100"/>
        <v>447134.83337290096</v>
      </c>
      <c r="DI373" s="94">
        <f t="shared" si="2098"/>
        <v>250617.41337290095</v>
      </c>
      <c r="DJ373" s="94">
        <f t="shared" si="2098"/>
        <v>24893.60337290095</v>
      </c>
      <c r="DK373" s="94">
        <f t="shared" si="2098"/>
        <v>-198659.26662709904</v>
      </c>
      <c r="DL373" s="94">
        <f t="shared" si="2098"/>
        <v>4198208.1708950652</v>
      </c>
      <c r="DM373" s="94">
        <f t="shared" si="2098"/>
        <v>3837998.220895065</v>
      </c>
      <c r="DN373" s="94">
        <f t="shared" si="2098"/>
        <v>3447952.5408950648</v>
      </c>
      <c r="DO373" s="94">
        <f t="shared" si="2098"/>
        <v>3037129.4808950648</v>
      </c>
      <c r="DP373" s="94">
        <f t="shared" si="2098"/>
        <v>2654034.7408950645</v>
      </c>
      <c r="DQ373" s="94">
        <f t="shared" si="2098"/>
        <v>2283265.3608950647</v>
      </c>
      <c r="DR373" s="94">
        <f t="shared" si="2098"/>
        <v>1897168.1508950647</v>
      </c>
      <c r="DS373" s="94">
        <f t="shared" si="2098"/>
        <v>1504574.8608950647</v>
      </c>
      <c r="DT373" s="94">
        <f t="shared" ref="DT373:DW373" si="2101">DT366+DT372</f>
        <v>1125977.3308950646</v>
      </c>
      <c r="DU373" s="94">
        <f t="shared" si="2101"/>
        <v>761993.94089506462</v>
      </c>
      <c r="DV373" s="94">
        <f t="shared" si="2101"/>
        <v>390887.09089506464</v>
      </c>
      <c r="DW373" s="94">
        <f t="shared" si="2101"/>
        <v>14384.250895064615</v>
      </c>
      <c r="DX373" s="94">
        <f t="shared" ref="DX373:EG373" si="2102">DX366+DX372</f>
        <v>809364.9408950645</v>
      </c>
      <c r="DY373" s="94">
        <f t="shared" si="2102"/>
        <v>709806.01089506457</v>
      </c>
      <c r="DZ373" s="94">
        <f t="shared" si="2102"/>
        <v>631880.89089506457</v>
      </c>
      <c r="EA373" s="94">
        <f t="shared" si="2102"/>
        <v>549502.52089506458</v>
      </c>
      <c r="EB373" s="94">
        <f t="shared" si="2102"/>
        <v>481083.28089506458</v>
      </c>
      <c r="EC373" s="94">
        <f t="shared" si="2102"/>
        <v>406610.06089506461</v>
      </c>
      <c r="ED373" s="94">
        <f t="shared" si="2102"/>
        <v>336127.74089506461</v>
      </c>
      <c r="EE373" s="94">
        <f t="shared" si="2102"/>
        <v>262852.41089506459</v>
      </c>
      <c r="EF373" s="94">
        <f t="shared" si="2102"/>
        <v>181723.4208950646</v>
      </c>
      <c r="EG373" s="94">
        <f t="shared" si="2102"/>
        <v>114456.88089506461</v>
      </c>
      <c r="EH373" s="94">
        <f t="shared" ref="EH373:EI373" si="2103">EH366+EH372</f>
        <v>40309.245757586046</v>
      </c>
      <c r="EI373" s="94">
        <f t="shared" si="2103"/>
        <v>-30197.964300125182</v>
      </c>
    </row>
    <row r="374" spans="1:139" x14ac:dyDescent="0.2">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91"/>
      <c r="AN374" s="91"/>
      <c r="AO374" s="91"/>
      <c r="AP374" s="91"/>
      <c r="AQ374" s="91"/>
      <c r="AR374" s="91"/>
      <c r="AS374" s="91"/>
      <c r="AT374" s="91"/>
      <c r="AU374" s="91"/>
      <c r="AV374" s="91"/>
      <c r="AW374" s="91"/>
      <c r="AX374" s="91"/>
      <c r="AY374" s="91"/>
      <c r="AZ374" s="91"/>
      <c r="BA374" s="91"/>
      <c r="BB374" s="91"/>
      <c r="BC374" s="91"/>
      <c r="BD374" s="91"/>
      <c r="BE374" s="91"/>
      <c r="BF374" s="91"/>
      <c r="BG374" s="91"/>
      <c r="BH374" s="91"/>
      <c r="BI374" s="91"/>
      <c r="BJ374" s="91"/>
      <c r="BK374" s="91"/>
      <c r="BL374" s="91"/>
      <c r="BM374" s="91"/>
      <c r="BN374" s="91"/>
      <c r="BO374" s="91"/>
      <c r="BP374" s="91"/>
      <c r="BQ374" s="91"/>
      <c r="BR374" s="91"/>
      <c r="BS374" s="91"/>
      <c r="BT374" s="91"/>
      <c r="BU374" s="91"/>
      <c r="BV374" s="91"/>
      <c r="BW374" s="91"/>
      <c r="BX374" s="91"/>
      <c r="BY374" s="91"/>
      <c r="BZ374" s="91"/>
      <c r="CA374" s="91"/>
      <c r="CB374" s="91"/>
      <c r="CC374" s="91"/>
      <c r="CD374" s="91"/>
      <c r="CE374" s="91"/>
      <c r="CF374" s="91"/>
      <c r="CG374" s="91"/>
      <c r="CH374" s="91"/>
      <c r="CI374" s="91"/>
      <c r="CJ374" s="91"/>
      <c r="CK374" s="91"/>
      <c r="CL374" s="91"/>
      <c r="CM374" s="91"/>
      <c r="CN374" s="91"/>
      <c r="CO374" s="91"/>
      <c r="CP374" s="91"/>
      <c r="CQ374" s="91"/>
      <c r="CR374" s="91"/>
      <c r="CS374" s="91"/>
      <c r="CT374" s="91"/>
      <c r="CU374" s="91"/>
      <c r="CV374" s="91"/>
      <c r="CW374" s="91"/>
      <c r="CX374" s="91"/>
      <c r="CY374" s="91"/>
      <c r="CZ374" s="91"/>
      <c r="DA374" s="91"/>
      <c r="DB374" s="91"/>
      <c r="DC374" s="91"/>
      <c r="DD374" s="91"/>
      <c r="DE374" s="91"/>
      <c r="DF374" s="91"/>
      <c r="DG374" s="91"/>
      <c r="DH374" s="91"/>
      <c r="DI374" s="91"/>
      <c r="DJ374" s="91"/>
      <c r="DK374" s="91"/>
      <c r="DL374" s="91"/>
      <c r="DM374" s="91"/>
      <c r="DN374" s="91"/>
      <c r="DO374" s="91"/>
      <c r="DP374" s="91"/>
      <c r="DQ374" s="91"/>
      <c r="DR374" s="91"/>
      <c r="DS374" s="91"/>
      <c r="DT374" s="91"/>
      <c r="DU374" s="91"/>
      <c r="DV374" s="91"/>
      <c r="DW374" s="91"/>
      <c r="DX374" s="91"/>
      <c r="DY374" s="91"/>
      <c r="DZ374" s="91"/>
      <c r="EA374" s="91"/>
      <c r="EB374" s="91"/>
      <c r="EC374" s="91"/>
      <c r="ED374" s="91"/>
      <c r="EE374" s="91"/>
      <c r="EF374" s="91"/>
      <c r="EG374" s="91"/>
      <c r="EH374" s="91"/>
      <c r="EI374" s="91"/>
    </row>
    <row r="375" spans="1:139" ht="10.5" x14ac:dyDescent="0.25">
      <c r="A375" s="1" t="s">
        <v>159</v>
      </c>
      <c r="C375" s="91">
        <v>18237481</v>
      </c>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91"/>
      <c r="AN375" s="91"/>
      <c r="AO375" s="91"/>
      <c r="AP375" s="91"/>
      <c r="AQ375" s="91"/>
      <c r="AR375" s="91"/>
      <c r="AS375" s="91"/>
      <c r="AT375" s="91"/>
      <c r="AU375" s="91"/>
      <c r="AV375" s="91"/>
      <c r="AW375" s="91"/>
      <c r="AX375" s="91"/>
      <c r="AY375" s="91"/>
      <c r="AZ375" s="91"/>
      <c r="BA375" s="91"/>
      <c r="BB375" s="91"/>
      <c r="BC375" s="91"/>
      <c r="BD375" s="91"/>
      <c r="BE375" s="91"/>
      <c r="BF375" s="91"/>
      <c r="BG375" s="91"/>
      <c r="BH375" s="91"/>
      <c r="BI375" s="91"/>
      <c r="BJ375" s="91"/>
      <c r="BK375" s="91"/>
      <c r="BL375" s="91"/>
      <c r="BM375" s="91"/>
      <c r="BN375" s="91"/>
      <c r="BO375" s="91"/>
      <c r="BP375" s="91"/>
      <c r="BQ375" s="91"/>
      <c r="BR375" s="91"/>
      <c r="BS375" s="91"/>
      <c r="BT375" s="91"/>
      <c r="BU375" s="91"/>
      <c r="BV375" s="91"/>
      <c r="BW375" s="91"/>
      <c r="BX375" s="91"/>
      <c r="BY375" s="91"/>
      <c r="BZ375" s="91"/>
      <c r="CA375" s="91"/>
      <c r="CB375" s="91"/>
      <c r="CC375" s="91"/>
      <c r="CD375" s="91"/>
      <c r="CE375" s="91"/>
      <c r="CF375" s="91"/>
      <c r="CG375" s="91"/>
      <c r="DV375" s="92"/>
      <c r="DW375" s="92"/>
      <c r="DX375" s="92"/>
      <c r="DY375" s="92"/>
      <c r="DZ375" s="92"/>
      <c r="EA375" s="92"/>
      <c r="EB375" s="92"/>
      <c r="EC375" s="92"/>
      <c r="ED375" s="92"/>
      <c r="EE375" s="92"/>
      <c r="EF375" s="92"/>
      <c r="EG375" s="92"/>
      <c r="EH375" s="92"/>
      <c r="EI375" s="92"/>
    </row>
    <row r="376" spans="1:139" x14ac:dyDescent="0.2">
      <c r="B376" s="90" t="s">
        <v>149</v>
      </c>
      <c r="C376" s="91">
        <v>25400881</v>
      </c>
      <c r="D376" s="94">
        <f t="shared" ref="D376:AI376" si="2104">C383</f>
        <v>0</v>
      </c>
      <c r="E376" s="94">
        <f t="shared" si="2104"/>
        <v>0</v>
      </c>
      <c r="F376" s="94">
        <f t="shared" si="2104"/>
        <v>0</v>
      </c>
      <c r="G376" s="94">
        <f t="shared" si="2104"/>
        <v>0</v>
      </c>
      <c r="H376" s="94">
        <f t="shared" si="2104"/>
        <v>0</v>
      </c>
      <c r="I376" s="94">
        <f t="shared" si="2104"/>
        <v>0</v>
      </c>
      <c r="J376" s="94">
        <f t="shared" si="2104"/>
        <v>0</v>
      </c>
      <c r="K376" s="94">
        <f t="shared" si="2104"/>
        <v>0</v>
      </c>
      <c r="L376" s="94">
        <f t="shared" si="2104"/>
        <v>0</v>
      </c>
      <c r="M376" s="94">
        <f t="shared" si="2104"/>
        <v>0</v>
      </c>
      <c r="N376" s="94">
        <f t="shared" si="2104"/>
        <v>0</v>
      </c>
      <c r="O376" s="94">
        <f t="shared" si="2104"/>
        <v>0</v>
      </c>
      <c r="P376" s="94">
        <f t="shared" si="2104"/>
        <v>0</v>
      </c>
      <c r="Q376" s="94">
        <f t="shared" si="2104"/>
        <v>0</v>
      </c>
      <c r="R376" s="94">
        <f t="shared" si="2104"/>
        <v>0</v>
      </c>
      <c r="S376" s="94">
        <f t="shared" si="2104"/>
        <v>0</v>
      </c>
      <c r="T376" s="94">
        <f t="shared" si="2104"/>
        <v>0</v>
      </c>
      <c r="U376" s="94">
        <f t="shared" si="2104"/>
        <v>0</v>
      </c>
      <c r="V376" s="94">
        <f t="shared" si="2104"/>
        <v>0</v>
      </c>
      <c r="W376" s="94">
        <f t="shared" si="2104"/>
        <v>0</v>
      </c>
      <c r="X376" s="94">
        <f t="shared" si="2104"/>
        <v>0</v>
      </c>
      <c r="Y376" s="94">
        <f t="shared" si="2104"/>
        <v>0</v>
      </c>
      <c r="Z376" s="94">
        <f t="shared" si="2104"/>
        <v>0</v>
      </c>
      <c r="AA376" s="94">
        <f t="shared" si="2104"/>
        <v>0</v>
      </c>
      <c r="AB376" s="94">
        <f t="shared" si="2104"/>
        <v>0</v>
      </c>
      <c r="AC376" s="94">
        <f t="shared" si="2104"/>
        <v>0</v>
      </c>
      <c r="AD376" s="94">
        <f t="shared" si="2104"/>
        <v>0</v>
      </c>
      <c r="AE376" s="94">
        <f t="shared" si="2104"/>
        <v>0</v>
      </c>
      <c r="AF376" s="94">
        <f t="shared" si="2104"/>
        <v>0</v>
      </c>
      <c r="AG376" s="94">
        <f t="shared" si="2104"/>
        <v>0</v>
      </c>
      <c r="AH376" s="94">
        <f t="shared" si="2104"/>
        <v>0</v>
      </c>
      <c r="AI376" s="94">
        <f t="shared" si="2104"/>
        <v>0</v>
      </c>
      <c r="AJ376" s="94">
        <f t="shared" ref="AJ376:BO376" si="2105">AI383</f>
        <v>0</v>
      </c>
      <c r="AK376" s="94">
        <f t="shared" si="2105"/>
        <v>0</v>
      </c>
      <c r="AL376" s="94">
        <f t="shared" si="2105"/>
        <v>0</v>
      </c>
      <c r="AM376" s="94">
        <f t="shared" si="2105"/>
        <v>0</v>
      </c>
      <c r="AN376" s="94">
        <f t="shared" si="2105"/>
        <v>0</v>
      </c>
      <c r="AO376" s="94">
        <f t="shared" si="2105"/>
        <v>0</v>
      </c>
      <c r="AP376" s="94">
        <f t="shared" si="2105"/>
        <v>0</v>
      </c>
      <c r="AQ376" s="94">
        <f t="shared" si="2105"/>
        <v>0</v>
      </c>
      <c r="AR376" s="94">
        <f t="shared" si="2105"/>
        <v>0</v>
      </c>
      <c r="AS376" s="94">
        <f t="shared" si="2105"/>
        <v>0</v>
      </c>
      <c r="AT376" s="94">
        <f t="shared" si="2105"/>
        <v>0</v>
      </c>
      <c r="AU376" s="94">
        <f t="shared" si="2105"/>
        <v>0</v>
      </c>
      <c r="AV376" s="94">
        <f t="shared" si="2105"/>
        <v>0</v>
      </c>
      <c r="AW376" s="94">
        <f t="shared" si="2105"/>
        <v>0</v>
      </c>
      <c r="AX376" s="94">
        <f t="shared" si="2105"/>
        <v>0</v>
      </c>
      <c r="AY376" s="94">
        <f t="shared" si="2105"/>
        <v>0</v>
      </c>
      <c r="AZ376" s="94">
        <f t="shared" si="2105"/>
        <v>0</v>
      </c>
      <c r="BA376" s="94">
        <f t="shared" si="2105"/>
        <v>0</v>
      </c>
      <c r="BB376" s="94">
        <f t="shared" si="2105"/>
        <v>0</v>
      </c>
      <c r="BC376" s="94">
        <f t="shared" si="2105"/>
        <v>0</v>
      </c>
      <c r="BD376" s="94">
        <f t="shared" si="2105"/>
        <v>0</v>
      </c>
      <c r="BE376" s="94">
        <f t="shared" si="2105"/>
        <v>0</v>
      </c>
      <c r="BF376" s="94">
        <f t="shared" si="2105"/>
        <v>0</v>
      </c>
      <c r="BG376" s="94">
        <f t="shared" si="2105"/>
        <v>0</v>
      </c>
      <c r="BH376" s="94">
        <f t="shared" si="2105"/>
        <v>0</v>
      </c>
      <c r="BI376" s="94">
        <f t="shared" si="2105"/>
        <v>0</v>
      </c>
      <c r="BJ376" s="94">
        <f t="shared" si="2105"/>
        <v>0</v>
      </c>
      <c r="BK376" s="94">
        <f t="shared" si="2105"/>
        <v>0</v>
      </c>
      <c r="BL376" s="94">
        <f t="shared" si="2105"/>
        <v>0</v>
      </c>
      <c r="BM376" s="94">
        <f t="shared" si="2105"/>
        <v>0</v>
      </c>
      <c r="BN376" s="94">
        <f t="shared" si="2105"/>
        <v>0</v>
      </c>
      <c r="BO376" s="94">
        <f t="shared" si="2105"/>
        <v>0</v>
      </c>
      <c r="BP376" s="94">
        <f t="shared" ref="BP376:DW376" si="2106">BO383</f>
        <v>0</v>
      </c>
      <c r="BQ376" s="94">
        <f t="shared" si="2106"/>
        <v>-64872.236005251667</v>
      </c>
      <c r="BR376" s="94">
        <f t="shared" si="2106"/>
        <v>-59091.596005251668</v>
      </c>
      <c r="BS376" s="94">
        <f t="shared" si="2106"/>
        <v>-53303.366005251664</v>
      </c>
      <c r="BT376" s="94">
        <f t="shared" si="2106"/>
        <v>-47651.076005251663</v>
      </c>
      <c r="BU376" s="94">
        <f t="shared" si="2106"/>
        <v>-42005.756005251664</v>
      </c>
      <c r="BV376" s="94">
        <f t="shared" si="2106"/>
        <v>-36063.376005251666</v>
      </c>
      <c r="BW376" s="94">
        <f t="shared" si="2106"/>
        <v>-30728.006005251667</v>
      </c>
      <c r="BX376" s="94">
        <f t="shared" si="2106"/>
        <v>-24936.546005251668</v>
      </c>
      <c r="BY376" s="94">
        <f t="shared" si="2106"/>
        <v>-19100.776005251668</v>
      </c>
      <c r="BZ376" s="94">
        <f t="shared" si="2106"/>
        <v>-12876.806005251667</v>
      </c>
      <c r="CA376" s="94">
        <f t="shared" si="2106"/>
        <v>-7317.696005251667</v>
      </c>
      <c r="CB376" s="94">
        <f t="shared" si="2106"/>
        <v>-1611.2160052516674</v>
      </c>
      <c r="CC376" s="94">
        <f t="shared" si="2106"/>
        <v>-316681.79600525164</v>
      </c>
      <c r="CD376" s="94">
        <f t="shared" si="2106"/>
        <v>-292489.48600525165</v>
      </c>
      <c r="CE376" s="94">
        <f t="shared" si="2106"/>
        <v>-267634.13600525167</v>
      </c>
      <c r="CF376" s="94">
        <f t="shared" si="2106"/>
        <v>-240926.34600525166</v>
      </c>
      <c r="CG376" s="94">
        <f t="shared" si="2106"/>
        <v>-213715.12600525166</v>
      </c>
      <c r="CH376" s="94">
        <f t="shared" si="2106"/>
        <v>-187875.65600525166</v>
      </c>
      <c r="CI376" s="94">
        <f t="shared" si="2106"/>
        <v>-164195.26600525167</v>
      </c>
      <c r="CJ376" s="94">
        <f t="shared" ref="CJ376" si="2107">CI383</f>
        <v>-136373.76600525167</v>
      </c>
      <c r="CK376" s="94">
        <f t="shared" ref="CK376" si="2108">CJ383</f>
        <v>-112712.75600525168</v>
      </c>
      <c r="CL376" s="94">
        <f t="shared" ref="CL376" si="2109">CK383</f>
        <v>-88258.506005251678</v>
      </c>
      <c r="CM376" s="94">
        <f t="shared" ref="CM376" si="2110">CL383</f>
        <v>-61368.916005251682</v>
      </c>
      <c r="CN376" s="94">
        <f t="shared" ref="CN376" si="2111">CM383</f>
        <v>-39676.626005251681</v>
      </c>
      <c r="CO376" s="94">
        <f t="shared" ref="CO376" si="2112">CN383</f>
        <v>940534.89399474836</v>
      </c>
      <c r="CP376" s="94">
        <f t="shared" ref="CP376" si="2113">CO383</f>
        <v>874527.94399474841</v>
      </c>
      <c r="CQ376" s="94">
        <f t="shared" ref="CQ376" si="2114">CP383</f>
        <v>792763.36399474845</v>
      </c>
      <c r="CR376" s="94">
        <f t="shared" ref="CR376" si="2115">CQ383</f>
        <v>711156.30399474851</v>
      </c>
      <c r="CS376" s="94">
        <f t="shared" ref="CS376" si="2116">CR383</f>
        <v>643300.33399474854</v>
      </c>
      <c r="CT376" s="94">
        <f t="shared" ref="CT376" si="2117">CS383</f>
        <v>-154554.07999999996</v>
      </c>
      <c r="CU376" s="94">
        <f t="shared" ref="CU376" si="2118">CT383</f>
        <v>-234504.13999999996</v>
      </c>
      <c r="CV376" s="94">
        <f t="shared" ref="CV376" si="2119">CU383</f>
        <v>-316853.70999999996</v>
      </c>
      <c r="CW376" s="94">
        <f t="shared" ref="CW376" si="2120">CV383</f>
        <v>-303810.64999999997</v>
      </c>
      <c r="CX376" s="94">
        <f t="shared" ref="CX376" si="2121">CW383</f>
        <v>-313748.58999999997</v>
      </c>
      <c r="CY376" s="94">
        <f t="shared" ref="CY376" si="2122">CX383</f>
        <v>-315348.88999999996</v>
      </c>
      <c r="CZ376" s="94">
        <f t="shared" ref="CZ376" si="2123">CY383</f>
        <v>-315348.88999999996</v>
      </c>
      <c r="DA376" s="94">
        <f t="shared" ref="DA376" si="2124">CZ383</f>
        <v>1897491.387326949</v>
      </c>
      <c r="DB376" s="94">
        <f t="shared" ref="DB376" si="2125">DA383</f>
        <v>1729223.297326949</v>
      </c>
      <c r="DC376" s="94">
        <f t="shared" ref="DC376" si="2126">DB383</f>
        <v>1554745.867326949</v>
      </c>
      <c r="DD376" s="94">
        <f t="shared" ref="DD376" si="2127">DC383</f>
        <v>1360070.9273269491</v>
      </c>
      <c r="DE376" s="94">
        <f t="shared" ref="DE376" si="2128">DD383</f>
        <v>1192967.597326949</v>
      </c>
      <c r="DF376" s="94">
        <f t="shared" ref="DF376" si="2129">DE383</f>
        <v>1006101.827326949</v>
      </c>
      <c r="DG376" s="94">
        <f t="shared" ref="DG376" si="2130">DF383</f>
        <v>824377.337326949</v>
      </c>
      <c r="DH376" s="94">
        <f t="shared" ref="DH376" si="2131">DG383</f>
        <v>641088.967326949</v>
      </c>
      <c r="DI376" s="94">
        <f t="shared" si="2106"/>
        <v>450615.717326949</v>
      </c>
      <c r="DJ376" s="94">
        <f t="shared" si="2106"/>
        <v>265476.44732694898</v>
      </c>
      <c r="DK376" s="94">
        <f t="shared" si="2106"/>
        <v>78757.747326948971</v>
      </c>
      <c r="DL376" s="94">
        <f t="shared" si="2106"/>
        <v>-114175.14267305104</v>
      </c>
      <c r="DM376" s="94">
        <f t="shared" si="2106"/>
        <v>2749167.1959231561</v>
      </c>
      <c r="DN376" s="94">
        <f t="shared" si="2106"/>
        <v>2514206.0459231562</v>
      </c>
      <c r="DO376" s="94">
        <f t="shared" si="2106"/>
        <v>2252816.6459231563</v>
      </c>
      <c r="DP376" s="94">
        <f t="shared" si="2106"/>
        <v>1955643.7159231564</v>
      </c>
      <c r="DQ376" s="94">
        <f t="shared" si="2106"/>
        <v>1708771.4159231563</v>
      </c>
      <c r="DR376" s="94">
        <f t="shared" si="2106"/>
        <v>1442590.0159231564</v>
      </c>
      <c r="DS376" s="94">
        <f t="shared" si="2106"/>
        <v>1150796.6059231565</v>
      </c>
      <c r="DT376" s="94">
        <f t="shared" si="2106"/>
        <v>889966.84592315648</v>
      </c>
      <c r="DU376" s="94">
        <f t="shared" si="2106"/>
        <v>635305.75592315651</v>
      </c>
      <c r="DV376" s="94">
        <f t="shared" si="2106"/>
        <v>346738.04592315649</v>
      </c>
      <c r="DW376" s="94">
        <f t="shared" si="2106"/>
        <v>54379.795923156489</v>
      </c>
      <c r="DX376" s="94">
        <f t="shared" ref="DX376" si="2132">DW383</f>
        <v>-206686.61407684351</v>
      </c>
      <c r="DY376" s="94">
        <f t="shared" ref="DY376" si="2133">DX383</f>
        <v>-1049897.5240768436</v>
      </c>
      <c r="DZ376" s="94">
        <f t="shared" ref="DZ376" si="2134">DY383</f>
        <v>-1024091.4740768436</v>
      </c>
      <c r="EA376" s="94">
        <f t="shared" ref="EA376" si="2135">DZ383</f>
        <v>-923807.43407684355</v>
      </c>
      <c r="EB376" s="94">
        <f t="shared" ref="EB376" si="2136">EA383</f>
        <v>-801987.79407684354</v>
      </c>
      <c r="EC376" s="94">
        <f t="shared" ref="EC376" si="2137">EB383</f>
        <v>-689180.10407684348</v>
      </c>
      <c r="ED376" s="94">
        <f t="shared" ref="ED376" si="2138">EC383</f>
        <v>-590601.29407684342</v>
      </c>
      <c r="EE376" s="94">
        <f t="shared" ref="EE376" si="2139">ED383</f>
        <v>-479538.31407684344</v>
      </c>
      <c r="EF376" s="94">
        <f t="shared" ref="EF376" si="2140">EE383</f>
        <v>-358602.79407684342</v>
      </c>
      <c r="EG376" s="94">
        <f t="shared" ref="EG376" si="2141">EF383</f>
        <v>-225474.23407684342</v>
      </c>
      <c r="EH376" s="94">
        <f t="shared" ref="EH376" si="2142">EG383</f>
        <v>-137616.05407684343</v>
      </c>
      <c r="EI376" s="94">
        <f t="shared" ref="EI376" si="2143">EH383</f>
        <v>-25394.623883017877</v>
      </c>
    </row>
    <row r="377" spans="1:139" x14ac:dyDescent="0.2">
      <c r="B377" s="90" t="s">
        <v>150</v>
      </c>
      <c r="C377" s="91"/>
      <c r="D377" s="22">
        <v>0</v>
      </c>
      <c r="E377" s="22">
        <v>0</v>
      </c>
      <c r="F377" s="22">
        <v>0</v>
      </c>
      <c r="G377" s="22">
        <v>0</v>
      </c>
      <c r="H377" s="22">
        <v>0</v>
      </c>
      <c r="I377" s="22">
        <v>0</v>
      </c>
      <c r="J377" s="22">
        <v>0</v>
      </c>
      <c r="K377" s="22">
        <v>0</v>
      </c>
      <c r="L377" s="22">
        <v>0</v>
      </c>
      <c r="M377" s="22">
        <v>0</v>
      </c>
      <c r="N377" s="22">
        <v>0</v>
      </c>
      <c r="O377" s="22">
        <v>0</v>
      </c>
      <c r="P377" s="22">
        <v>0</v>
      </c>
      <c r="Q377" s="22">
        <v>0</v>
      </c>
      <c r="R377" s="22">
        <v>0</v>
      </c>
      <c r="S377" s="22">
        <v>0</v>
      </c>
      <c r="T377" s="22">
        <v>0</v>
      </c>
      <c r="U377" s="22">
        <v>0</v>
      </c>
      <c r="V377" s="22">
        <v>0</v>
      </c>
      <c r="W377" s="22">
        <v>0</v>
      </c>
      <c r="X377" s="22">
        <v>0</v>
      </c>
      <c r="Y377" s="22">
        <v>0</v>
      </c>
      <c r="Z377" s="22">
        <v>0</v>
      </c>
      <c r="AA377" s="22">
        <v>0</v>
      </c>
      <c r="AB377" s="22">
        <v>0</v>
      </c>
      <c r="AC377" s="22">
        <v>0</v>
      </c>
      <c r="AD377" s="22">
        <v>0</v>
      </c>
      <c r="AE377" s="22">
        <v>0</v>
      </c>
      <c r="AF377" s="22">
        <v>0</v>
      </c>
      <c r="AG377" s="22">
        <v>0</v>
      </c>
      <c r="AH377" s="22">
        <v>0</v>
      </c>
      <c r="AI377" s="22">
        <v>0</v>
      </c>
      <c r="AJ377" s="22">
        <v>0</v>
      </c>
      <c r="AK377" s="22">
        <v>0</v>
      </c>
      <c r="AL377" s="22">
        <v>0</v>
      </c>
      <c r="AM377" s="22">
        <v>0</v>
      </c>
      <c r="AN377" s="22">
        <v>0</v>
      </c>
      <c r="AO377" s="22">
        <v>0</v>
      </c>
      <c r="AP377" s="22">
        <v>0</v>
      </c>
      <c r="AQ377" s="22">
        <v>0</v>
      </c>
      <c r="AR377" s="22">
        <v>0</v>
      </c>
      <c r="AS377" s="22">
        <v>0</v>
      </c>
      <c r="AT377" s="22">
        <v>0</v>
      </c>
      <c r="AU377" s="22">
        <v>0</v>
      </c>
      <c r="AV377" s="22">
        <v>0</v>
      </c>
      <c r="AW377" s="22">
        <v>0</v>
      </c>
      <c r="AX377" s="22">
        <v>0</v>
      </c>
      <c r="AY377" s="22">
        <v>0</v>
      </c>
      <c r="AZ377" s="22">
        <v>0</v>
      </c>
      <c r="BA377" s="22">
        <v>0</v>
      </c>
      <c r="BB377" s="22">
        <v>0</v>
      </c>
      <c r="BC377" s="22">
        <v>0</v>
      </c>
      <c r="BD377" s="22">
        <v>0</v>
      </c>
      <c r="BE377" s="22">
        <v>0</v>
      </c>
      <c r="BF377" s="22">
        <v>0</v>
      </c>
      <c r="BG377" s="22">
        <v>0</v>
      </c>
      <c r="BH377" s="22">
        <v>0</v>
      </c>
      <c r="BI377" s="22">
        <v>0</v>
      </c>
      <c r="BJ377" s="22">
        <v>0</v>
      </c>
      <c r="BK377" s="22">
        <v>0</v>
      </c>
      <c r="BL377" s="22">
        <v>0</v>
      </c>
      <c r="BM377" s="22">
        <v>0</v>
      </c>
      <c r="BN377" s="22">
        <v>0</v>
      </c>
      <c r="BO377" s="22">
        <v>0</v>
      </c>
      <c r="BP377" s="22">
        <v>-71246.666005251667</v>
      </c>
      <c r="BQ377" s="22">
        <v>0</v>
      </c>
      <c r="BR377" s="22">
        <v>0</v>
      </c>
      <c r="BS377" s="22">
        <v>0</v>
      </c>
      <c r="BT377" s="22">
        <v>0</v>
      </c>
      <c r="BU377" s="22">
        <v>0</v>
      </c>
      <c r="BV377" s="22">
        <v>0</v>
      </c>
      <c r="BW377" s="22">
        <v>0</v>
      </c>
      <c r="BX377" s="22">
        <v>0</v>
      </c>
      <c r="BY377" s="22">
        <v>0</v>
      </c>
      <c r="BZ377" s="22">
        <v>0</v>
      </c>
      <c r="CA377" s="22">
        <v>0</v>
      </c>
      <c r="CB377" s="22">
        <v>-343351.48999999993</v>
      </c>
      <c r="CC377" s="22">
        <v>0</v>
      </c>
      <c r="CD377" s="22">
        <v>0</v>
      </c>
      <c r="CE377" s="22">
        <v>0</v>
      </c>
      <c r="CF377" s="22">
        <v>0</v>
      </c>
      <c r="CG377" s="22">
        <v>0</v>
      </c>
      <c r="CH377" s="22">
        <v>0</v>
      </c>
      <c r="CI377" s="22">
        <v>0</v>
      </c>
      <c r="CJ377" s="22">
        <v>0</v>
      </c>
      <c r="CK377" s="22">
        <v>0</v>
      </c>
      <c r="CL377" s="22">
        <v>0</v>
      </c>
      <c r="CM377" s="22">
        <v>0</v>
      </c>
      <c r="CN377" s="22">
        <v>1063175.99</v>
      </c>
      <c r="CO377" s="22">
        <v>0</v>
      </c>
      <c r="CP377" s="22">
        <v>0</v>
      </c>
      <c r="CQ377" s="22">
        <v>0</v>
      </c>
      <c r="CR377" s="22">
        <v>0</v>
      </c>
      <c r="CS377" s="22">
        <v>0</v>
      </c>
      <c r="CT377" s="22">
        <v>0</v>
      </c>
      <c r="CU377" s="22">
        <v>0</v>
      </c>
      <c r="CV377" s="22">
        <v>0</v>
      </c>
      <c r="CW377" s="22">
        <v>0</v>
      </c>
      <c r="CX377" s="22">
        <v>0</v>
      </c>
      <c r="CY377" s="22">
        <v>0</v>
      </c>
      <c r="CZ377" s="22">
        <v>2417624.0272072381</v>
      </c>
      <c r="DA377" s="22">
        <v>0</v>
      </c>
      <c r="DB377" s="22">
        <v>0</v>
      </c>
      <c r="DC377" s="22">
        <v>0</v>
      </c>
      <c r="DD377" s="22">
        <v>0</v>
      </c>
      <c r="DE377" s="22">
        <v>0</v>
      </c>
      <c r="DF377" s="22">
        <v>0</v>
      </c>
      <c r="DG377" s="22">
        <v>0</v>
      </c>
      <c r="DH377" s="22">
        <v>0</v>
      </c>
      <c r="DI377" s="22">
        <v>0</v>
      </c>
      <c r="DJ377" s="22">
        <v>0</v>
      </c>
      <c r="DK377" s="22">
        <v>0</v>
      </c>
      <c r="DL377" s="22">
        <v>3111437.4185962067</v>
      </c>
      <c r="DM377" s="22">
        <v>0</v>
      </c>
      <c r="DN377" s="22">
        <v>0</v>
      </c>
      <c r="DO377" s="22">
        <v>0</v>
      </c>
      <c r="DP377" s="22">
        <v>0</v>
      </c>
      <c r="DQ377" s="22">
        <v>0</v>
      </c>
      <c r="DR377" s="22">
        <v>0</v>
      </c>
      <c r="DS377" s="22">
        <v>0</v>
      </c>
      <c r="DT377" s="22">
        <v>0</v>
      </c>
      <c r="DU377" s="22">
        <v>0</v>
      </c>
      <c r="DV377" s="22">
        <v>0</v>
      </c>
      <c r="DW377" s="22">
        <v>0</v>
      </c>
      <c r="DX377" s="315">
        <v>-1060407.9200000002</v>
      </c>
      <c r="DY377" s="22">
        <v>0</v>
      </c>
      <c r="DZ377" s="22">
        <v>0</v>
      </c>
      <c r="EA377" s="22">
        <v>0</v>
      </c>
      <c r="EB377" s="22">
        <v>0</v>
      </c>
      <c r="EC377" s="22">
        <v>0</v>
      </c>
      <c r="ED377" s="22">
        <v>0</v>
      </c>
      <c r="EE377" s="22">
        <v>0</v>
      </c>
      <c r="EF377" s="22">
        <v>0</v>
      </c>
      <c r="EG377" s="22">
        <v>0</v>
      </c>
      <c r="EH377" s="22">
        <v>0</v>
      </c>
      <c r="EI377" s="22">
        <v>0</v>
      </c>
    </row>
    <row r="378" spans="1:139" x14ac:dyDescent="0.2">
      <c r="B378" s="90" t="s">
        <v>289</v>
      </c>
      <c r="C378" s="91"/>
      <c r="D378" s="22">
        <v>0</v>
      </c>
      <c r="E378" s="22">
        <v>0</v>
      </c>
      <c r="F378" s="22">
        <v>0</v>
      </c>
      <c r="G378" s="22">
        <v>0</v>
      </c>
      <c r="H378" s="22">
        <v>0</v>
      </c>
      <c r="I378" s="22">
        <v>0</v>
      </c>
      <c r="J378" s="22">
        <v>0</v>
      </c>
      <c r="K378" s="22">
        <v>0</v>
      </c>
      <c r="L378" s="22">
        <v>0</v>
      </c>
      <c r="M378" s="22">
        <v>0</v>
      </c>
      <c r="N378" s="22">
        <v>0</v>
      </c>
      <c r="O378" s="22">
        <v>0</v>
      </c>
      <c r="P378" s="22">
        <v>0</v>
      </c>
      <c r="Q378" s="22">
        <v>0</v>
      </c>
      <c r="R378" s="22">
        <v>0</v>
      </c>
      <c r="S378" s="22">
        <v>0</v>
      </c>
      <c r="T378" s="22">
        <v>0</v>
      </c>
      <c r="U378" s="22">
        <v>0</v>
      </c>
      <c r="V378" s="22">
        <v>0</v>
      </c>
      <c r="W378" s="22">
        <v>0</v>
      </c>
      <c r="X378" s="22">
        <v>0</v>
      </c>
      <c r="Y378" s="22">
        <v>0</v>
      </c>
      <c r="Z378" s="22">
        <v>0</v>
      </c>
      <c r="AA378" s="22">
        <v>0</v>
      </c>
      <c r="AB378" s="22">
        <v>0</v>
      </c>
      <c r="AC378" s="22">
        <v>0</v>
      </c>
      <c r="AD378" s="22">
        <v>0</v>
      </c>
      <c r="AE378" s="22">
        <v>0</v>
      </c>
      <c r="AF378" s="22">
        <v>0</v>
      </c>
      <c r="AG378" s="22">
        <v>0</v>
      </c>
      <c r="AH378" s="22">
        <v>0</v>
      </c>
      <c r="AI378" s="22">
        <v>0</v>
      </c>
      <c r="AJ378" s="22">
        <v>0</v>
      </c>
      <c r="AK378" s="22">
        <v>0</v>
      </c>
      <c r="AL378" s="22">
        <v>0</v>
      </c>
      <c r="AM378" s="22">
        <v>0</v>
      </c>
      <c r="AN378" s="22">
        <v>0</v>
      </c>
      <c r="AO378" s="22">
        <v>0</v>
      </c>
      <c r="AP378" s="22">
        <v>0</v>
      </c>
      <c r="AQ378" s="22">
        <v>0</v>
      </c>
      <c r="AR378" s="22">
        <v>0</v>
      </c>
      <c r="AS378" s="22">
        <v>0</v>
      </c>
      <c r="AT378" s="22">
        <v>0</v>
      </c>
      <c r="AU378" s="22">
        <v>0</v>
      </c>
      <c r="AV378" s="22">
        <v>0</v>
      </c>
      <c r="AW378" s="22">
        <v>0</v>
      </c>
      <c r="AX378" s="22">
        <v>0</v>
      </c>
      <c r="AY378" s="22">
        <v>0</v>
      </c>
      <c r="AZ378" s="22">
        <v>0</v>
      </c>
      <c r="BA378" s="22">
        <v>0</v>
      </c>
      <c r="BB378" s="22">
        <v>0</v>
      </c>
      <c r="BC378" s="22">
        <v>0</v>
      </c>
      <c r="BD378" s="22">
        <v>0</v>
      </c>
      <c r="BE378" s="22">
        <v>0</v>
      </c>
      <c r="BF378" s="22">
        <v>0</v>
      </c>
      <c r="BG378" s="22">
        <v>0</v>
      </c>
      <c r="BH378" s="22">
        <v>0</v>
      </c>
      <c r="BI378" s="22">
        <v>0</v>
      </c>
      <c r="BJ378" s="22">
        <v>0</v>
      </c>
      <c r="BK378" s="22">
        <v>0</v>
      </c>
      <c r="BL378" s="22">
        <v>0</v>
      </c>
      <c r="BM378" s="22">
        <v>0</v>
      </c>
      <c r="BN378" s="22">
        <v>0</v>
      </c>
      <c r="BO378" s="22">
        <v>0</v>
      </c>
      <c r="BP378" s="22">
        <v>0</v>
      </c>
      <c r="BQ378" s="22">
        <v>0</v>
      </c>
      <c r="BR378" s="22">
        <v>0</v>
      </c>
      <c r="BS378" s="22">
        <v>0</v>
      </c>
      <c r="BT378" s="22">
        <v>0</v>
      </c>
      <c r="BU378" s="22">
        <v>0</v>
      </c>
      <c r="BV378" s="22">
        <v>0</v>
      </c>
      <c r="BW378" s="22">
        <v>0</v>
      </c>
      <c r="BX378" s="22">
        <v>0</v>
      </c>
      <c r="BY378" s="22">
        <v>0</v>
      </c>
      <c r="BZ378" s="22">
        <v>0</v>
      </c>
      <c r="CA378" s="22">
        <v>0</v>
      </c>
      <c r="CB378" s="22">
        <v>0</v>
      </c>
      <c r="CC378" s="22">
        <v>0</v>
      </c>
      <c r="CD378" s="22">
        <v>0</v>
      </c>
      <c r="CE378" s="22">
        <v>0</v>
      </c>
      <c r="CF378" s="22">
        <v>0</v>
      </c>
      <c r="CG378" s="22">
        <v>0</v>
      </c>
      <c r="CH378" s="22">
        <v>0</v>
      </c>
      <c r="CI378" s="22">
        <v>0</v>
      </c>
      <c r="CJ378" s="22">
        <v>0</v>
      </c>
      <c r="CK378" s="22">
        <v>0</v>
      </c>
      <c r="CL378" s="22">
        <v>0</v>
      </c>
      <c r="CM378" s="22">
        <v>0</v>
      </c>
      <c r="CN378" s="22">
        <v>0</v>
      </c>
      <c r="CO378" s="22">
        <v>0</v>
      </c>
      <c r="CP378" s="22">
        <v>0</v>
      </c>
      <c r="CQ378" s="22">
        <v>0</v>
      </c>
      <c r="CR378" s="22">
        <v>0</v>
      </c>
      <c r="CS378" s="22">
        <v>-711156.30399474851</v>
      </c>
      <c r="CT378" s="22">
        <v>0</v>
      </c>
      <c r="CU378" s="22">
        <v>0</v>
      </c>
      <c r="CV378" s="22">
        <v>0</v>
      </c>
      <c r="CW378" s="22">
        <v>0</v>
      </c>
      <c r="CX378" s="22">
        <v>0</v>
      </c>
      <c r="CY378" s="22">
        <v>0</v>
      </c>
      <c r="CZ378" s="22">
        <v>0</v>
      </c>
      <c r="DA378" s="22">
        <v>0</v>
      </c>
      <c r="DB378" s="22">
        <v>0</v>
      </c>
      <c r="DC378" s="22">
        <v>0</v>
      </c>
      <c r="DD378" s="22">
        <v>0</v>
      </c>
      <c r="DE378" s="22">
        <v>0</v>
      </c>
      <c r="DF378" s="22">
        <v>0</v>
      </c>
      <c r="DG378" s="22">
        <v>0</v>
      </c>
      <c r="DH378" s="22">
        <v>0</v>
      </c>
      <c r="DI378" s="22">
        <v>0</v>
      </c>
      <c r="DJ378" s="22">
        <v>0</v>
      </c>
      <c r="DK378" s="22">
        <v>0</v>
      </c>
      <c r="DL378" s="22">
        <v>37670.720000000016</v>
      </c>
      <c r="DM378" s="22">
        <v>0</v>
      </c>
      <c r="DN378" s="22">
        <v>0</v>
      </c>
      <c r="DO378" s="22">
        <v>0</v>
      </c>
      <c r="DP378" s="22">
        <v>0</v>
      </c>
      <c r="DQ378" s="22">
        <v>0</v>
      </c>
      <c r="DR378" s="22">
        <v>0</v>
      </c>
      <c r="DS378" s="22">
        <v>0</v>
      </c>
      <c r="DT378" s="22">
        <v>0</v>
      </c>
      <c r="DU378" s="22">
        <v>0</v>
      </c>
      <c r="DV378" s="22">
        <v>0</v>
      </c>
      <c r="DW378" s="22">
        <v>0</v>
      </c>
      <c r="DX378" s="315">
        <v>0</v>
      </c>
      <c r="DY378" s="22">
        <v>0</v>
      </c>
      <c r="DZ378" s="22">
        <v>0</v>
      </c>
      <c r="EA378" s="22">
        <v>0</v>
      </c>
      <c r="EB378" s="22">
        <v>0</v>
      </c>
      <c r="EC378" s="22">
        <v>0</v>
      </c>
      <c r="ED378" s="22">
        <v>0</v>
      </c>
      <c r="EE378" s="22">
        <v>0</v>
      </c>
      <c r="EF378" s="22">
        <v>0</v>
      </c>
      <c r="EG378" s="22">
        <v>0</v>
      </c>
      <c r="EH378" s="22">
        <v>0</v>
      </c>
      <c r="EI378" s="22">
        <v>0</v>
      </c>
    </row>
    <row r="379" spans="1:139" x14ac:dyDescent="0.2">
      <c r="B379" s="92" t="s">
        <v>234</v>
      </c>
      <c r="C379" s="91"/>
      <c r="D379" s="22">
        <v>0</v>
      </c>
      <c r="E379" s="22">
        <v>0</v>
      </c>
      <c r="F379" s="22">
        <v>0</v>
      </c>
      <c r="G379" s="22">
        <v>0</v>
      </c>
      <c r="H379" s="22">
        <v>0</v>
      </c>
      <c r="I379" s="22">
        <v>0</v>
      </c>
      <c r="J379" s="22">
        <v>0</v>
      </c>
      <c r="K379" s="22">
        <v>0</v>
      </c>
      <c r="L379" s="22">
        <v>0</v>
      </c>
      <c r="M379" s="22">
        <v>0</v>
      </c>
      <c r="N379" s="22">
        <v>0</v>
      </c>
      <c r="O379" s="22">
        <v>0</v>
      </c>
      <c r="P379" s="22">
        <v>0</v>
      </c>
      <c r="Q379" s="22">
        <v>0</v>
      </c>
      <c r="R379" s="22">
        <v>0</v>
      </c>
      <c r="S379" s="22">
        <v>0</v>
      </c>
      <c r="T379" s="22">
        <v>0</v>
      </c>
      <c r="U379" s="22">
        <v>0</v>
      </c>
      <c r="V379" s="22">
        <v>0</v>
      </c>
      <c r="W379" s="22">
        <v>0</v>
      </c>
      <c r="X379" s="22">
        <v>0</v>
      </c>
      <c r="Y379" s="22">
        <v>0</v>
      </c>
      <c r="Z379" s="22">
        <v>0</v>
      </c>
      <c r="AA379" s="22">
        <v>0</v>
      </c>
      <c r="AB379" s="22">
        <v>0</v>
      </c>
      <c r="AC379" s="22">
        <v>0</v>
      </c>
      <c r="AD379" s="22">
        <v>0</v>
      </c>
      <c r="AE379" s="22">
        <v>0</v>
      </c>
      <c r="AF379" s="22">
        <v>0</v>
      </c>
      <c r="AG379" s="22">
        <v>0</v>
      </c>
      <c r="AH379" s="22">
        <v>0</v>
      </c>
      <c r="AI379" s="22">
        <v>0</v>
      </c>
      <c r="AJ379" s="22">
        <v>0</v>
      </c>
      <c r="AK379" s="22">
        <v>0</v>
      </c>
      <c r="AL379" s="22">
        <v>0</v>
      </c>
      <c r="AM379" s="22">
        <v>0</v>
      </c>
      <c r="AN379" s="22">
        <v>0</v>
      </c>
      <c r="AO379" s="22">
        <v>0</v>
      </c>
      <c r="AP379" s="22">
        <v>0</v>
      </c>
      <c r="AQ379" s="22">
        <v>0</v>
      </c>
      <c r="AR379" s="22">
        <v>0</v>
      </c>
      <c r="AS379" s="22">
        <v>0</v>
      </c>
      <c r="AT379" s="22">
        <v>0</v>
      </c>
      <c r="AU379" s="22">
        <v>0</v>
      </c>
      <c r="AV379" s="22">
        <v>0</v>
      </c>
      <c r="AW379" s="22">
        <v>0</v>
      </c>
      <c r="AX379" s="22">
        <v>0</v>
      </c>
      <c r="AY379" s="22">
        <v>0</v>
      </c>
      <c r="AZ379" s="22">
        <v>0</v>
      </c>
      <c r="BA379" s="22">
        <v>0</v>
      </c>
      <c r="BB379" s="22">
        <v>0</v>
      </c>
      <c r="BC379" s="22">
        <v>0</v>
      </c>
      <c r="BD379" s="22">
        <v>0</v>
      </c>
      <c r="BE379" s="22">
        <v>0</v>
      </c>
      <c r="BF379" s="22">
        <v>0</v>
      </c>
      <c r="BG379" s="22">
        <v>0</v>
      </c>
      <c r="BH379" s="22">
        <v>0</v>
      </c>
      <c r="BI379" s="22">
        <v>0</v>
      </c>
      <c r="BJ379" s="22">
        <v>0</v>
      </c>
      <c r="BK379" s="22">
        <v>0</v>
      </c>
      <c r="BL379" s="22">
        <v>0</v>
      </c>
      <c r="BM379" s="22">
        <v>0</v>
      </c>
      <c r="BN379" s="22">
        <v>0</v>
      </c>
      <c r="BO379" s="22">
        <v>0</v>
      </c>
      <c r="BP379" s="22">
        <v>0</v>
      </c>
      <c r="BQ379" s="22">
        <v>0</v>
      </c>
      <c r="BR379" s="22">
        <v>0</v>
      </c>
      <c r="BS379" s="22">
        <v>0</v>
      </c>
      <c r="BT379" s="22">
        <v>0</v>
      </c>
      <c r="BU379" s="22">
        <v>0</v>
      </c>
      <c r="BV379" s="22">
        <v>0</v>
      </c>
      <c r="BW379" s="22">
        <v>0</v>
      </c>
      <c r="BX379" s="22">
        <v>0</v>
      </c>
      <c r="BY379" s="22">
        <v>0</v>
      </c>
      <c r="BZ379" s="22">
        <v>0</v>
      </c>
      <c r="CA379" s="22">
        <v>0</v>
      </c>
      <c r="CB379" s="22">
        <v>0</v>
      </c>
      <c r="CC379" s="22">
        <v>0</v>
      </c>
      <c r="CD379" s="22">
        <v>0</v>
      </c>
      <c r="CE379" s="22">
        <v>0</v>
      </c>
      <c r="CF379" s="22">
        <v>0</v>
      </c>
      <c r="CG379" s="22">
        <v>0</v>
      </c>
      <c r="CH379" s="22">
        <v>0</v>
      </c>
      <c r="CI379" s="22">
        <v>0</v>
      </c>
      <c r="CJ379" s="22">
        <v>0</v>
      </c>
      <c r="CK379" s="22">
        <v>0</v>
      </c>
      <c r="CL379" s="22">
        <v>0</v>
      </c>
      <c r="CM379" s="22">
        <v>0</v>
      </c>
      <c r="CN379" s="22">
        <v>0</v>
      </c>
      <c r="CO379" s="22">
        <v>0</v>
      </c>
      <c r="CP379" s="22">
        <v>0</v>
      </c>
      <c r="CQ379" s="22">
        <v>0</v>
      </c>
      <c r="CR379" s="22">
        <v>0</v>
      </c>
      <c r="CS379" s="22">
        <v>0</v>
      </c>
      <c r="CT379" s="22">
        <v>0</v>
      </c>
      <c r="CU379" s="22">
        <v>0</v>
      </c>
      <c r="CV379" s="22">
        <v>0</v>
      </c>
      <c r="CW379" s="22">
        <v>0</v>
      </c>
      <c r="CX379" s="22">
        <v>0</v>
      </c>
      <c r="CY379" s="22">
        <v>0</v>
      </c>
      <c r="CZ379" s="22">
        <v>310.59011971048091</v>
      </c>
      <c r="DA379" s="22">
        <v>0</v>
      </c>
      <c r="DB379" s="22">
        <v>0</v>
      </c>
      <c r="DC379" s="22">
        <v>0</v>
      </c>
      <c r="DD379" s="22">
        <v>0</v>
      </c>
      <c r="DE379" s="22">
        <v>0</v>
      </c>
      <c r="DF379" s="22">
        <v>0</v>
      </c>
      <c r="DG379" s="22">
        <v>0</v>
      </c>
      <c r="DH379" s="22">
        <v>0</v>
      </c>
      <c r="DI379" s="22">
        <v>0</v>
      </c>
      <c r="DJ379" s="22">
        <v>0</v>
      </c>
      <c r="DK379" s="22">
        <v>0</v>
      </c>
      <c r="DL379" s="22">
        <v>0</v>
      </c>
      <c r="DM379" s="22">
        <v>0</v>
      </c>
      <c r="DN379" s="22">
        <v>0</v>
      </c>
      <c r="DO379" s="22">
        <v>0</v>
      </c>
      <c r="DP379" s="22">
        <v>0</v>
      </c>
      <c r="DQ379" s="22">
        <v>0</v>
      </c>
      <c r="DR379" s="22">
        <v>0</v>
      </c>
      <c r="DS379" s="22">
        <v>0</v>
      </c>
      <c r="DT379" s="22">
        <v>0</v>
      </c>
      <c r="DU379" s="22">
        <v>0</v>
      </c>
      <c r="DV379" s="22">
        <v>0</v>
      </c>
      <c r="DW379" s="22">
        <v>0</v>
      </c>
      <c r="DX379" s="22">
        <v>0</v>
      </c>
      <c r="DY379" s="22">
        <v>0</v>
      </c>
      <c r="DZ379" s="22">
        <v>0</v>
      </c>
      <c r="EA379" s="22">
        <v>0</v>
      </c>
      <c r="EB379" s="22">
        <v>0</v>
      </c>
      <c r="EC379" s="22">
        <v>0</v>
      </c>
      <c r="ED379" s="22">
        <v>0</v>
      </c>
      <c r="EE379" s="22">
        <v>0</v>
      </c>
      <c r="EF379" s="22">
        <v>0</v>
      </c>
      <c r="EG379" s="22">
        <v>0</v>
      </c>
      <c r="EH379" s="22">
        <v>0</v>
      </c>
      <c r="EI379" s="22">
        <v>0</v>
      </c>
    </row>
    <row r="380" spans="1:139" x14ac:dyDescent="0.2">
      <c r="B380" s="90" t="s">
        <v>290</v>
      </c>
      <c r="C380" s="91"/>
      <c r="D380" s="22">
        <v>0</v>
      </c>
      <c r="E380" s="22">
        <v>0</v>
      </c>
      <c r="F380" s="22">
        <v>0</v>
      </c>
      <c r="G380" s="22">
        <v>0</v>
      </c>
      <c r="H380" s="22">
        <v>0</v>
      </c>
      <c r="I380" s="22">
        <v>0</v>
      </c>
      <c r="J380" s="22">
        <v>0</v>
      </c>
      <c r="K380" s="22">
        <v>0</v>
      </c>
      <c r="L380" s="22">
        <v>0</v>
      </c>
      <c r="M380" s="22">
        <v>0</v>
      </c>
      <c r="N380" s="22">
        <v>0</v>
      </c>
      <c r="O380" s="22">
        <v>0</v>
      </c>
      <c r="P380" s="22">
        <v>0</v>
      </c>
      <c r="Q380" s="22">
        <v>0</v>
      </c>
      <c r="R380" s="22">
        <v>0</v>
      </c>
      <c r="S380" s="22">
        <v>0</v>
      </c>
      <c r="T380" s="22">
        <v>0</v>
      </c>
      <c r="U380" s="22">
        <v>0</v>
      </c>
      <c r="V380" s="22">
        <v>0</v>
      </c>
      <c r="W380" s="22">
        <v>0</v>
      </c>
      <c r="X380" s="22">
        <v>0</v>
      </c>
      <c r="Y380" s="22">
        <v>0</v>
      </c>
      <c r="Z380" s="22">
        <v>0</v>
      </c>
      <c r="AA380" s="22">
        <v>0</v>
      </c>
      <c r="AB380" s="22">
        <v>0</v>
      </c>
      <c r="AC380" s="22">
        <v>0</v>
      </c>
      <c r="AD380" s="22">
        <v>0</v>
      </c>
      <c r="AE380" s="22">
        <v>0</v>
      </c>
      <c r="AF380" s="22">
        <v>0</v>
      </c>
      <c r="AG380" s="22">
        <v>0</v>
      </c>
      <c r="AH380" s="22">
        <v>0</v>
      </c>
      <c r="AI380" s="22">
        <v>0</v>
      </c>
      <c r="AJ380" s="22">
        <v>0</v>
      </c>
      <c r="AK380" s="22">
        <v>0</v>
      </c>
      <c r="AL380" s="22">
        <v>0</v>
      </c>
      <c r="AM380" s="22">
        <v>0</v>
      </c>
      <c r="AN380" s="22">
        <v>0</v>
      </c>
      <c r="AO380" s="22">
        <v>0</v>
      </c>
      <c r="AP380" s="22">
        <v>0</v>
      </c>
      <c r="AQ380" s="22">
        <v>0</v>
      </c>
      <c r="AR380" s="22">
        <v>0</v>
      </c>
      <c r="AS380" s="22">
        <v>0</v>
      </c>
      <c r="AT380" s="22">
        <v>0</v>
      </c>
      <c r="AU380" s="22">
        <v>0</v>
      </c>
      <c r="AV380" s="22">
        <v>0</v>
      </c>
      <c r="AW380" s="22">
        <v>0</v>
      </c>
      <c r="AX380" s="22">
        <v>0</v>
      </c>
      <c r="AY380" s="22">
        <v>0</v>
      </c>
      <c r="AZ380" s="22">
        <v>0</v>
      </c>
      <c r="BA380" s="22">
        <v>0</v>
      </c>
      <c r="BB380" s="22">
        <v>0</v>
      </c>
      <c r="BC380" s="22">
        <v>0</v>
      </c>
      <c r="BD380" s="22">
        <v>0</v>
      </c>
      <c r="BE380" s="22">
        <v>0</v>
      </c>
      <c r="BF380" s="22">
        <v>0</v>
      </c>
      <c r="BG380" s="22">
        <v>0</v>
      </c>
      <c r="BH380" s="22">
        <v>0</v>
      </c>
      <c r="BI380" s="22">
        <v>0</v>
      </c>
      <c r="BJ380" s="22">
        <v>0</v>
      </c>
      <c r="BK380" s="22">
        <v>0</v>
      </c>
      <c r="BL380" s="22">
        <v>0</v>
      </c>
      <c r="BM380" s="22">
        <v>0</v>
      </c>
      <c r="BN380" s="22">
        <v>0</v>
      </c>
      <c r="BO380" s="22">
        <v>0</v>
      </c>
      <c r="BP380" s="22">
        <v>0</v>
      </c>
      <c r="BQ380" s="22">
        <v>0</v>
      </c>
      <c r="BR380" s="22">
        <v>0</v>
      </c>
      <c r="BS380" s="22">
        <v>0</v>
      </c>
      <c r="BT380" s="22">
        <v>0</v>
      </c>
      <c r="BU380" s="22">
        <v>0</v>
      </c>
      <c r="BV380" s="22">
        <v>0</v>
      </c>
      <c r="BW380" s="22">
        <v>0</v>
      </c>
      <c r="BX380" s="22">
        <v>0</v>
      </c>
      <c r="BY380" s="22">
        <v>0</v>
      </c>
      <c r="BZ380" s="22">
        <v>0</v>
      </c>
      <c r="CA380" s="22">
        <v>0</v>
      </c>
      <c r="CB380" s="22">
        <v>0</v>
      </c>
      <c r="CC380" s="22">
        <v>0</v>
      </c>
      <c r="CD380" s="22">
        <v>0</v>
      </c>
      <c r="CE380" s="22">
        <v>0</v>
      </c>
      <c r="CF380" s="22">
        <v>0</v>
      </c>
      <c r="CG380" s="22">
        <v>0</v>
      </c>
      <c r="CH380" s="22">
        <v>0</v>
      </c>
      <c r="CI380" s="22">
        <v>0</v>
      </c>
      <c r="CJ380" s="22">
        <v>0</v>
      </c>
      <c r="CK380" s="22">
        <v>0</v>
      </c>
      <c r="CL380" s="22">
        <v>0</v>
      </c>
      <c r="CM380" s="22">
        <v>0</v>
      </c>
      <c r="CN380" s="22">
        <v>0</v>
      </c>
      <c r="CO380" s="22">
        <v>0</v>
      </c>
      <c r="CP380" s="22">
        <v>0</v>
      </c>
      <c r="CQ380" s="22">
        <v>0</v>
      </c>
      <c r="CR380" s="22">
        <v>0</v>
      </c>
      <c r="CS380" s="22">
        <v>0</v>
      </c>
      <c r="CT380" s="22">
        <v>0</v>
      </c>
      <c r="CU380" s="22">
        <v>0</v>
      </c>
      <c r="CV380" s="22">
        <v>0</v>
      </c>
      <c r="CW380" s="22">
        <v>0</v>
      </c>
      <c r="CX380" s="22">
        <v>0</v>
      </c>
      <c r="CY380" s="22">
        <v>0</v>
      </c>
      <c r="CZ380" s="22">
        <v>0</v>
      </c>
      <c r="DA380" s="22">
        <v>0</v>
      </c>
      <c r="DB380" s="22">
        <v>0</v>
      </c>
      <c r="DC380" s="22">
        <v>0</v>
      </c>
      <c r="DD380" s="22">
        <v>0</v>
      </c>
      <c r="DE380" s="22">
        <v>0</v>
      </c>
      <c r="DF380" s="22">
        <v>0</v>
      </c>
      <c r="DG380" s="22">
        <v>0</v>
      </c>
      <c r="DH380" s="22">
        <v>0</v>
      </c>
      <c r="DI380" s="22">
        <v>0</v>
      </c>
      <c r="DJ380" s="22">
        <v>0</v>
      </c>
      <c r="DK380" s="22">
        <v>0</v>
      </c>
      <c r="DL380" s="22">
        <v>0</v>
      </c>
      <c r="DM380" s="22">
        <v>0</v>
      </c>
      <c r="DN380" s="22">
        <v>0</v>
      </c>
      <c r="DO380" s="22">
        <v>0</v>
      </c>
      <c r="DP380" s="22">
        <v>0</v>
      </c>
      <c r="DQ380" s="22">
        <v>0</v>
      </c>
      <c r="DR380" s="22">
        <v>0</v>
      </c>
      <c r="DS380" s="22">
        <v>0</v>
      </c>
      <c r="DT380" s="22">
        <v>0</v>
      </c>
      <c r="DU380" s="22">
        <v>0</v>
      </c>
      <c r="DV380" s="22">
        <v>0</v>
      </c>
      <c r="DW380" s="22">
        <v>0</v>
      </c>
      <c r="DX380" s="22">
        <v>0</v>
      </c>
      <c r="DY380" s="22">
        <v>0</v>
      </c>
      <c r="DZ380" s="22">
        <v>0</v>
      </c>
      <c r="EA380" s="22">
        <v>0</v>
      </c>
      <c r="EB380" s="22">
        <v>0</v>
      </c>
      <c r="EC380" s="22">
        <v>0</v>
      </c>
      <c r="ED380" s="22">
        <v>0</v>
      </c>
      <c r="EE380" s="22">
        <v>0</v>
      </c>
      <c r="EF380" s="22">
        <v>0</v>
      </c>
      <c r="EG380" s="22">
        <v>0</v>
      </c>
      <c r="EH380" s="22">
        <v>0</v>
      </c>
      <c r="EI380" s="22">
        <v>0</v>
      </c>
    </row>
    <row r="381" spans="1:139" x14ac:dyDescent="0.2">
      <c r="B381" s="90" t="s">
        <v>151</v>
      </c>
      <c r="D381" s="22">
        <v>0</v>
      </c>
      <c r="E381" s="22">
        <v>0</v>
      </c>
      <c r="F381" s="22">
        <v>0</v>
      </c>
      <c r="G381" s="22">
        <v>0</v>
      </c>
      <c r="H381" s="22">
        <v>0</v>
      </c>
      <c r="I381" s="22">
        <v>0</v>
      </c>
      <c r="J381" s="22">
        <v>0</v>
      </c>
      <c r="K381" s="22">
        <v>0</v>
      </c>
      <c r="L381" s="22">
        <v>0</v>
      </c>
      <c r="M381" s="22">
        <v>0</v>
      </c>
      <c r="N381" s="22">
        <v>0</v>
      </c>
      <c r="O381" s="22">
        <v>0</v>
      </c>
      <c r="P381" s="22">
        <v>0</v>
      </c>
      <c r="Q381" s="22">
        <v>0</v>
      </c>
      <c r="R381" s="22">
        <v>0</v>
      </c>
      <c r="S381" s="22">
        <v>0</v>
      </c>
      <c r="T381" s="22">
        <v>0</v>
      </c>
      <c r="U381" s="22">
        <v>0</v>
      </c>
      <c r="V381" s="22">
        <v>0</v>
      </c>
      <c r="W381" s="22">
        <v>0</v>
      </c>
      <c r="X381" s="22">
        <v>0</v>
      </c>
      <c r="Y381" s="22">
        <v>0</v>
      </c>
      <c r="Z381" s="22">
        <v>0</v>
      </c>
      <c r="AA381" s="22">
        <v>0</v>
      </c>
      <c r="AB381" s="22">
        <v>0</v>
      </c>
      <c r="AC381" s="22">
        <v>0</v>
      </c>
      <c r="AD381" s="22">
        <v>0</v>
      </c>
      <c r="AE381" s="22">
        <v>0</v>
      </c>
      <c r="AF381" s="22">
        <v>0</v>
      </c>
      <c r="AG381" s="22">
        <v>0</v>
      </c>
      <c r="AH381" s="22">
        <v>0</v>
      </c>
      <c r="AI381" s="22">
        <v>0</v>
      </c>
      <c r="AJ381" s="22">
        <v>0</v>
      </c>
      <c r="AK381" s="22">
        <v>0</v>
      </c>
      <c r="AL381" s="22">
        <v>0</v>
      </c>
      <c r="AM381" s="22">
        <v>0</v>
      </c>
      <c r="AN381" s="22">
        <v>0</v>
      </c>
      <c r="AO381" s="22">
        <v>0</v>
      </c>
      <c r="AP381" s="22">
        <v>0</v>
      </c>
      <c r="AQ381" s="22">
        <v>0</v>
      </c>
      <c r="AR381" s="22">
        <v>0</v>
      </c>
      <c r="AS381" s="22">
        <v>0</v>
      </c>
      <c r="AT381" s="22">
        <v>0</v>
      </c>
      <c r="AU381" s="22">
        <v>0</v>
      </c>
      <c r="AV381" s="22">
        <v>0</v>
      </c>
      <c r="AW381" s="22">
        <v>0</v>
      </c>
      <c r="AX381" s="22">
        <v>0</v>
      </c>
      <c r="AY381" s="22">
        <v>0</v>
      </c>
      <c r="AZ381" s="22">
        <v>0</v>
      </c>
      <c r="BA381" s="22">
        <v>0</v>
      </c>
      <c r="BB381" s="22">
        <v>0</v>
      </c>
      <c r="BC381" s="22">
        <v>0</v>
      </c>
      <c r="BD381" s="22">
        <v>0</v>
      </c>
      <c r="BE381" s="22">
        <v>0</v>
      </c>
      <c r="BF381" s="22">
        <v>0</v>
      </c>
      <c r="BG381" s="22">
        <v>0</v>
      </c>
      <c r="BH381" s="22">
        <v>0</v>
      </c>
      <c r="BI381" s="22">
        <v>0</v>
      </c>
      <c r="BJ381" s="22">
        <v>0</v>
      </c>
      <c r="BK381" s="22">
        <v>0</v>
      </c>
      <c r="BL381" s="22">
        <v>0</v>
      </c>
      <c r="BM381" s="22">
        <v>0</v>
      </c>
      <c r="BN381" s="22">
        <v>0</v>
      </c>
      <c r="BO381" s="22">
        <v>0</v>
      </c>
      <c r="BP381" s="22">
        <v>6374.43</v>
      </c>
      <c r="BQ381" s="22">
        <v>5780.64</v>
      </c>
      <c r="BR381" s="22">
        <v>5788.23</v>
      </c>
      <c r="BS381" s="22">
        <v>5652.29</v>
      </c>
      <c r="BT381" s="22">
        <v>5645.32</v>
      </c>
      <c r="BU381" s="22">
        <v>5942.38</v>
      </c>
      <c r="BV381" s="22">
        <v>5335.37</v>
      </c>
      <c r="BW381" s="22">
        <v>5791.46</v>
      </c>
      <c r="BX381" s="22">
        <v>5835.77</v>
      </c>
      <c r="BY381" s="22">
        <v>6223.97</v>
      </c>
      <c r="BZ381" s="22">
        <v>5559.11</v>
      </c>
      <c r="CA381" s="22">
        <v>5706.48</v>
      </c>
      <c r="CB381" s="22">
        <v>28280.91</v>
      </c>
      <c r="CC381" s="22">
        <v>24192.31</v>
      </c>
      <c r="CD381" s="22">
        <v>24855.35</v>
      </c>
      <c r="CE381" s="22">
        <v>26707.79</v>
      </c>
      <c r="CF381" s="22">
        <v>27211.22</v>
      </c>
      <c r="CG381" s="22">
        <v>25839.47</v>
      </c>
      <c r="CH381" s="22">
        <v>23680.39</v>
      </c>
      <c r="CI381" s="22">
        <v>27821.5</v>
      </c>
      <c r="CJ381" s="22">
        <v>23661.01</v>
      </c>
      <c r="CK381" s="22">
        <v>24454.25</v>
      </c>
      <c r="CL381" s="22">
        <v>26889.59</v>
      </c>
      <c r="CM381" s="22">
        <v>21692.29</v>
      </c>
      <c r="CN381" s="22">
        <v>-82964.47</v>
      </c>
      <c r="CO381" s="22">
        <v>-66006.95</v>
      </c>
      <c r="CP381" s="22">
        <v>-81764.58</v>
      </c>
      <c r="CQ381" s="22">
        <v>-81607.06</v>
      </c>
      <c r="CR381" s="22">
        <v>-67855.97</v>
      </c>
      <c r="CS381" s="22">
        <v>-86698.11</v>
      </c>
      <c r="CT381" s="22">
        <v>-79950.06</v>
      </c>
      <c r="CU381" s="22">
        <v>-82349.569999999992</v>
      </c>
      <c r="CV381" s="22">
        <v>13043.06</v>
      </c>
      <c r="CW381" s="22">
        <v>-9937.94</v>
      </c>
      <c r="CX381" s="22">
        <v>-1600.3</v>
      </c>
      <c r="CY381" s="22">
        <v>0</v>
      </c>
      <c r="CZ381" s="22">
        <v>-205094.34</v>
      </c>
      <c r="DA381" s="22">
        <v>-168268.09</v>
      </c>
      <c r="DB381" s="22">
        <v>-174477.43</v>
      </c>
      <c r="DC381" s="22">
        <v>-194674.94</v>
      </c>
      <c r="DD381" s="22">
        <v>-167103.32999999999</v>
      </c>
      <c r="DE381" s="22">
        <v>-186865.77</v>
      </c>
      <c r="DF381" s="22">
        <v>-181724.49</v>
      </c>
      <c r="DG381" s="22">
        <v>-183288.37</v>
      </c>
      <c r="DH381" s="22">
        <v>-190473.25</v>
      </c>
      <c r="DI381" s="22">
        <v>-185139.27</v>
      </c>
      <c r="DJ381" s="22">
        <v>-186718.7</v>
      </c>
      <c r="DK381" s="22">
        <v>-192932.89</v>
      </c>
      <c r="DL381" s="22">
        <v>-285765.80000000005</v>
      </c>
      <c r="DM381" s="22">
        <v>-234961.15</v>
      </c>
      <c r="DN381" s="22">
        <v>-261389.4</v>
      </c>
      <c r="DO381" s="22">
        <v>-297172.93</v>
      </c>
      <c r="DP381" s="22">
        <v>-246872.3</v>
      </c>
      <c r="DQ381" s="22">
        <v>-266181.40000000002</v>
      </c>
      <c r="DR381" s="22">
        <v>-291793.40999999997</v>
      </c>
      <c r="DS381" s="22">
        <v>-260829.76</v>
      </c>
      <c r="DT381" s="315">
        <f>-'FPC Sch 10&amp;31'!C44-'FPC Sch 10&amp;31'!C46-'FPC Sch 10&amp;31'!D44-'FPC Sch 10&amp;31'!D46</f>
        <v>-254661.09</v>
      </c>
      <c r="DU381" s="315">
        <f>-'FPC Sch 10&amp;31'!E44</f>
        <v>-288567.71000000002</v>
      </c>
      <c r="DV381" s="315">
        <f>-'FPC Sch 10&amp;31'!F44</f>
        <v>-292358.25</v>
      </c>
      <c r="DW381" s="315">
        <f>-'FPC Sch 10&amp;31'!G44</f>
        <v>-261066.41</v>
      </c>
      <c r="DX381" s="315">
        <f>-'FPC Sch 10&amp;31'!H44</f>
        <v>217197.01</v>
      </c>
      <c r="DY381" s="315">
        <f>-'FPC Sch 10&amp;31'!I44</f>
        <v>25806.05</v>
      </c>
      <c r="DZ381" s="315">
        <f>-'FPC Sch 10&amp;31'!J44</f>
        <v>100284.04</v>
      </c>
      <c r="EA381" s="315">
        <f>-'FPC Sch 10&amp;31'!K44</f>
        <v>121819.64</v>
      </c>
      <c r="EB381" s="315">
        <f>-'FPC Sch 10&amp;31'!L44</f>
        <v>112807.69</v>
      </c>
      <c r="EC381" s="315">
        <f>-'FPC Sch 10&amp;31'!M44</f>
        <v>98578.81</v>
      </c>
      <c r="ED381" s="315">
        <f>-'FPC Sch 10&amp;31'!N44</f>
        <v>111062.98</v>
      </c>
      <c r="EE381" s="315">
        <f>-'FPC Sch 10&amp;31'!O44</f>
        <v>120935.52</v>
      </c>
      <c r="EF381" s="315">
        <f>-'FPC Sch 10&amp;31'!P44</f>
        <v>133128.56</v>
      </c>
      <c r="EG381" s="315">
        <f>-'FPC Sch 10&amp;31'!Q44</f>
        <v>87858.18</v>
      </c>
      <c r="EH381" s="315">
        <f>-'Amort Estimate'!I49</f>
        <v>112221.43019382555</v>
      </c>
      <c r="EI381" s="315">
        <f>-'Amort Estimate'!J49</f>
        <v>106650.9714588472</v>
      </c>
    </row>
    <row r="382" spans="1:139" x14ac:dyDescent="0.2">
      <c r="B382" s="90" t="s">
        <v>152</v>
      </c>
      <c r="D382" s="18">
        <f t="shared" ref="D382:AI382" si="2144">SUM(D377:D381)</f>
        <v>0</v>
      </c>
      <c r="E382" s="18">
        <f t="shared" si="2144"/>
        <v>0</v>
      </c>
      <c r="F382" s="18">
        <f t="shared" si="2144"/>
        <v>0</v>
      </c>
      <c r="G382" s="18">
        <f t="shared" si="2144"/>
        <v>0</v>
      </c>
      <c r="H382" s="18">
        <f t="shared" si="2144"/>
        <v>0</v>
      </c>
      <c r="I382" s="18">
        <f t="shared" si="2144"/>
        <v>0</v>
      </c>
      <c r="J382" s="18">
        <f t="shared" si="2144"/>
        <v>0</v>
      </c>
      <c r="K382" s="18">
        <f t="shared" si="2144"/>
        <v>0</v>
      </c>
      <c r="L382" s="18">
        <f t="shared" si="2144"/>
        <v>0</v>
      </c>
      <c r="M382" s="18">
        <f t="shared" si="2144"/>
        <v>0</v>
      </c>
      <c r="N382" s="18">
        <f t="shared" si="2144"/>
        <v>0</v>
      </c>
      <c r="O382" s="18">
        <f t="shared" si="2144"/>
        <v>0</v>
      </c>
      <c r="P382" s="18">
        <f t="shared" si="2144"/>
        <v>0</v>
      </c>
      <c r="Q382" s="18">
        <f t="shared" si="2144"/>
        <v>0</v>
      </c>
      <c r="R382" s="18">
        <f t="shared" si="2144"/>
        <v>0</v>
      </c>
      <c r="S382" s="18">
        <f t="shared" si="2144"/>
        <v>0</v>
      </c>
      <c r="T382" s="18">
        <f t="shared" si="2144"/>
        <v>0</v>
      </c>
      <c r="U382" s="18">
        <f t="shared" si="2144"/>
        <v>0</v>
      </c>
      <c r="V382" s="18">
        <f t="shared" si="2144"/>
        <v>0</v>
      </c>
      <c r="W382" s="18">
        <f t="shared" si="2144"/>
        <v>0</v>
      </c>
      <c r="X382" s="18">
        <f t="shared" si="2144"/>
        <v>0</v>
      </c>
      <c r="Y382" s="18">
        <f t="shared" si="2144"/>
        <v>0</v>
      </c>
      <c r="Z382" s="18">
        <f t="shared" si="2144"/>
        <v>0</v>
      </c>
      <c r="AA382" s="18">
        <f t="shared" si="2144"/>
        <v>0</v>
      </c>
      <c r="AB382" s="18">
        <f t="shared" si="2144"/>
        <v>0</v>
      </c>
      <c r="AC382" s="18">
        <f t="shared" si="2144"/>
        <v>0</v>
      </c>
      <c r="AD382" s="18">
        <f t="shared" si="2144"/>
        <v>0</v>
      </c>
      <c r="AE382" s="18">
        <f t="shared" si="2144"/>
        <v>0</v>
      </c>
      <c r="AF382" s="18">
        <f t="shared" si="2144"/>
        <v>0</v>
      </c>
      <c r="AG382" s="18">
        <f t="shared" si="2144"/>
        <v>0</v>
      </c>
      <c r="AH382" s="18">
        <f t="shared" si="2144"/>
        <v>0</v>
      </c>
      <c r="AI382" s="18">
        <f t="shared" si="2144"/>
        <v>0</v>
      </c>
      <c r="AJ382" s="18">
        <f t="shared" ref="AJ382:BO382" si="2145">SUM(AJ377:AJ381)</f>
        <v>0</v>
      </c>
      <c r="AK382" s="18">
        <f t="shared" si="2145"/>
        <v>0</v>
      </c>
      <c r="AL382" s="18">
        <f t="shared" si="2145"/>
        <v>0</v>
      </c>
      <c r="AM382" s="18">
        <f t="shared" si="2145"/>
        <v>0</v>
      </c>
      <c r="AN382" s="18">
        <f t="shared" si="2145"/>
        <v>0</v>
      </c>
      <c r="AO382" s="18">
        <f t="shared" si="2145"/>
        <v>0</v>
      </c>
      <c r="AP382" s="18">
        <f t="shared" si="2145"/>
        <v>0</v>
      </c>
      <c r="AQ382" s="18">
        <f t="shared" si="2145"/>
        <v>0</v>
      </c>
      <c r="AR382" s="18">
        <f t="shared" si="2145"/>
        <v>0</v>
      </c>
      <c r="AS382" s="18">
        <f t="shared" si="2145"/>
        <v>0</v>
      </c>
      <c r="AT382" s="18">
        <f t="shared" si="2145"/>
        <v>0</v>
      </c>
      <c r="AU382" s="18">
        <f t="shared" si="2145"/>
        <v>0</v>
      </c>
      <c r="AV382" s="18">
        <f t="shared" si="2145"/>
        <v>0</v>
      </c>
      <c r="AW382" s="18">
        <f t="shared" si="2145"/>
        <v>0</v>
      </c>
      <c r="AX382" s="18">
        <f t="shared" si="2145"/>
        <v>0</v>
      </c>
      <c r="AY382" s="18">
        <f t="shared" si="2145"/>
        <v>0</v>
      </c>
      <c r="AZ382" s="18">
        <f t="shared" si="2145"/>
        <v>0</v>
      </c>
      <c r="BA382" s="18">
        <f t="shared" si="2145"/>
        <v>0</v>
      </c>
      <c r="BB382" s="18">
        <f t="shared" si="2145"/>
        <v>0</v>
      </c>
      <c r="BC382" s="18">
        <f t="shared" si="2145"/>
        <v>0</v>
      </c>
      <c r="BD382" s="18">
        <f t="shared" si="2145"/>
        <v>0</v>
      </c>
      <c r="BE382" s="18">
        <f t="shared" si="2145"/>
        <v>0</v>
      </c>
      <c r="BF382" s="18">
        <f t="shared" si="2145"/>
        <v>0</v>
      </c>
      <c r="BG382" s="18">
        <f t="shared" si="2145"/>
        <v>0</v>
      </c>
      <c r="BH382" s="18">
        <f t="shared" si="2145"/>
        <v>0</v>
      </c>
      <c r="BI382" s="18">
        <f t="shared" si="2145"/>
        <v>0</v>
      </c>
      <c r="BJ382" s="18">
        <f t="shared" si="2145"/>
        <v>0</v>
      </c>
      <c r="BK382" s="18">
        <f t="shared" si="2145"/>
        <v>0</v>
      </c>
      <c r="BL382" s="18">
        <f t="shared" si="2145"/>
        <v>0</v>
      </c>
      <c r="BM382" s="18">
        <f t="shared" si="2145"/>
        <v>0</v>
      </c>
      <c r="BN382" s="18">
        <f t="shared" si="2145"/>
        <v>0</v>
      </c>
      <c r="BO382" s="18">
        <f t="shared" si="2145"/>
        <v>0</v>
      </c>
      <c r="BP382" s="18">
        <f t="shared" ref="BP382:DS382" si="2146">SUM(BP377:BP381)</f>
        <v>-64872.236005251667</v>
      </c>
      <c r="BQ382" s="18">
        <f t="shared" si="2146"/>
        <v>5780.64</v>
      </c>
      <c r="BR382" s="18">
        <f t="shared" si="2146"/>
        <v>5788.23</v>
      </c>
      <c r="BS382" s="18">
        <f t="shared" si="2146"/>
        <v>5652.29</v>
      </c>
      <c r="BT382" s="18">
        <f t="shared" si="2146"/>
        <v>5645.32</v>
      </c>
      <c r="BU382" s="18">
        <f t="shared" si="2146"/>
        <v>5942.38</v>
      </c>
      <c r="BV382" s="18">
        <f t="shared" si="2146"/>
        <v>5335.37</v>
      </c>
      <c r="BW382" s="18">
        <f t="shared" si="2146"/>
        <v>5791.46</v>
      </c>
      <c r="BX382" s="18">
        <f t="shared" si="2146"/>
        <v>5835.77</v>
      </c>
      <c r="BY382" s="18">
        <f t="shared" si="2146"/>
        <v>6223.97</v>
      </c>
      <c r="BZ382" s="18">
        <f t="shared" si="2146"/>
        <v>5559.11</v>
      </c>
      <c r="CA382" s="18">
        <f t="shared" si="2146"/>
        <v>5706.48</v>
      </c>
      <c r="CB382" s="18">
        <f t="shared" si="2146"/>
        <v>-315070.57999999996</v>
      </c>
      <c r="CC382" s="18">
        <f t="shared" si="2146"/>
        <v>24192.31</v>
      </c>
      <c r="CD382" s="18">
        <f t="shared" si="2146"/>
        <v>24855.35</v>
      </c>
      <c r="CE382" s="18">
        <f t="shared" si="2146"/>
        <v>26707.79</v>
      </c>
      <c r="CF382" s="18">
        <f t="shared" si="2146"/>
        <v>27211.22</v>
      </c>
      <c r="CG382" s="18">
        <f t="shared" si="2146"/>
        <v>25839.47</v>
      </c>
      <c r="CH382" s="18">
        <f t="shared" si="2146"/>
        <v>23680.39</v>
      </c>
      <c r="CI382" s="18">
        <f t="shared" si="2146"/>
        <v>27821.5</v>
      </c>
      <c r="CJ382" s="18">
        <f t="shared" ref="CJ382:CU382" si="2147">SUM(CJ377:CJ381)</f>
        <v>23661.01</v>
      </c>
      <c r="CK382" s="18">
        <f t="shared" si="2147"/>
        <v>24454.25</v>
      </c>
      <c r="CL382" s="18">
        <f t="shared" si="2147"/>
        <v>26889.59</v>
      </c>
      <c r="CM382" s="18">
        <f t="shared" si="2147"/>
        <v>21692.29</v>
      </c>
      <c r="CN382" s="18">
        <f t="shared" si="2147"/>
        <v>980211.52</v>
      </c>
      <c r="CO382" s="18">
        <f t="shared" si="2147"/>
        <v>-66006.95</v>
      </c>
      <c r="CP382" s="18">
        <f t="shared" si="2147"/>
        <v>-81764.58</v>
      </c>
      <c r="CQ382" s="18">
        <f t="shared" si="2147"/>
        <v>-81607.06</v>
      </c>
      <c r="CR382" s="18">
        <f t="shared" si="2147"/>
        <v>-67855.97</v>
      </c>
      <c r="CS382" s="18">
        <f t="shared" si="2147"/>
        <v>-797854.41399474849</v>
      </c>
      <c r="CT382" s="18">
        <f t="shared" si="2147"/>
        <v>-79950.06</v>
      </c>
      <c r="CU382" s="18">
        <f t="shared" si="2147"/>
        <v>-82349.569999999992</v>
      </c>
      <c r="CV382" s="18">
        <f t="shared" ref="CV382:DH382" si="2148">SUM(CV377:CV381)</f>
        <v>13043.06</v>
      </c>
      <c r="CW382" s="18">
        <f t="shared" si="2148"/>
        <v>-9937.94</v>
      </c>
      <c r="CX382" s="18">
        <f t="shared" si="2148"/>
        <v>-1600.3</v>
      </c>
      <c r="CY382" s="18">
        <f t="shared" si="2148"/>
        <v>0</v>
      </c>
      <c r="CZ382" s="18">
        <f t="shared" si="2148"/>
        <v>2212840.2773269489</v>
      </c>
      <c r="DA382" s="18">
        <f t="shared" si="2148"/>
        <v>-168268.09</v>
      </c>
      <c r="DB382" s="18">
        <f t="shared" si="2148"/>
        <v>-174477.43</v>
      </c>
      <c r="DC382" s="18">
        <f t="shared" si="2148"/>
        <v>-194674.94</v>
      </c>
      <c r="DD382" s="18">
        <f t="shared" si="2148"/>
        <v>-167103.32999999999</v>
      </c>
      <c r="DE382" s="18">
        <f t="shared" si="2148"/>
        <v>-186865.77</v>
      </c>
      <c r="DF382" s="18">
        <f t="shared" si="2148"/>
        <v>-181724.49</v>
      </c>
      <c r="DG382" s="18">
        <f t="shared" si="2148"/>
        <v>-183288.37</v>
      </c>
      <c r="DH382" s="18">
        <f t="shared" si="2148"/>
        <v>-190473.25</v>
      </c>
      <c r="DI382" s="18">
        <f t="shared" si="2146"/>
        <v>-185139.27</v>
      </c>
      <c r="DJ382" s="18">
        <f t="shared" si="2146"/>
        <v>-186718.7</v>
      </c>
      <c r="DK382" s="18">
        <f t="shared" si="2146"/>
        <v>-192932.89</v>
      </c>
      <c r="DL382" s="18">
        <f t="shared" si="2146"/>
        <v>2863342.3385962071</v>
      </c>
      <c r="DM382" s="18">
        <f t="shared" si="2146"/>
        <v>-234961.15</v>
      </c>
      <c r="DN382" s="18">
        <f t="shared" si="2146"/>
        <v>-261389.4</v>
      </c>
      <c r="DO382" s="18">
        <f t="shared" si="2146"/>
        <v>-297172.93</v>
      </c>
      <c r="DP382" s="18">
        <f t="shared" si="2146"/>
        <v>-246872.3</v>
      </c>
      <c r="DQ382" s="18">
        <f t="shared" si="2146"/>
        <v>-266181.40000000002</v>
      </c>
      <c r="DR382" s="18">
        <f t="shared" si="2146"/>
        <v>-291793.40999999997</v>
      </c>
      <c r="DS382" s="18">
        <f t="shared" si="2146"/>
        <v>-260829.76</v>
      </c>
      <c r="DT382" s="18">
        <f t="shared" ref="DT382:DW382" si="2149">SUM(DT377:DT381)</f>
        <v>-254661.09</v>
      </c>
      <c r="DU382" s="18">
        <f t="shared" si="2149"/>
        <v>-288567.71000000002</v>
      </c>
      <c r="DV382" s="18">
        <f t="shared" si="2149"/>
        <v>-292358.25</v>
      </c>
      <c r="DW382" s="18">
        <f t="shared" si="2149"/>
        <v>-261066.41</v>
      </c>
      <c r="DX382" s="18">
        <f t="shared" ref="DX382:EG382" si="2150">SUM(DX377:DX381)</f>
        <v>-843210.91000000015</v>
      </c>
      <c r="DY382" s="18">
        <f t="shared" si="2150"/>
        <v>25806.05</v>
      </c>
      <c r="DZ382" s="18">
        <f t="shared" si="2150"/>
        <v>100284.04</v>
      </c>
      <c r="EA382" s="18">
        <f t="shared" si="2150"/>
        <v>121819.64</v>
      </c>
      <c r="EB382" s="18">
        <f t="shared" si="2150"/>
        <v>112807.69</v>
      </c>
      <c r="EC382" s="18">
        <f t="shared" si="2150"/>
        <v>98578.81</v>
      </c>
      <c r="ED382" s="18">
        <f t="shared" si="2150"/>
        <v>111062.98</v>
      </c>
      <c r="EE382" s="18">
        <f t="shared" si="2150"/>
        <v>120935.52</v>
      </c>
      <c r="EF382" s="18">
        <f t="shared" si="2150"/>
        <v>133128.56</v>
      </c>
      <c r="EG382" s="18">
        <f t="shared" si="2150"/>
        <v>87858.18</v>
      </c>
      <c r="EH382" s="18">
        <f t="shared" ref="EH382:EI382" si="2151">SUM(EH377:EH381)</f>
        <v>112221.43019382555</v>
      </c>
      <c r="EI382" s="18">
        <f t="shared" si="2151"/>
        <v>106650.9714588472</v>
      </c>
    </row>
    <row r="383" spans="1:139" x14ac:dyDescent="0.2">
      <c r="B383" s="90" t="s">
        <v>153</v>
      </c>
      <c r="D383" s="94">
        <f t="shared" ref="D383:AI383" si="2152">D376+D382</f>
        <v>0</v>
      </c>
      <c r="E383" s="94">
        <f t="shared" si="2152"/>
        <v>0</v>
      </c>
      <c r="F383" s="94">
        <f t="shared" si="2152"/>
        <v>0</v>
      </c>
      <c r="G383" s="94">
        <f t="shared" si="2152"/>
        <v>0</v>
      </c>
      <c r="H383" s="94">
        <f t="shared" si="2152"/>
        <v>0</v>
      </c>
      <c r="I383" s="94">
        <f t="shared" si="2152"/>
        <v>0</v>
      </c>
      <c r="J383" s="94">
        <f t="shared" si="2152"/>
        <v>0</v>
      </c>
      <c r="K383" s="94">
        <f t="shared" si="2152"/>
        <v>0</v>
      </c>
      <c r="L383" s="94">
        <f t="shared" si="2152"/>
        <v>0</v>
      </c>
      <c r="M383" s="94">
        <f t="shared" si="2152"/>
        <v>0</v>
      </c>
      <c r="N383" s="94">
        <f t="shared" si="2152"/>
        <v>0</v>
      </c>
      <c r="O383" s="94">
        <f t="shared" si="2152"/>
        <v>0</v>
      </c>
      <c r="P383" s="94">
        <f t="shared" si="2152"/>
        <v>0</v>
      </c>
      <c r="Q383" s="94">
        <f t="shared" si="2152"/>
        <v>0</v>
      </c>
      <c r="R383" s="94">
        <f t="shared" si="2152"/>
        <v>0</v>
      </c>
      <c r="S383" s="94">
        <f t="shared" si="2152"/>
        <v>0</v>
      </c>
      <c r="T383" s="94">
        <f t="shared" si="2152"/>
        <v>0</v>
      </c>
      <c r="U383" s="94">
        <f t="shared" si="2152"/>
        <v>0</v>
      </c>
      <c r="V383" s="94">
        <f t="shared" si="2152"/>
        <v>0</v>
      </c>
      <c r="W383" s="94">
        <f t="shared" si="2152"/>
        <v>0</v>
      </c>
      <c r="X383" s="94">
        <f t="shared" si="2152"/>
        <v>0</v>
      </c>
      <c r="Y383" s="94">
        <f t="shared" si="2152"/>
        <v>0</v>
      </c>
      <c r="Z383" s="94">
        <f t="shared" si="2152"/>
        <v>0</v>
      </c>
      <c r="AA383" s="94">
        <f t="shared" si="2152"/>
        <v>0</v>
      </c>
      <c r="AB383" s="94">
        <f t="shared" si="2152"/>
        <v>0</v>
      </c>
      <c r="AC383" s="94">
        <f t="shared" si="2152"/>
        <v>0</v>
      </c>
      <c r="AD383" s="94">
        <f t="shared" si="2152"/>
        <v>0</v>
      </c>
      <c r="AE383" s="94">
        <f t="shared" si="2152"/>
        <v>0</v>
      </c>
      <c r="AF383" s="94">
        <f t="shared" si="2152"/>
        <v>0</v>
      </c>
      <c r="AG383" s="94">
        <f t="shared" si="2152"/>
        <v>0</v>
      </c>
      <c r="AH383" s="94">
        <f t="shared" si="2152"/>
        <v>0</v>
      </c>
      <c r="AI383" s="94">
        <f t="shared" si="2152"/>
        <v>0</v>
      </c>
      <c r="AJ383" s="94">
        <f t="shared" ref="AJ383:BO383" si="2153">AJ376+AJ382</f>
        <v>0</v>
      </c>
      <c r="AK383" s="94">
        <f t="shared" si="2153"/>
        <v>0</v>
      </c>
      <c r="AL383" s="94">
        <f t="shared" si="2153"/>
        <v>0</v>
      </c>
      <c r="AM383" s="94">
        <f t="shared" si="2153"/>
        <v>0</v>
      </c>
      <c r="AN383" s="94">
        <f t="shared" si="2153"/>
        <v>0</v>
      </c>
      <c r="AO383" s="94">
        <f t="shared" si="2153"/>
        <v>0</v>
      </c>
      <c r="AP383" s="94">
        <f t="shared" si="2153"/>
        <v>0</v>
      </c>
      <c r="AQ383" s="94">
        <f t="shared" si="2153"/>
        <v>0</v>
      </c>
      <c r="AR383" s="94">
        <f t="shared" si="2153"/>
        <v>0</v>
      </c>
      <c r="AS383" s="94">
        <f t="shared" si="2153"/>
        <v>0</v>
      </c>
      <c r="AT383" s="94">
        <f t="shared" si="2153"/>
        <v>0</v>
      </c>
      <c r="AU383" s="94">
        <f t="shared" si="2153"/>
        <v>0</v>
      </c>
      <c r="AV383" s="94">
        <f t="shared" si="2153"/>
        <v>0</v>
      </c>
      <c r="AW383" s="94">
        <f t="shared" si="2153"/>
        <v>0</v>
      </c>
      <c r="AX383" s="94">
        <f t="shared" si="2153"/>
        <v>0</v>
      </c>
      <c r="AY383" s="94">
        <f t="shared" si="2153"/>
        <v>0</v>
      </c>
      <c r="AZ383" s="94">
        <f t="shared" si="2153"/>
        <v>0</v>
      </c>
      <c r="BA383" s="94">
        <f t="shared" si="2153"/>
        <v>0</v>
      </c>
      <c r="BB383" s="94">
        <f t="shared" si="2153"/>
        <v>0</v>
      </c>
      <c r="BC383" s="94">
        <f t="shared" si="2153"/>
        <v>0</v>
      </c>
      <c r="BD383" s="94">
        <f t="shared" si="2153"/>
        <v>0</v>
      </c>
      <c r="BE383" s="94">
        <f t="shared" si="2153"/>
        <v>0</v>
      </c>
      <c r="BF383" s="94">
        <f t="shared" si="2153"/>
        <v>0</v>
      </c>
      <c r="BG383" s="94">
        <f t="shared" si="2153"/>
        <v>0</v>
      </c>
      <c r="BH383" s="94">
        <f t="shared" si="2153"/>
        <v>0</v>
      </c>
      <c r="BI383" s="94">
        <f t="shared" si="2153"/>
        <v>0</v>
      </c>
      <c r="BJ383" s="94">
        <f t="shared" si="2153"/>
        <v>0</v>
      </c>
      <c r="BK383" s="94">
        <f t="shared" si="2153"/>
        <v>0</v>
      </c>
      <c r="BL383" s="94">
        <f t="shared" si="2153"/>
        <v>0</v>
      </c>
      <c r="BM383" s="94">
        <f t="shared" si="2153"/>
        <v>0</v>
      </c>
      <c r="BN383" s="94">
        <f t="shared" si="2153"/>
        <v>0</v>
      </c>
      <c r="BO383" s="94">
        <f t="shared" si="2153"/>
        <v>0</v>
      </c>
      <c r="BP383" s="94">
        <f t="shared" ref="BP383:DS383" si="2154">BP376+BP382</f>
        <v>-64872.236005251667</v>
      </c>
      <c r="BQ383" s="94">
        <f t="shared" si="2154"/>
        <v>-59091.596005251668</v>
      </c>
      <c r="BR383" s="94">
        <f t="shared" si="2154"/>
        <v>-53303.366005251664</v>
      </c>
      <c r="BS383" s="94">
        <f t="shared" si="2154"/>
        <v>-47651.076005251663</v>
      </c>
      <c r="BT383" s="94">
        <f t="shared" si="2154"/>
        <v>-42005.756005251664</v>
      </c>
      <c r="BU383" s="94">
        <f t="shared" si="2154"/>
        <v>-36063.376005251666</v>
      </c>
      <c r="BV383" s="94">
        <f t="shared" si="2154"/>
        <v>-30728.006005251667</v>
      </c>
      <c r="BW383" s="94">
        <f t="shared" si="2154"/>
        <v>-24936.546005251668</v>
      </c>
      <c r="BX383" s="94">
        <f t="shared" si="2154"/>
        <v>-19100.776005251668</v>
      </c>
      <c r="BY383" s="94">
        <f t="shared" si="2154"/>
        <v>-12876.806005251667</v>
      </c>
      <c r="BZ383" s="94">
        <f t="shared" si="2154"/>
        <v>-7317.696005251667</v>
      </c>
      <c r="CA383" s="94">
        <f t="shared" si="2154"/>
        <v>-1611.2160052516674</v>
      </c>
      <c r="CB383" s="94">
        <f t="shared" si="2154"/>
        <v>-316681.79600525164</v>
      </c>
      <c r="CC383" s="94">
        <f t="shared" si="2154"/>
        <v>-292489.48600525165</v>
      </c>
      <c r="CD383" s="94">
        <f t="shared" si="2154"/>
        <v>-267634.13600525167</v>
      </c>
      <c r="CE383" s="94">
        <f t="shared" si="2154"/>
        <v>-240926.34600525166</v>
      </c>
      <c r="CF383" s="94">
        <f t="shared" si="2154"/>
        <v>-213715.12600525166</v>
      </c>
      <c r="CG383" s="94">
        <f t="shared" si="2154"/>
        <v>-187875.65600525166</v>
      </c>
      <c r="CH383" s="94">
        <f t="shared" si="2154"/>
        <v>-164195.26600525167</v>
      </c>
      <c r="CI383" s="94">
        <f t="shared" si="2154"/>
        <v>-136373.76600525167</v>
      </c>
      <c r="CJ383" s="94">
        <f t="shared" ref="CJ383:CU383" si="2155">CJ376+CJ382</f>
        <v>-112712.75600525168</v>
      </c>
      <c r="CK383" s="94">
        <f t="shared" si="2155"/>
        <v>-88258.506005251678</v>
      </c>
      <c r="CL383" s="94">
        <f t="shared" si="2155"/>
        <v>-61368.916005251682</v>
      </c>
      <c r="CM383" s="94">
        <f t="shared" si="2155"/>
        <v>-39676.626005251681</v>
      </c>
      <c r="CN383" s="94">
        <f t="shared" si="2155"/>
        <v>940534.89399474836</v>
      </c>
      <c r="CO383" s="94">
        <f t="shared" si="2155"/>
        <v>874527.94399474841</v>
      </c>
      <c r="CP383" s="94">
        <f t="shared" si="2155"/>
        <v>792763.36399474845</v>
      </c>
      <c r="CQ383" s="94">
        <f t="shared" si="2155"/>
        <v>711156.30399474851</v>
      </c>
      <c r="CR383" s="94">
        <f t="shared" si="2155"/>
        <v>643300.33399474854</v>
      </c>
      <c r="CS383" s="94">
        <f t="shared" si="2155"/>
        <v>-154554.07999999996</v>
      </c>
      <c r="CT383" s="94">
        <f t="shared" si="2155"/>
        <v>-234504.13999999996</v>
      </c>
      <c r="CU383" s="94">
        <f t="shared" si="2155"/>
        <v>-316853.70999999996</v>
      </c>
      <c r="CV383" s="94">
        <f t="shared" ref="CV383:DH383" si="2156">CV376+CV382</f>
        <v>-303810.64999999997</v>
      </c>
      <c r="CW383" s="94">
        <f t="shared" si="2156"/>
        <v>-313748.58999999997</v>
      </c>
      <c r="CX383" s="94">
        <f t="shared" si="2156"/>
        <v>-315348.88999999996</v>
      </c>
      <c r="CY383" s="94">
        <f t="shared" si="2156"/>
        <v>-315348.88999999996</v>
      </c>
      <c r="CZ383" s="94">
        <f t="shared" si="2156"/>
        <v>1897491.387326949</v>
      </c>
      <c r="DA383" s="94">
        <f t="shared" si="2156"/>
        <v>1729223.297326949</v>
      </c>
      <c r="DB383" s="94">
        <f t="shared" si="2156"/>
        <v>1554745.867326949</v>
      </c>
      <c r="DC383" s="94">
        <f t="shared" si="2156"/>
        <v>1360070.9273269491</v>
      </c>
      <c r="DD383" s="94">
        <f t="shared" si="2156"/>
        <v>1192967.597326949</v>
      </c>
      <c r="DE383" s="94">
        <f t="shared" si="2156"/>
        <v>1006101.827326949</v>
      </c>
      <c r="DF383" s="94">
        <f t="shared" si="2156"/>
        <v>824377.337326949</v>
      </c>
      <c r="DG383" s="94">
        <f t="shared" si="2156"/>
        <v>641088.967326949</v>
      </c>
      <c r="DH383" s="94">
        <f t="shared" si="2156"/>
        <v>450615.717326949</v>
      </c>
      <c r="DI383" s="94">
        <f t="shared" si="2154"/>
        <v>265476.44732694898</v>
      </c>
      <c r="DJ383" s="94">
        <f t="shared" si="2154"/>
        <v>78757.747326948971</v>
      </c>
      <c r="DK383" s="94">
        <f t="shared" si="2154"/>
        <v>-114175.14267305104</v>
      </c>
      <c r="DL383" s="94">
        <f t="shared" si="2154"/>
        <v>2749167.1959231561</v>
      </c>
      <c r="DM383" s="94">
        <f t="shared" si="2154"/>
        <v>2514206.0459231562</v>
      </c>
      <c r="DN383" s="94">
        <f t="shared" si="2154"/>
        <v>2252816.6459231563</v>
      </c>
      <c r="DO383" s="94">
        <f t="shared" si="2154"/>
        <v>1955643.7159231564</v>
      </c>
      <c r="DP383" s="94">
        <f t="shared" si="2154"/>
        <v>1708771.4159231563</v>
      </c>
      <c r="DQ383" s="94">
        <f t="shared" si="2154"/>
        <v>1442590.0159231564</v>
      </c>
      <c r="DR383" s="94">
        <f t="shared" si="2154"/>
        <v>1150796.6059231565</v>
      </c>
      <c r="DS383" s="94">
        <f t="shared" si="2154"/>
        <v>889966.84592315648</v>
      </c>
      <c r="DT383" s="94">
        <f t="shared" ref="DT383:DW383" si="2157">DT376+DT382</f>
        <v>635305.75592315651</v>
      </c>
      <c r="DU383" s="94">
        <f t="shared" si="2157"/>
        <v>346738.04592315649</v>
      </c>
      <c r="DV383" s="94">
        <f t="shared" si="2157"/>
        <v>54379.795923156489</v>
      </c>
      <c r="DW383" s="94">
        <f t="shared" si="2157"/>
        <v>-206686.61407684351</v>
      </c>
      <c r="DX383" s="94">
        <f t="shared" ref="DX383:EG383" si="2158">DX376+DX382</f>
        <v>-1049897.5240768436</v>
      </c>
      <c r="DY383" s="94">
        <f t="shared" si="2158"/>
        <v>-1024091.4740768436</v>
      </c>
      <c r="DZ383" s="94">
        <f t="shared" si="2158"/>
        <v>-923807.43407684355</v>
      </c>
      <c r="EA383" s="94">
        <f t="shared" si="2158"/>
        <v>-801987.79407684354</v>
      </c>
      <c r="EB383" s="94">
        <f t="shared" si="2158"/>
        <v>-689180.10407684348</v>
      </c>
      <c r="EC383" s="94">
        <f t="shared" si="2158"/>
        <v>-590601.29407684342</v>
      </c>
      <c r="ED383" s="94">
        <f t="shared" si="2158"/>
        <v>-479538.31407684344</v>
      </c>
      <c r="EE383" s="94">
        <f t="shared" si="2158"/>
        <v>-358602.79407684342</v>
      </c>
      <c r="EF383" s="94">
        <f t="shared" si="2158"/>
        <v>-225474.23407684342</v>
      </c>
      <c r="EG383" s="94">
        <f t="shared" si="2158"/>
        <v>-137616.05407684343</v>
      </c>
      <c r="EH383" s="94">
        <f t="shared" ref="EH383:EI383" si="2159">EH376+EH382</f>
        <v>-25394.623883017877</v>
      </c>
      <c r="EI383" s="94">
        <f t="shared" si="2159"/>
        <v>81256.347575829321</v>
      </c>
    </row>
    <row r="384" spans="1:139" x14ac:dyDescent="0.2">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91"/>
      <c r="AN384" s="91"/>
      <c r="AO384" s="91"/>
      <c r="AP384" s="91"/>
      <c r="AQ384" s="91"/>
      <c r="AR384" s="91"/>
      <c r="AS384" s="91"/>
      <c r="AT384" s="91"/>
      <c r="AU384" s="91"/>
      <c r="AV384" s="91"/>
      <c r="AW384" s="91"/>
      <c r="AX384" s="91"/>
      <c r="AY384" s="91"/>
      <c r="AZ384" s="91"/>
      <c r="BA384" s="91"/>
      <c r="BB384" s="91"/>
      <c r="BC384" s="91"/>
      <c r="BD384" s="91"/>
      <c r="BE384" s="91"/>
      <c r="BF384" s="91"/>
      <c r="BG384" s="91"/>
      <c r="BH384" s="91"/>
      <c r="BI384" s="91"/>
      <c r="BJ384" s="91"/>
      <c r="BK384" s="91"/>
      <c r="BL384" s="91"/>
      <c r="BM384" s="91"/>
      <c r="BN384" s="91"/>
      <c r="BO384" s="91"/>
      <c r="BP384" s="91"/>
      <c r="BQ384" s="91"/>
      <c r="BR384" s="91"/>
      <c r="BS384" s="91"/>
      <c r="BT384" s="91"/>
      <c r="BU384" s="91"/>
      <c r="BV384" s="91"/>
      <c r="BW384" s="91"/>
      <c r="BX384" s="91"/>
      <c r="BY384" s="91"/>
      <c r="BZ384" s="91"/>
      <c r="CA384" s="91"/>
      <c r="CB384" s="91"/>
      <c r="CC384" s="91"/>
      <c r="CD384" s="91"/>
      <c r="CE384" s="91"/>
      <c r="CF384" s="91"/>
      <c r="CG384" s="91"/>
      <c r="CH384" s="91"/>
      <c r="CI384" s="91"/>
      <c r="CJ384" s="91"/>
      <c r="CK384" s="91"/>
      <c r="CL384" s="91"/>
      <c r="CM384" s="91"/>
      <c r="CN384" s="91"/>
      <c r="CO384" s="91"/>
      <c r="CP384" s="91"/>
      <c r="CQ384" s="91"/>
      <c r="CR384" s="91"/>
      <c r="CS384" s="91"/>
      <c r="CT384" s="91"/>
      <c r="CU384" s="91"/>
      <c r="CV384" s="91"/>
      <c r="CW384" s="91"/>
      <c r="CX384" s="91"/>
      <c r="CY384" s="91"/>
      <c r="CZ384" s="91"/>
      <c r="DA384" s="91"/>
      <c r="DB384" s="91"/>
      <c r="DC384" s="91"/>
      <c r="DD384" s="91"/>
      <c r="DE384" s="91"/>
      <c r="DF384" s="91"/>
      <c r="DG384" s="91"/>
      <c r="DH384" s="91"/>
      <c r="DI384" s="91"/>
      <c r="DJ384" s="91"/>
      <c r="DK384" s="91"/>
      <c r="DL384" s="91"/>
      <c r="DM384" s="91"/>
      <c r="DN384" s="91"/>
      <c r="DO384" s="91"/>
      <c r="DP384" s="91"/>
      <c r="DQ384" s="91"/>
      <c r="DR384" s="91"/>
      <c r="DS384" s="91"/>
      <c r="DT384" s="91"/>
      <c r="DU384" s="91"/>
      <c r="DV384" s="91"/>
      <c r="DW384" s="91"/>
      <c r="DX384" s="91"/>
      <c r="DY384" s="91"/>
      <c r="DZ384" s="91"/>
      <c r="EA384" s="91"/>
      <c r="EB384" s="91"/>
      <c r="EC384" s="91"/>
      <c r="ED384" s="91"/>
      <c r="EE384" s="91"/>
      <c r="EF384" s="91"/>
      <c r="EG384" s="91"/>
      <c r="EH384" s="91"/>
      <c r="EI384" s="91"/>
    </row>
    <row r="385" spans="1:139" ht="10.5" x14ac:dyDescent="0.25">
      <c r="A385" s="1" t="s">
        <v>160</v>
      </c>
      <c r="C385" s="91">
        <v>18237191</v>
      </c>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91"/>
      <c r="AN385" s="91"/>
      <c r="AO385" s="91"/>
      <c r="AP385" s="91"/>
      <c r="AQ385" s="91"/>
      <c r="AR385" s="91"/>
      <c r="AS385" s="91"/>
      <c r="AT385" s="91"/>
      <c r="AU385" s="91"/>
      <c r="AV385" s="91"/>
      <c r="AW385" s="91"/>
      <c r="AX385" s="91"/>
      <c r="AY385" s="91"/>
      <c r="AZ385" s="91"/>
      <c r="BA385" s="91"/>
      <c r="BB385" s="91"/>
      <c r="BC385" s="91"/>
      <c r="BD385" s="91"/>
      <c r="BE385" s="91"/>
      <c r="BF385" s="91"/>
      <c r="BG385" s="91"/>
      <c r="BH385" s="91"/>
      <c r="BI385" s="91"/>
      <c r="BJ385" s="91"/>
      <c r="BK385" s="91"/>
      <c r="BL385" s="91"/>
      <c r="BM385" s="91"/>
      <c r="BN385" s="91"/>
      <c r="BO385" s="91"/>
      <c r="BP385" s="91"/>
      <c r="BQ385" s="91"/>
      <c r="BR385" s="91"/>
      <c r="BS385" s="91"/>
      <c r="BT385" s="91"/>
      <c r="BU385" s="91"/>
      <c r="BV385" s="91"/>
      <c r="BW385" s="91"/>
      <c r="BX385" s="91"/>
      <c r="BY385" s="91"/>
      <c r="BZ385" s="91"/>
      <c r="CA385" s="91"/>
      <c r="CB385" s="91"/>
      <c r="CC385" s="91"/>
      <c r="CD385" s="91"/>
      <c r="CE385" s="91"/>
      <c r="CF385" s="91"/>
      <c r="CG385" s="91"/>
      <c r="DV385" s="92"/>
      <c r="DW385" s="92"/>
      <c r="DX385" s="92"/>
      <c r="DY385" s="92"/>
      <c r="DZ385" s="92"/>
      <c r="EA385" s="92"/>
      <c r="EB385" s="92"/>
      <c r="EC385" s="92"/>
      <c r="ED385" s="92"/>
      <c r="EE385" s="92"/>
      <c r="EF385" s="92"/>
      <c r="EG385" s="92"/>
      <c r="EH385" s="92"/>
      <c r="EI385" s="92"/>
    </row>
    <row r="386" spans="1:139" x14ac:dyDescent="0.2">
      <c r="B386" s="90" t="s">
        <v>149</v>
      </c>
      <c r="C386" s="91"/>
      <c r="D386" s="94">
        <f t="shared" ref="D386:AI386" si="2160">C391</f>
        <v>0</v>
      </c>
      <c r="E386" s="94">
        <f t="shared" si="2160"/>
        <v>0</v>
      </c>
      <c r="F386" s="94">
        <f t="shared" si="2160"/>
        <v>0</v>
      </c>
      <c r="G386" s="94">
        <f t="shared" si="2160"/>
        <v>0</v>
      </c>
      <c r="H386" s="94">
        <f t="shared" si="2160"/>
        <v>0</v>
      </c>
      <c r="I386" s="94">
        <f t="shared" si="2160"/>
        <v>0</v>
      </c>
      <c r="J386" s="94">
        <f t="shared" si="2160"/>
        <v>0</v>
      </c>
      <c r="K386" s="94">
        <f t="shared" si="2160"/>
        <v>0</v>
      </c>
      <c r="L386" s="94">
        <f t="shared" si="2160"/>
        <v>0</v>
      </c>
      <c r="M386" s="94">
        <f t="shared" si="2160"/>
        <v>0</v>
      </c>
      <c r="N386" s="94">
        <f t="shared" si="2160"/>
        <v>0</v>
      </c>
      <c r="O386" s="94">
        <f t="shared" si="2160"/>
        <v>0</v>
      </c>
      <c r="P386" s="94">
        <f t="shared" si="2160"/>
        <v>0</v>
      </c>
      <c r="Q386" s="94">
        <f t="shared" si="2160"/>
        <v>0</v>
      </c>
      <c r="R386" s="94">
        <f t="shared" si="2160"/>
        <v>0</v>
      </c>
      <c r="S386" s="94">
        <f t="shared" si="2160"/>
        <v>0</v>
      </c>
      <c r="T386" s="94">
        <f t="shared" si="2160"/>
        <v>0</v>
      </c>
      <c r="U386" s="94">
        <f t="shared" si="2160"/>
        <v>0</v>
      </c>
      <c r="V386" s="94">
        <f t="shared" si="2160"/>
        <v>0</v>
      </c>
      <c r="W386" s="94">
        <f t="shared" si="2160"/>
        <v>0</v>
      </c>
      <c r="X386" s="94">
        <f t="shared" si="2160"/>
        <v>0</v>
      </c>
      <c r="Y386" s="94">
        <f t="shared" si="2160"/>
        <v>0</v>
      </c>
      <c r="Z386" s="94">
        <f t="shared" si="2160"/>
        <v>0</v>
      </c>
      <c r="AA386" s="94">
        <f t="shared" si="2160"/>
        <v>0</v>
      </c>
      <c r="AB386" s="94">
        <f t="shared" si="2160"/>
        <v>0</v>
      </c>
      <c r="AC386" s="94">
        <f t="shared" si="2160"/>
        <v>0</v>
      </c>
      <c r="AD386" s="94">
        <f t="shared" si="2160"/>
        <v>0</v>
      </c>
      <c r="AE386" s="94">
        <f t="shared" si="2160"/>
        <v>0</v>
      </c>
      <c r="AF386" s="94">
        <f t="shared" si="2160"/>
        <v>0</v>
      </c>
      <c r="AG386" s="94">
        <f t="shared" si="2160"/>
        <v>0</v>
      </c>
      <c r="AH386" s="94">
        <f t="shared" si="2160"/>
        <v>0</v>
      </c>
      <c r="AI386" s="94">
        <f t="shared" si="2160"/>
        <v>0</v>
      </c>
      <c r="AJ386" s="94">
        <f t="shared" ref="AJ386:BO386" si="2161">AI391</f>
        <v>0</v>
      </c>
      <c r="AK386" s="94">
        <f t="shared" si="2161"/>
        <v>0</v>
      </c>
      <c r="AL386" s="94">
        <f t="shared" si="2161"/>
        <v>0</v>
      </c>
      <c r="AM386" s="94">
        <f t="shared" si="2161"/>
        <v>0</v>
      </c>
      <c r="AN386" s="94">
        <f t="shared" si="2161"/>
        <v>0</v>
      </c>
      <c r="AO386" s="94">
        <f t="shared" si="2161"/>
        <v>0</v>
      </c>
      <c r="AP386" s="94">
        <f t="shared" si="2161"/>
        <v>0</v>
      </c>
      <c r="AQ386" s="94">
        <f t="shared" si="2161"/>
        <v>0</v>
      </c>
      <c r="AR386" s="94">
        <f t="shared" si="2161"/>
        <v>0</v>
      </c>
      <c r="AS386" s="94">
        <f t="shared" si="2161"/>
        <v>0</v>
      </c>
      <c r="AT386" s="94">
        <f t="shared" si="2161"/>
        <v>0</v>
      </c>
      <c r="AU386" s="94">
        <f t="shared" si="2161"/>
        <v>0</v>
      </c>
      <c r="AV386" s="94">
        <f t="shared" si="2161"/>
        <v>0</v>
      </c>
      <c r="AW386" s="94">
        <f t="shared" si="2161"/>
        <v>0</v>
      </c>
      <c r="AX386" s="94">
        <f t="shared" si="2161"/>
        <v>0</v>
      </c>
      <c r="AY386" s="94">
        <f t="shared" si="2161"/>
        <v>0</v>
      </c>
      <c r="AZ386" s="94">
        <f t="shared" si="2161"/>
        <v>0</v>
      </c>
      <c r="BA386" s="94">
        <f t="shared" si="2161"/>
        <v>0</v>
      </c>
      <c r="BB386" s="94">
        <f t="shared" si="2161"/>
        <v>0</v>
      </c>
      <c r="BC386" s="94">
        <f t="shared" si="2161"/>
        <v>0</v>
      </c>
      <c r="BD386" s="94">
        <f t="shared" si="2161"/>
        <v>0</v>
      </c>
      <c r="BE386" s="94">
        <f t="shared" si="2161"/>
        <v>0</v>
      </c>
      <c r="BF386" s="94">
        <f t="shared" si="2161"/>
        <v>0</v>
      </c>
      <c r="BG386" s="94">
        <f t="shared" si="2161"/>
        <v>0</v>
      </c>
      <c r="BH386" s="94">
        <f t="shared" si="2161"/>
        <v>0</v>
      </c>
      <c r="BI386" s="94">
        <f t="shared" si="2161"/>
        <v>0</v>
      </c>
      <c r="BJ386" s="94">
        <f t="shared" si="2161"/>
        <v>0</v>
      </c>
      <c r="BK386" s="94">
        <f t="shared" si="2161"/>
        <v>0</v>
      </c>
      <c r="BL386" s="94">
        <f t="shared" si="2161"/>
        <v>0</v>
      </c>
      <c r="BM386" s="94">
        <f t="shared" si="2161"/>
        <v>0</v>
      </c>
      <c r="BN386" s="94">
        <f t="shared" si="2161"/>
        <v>0</v>
      </c>
      <c r="BO386" s="94">
        <f t="shared" si="2161"/>
        <v>0</v>
      </c>
      <c r="BP386" s="94">
        <f t="shared" ref="BP386:DW386" si="2162">BO391</f>
        <v>0</v>
      </c>
      <c r="BQ386" s="94">
        <f t="shared" si="2162"/>
        <v>6335.4092416399999</v>
      </c>
      <c r="BR386" s="94">
        <f t="shared" si="2162"/>
        <v>5799.9192416400001</v>
      </c>
      <c r="BS386" s="94">
        <f t="shared" si="2162"/>
        <v>5168.9492416399999</v>
      </c>
      <c r="BT386" s="94">
        <f t="shared" si="2162"/>
        <v>4606.4692416399994</v>
      </c>
      <c r="BU386" s="94">
        <f t="shared" si="2162"/>
        <v>4059.3292416399995</v>
      </c>
      <c r="BV386" s="94">
        <f t="shared" si="2162"/>
        <v>3600.5492416399993</v>
      </c>
      <c r="BW386" s="94">
        <f t="shared" si="2162"/>
        <v>2997.8592416399993</v>
      </c>
      <c r="BX386" s="94">
        <f t="shared" si="2162"/>
        <v>2572.8392416399993</v>
      </c>
      <c r="BY386" s="94">
        <f t="shared" si="2162"/>
        <v>2048.7792416399993</v>
      </c>
      <c r="BZ386" s="94">
        <f t="shared" si="2162"/>
        <v>1402.7592416399993</v>
      </c>
      <c r="CA386" s="94">
        <f t="shared" si="2162"/>
        <v>855.50924163999935</v>
      </c>
      <c r="CB386" s="94">
        <f t="shared" si="2162"/>
        <v>328.04924163999931</v>
      </c>
      <c r="CC386" s="94">
        <f t="shared" si="2162"/>
        <v>-7.5836000064555265E-4</v>
      </c>
      <c r="CD386" s="94">
        <f t="shared" si="2162"/>
        <v>-7.5836000064555265E-4</v>
      </c>
      <c r="CE386" s="94">
        <f t="shared" si="2162"/>
        <v>-7.5836000064555265E-4</v>
      </c>
      <c r="CF386" s="94">
        <f t="shared" si="2162"/>
        <v>-7.5836000064555265E-4</v>
      </c>
      <c r="CG386" s="94">
        <f t="shared" si="2162"/>
        <v>-7.5836000064555265E-4</v>
      </c>
      <c r="CH386" s="94">
        <f t="shared" si="2162"/>
        <v>-7.5836000064555265E-4</v>
      </c>
      <c r="CI386" s="94">
        <f t="shared" si="2162"/>
        <v>-7.5836000064555265E-4</v>
      </c>
      <c r="CJ386" s="94">
        <f t="shared" ref="CJ386" si="2163">CI391</f>
        <v>-7.5836000064555265E-4</v>
      </c>
      <c r="CK386" s="94">
        <f t="shared" ref="CK386" si="2164">CJ391</f>
        <v>-7.5836000064555265E-4</v>
      </c>
      <c r="CL386" s="94">
        <f t="shared" ref="CL386" si="2165">CK391</f>
        <v>-7.5836000064555265E-4</v>
      </c>
      <c r="CM386" s="94">
        <f t="shared" ref="CM386" si="2166">CL391</f>
        <v>-7.5836000064555265E-4</v>
      </c>
      <c r="CN386" s="94">
        <f t="shared" ref="CN386" si="2167">CM391</f>
        <v>-7.5836000064555265E-4</v>
      </c>
      <c r="CO386" s="94">
        <f t="shared" ref="CO386" si="2168">CN391</f>
        <v>-7.5836000064555265E-4</v>
      </c>
      <c r="CP386" s="94">
        <f t="shared" ref="CP386" si="2169">CO391</f>
        <v>-7.5836000064555265E-4</v>
      </c>
      <c r="CQ386" s="94">
        <f t="shared" ref="CQ386" si="2170">CP391</f>
        <v>-7.5836000064555265E-4</v>
      </c>
      <c r="CR386" s="94">
        <f t="shared" ref="CR386" si="2171">CQ391</f>
        <v>-7.5836000064555265E-4</v>
      </c>
      <c r="CS386" s="94">
        <f t="shared" ref="CS386" si="2172">CR391</f>
        <v>-7.5836000064555265E-4</v>
      </c>
      <c r="CT386" s="94">
        <f t="shared" ref="CT386" si="2173">CS391</f>
        <v>-7.5836000064555265E-4</v>
      </c>
      <c r="CU386" s="94">
        <f t="shared" ref="CU386" si="2174">CT391</f>
        <v>-7.5836000064555265E-4</v>
      </c>
      <c r="CV386" s="94">
        <f t="shared" ref="CV386" si="2175">CU391</f>
        <v>-7.5836000064555265E-4</v>
      </c>
      <c r="CW386" s="94">
        <f t="shared" ref="CW386" si="2176">CV391</f>
        <v>-7.5836000064555265E-4</v>
      </c>
      <c r="CX386" s="94">
        <f t="shared" ref="CX386" si="2177">CW391</f>
        <v>-7.5836000064555265E-4</v>
      </c>
      <c r="CY386" s="94">
        <f t="shared" ref="CY386" si="2178">CX391</f>
        <v>-7.5836000064555265E-4</v>
      </c>
      <c r="CZ386" s="94">
        <f t="shared" ref="CZ386" si="2179">CY391</f>
        <v>-7.5836000064555265E-4</v>
      </c>
      <c r="DA386" s="94">
        <f t="shared" ref="DA386" si="2180">CZ391</f>
        <v>-7.5836000064555265E-4</v>
      </c>
      <c r="DB386" s="94">
        <f t="shared" ref="DB386" si="2181">DA391</f>
        <v>-7.5836000064555265E-4</v>
      </c>
      <c r="DC386" s="94">
        <f t="shared" ref="DC386" si="2182">DB391</f>
        <v>-7.5836000064555265E-4</v>
      </c>
      <c r="DD386" s="94">
        <f t="shared" ref="DD386" si="2183">DC391</f>
        <v>-7.5836000064555265E-4</v>
      </c>
      <c r="DE386" s="94">
        <f t="shared" ref="DE386" si="2184">DD391</f>
        <v>-7.5836000064555265E-4</v>
      </c>
      <c r="DF386" s="94">
        <f t="shared" ref="DF386" si="2185">DE391</f>
        <v>-7.5836000064555265E-4</v>
      </c>
      <c r="DG386" s="94">
        <f t="shared" ref="DG386" si="2186">DF391</f>
        <v>-7.5836000064555265E-4</v>
      </c>
      <c r="DH386" s="94">
        <f t="shared" ref="DH386" si="2187">DG391</f>
        <v>-7.5836000064555265E-4</v>
      </c>
      <c r="DI386" s="94">
        <f t="shared" ref="DI386" si="2188">DH391</f>
        <v>-7.5836000064555265E-4</v>
      </c>
      <c r="DJ386" s="94">
        <f t="shared" si="2162"/>
        <v>-7.5836000064555265E-4</v>
      </c>
      <c r="DK386" s="94">
        <f t="shared" si="2162"/>
        <v>-7.5836000064555265E-4</v>
      </c>
      <c r="DL386" s="94">
        <f t="shared" si="2162"/>
        <v>-7.5836000064555265E-4</v>
      </c>
      <c r="DM386" s="94">
        <f t="shared" si="2162"/>
        <v>-7.5836000064555265E-4</v>
      </c>
      <c r="DN386" s="94">
        <f t="shared" si="2162"/>
        <v>-7.5836000064555265E-4</v>
      </c>
      <c r="DO386" s="94">
        <f t="shared" si="2162"/>
        <v>-7.5836000064555265E-4</v>
      </c>
      <c r="DP386" s="94">
        <f t="shared" si="2162"/>
        <v>-7.5836000064555265E-4</v>
      </c>
      <c r="DQ386" s="94">
        <f t="shared" si="2162"/>
        <v>-7.5836000064555265E-4</v>
      </c>
      <c r="DR386" s="94">
        <f t="shared" si="2162"/>
        <v>-7.5836000064555265E-4</v>
      </c>
      <c r="DS386" s="94">
        <f t="shared" si="2162"/>
        <v>-7.5836000064555265E-4</v>
      </c>
      <c r="DT386" s="94">
        <f t="shared" si="2162"/>
        <v>-7.5836000064555265E-4</v>
      </c>
      <c r="DU386" s="94">
        <f t="shared" si="2162"/>
        <v>-7.5836000064555265E-4</v>
      </c>
      <c r="DV386" s="94">
        <f t="shared" si="2162"/>
        <v>-7.5836000064555265E-4</v>
      </c>
      <c r="DW386" s="94">
        <f t="shared" si="2162"/>
        <v>-7.5836000064555265E-4</v>
      </c>
      <c r="DX386" s="94">
        <f t="shared" ref="DX386" si="2189">DW391</f>
        <v>-7.5836000064555265E-4</v>
      </c>
      <c r="DY386" s="94">
        <f t="shared" ref="DY386" si="2190">DX391</f>
        <v>-7.5836000064555265E-4</v>
      </c>
      <c r="DZ386" s="94">
        <f t="shared" ref="DZ386" si="2191">DY391</f>
        <v>-7.5836000064555265E-4</v>
      </c>
      <c r="EA386" s="94">
        <f t="shared" ref="EA386" si="2192">DZ391</f>
        <v>-7.5836000064555265E-4</v>
      </c>
      <c r="EB386" s="94">
        <f t="shared" ref="EB386" si="2193">EA391</f>
        <v>-7.5836000064555265E-4</v>
      </c>
      <c r="EC386" s="94">
        <f t="shared" ref="EC386" si="2194">EB391</f>
        <v>-7.5836000064555265E-4</v>
      </c>
      <c r="ED386" s="94">
        <f t="shared" ref="ED386" si="2195">EC391</f>
        <v>-7.5836000064555265E-4</v>
      </c>
      <c r="EE386" s="94">
        <f t="shared" ref="EE386" si="2196">ED391</f>
        <v>-7.5836000064555265E-4</v>
      </c>
      <c r="EF386" s="94">
        <f t="shared" ref="EF386" si="2197">EE391</f>
        <v>-7.5836000064555265E-4</v>
      </c>
      <c r="EG386" s="94">
        <f t="shared" ref="EG386" si="2198">EF391</f>
        <v>-7.5836000064555265E-4</v>
      </c>
      <c r="EH386" s="94">
        <f t="shared" ref="EH386" si="2199">EG391</f>
        <v>-7.5836000064555265E-4</v>
      </c>
      <c r="EI386" s="94">
        <f t="shared" ref="EI386" si="2200">EH391</f>
        <v>-7.5836000064555265E-4</v>
      </c>
    </row>
    <row r="387" spans="1:139" x14ac:dyDescent="0.2">
      <c r="B387" s="90" t="s">
        <v>150</v>
      </c>
      <c r="C387" s="91"/>
      <c r="D387" s="22">
        <v>0</v>
      </c>
      <c r="E387" s="22">
        <v>0</v>
      </c>
      <c r="F387" s="22">
        <v>0</v>
      </c>
      <c r="G387" s="22">
        <v>0</v>
      </c>
      <c r="H387" s="22">
        <v>0</v>
      </c>
      <c r="I387" s="22">
        <v>0</v>
      </c>
      <c r="J387" s="22">
        <v>0</v>
      </c>
      <c r="K387" s="22">
        <v>0</v>
      </c>
      <c r="L387" s="22">
        <v>0</v>
      </c>
      <c r="M387" s="22">
        <v>0</v>
      </c>
      <c r="N387" s="22">
        <v>0</v>
      </c>
      <c r="O387" s="22">
        <v>0</v>
      </c>
      <c r="P387" s="22">
        <v>0</v>
      </c>
      <c r="Q387" s="22">
        <v>0</v>
      </c>
      <c r="R387" s="22">
        <v>0</v>
      </c>
      <c r="S387" s="22">
        <v>0</v>
      </c>
      <c r="T387" s="22">
        <v>0</v>
      </c>
      <c r="U387" s="22">
        <v>0</v>
      </c>
      <c r="V387" s="22">
        <v>0</v>
      </c>
      <c r="W387" s="22">
        <v>0</v>
      </c>
      <c r="X387" s="22">
        <v>0</v>
      </c>
      <c r="Y387" s="22">
        <v>0</v>
      </c>
      <c r="Z387" s="22">
        <v>0</v>
      </c>
      <c r="AA387" s="22">
        <v>0</v>
      </c>
      <c r="AB387" s="22">
        <v>0</v>
      </c>
      <c r="AC387" s="22">
        <v>0</v>
      </c>
      <c r="AD387" s="22">
        <v>0</v>
      </c>
      <c r="AE387" s="22">
        <v>0</v>
      </c>
      <c r="AF387" s="22">
        <v>0</v>
      </c>
      <c r="AG387" s="22">
        <v>0</v>
      </c>
      <c r="AH387" s="22">
        <v>0</v>
      </c>
      <c r="AI387" s="22">
        <v>0</v>
      </c>
      <c r="AJ387" s="22">
        <v>0</v>
      </c>
      <c r="AK387" s="22">
        <v>0</v>
      </c>
      <c r="AL387" s="22">
        <v>0</v>
      </c>
      <c r="AM387" s="22">
        <v>0</v>
      </c>
      <c r="AN387" s="22">
        <v>0</v>
      </c>
      <c r="AO387" s="22">
        <v>0</v>
      </c>
      <c r="AP387" s="22">
        <v>0</v>
      </c>
      <c r="AQ387" s="22">
        <v>0</v>
      </c>
      <c r="AR387" s="22">
        <v>0</v>
      </c>
      <c r="AS387" s="22">
        <v>0</v>
      </c>
      <c r="AT387" s="22">
        <v>0</v>
      </c>
      <c r="AU387" s="22">
        <v>0</v>
      </c>
      <c r="AV387" s="22">
        <v>0</v>
      </c>
      <c r="AW387" s="22">
        <v>0</v>
      </c>
      <c r="AX387" s="22">
        <v>0</v>
      </c>
      <c r="AY387" s="22">
        <v>0</v>
      </c>
      <c r="AZ387" s="22">
        <v>0</v>
      </c>
      <c r="BA387" s="22">
        <v>0</v>
      </c>
      <c r="BB387" s="22">
        <v>0</v>
      </c>
      <c r="BC387" s="22">
        <v>0</v>
      </c>
      <c r="BD387" s="22">
        <v>0</v>
      </c>
      <c r="BE387" s="22">
        <v>0</v>
      </c>
      <c r="BF387" s="22">
        <v>0</v>
      </c>
      <c r="BG387" s="22">
        <v>0</v>
      </c>
      <c r="BH387" s="22">
        <v>0</v>
      </c>
      <c r="BI387" s="22">
        <v>0</v>
      </c>
      <c r="BJ387" s="22">
        <v>0</v>
      </c>
      <c r="BK387" s="22">
        <v>0</v>
      </c>
      <c r="BL387" s="22">
        <v>0</v>
      </c>
      <c r="BM387" s="22">
        <v>0</v>
      </c>
      <c r="BN387" s="22">
        <v>0</v>
      </c>
      <c r="BO387" s="22">
        <v>0</v>
      </c>
      <c r="BP387" s="22">
        <v>6913.9892416399998</v>
      </c>
      <c r="BQ387" s="22">
        <v>0</v>
      </c>
      <c r="BR387" s="22">
        <v>0</v>
      </c>
      <c r="BS387" s="22">
        <v>0</v>
      </c>
      <c r="BT387" s="22">
        <v>0</v>
      </c>
      <c r="BU387" s="22">
        <v>0</v>
      </c>
      <c r="BV387" s="22">
        <v>0</v>
      </c>
      <c r="BW387" s="22">
        <v>0</v>
      </c>
      <c r="BX387" s="22">
        <v>0</v>
      </c>
      <c r="BY387" s="22">
        <v>0</v>
      </c>
      <c r="BZ387" s="22">
        <v>0</v>
      </c>
      <c r="CA387" s="22">
        <v>0</v>
      </c>
      <c r="CB387" s="22">
        <v>232.69</v>
      </c>
      <c r="CC387" s="22">
        <v>0</v>
      </c>
      <c r="CD387" s="22">
        <v>0</v>
      </c>
      <c r="CE387" s="22">
        <v>0</v>
      </c>
      <c r="CF387" s="22">
        <v>0</v>
      </c>
      <c r="CG387" s="22">
        <v>0</v>
      </c>
      <c r="CH387" s="22">
        <v>0</v>
      </c>
      <c r="CI387" s="22">
        <v>0</v>
      </c>
      <c r="CJ387" s="22">
        <v>0</v>
      </c>
      <c r="CK387" s="22">
        <v>0</v>
      </c>
      <c r="CL387" s="22">
        <v>0</v>
      </c>
      <c r="CM387" s="22">
        <v>0</v>
      </c>
      <c r="CN387" s="22">
        <v>0</v>
      </c>
      <c r="CO387" s="22">
        <v>0</v>
      </c>
      <c r="CP387" s="22">
        <v>0</v>
      </c>
      <c r="CQ387" s="22">
        <v>0</v>
      </c>
      <c r="CR387" s="22">
        <v>0</v>
      </c>
      <c r="CS387" s="22">
        <v>0</v>
      </c>
      <c r="CT387" s="22">
        <v>0</v>
      </c>
      <c r="CU387" s="22">
        <v>0</v>
      </c>
      <c r="CV387" s="22">
        <v>0</v>
      </c>
      <c r="CW387" s="22">
        <v>0</v>
      </c>
      <c r="CX387" s="22">
        <v>0</v>
      </c>
      <c r="CY387" s="22">
        <v>0</v>
      </c>
      <c r="CZ387" s="22">
        <v>0</v>
      </c>
      <c r="DA387" s="22">
        <v>0</v>
      </c>
      <c r="DB387" s="22">
        <v>0</v>
      </c>
      <c r="DC387" s="22">
        <v>0</v>
      </c>
      <c r="DD387" s="22">
        <v>0</v>
      </c>
      <c r="DE387" s="22">
        <v>0</v>
      </c>
      <c r="DF387" s="22">
        <v>0</v>
      </c>
      <c r="DG387" s="22">
        <v>0</v>
      </c>
      <c r="DH387" s="22">
        <v>0</v>
      </c>
      <c r="DI387" s="22">
        <v>0</v>
      </c>
      <c r="DJ387" s="22">
        <v>0</v>
      </c>
      <c r="DK387" s="22">
        <v>0</v>
      </c>
      <c r="DL387" s="22">
        <v>0</v>
      </c>
      <c r="DM387" s="22">
        <v>0</v>
      </c>
      <c r="DN387" s="22">
        <v>0</v>
      </c>
      <c r="DO387" s="22">
        <v>0</v>
      </c>
      <c r="DP387" s="22">
        <v>0</v>
      </c>
      <c r="DQ387" s="22">
        <v>0</v>
      </c>
      <c r="DR387" s="22">
        <v>0</v>
      </c>
      <c r="DS387" s="22">
        <v>0</v>
      </c>
      <c r="DT387" s="22">
        <v>0</v>
      </c>
      <c r="DU387" s="22">
        <v>0</v>
      </c>
      <c r="DV387" s="22">
        <v>0</v>
      </c>
      <c r="DW387" s="22">
        <v>0</v>
      </c>
      <c r="DX387" s="22">
        <v>0</v>
      </c>
      <c r="DY387" s="22">
        <v>0</v>
      </c>
      <c r="DZ387" s="22">
        <v>0</v>
      </c>
      <c r="EA387" s="22">
        <v>0</v>
      </c>
      <c r="EB387" s="22">
        <v>0</v>
      </c>
      <c r="EC387" s="22">
        <v>0</v>
      </c>
      <c r="ED387" s="22">
        <v>0</v>
      </c>
      <c r="EE387" s="22">
        <v>0</v>
      </c>
      <c r="EF387" s="22">
        <v>0</v>
      </c>
      <c r="EG387" s="22">
        <v>0</v>
      </c>
      <c r="EH387" s="22">
        <v>0</v>
      </c>
      <c r="EI387" s="22">
        <v>0</v>
      </c>
    </row>
    <row r="388" spans="1:139" x14ac:dyDescent="0.2">
      <c r="B388" s="90" t="s">
        <v>290</v>
      </c>
      <c r="C388" s="91"/>
      <c r="D388" s="22">
        <v>0</v>
      </c>
      <c r="E388" s="22">
        <v>0</v>
      </c>
      <c r="F388" s="22">
        <v>0</v>
      </c>
      <c r="G388" s="22">
        <v>0</v>
      </c>
      <c r="H388" s="22">
        <v>0</v>
      </c>
      <c r="I388" s="22">
        <v>0</v>
      </c>
      <c r="J388" s="22">
        <v>0</v>
      </c>
      <c r="K388" s="22">
        <v>0</v>
      </c>
      <c r="L388" s="22">
        <v>0</v>
      </c>
      <c r="M388" s="22">
        <v>0</v>
      </c>
      <c r="N388" s="22">
        <v>0</v>
      </c>
      <c r="O388" s="22">
        <v>0</v>
      </c>
      <c r="P388" s="22">
        <v>0</v>
      </c>
      <c r="Q388" s="22">
        <v>0</v>
      </c>
      <c r="R388" s="22">
        <v>0</v>
      </c>
      <c r="S388" s="22">
        <v>0</v>
      </c>
      <c r="T388" s="22">
        <v>0</v>
      </c>
      <c r="U388" s="22">
        <v>0</v>
      </c>
      <c r="V388" s="22">
        <v>0</v>
      </c>
      <c r="W388" s="22">
        <v>0</v>
      </c>
      <c r="X388" s="22">
        <v>0</v>
      </c>
      <c r="Y388" s="22">
        <v>0</v>
      </c>
      <c r="Z388" s="22">
        <v>0</v>
      </c>
      <c r="AA388" s="22">
        <v>0</v>
      </c>
      <c r="AB388" s="22">
        <v>0</v>
      </c>
      <c r="AC388" s="22">
        <v>0</v>
      </c>
      <c r="AD388" s="22">
        <v>0</v>
      </c>
      <c r="AE388" s="22">
        <v>0</v>
      </c>
      <c r="AF388" s="22">
        <v>0</v>
      </c>
      <c r="AG388" s="22">
        <v>0</v>
      </c>
      <c r="AH388" s="22">
        <v>0</v>
      </c>
      <c r="AI388" s="22">
        <v>0</v>
      </c>
      <c r="AJ388" s="22">
        <v>0</v>
      </c>
      <c r="AK388" s="22">
        <v>0</v>
      </c>
      <c r="AL388" s="22">
        <v>0</v>
      </c>
      <c r="AM388" s="22">
        <v>0</v>
      </c>
      <c r="AN388" s="22">
        <v>0</v>
      </c>
      <c r="AO388" s="22">
        <v>0</v>
      </c>
      <c r="AP388" s="22">
        <v>0</v>
      </c>
      <c r="AQ388" s="22">
        <v>0</v>
      </c>
      <c r="AR388" s="22">
        <v>0</v>
      </c>
      <c r="AS388" s="22">
        <v>0</v>
      </c>
      <c r="AT388" s="22">
        <v>0</v>
      </c>
      <c r="AU388" s="22">
        <v>0</v>
      </c>
      <c r="AV388" s="22">
        <v>0</v>
      </c>
      <c r="AW388" s="22">
        <v>0</v>
      </c>
      <c r="AX388" s="22">
        <v>0</v>
      </c>
      <c r="AY388" s="22">
        <v>0</v>
      </c>
      <c r="AZ388" s="22">
        <v>0</v>
      </c>
      <c r="BA388" s="22">
        <v>0</v>
      </c>
      <c r="BB388" s="22">
        <v>0</v>
      </c>
      <c r="BC388" s="22">
        <v>0</v>
      </c>
      <c r="BD388" s="22">
        <v>0</v>
      </c>
      <c r="BE388" s="22">
        <v>0</v>
      </c>
      <c r="BF388" s="22">
        <v>0</v>
      </c>
      <c r="BG388" s="22">
        <v>0</v>
      </c>
      <c r="BH388" s="22">
        <v>0</v>
      </c>
      <c r="BI388" s="22">
        <v>0</v>
      </c>
      <c r="BJ388" s="22">
        <v>0</v>
      </c>
      <c r="BK388" s="22">
        <v>0</v>
      </c>
      <c r="BL388" s="22">
        <v>0</v>
      </c>
      <c r="BM388" s="22">
        <v>0</v>
      </c>
      <c r="BN388" s="22">
        <v>0</v>
      </c>
      <c r="BO388" s="22">
        <v>0</v>
      </c>
      <c r="BP388" s="22">
        <v>0</v>
      </c>
      <c r="BQ388" s="22">
        <v>0</v>
      </c>
      <c r="BR388" s="22">
        <v>0</v>
      </c>
      <c r="BS388" s="22">
        <v>0</v>
      </c>
      <c r="BT388" s="22">
        <v>0</v>
      </c>
      <c r="BU388" s="22">
        <v>0</v>
      </c>
      <c r="BV388" s="22">
        <v>0</v>
      </c>
      <c r="BW388" s="22">
        <v>0</v>
      </c>
      <c r="BX388" s="22">
        <v>0</v>
      </c>
      <c r="BY388" s="22">
        <v>0</v>
      </c>
      <c r="BZ388" s="22">
        <v>0</v>
      </c>
      <c r="CA388" s="22">
        <v>0</v>
      </c>
      <c r="CB388" s="22">
        <v>-541.66</v>
      </c>
      <c r="CC388" s="22">
        <v>0</v>
      </c>
      <c r="CD388" s="22">
        <v>0</v>
      </c>
      <c r="CE388" s="22">
        <v>0</v>
      </c>
      <c r="CF388" s="22">
        <v>0</v>
      </c>
      <c r="CG388" s="22">
        <v>0</v>
      </c>
      <c r="CH388" s="22">
        <v>0</v>
      </c>
      <c r="CI388" s="22">
        <v>0</v>
      </c>
      <c r="CJ388" s="22">
        <v>0</v>
      </c>
      <c r="CK388" s="22">
        <v>0</v>
      </c>
      <c r="CL388" s="22">
        <v>0</v>
      </c>
      <c r="CM388" s="22">
        <v>0</v>
      </c>
      <c r="CN388" s="22">
        <v>0</v>
      </c>
      <c r="CO388" s="22">
        <v>0</v>
      </c>
      <c r="CP388" s="22">
        <v>0</v>
      </c>
      <c r="CQ388" s="22">
        <v>0</v>
      </c>
      <c r="CR388" s="22">
        <v>0</v>
      </c>
      <c r="CS388" s="22">
        <v>0</v>
      </c>
      <c r="CT388" s="22">
        <v>0</v>
      </c>
      <c r="CU388" s="22">
        <v>0</v>
      </c>
      <c r="CV388" s="22">
        <v>0</v>
      </c>
      <c r="CW388" s="22">
        <v>0</v>
      </c>
      <c r="CX388" s="22">
        <v>0</v>
      </c>
      <c r="CY388" s="22">
        <v>0</v>
      </c>
      <c r="CZ388" s="22">
        <v>0</v>
      </c>
      <c r="DA388" s="22">
        <v>0</v>
      </c>
      <c r="DB388" s="22">
        <v>0</v>
      </c>
      <c r="DC388" s="22">
        <v>0</v>
      </c>
      <c r="DD388" s="22">
        <v>0</v>
      </c>
      <c r="DE388" s="22">
        <v>0</v>
      </c>
      <c r="DF388" s="22">
        <v>0</v>
      </c>
      <c r="DG388" s="22">
        <v>0</v>
      </c>
      <c r="DH388" s="22">
        <v>0</v>
      </c>
      <c r="DI388" s="22">
        <v>0</v>
      </c>
      <c r="DJ388" s="22">
        <v>0</v>
      </c>
      <c r="DK388" s="22">
        <v>0</v>
      </c>
      <c r="DL388" s="22">
        <v>0</v>
      </c>
      <c r="DM388" s="22">
        <v>0</v>
      </c>
      <c r="DN388" s="22">
        <v>0</v>
      </c>
      <c r="DO388" s="22">
        <v>0</v>
      </c>
      <c r="DP388" s="22">
        <v>0</v>
      </c>
      <c r="DQ388" s="22">
        <v>0</v>
      </c>
      <c r="DR388" s="22">
        <v>0</v>
      </c>
      <c r="DS388" s="22">
        <v>0</v>
      </c>
      <c r="DT388" s="22">
        <v>0</v>
      </c>
      <c r="DU388" s="22">
        <v>0</v>
      </c>
      <c r="DV388" s="22">
        <v>0</v>
      </c>
      <c r="DW388" s="22">
        <v>0</v>
      </c>
      <c r="DX388" s="22">
        <v>0</v>
      </c>
      <c r="DY388" s="22">
        <v>0</v>
      </c>
      <c r="DZ388" s="22">
        <v>0</v>
      </c>
      <c r="EA388" s="22">
        <v>0</v>
      </c>
      <c r="EB388" s="22">
        <v>0</v>
      </c>
      <c r="EC388" s="22">
        <v>0</v>
      </c>
      <c r="ED388" s="22">
        <v>0</v>
      </c>
      <c r="EE388" s="22">
        <v>0</v>
      </c>
      <c r="EF388" s="22">
        <v>0</v>
      </c>
      <c r="EG388" s="22">
        <v>0</v>
      </c>
      <c r="EH388" s="22">
        <v>0</v>
      </c>
      <c r="EI388" s="22">
        <v>0</v>
      </c>
    </row>
    <row r="389" spans="1:139" x14ac:dyDescent="0.2">
      <c r="B389" s="90" t="s">
        <v>151</v>
      </c>
      <c r="D389" s="22">
        <v>0</v>
      </c>
      <c r="E389" s="22">
        <v>0</v>
      </c>
      <c r="F389" s="22">
        <v>0</v>
      </c>
      <c r="G389" s="22">
        <v>0</v>
      </c>
      <c r="H389" s="22">
        <v>0</v>
      </c>
      <c r="I389" s="22">
        <v>0</v>
      </c>
      <c r="J389" s="22">
        <v>0</v>
      </c>
      <c r="K389" s="22">
        <v>0</v>
      </c>
      <c r="L389" s="22">
        <v>0</v>
      </c>
      <c r="M389" s="22">
        <v>0</v>
      </c>
      <c r="N389" s="22">
        <v>0</v>
      </c>
      <c r="O389" s="22">
        <v>0</v>
      </c>
      <c r="P389" s="22">
        <v>0</v>
      </c>
      <c r="Q389" s="22">
        <v>0</v>
      </c>
      <c r="R389" s="22">
        <v>0</v>
      </c>
      <c r="S389" s="22">
        <v>0</v>
      </c>
      <c r="T389" s="22">
        <v>0</v>
      </c>
      <c r="U389" s="22">
        <v>0</v>
      </c>
      <c r="V389" s="22">
        <v>0</v>
      </c>
      <c r="W389" s="22">
        <v>0</v>
      </c>
      <c r="X389" s="22">
        <v>0</v>
      </c>
      <c r="Y389" s="22">
        <v>0</v>
      </c>
      <c r="Z389" s="22">
        <v>0</v>
      </c>
      <c r="AA389" s="22">
        <v>0</v>
      </c>
      <c r="AB389" s="22">
        <v>0</v>
      </c>
      <c r="AC389" s="22">
        <v>0</v>
      </c>
      <c r="AD389" s="22">
        <v>0</v>
      </c>
      <c r="AE389" s="22">
        <v>0</v>
      </c>
      <c r="AF389" s="22">
        <v>0</v>
      </c>
      <c r="AG389" s="22">
        <v>0</v>
      </c>
      <c r="AH389" s="22">
        <v>0</v>
      </c>
      <c r="AI389" s="22">
        <v>0</v>
      </c>
      <c r="AJ389" s="22">
        <v>0</v>
      </c>
      <c r="AK389" s="22">
        <v>0</v>
      </c>
      <c r="AL389" s="22">
        <v>0</v>
      </c>
      <c r="AM389" s="22">
        <v>0</v>
      </c>
      <c r="AN389" s="22">
        <v>0</v>
      </c>
      <c r="AO389" s="22">
        <v>0</v>
      </c>
      <c r="AP389" s="22">
        <v>0</v>
      </c>
      <c r="AQ389" s="22">
        <v>0</v>
      </c>
      <c r="AR389" s="22">
        <v>0</v>
      </c>
      <c r="AS389" s="22">
        <v>0</v>
      </c>
      <c r="AT389" s="22">
        <v>0</v>
      </c>
      <c r="AU389" s="22">
        <v>0</v>
      </c>
      <c r="AV389" s="22">
        <v>0</v>
      </c>
      <c r="AW389" s="22">
        <v>0</v>
      </c>
      <c r="AX389" s="22">
        <v>0</v>
      </c>
      <c r="AY389" s="22">
        <v>0</v>
      </c>
      <c r="AZ389" s="22">
        <v>0</v>
      </c>
      <c r="BA389" s="22">
        <v>0</v>
      </c>
      <c r="BB389" s="22">
        <v>0</v>
      </c>
      <c r="BC389" s="22">
        <v>0</v>
      </c>
      <c r="BD389" s="22">
        <v>0</v>
      </c>
      <c r="BE389" s="22">
        <v>0</v>
      </c>
      <c r="BF389" s="22">
        <v>0</v>
      </c>
      <c r="BG389" s="22">
        <v>0</v>
      </c>
      <c r="BH389" s="22">
        <v>0</v>
      </c>
      <c r="BI389" s="22">
        <v>0</v>
      </c>
      <c r="BJ389" s="22">
        <v>0</v>
      </c>
      <c r="BK389" s="22">
        <v>0</v>
      </c>
      <c r="BL389" s="22">
        <v>0</v>
      </c>
      <c r="BM389" s="22">
        <v>0</v>
      </c>
      <c r="BN389" s="22">
        <v>0</v>
      </c>
      <c r="BO389" s="22">
        <v>0</v>
      </c>
      <c r="BP389" s="22">
        <v>-578.58000000000004</v>
      </c>
      <c r="BQ389" s="22">
        <v>-535.49</v>
      </c>
      <c r="BR389" s="22">
        <v>-630.97</v>
      </c>
      <c r="BS389" s="22">
        <v>-562.48</v>
      </c>
      <c r="BT389" s="22">
        <v>-547.14</v>
      </c>
      <c r="BU389" s="22">
        <v>-458.78</v>
      </c>
      <c r="BV389" s="22">
        <v>-602.69000000000005</v>
      </c>
      <c r="BW389" s="22">
        <v>-425.02</v>
      </c>
      <c r="BX389" s="22">
        <v>-524.05999999999995</v>
      </c>
      <c r="BY389" s="22">
        <v>-646.02</v>
      </c>
      <c r="BZ389" s="22">
        <v>-547.25</v>
      </c>
      <c r="CA389" s="22">
        <v>-527.46</v>
      </c>
      <c r="CB389" s="22">
        <v>-19.079999999999998</v>
      </c>
      <c r="CC389" s="22">
        <v>0</v>
      </c>
      <c r="CD389" s="22">
        <v>0</v>
      </c>
      <c r="CE389" s="22">
        <v>0</v>
      </c>
      <c r="CF389" s="22">
        <v>0</v>
      </c>
      <c r="CG389" s="22">
        <v>0</v>
      </c>
      <c r="CH389" s="22">
        <v>0</v>
      </c>
      <c r="CI389" s="22">
        <v>0</v>
      </c>
      <c r="CJ389" s="22">
        <v>0</v>
      </c>
      <c r="CK389" s="22">
        <v>0</v>
      </c>
      <c r="CL389" s="22">
        <v>0</v>
      </c>
      <c r="CM389" s="22">
        <v>0</v>
      </c>
      <c r="CN389" s="22">
        <v>0</v>
      </c>
      <c r="CO389" s="22">
        <v>0</v>
      </c>
      <c r="CP389" s="22">
        <v>0</v>
      </c>
      <c r="CQ389" s="22">
        <v>0</v>
      </c>
      <c r="CR389" s="22">
        <v>0</v>
      </c>
      <c r="CS389" s="22">
        <v>0</v>
      </c>
      <c r="CT389" s="22">
        <v>0</v>
      </c>
      <c r="CU389" s="22">
        <v>0</v>
      </c>
      <c r="CV389" s="22">
        <v>0</v>
      </c>
      <c r="CW389" s="22">
        <v>0</v>
      </c>
      <c r="CX389" s="22">
        <v>0</v>
      </c>
      <c r="CY389" s="22">
        <v>0</v>
      </c>
      <c r="CZ389" s="22">
        <v>0</v>
      </c>
      <c r="DA389" s="22">
        <v>0</v>
      </c>
      <c r="DB389" s="22">
        <v>0</v>
      </c>
      <c r="DC389" s="22">
        <v>0</v>
      </c>
      <c r="DD389" s="22">
        <v>0</v>
      </c>
      <c r="DE389" s="22">
        <v>0</v>
      </c>
      <c r="DF389" s="22">
        <v>0</v>
      </c>
      <c r="DG389" s="22">
        <v>0</v>
      </c>
      <c r="DH389" s="22">
        <v>0</v>
      </c>
      <c r="DI389" s="22">
        <v>0</v>
      </c>
      <c r="DJ389" s="22">
        <v>0</v>
      </c>
      <c r="DK389" s="22">
        <v>0</v>
      </c>
      <c r="DL389" s="22">
        <v>0</v>
      </c>
      <c r="DM389" s="22">
        <v>0</v>
      </c>
      <c r="DN389" s="22">
        <v>0</v>
      </c>
      <c r="DO389" s="22">
        <v>0</v>
      </c>
      <c r="DP389" s="22">
        <v>0</v>
      </c>
      <c r="DQ389" s="22">
        <v>0</v>
      </c>
      <c r="DR389" s="22">
        <v>0</v>
      </c>
      <c r="DS389" s="22">
        <v>0</v>
      </c>
      <c r="DT389" s="22">
        <v>0</v>
      </c>
      <c r="DU389" s="22">
        <v>0</v>
      </c>
      <c r="DV389" s="22">
        <v>0</v>
      </c>
      <c r="DW389" s="22">
        <v>0</v>
      </c>
      <c r="DX389" s="22">
        <v>0</v>
      </c>
      <c r="DY389" s="22">
        <v>0</v>
      </c>
      <c r="DZ389" s="22">
        <v>0</v>
      </c>
      <c r="EA389" s="22">
        <v>0</v>
      </c>
      <c r="EB389" s="22">
        <v>0</v>
      </c>
      <c r="EC389" s="22">
        <v>0</v>
      </c>
      <c r="ED389" s="22">
        <v>0</v>
      </c>
      <c r="EE389" s="22">
        <v>0</v>
      </c>
      <c r="EF389" s="22">
        <v>0</v>
      </c>
      <c r="EG389" s="22">
        <v>0</v>
      </c>
      <c r="EH389" s="22">
        <v>0</v>
      </c>
      <c r="EI389" s="22">
        <v>0</v>
      </c>
    </row>
    <row r="390" spans="1:139" x14ac:dyDescent="0.2">
      <c r="B390" s="90" t="s">
        <v>152</v>
      </c>
      <c r="D390" s="18">
        <f t="shared" ref="D390:AI390" si="2201">SUM(D387:D389)</f>
        <v>0</v>
      </c>
      <c r="E390" s="18">
        <f t="shared" si="2201"/>
        <v>0</v>
      </c>
      <c r="F390" s="18">
        <f t="shared" si="2201"/>
        <v>0</v>
      </c>
      <c r="G390" s="18">
        <f t="shared" si="2201"/>
        <v>0</v>
      </c>
      <c r="H390" s="18">
        <f t="shared" si="2201"/>
        <v>0</v>
      </c>
      <c r="I390" s="18">
        <f t="shared" si="2201"/>
        <v>0</v>
      </c>
      <c r="J390" s="18">
        <f t="shared" si="2201"/>
        <v>0</v>
      </c>
      <c r="K390" s="18">
        <f t="shared" si="2201"/>
        <v>0</v>
      </c>
      <c r="L390" s="18">
        <f t="shared" si="2201"/>
        <v>0</v>
      </c>
      <c r="M390" s="18">
        <f t="shared" si="2201"/>
        <v>0</v>
      </c>
      <c r="N390" s="18">
        <f t="shared" si="2201"/>
        <v>0</v>
      </c>
      <c r="O390" s="18">
        <f t="shared" si="2201"/>
        <v>0</v>
      </c>
      <c r="P390" s="18">
        <f t="shared" si="2201"/>
        <v>0</v>
      </c>
      <c r="Q390" s="18">
        <f t="shared" si="2201"/>
        <v>0</v>
      </c>
      <c r="R390" s="18">
        <f t="shared" si="2201"/>
        <v>0</v>
      </c>
      <c r="S390" s="18">
        <f t="shared" si="2201"/>
        <v>0</v>
      </c>
      <c r="T390" s="18">
        <f t="shared" si="2201"/>
        <v>0</v>
      </c>
      <c r="U390" s="18">
        <f t="shared" si="2201"/>
        <v>0</v>
      </c>
      <c r="V390" s="18">
        <f t="shared" si="2201"/>
        <v>0</v>
      </c>
      <c r="W390" s="18">
        <f t="shared" si="2201"/>
        <v>0</v>
      </c>
      <c r="X390" s="18">
        <f t="shared" si="2201"/>
        <v>0</v>
      </c>
      <c r="Y390" s="18">
        <f t="shared" si="2201"/>
        <v>0</v>
      </c>
      <c r="Z390" s="18">
        <f t="shared" si="2201"/>
        <v>0</v>
      </c>
      <c r="AA390" s="18">
        <f t="shared" si="2201"/>
        <v>0</v>
      </c>
      <c r="AB390" s="18">
        <f t="shared" si="2201"/>
        <v>0</v>
      </c>
      <c r="AC390" s="18">
        <f t="shared" si="2201"/>
        <v>0</v>
      </c>
      <c r="AD390" s="18">
        <f t="shared" si="2201"/>
        <v>0</v>
      </c>
      <c r="AE390" s="18">
        <f t="shared" si="2201"/>
        <v>0</v>
      </c>
      <c r="AF390" s="18">
        <f t="shared" si="2201"/>
        <v>0</v>
      </c>
      <c r="AG390" s="18">
        <f t="shared" si="2201"/>
        <v>0</v>
      </c>
      <c r="AH390" s="18">
        <f t="shared" si="2201"/>
        <v>0</v>
      </c>
      <c r="AI390" s="18">
        <f t="shared" si="2201"/>
        <v>0</v>
      </c>
      <c r="AJ390" s="18">
        <f t="shared" ref="AJ390:BO390" si="2202">SUM(AJ387:AJ389)</f>
        <v>0</v>
      </c>
      <c r="AK390" s="18">
        <f t="shared" si="2202"/>
        <v>0</v>
      </c>
      <c r="AL390" s="18">
        <f t="shared" si="2202"/>
        <v>0</v>
      </c>
      <c r="AM390" s="18">
        <f t="shared" si="2202"/>
        <v>0</v>
      </c>
      <c r="AN390" s="18">
        <f t="shared" si="2202"/>
        <v>0</v>
      </c>
      <c r="AO390" s="18">
        <f t="shared" si="2202"/>
        <v>0</v>
      </c>
      <c r="AP390" s="18">
        <f t="shared" si="2202"/>
        <v>0</v>
      </c>
      <c r="AQ390" s="18">
        <f t="shared" si="2202"/>
        <v>0</v>
      </c>
      <c r="AR390" s="18">
        <f t="shared" si="2202"/>
        <v>0</v>
      </c>
      <c r="AS390" s="18">
        <f t="shared" si="2202"/>
        <v>0</v>
      </c>
      <c r="AT390" s="18">
        <f t="shared" si="2202"/>
        <v>0</v>
      </c>
      <c r="AU390" s="18">
        <f t="shared" si="2202"/>
        <v>0</v>
      </c>
      <c r="AV390" s="18">
        <f t="shared" si="2202"/>
        <v>0</v>
      </c>
      <c r="AW390" s="18">
        <f t="shared" si="2202"/>
        <v>0</v>
      </c>
      <c r="AX390" s="18">
        <f t="shared" si="2202"/>
        <v>0</v>
      </c>
      <c r="AY390" s="18">
        <f t="shared" si="2202"/>
        <v>0</v>
      </c>
      <c r="AZ390" s="18">
        <f t="shared" si="2202"/>
        <v>0</v>
      </c>
      <c r="BA390" s="18">
        <f t="shared" si="2202"/>
        <v>0</v>
      </c>
      <c r="BB390" s="18">
        <f t="shared" si="2202"/>
        <v>0</v>
      </c>
      <c r="BC390" s="18">
        <f t="shared" si="2202"/>
        <v>0</v>
      </c>
      <c r="BD390" s="18">
        <f t="shared" si="2202"/>
        <v>0</v>
      </c>
      <c r="BE390" s="18">
        <f t="shared" si="2202"/>
        <v>0</v>
      </c>
      <c r="BF390" s="18">
        <f t="shared" si="2202"/>
        <v>0</v>
      </c>
      <c r="BG390" s="18">
        <f t="shared" si="2202"/>
        <v>0</v>
      </c>
      <c r="BH390" s="18">
        <f t="shared" si="2202"/>
        <v>0</v>
      </c>
      <c r="BI390" s="18">
        <f t="shared" si="2202"/>
        <v>0</v>
      </c>
      <c r="BJ390" s="18">
        <f t="shared" si="2202"/>
        <v>0</v>
      </c>
      <c r="BK390" s="18">
        <f t="shared" si="2202"/>
        <v>0</v>
      </c>
      <c r="BL390" s="18">
        <f t="shared" si="2202"/>
        <v>0</v>
      </c>
      <c r="BM390" s="18">
        <f t="shared" si="2202"/>
        <v>0</v>
      </c>
      <c r="BN390" s="18">
        <f t="shared" si="2202"/>
        <v>0</v>
      </c>
      <c r="BO390" s="18">
        <f t="shared" si="2202"/>
        <v>0</v>
      </c>
      <c r="BP390" s="18">
        <f t="shared" ref="BP390:DS390" si="2203">SUM(BP387:BP389)</f>
        <v>6335.4092416399999</v>
      </c>
      <c r="BQ390" s="18">
        <f t="shared" si="2203"/>
        <v>-535.49</v>
      </c>
      <c r="BR390" s="18">
        <f t="shared" si="2203"/>
        <v>-630.97</v>
      </c>
      <c r="BS390" s="18">
        <f t="shared" si="2203"/>
        <v>-562.48</v>
      </c>
      <c r="BT390" s="18">
        <f t="shared" si="2203"/>
        <v>-547.14</v>
      </c>
      <c r="BU390" s="18">
        <f t="shared" si="2203"/>
        <v>-458.78</v>
      </c>
      <c r="BV390" s="18">
        <f t="shared" si="2203"/>
        <v>-602.69000000000005</v>
      </c>
      <c r="BW390" s="18">
        <f t="shared" si="2203"/>
        <v>-425.02</v>
      </c>
      <c r="BX390" s="18">
        <f t="shared" si="2203"/>
        <v>-524.05999999999995</v>
      </c>
      <c r="BY390" s="18">
        <f t="shared" si="2203"/>
        <v>-646.02</v>
      </c>
      <c r="BZ390" s="18">
        <f t="shared" si="2203"/>
        <v>-547.25</v>
      </c>
      <c r="CA390" s="18">
        <f t="shared" si="2203"/>
        <v>-527.46</v>
      </c>
      <c r="CB390" s="18">
        <f t="shared" si="2203"/>
        <v>-328.04999999999995</v>
      </c>
      <c r="CC390" s="18">
        <f t="shared" si="2203"/>
        <v>0</v>
      </c>
      <c r="CD390" s="18">
        <f t="shared" si="2203"/>
        <v>0</v>
      </c>
      <c r="CE390" s="18">
        <f t="shared" si="2203"/>
        <v>0</v>
      </c>
      <c r="CF390" s="18">
        <f t="shared" si="2203"/>
        <v>0</v>
      </c>
      <c r="CG390" s="18">
        <f t="shared" si="2203"/>
        <v>0</v>
      </c>
      <c r="CH390" s="18">
        <f t="shared" si="2203"/>
        <v>0</v>
      </c>
      <c r="CI390" s="18">
        <f t="shared" si="2203"/>
        <v>0</v>
      </c>
      <c r="CJ390" s="18">
        <f t="shared" ref="CJ390:CU390" si="2204">SUM(CJ387:CJ389)</f>
        <v>0</v>
      </c>
      <c r="CK390" s="18">
        <f t="shared" si="2204"/>
        <v>0</v>
      </c>
      <c r="CL390" s="18">
        <f t="shared" si="2204"/>
        <v>0</v>
      </c>
      <c r="CM390" s="18">
        <f t="shared" si="2204"/>
        <v>0</v>
      </c>
      <c r="CN390" s="18">
        <f t="shared" si="2204"/>
        <v>0</v>
      </c>
      <c r="CO390" s="18">
        <f t="shared" si="2204"/>
        <v>0</v>
      </c>
      <c r="CP390" s="18">
        <f t="shared" si="2204"/>
        <v>0</v>
      </c>
      <c r="CQ390" s="18">
        <f t="shared" si="2204"/>
        <v>0</v>
      </c>
      <c r="CR390" s="18">
        <f t="shared" si="2204"/>
        <v>0</v>
      </c>
      <c r="CS390" s="18">
        <f t="shared" si="2204"/>
        <v>0</v>
      </c>
      <c r="CT390" s="18">
        <f t="shared" si="2204"/>
        <v>0</v>
      </c>
      <c r="CU390" s="18">
        <f t="shared" si="2204"/>
        <v>0</v>
      </c>
      <c r="CV390" s="18">
        <f t="shared" ref="CV390:DH390" si="2205">SUM(CV387:CV389)</f>
        <v>0</v>
      </c>
      <c r="CW390" s="18">
        <f t="shared" si="2205"/>
        <v>0</v>
      </c>
      <c r="CX390" s="18">
        <f t="shared" si="2205"/>
        <v>0</v>
      </c>
      <c r="CY390" s="18">
        <f t="shared" si="2205"/>
        <v>0</v>
      </c>
      <c r="CZ390" s="18">
        <f t="shared" si="2205"/>
        <v>0</v>
      </c>
      <c r="DA390" s="18">
        <f t="shared" si="2205"/>
        <v>0</v>
      </c>
      <c r="DB390" s="18">
        <f t="shared" si="2205"/>
        <v>0</v>
      </c>
      <c r="DC390" s="18">
        <f t="shared" si="2205"/>
        <v>0</v>
      </c>
      <c r="DD390" s="18">
        <f t="shared" si="2205"/>
        <v>0</v>
      </c>
      <c r="DE390" s="18">
        <f t="shared" si="2205"/>
        <v>0</v>
      </c>
      <c r="DF390" s="18">
        <f t="shared" si="2205"/>
        <v>0</v>
      </c>
      <c r="DG390" s="18">
        <f t="shared" si="2205"/>
        <v>0</v>
      </c>
      <c r="DH390" s="18">
        <f t="shared" si="2205"/>
        <v>0</v>
      </c>
      <c r="DI390" s="18">
        <f t="shared" si="2203"/>
        <v>0</v>
      </c>
      <c r="DJ390" s="18">
        <f t="shared" si="2203"/>
        <v>0</v>
      </c>
      <c r="DK390" s="18">
        <f t="shared" si="2203"/>
        <v>0</v>
      </c>
      <c r="DL390" s="18">
        <f t="shared" si="2203"/>
        <v>0</v>
      </c>
      <c r="DM390" s="18">
        <f t="shared" si="2203"/>
        <v>0</v>
      </c>
      <c r="DN390" s="18">
        <f t="shared" si="2203"/>
        <v>0</v>
      </c>
      <c r="DO390" s="18">
        <f t="shared" si="2203"/>
        <v>0</v>
      </c>
      <c r="DP390" s="18">
        <f t="shared" si="2203"/>
        <v>0</v>
      </c>
      <c r="DQ390" s="18">
        <f t="shared" si="2203"/>
        <v>0</v>
      </c>
      <c r="DR390" s="18">
        <f t="shared" si="2203"/>
        <v>0</v>
      </c>
      <c r="DS390" s="18">
        <f t="shared" si="2203"/>
        <v>0</v>
      </c>
      <c r="DT390" s="18">
        <f t="shared" ref="DT390:DW390" si="2206">SUM(DT387:DT389)</f>
        <v>0</v>
      </c>
      <c r="DU390" s="18">
        <f t="shared" si="2206"/>
        <v>0</v>
      </c>
      <c r="DV390" s="18">
        <f t="shared" si="2206"/>
        <v>0</v>
      </c>
      <c r="DW390" s="18">
        <f t="shared" si="2206"/>
        <v>0</v>
      </c>
      <c r="DX390" s="18">
        <f t="shared" ref="DX390:EG390" si="2207">SUM(DX387:DX389)</f>
        <v>0</v>
      </c>
      <c r="DY390" s="18">
        <f t="shared" si="2207"/>
        <v>0</v>
      </c>
      <c r="DZ390" s="18">
        <f t="shared" si="2207"/>
        <v>0</v>
      </c>
      <c r="EA390" s="18">
        <f t="shared" si="2207"/>
        <v>0</v>
      </c>
      <c r="EB390" s="18">
        <f t="shared" si="2207"/>
        <v>0</v>
      </c>
      <c r="EC390" s="18">
        <f t="shared" si="2207"/>
        <v>0</v>
      </c>
      <c r="ED390" s="18">
        <f t="shared" si="2207"/>
        <v>0</v>
      </c>
      <c r="EE390" s="18">
        <f t="shared" si="2207"/>
        <v>0</v>
      </c>
      <c r="EF390" s="18">
        <f t="shared" si="2207"/>
        <v>0</v>
      </c>
      <c r="EG390" s="18">
        <f t="shared" si="2207"/>
        <v>0</v>
      </c>
      <c r="EH390" s="18">
        <f t="shared" ref="EH390:EI390" si="2208">SUM(EH387:EH389)</f>
        <v>0</v>
      </c>
      <c r="EI390" s="18">
        <f t="shared" si="2208"/>
        <v>0</v>
      </c>
    </row>
    <row r="391" spans="1:139" x14ac:dyDescent="0.2">
      <c r="B391" s="90" t="s">
        <v>153</v>
      </c>
      <c r="D391" s="94">
        <f t="shared" ref="D391:AI391" si="2209">D386+D390</f>
        <v>0</v>
      </c>
      <c r="E391" s="94">
        <f t="shared" si="2209"/>
        <v>0</v>
      </c>
      <c r="F391" s="94">
        <f t="shared" si="2209"/>
        <v>0</v>
      </c>
      <c r="G391" s="94">
        <f t="shared" si="2209"/>
        <v>0</v>
      </c>
      <c r="H391" s="94">
        <f t="shared" si="2209"/>
        <v>0</v>
      </c>
      <c r="I391" s="94">
        <f t="shared" si="2209"/>
        <v>0</v>
      </c>
      <c r="J391" s="94">
        <f t="shared" si="2209"/>
        <v>0</v>
      </c>
      <c r="K391" s="94">
        <f t="shared" si="2209"/>
        <v>0</v>
      </c>
      <c r="L391" s="94">
        <f t="shared" si="2209"/>
        <v>0</v>
      </c>
      <c r="M391" s="94">
        <f t="shared" si="2209"/>
        <v>0</v>
      </c>
      <c r="N391" s="94">
        <f t="shared" si="2209"/>
        <v>0</v>
      </c>
      <c r="O391" s="94">
        <f t="shared" si="2209"/>
        <v>0</v>
      </c>
      <c r="P391" s="94">
        <f t="shared" si="2209"/>
        <v>0</v>
      </c>
      <c r="Q391" s="94">
        <f t="shared" si="2209"/>
        <v>0</v>
      </c>
      <c r="R391" s="94">
        <f t="shared" si="2209"/>
        <v>0</v>
      </c>
      <c r="S391" s="94">
        <f t="shared" si="2209"/>
        <v>0</v>
      </c>
      <c r="T391" s="94">
        <f t="shared" si="2209"/>
        <v>0</v>
      </c>
      <c r="U391" s="94">
        <f t="shared" si="2209"/>
        <v>0</v>
      </c>
      <c r="V391" s="94">
        <f t="shared" si="2209"/>
        <v>0</v>
      </c>
      <c r="W391" s="94">
        <f t="shared" si="2209"/>
        <v>0</v>
      </c>
      <c r="X391" s="94">
        <f t="shared" si="2209"/>
        <v>0</v>
      </c>
      <c r="Y391" s="94">
        <f t="shared" si="2209"/>
        <v>0</v>
      </c>
      <c r="Z391" s="94">
        <f t="shared" si="2209"/>
        <v>0</v>
      </c>
      <c r="AA391" s="94">
        <f t="shared" si="2209"/>
        <v>0</v>
      </c>
      <c r="AB391" s="94">
        <f t="shared" si="2209"/>
        <v>0</v>
      </c>
      <c r="AC391" s="94">
        <f t="shared" si="2209"/>
        <v>0</v>
      </c>
      <c r="AD391" s="94">
        <f t="shared" si="2209"/>
        <v>0</v>
      </c>
      <c r="AE391" s="94">
        <f t="shared" si="2209"/>
        <v>0</v>
      </c>
      <c r="AF391" s="94">
        <f t="shared" si="2209"/>
        <v>0</v>
      </c>
      <c r="AG391" s="94">
        <f t="shared" si="2209"/>
        <v>0</v>
      </c>
      <c r="AH391" s="94">
        <f t="shared" si="2209"/>
        <v>0</v>
      </c>
      <c r="AI391" s="94">
        <f t="shared" si="2209"/>
        <v>0</v>
      </c>
      <c r="AJ391" s="94">
        <f t="shared" ref="AJ391:BO391" si="2210">AJ386+AJ390</f>
        <v>0</v>
      </c>
      <c r="AK391" s="94">
        <f t="shared" si="2210"/>
        <v>0</v>
      </c>
      <c r="AL391" s="94">
        <f t="shared" si="2210"/>
        <v>0</v>
      </c>
      <c r="AM391" s="94">
        <f t="shared" si="2210"/>
        <v>0</v>
      </c>
      <c r="AN391" s="94">
        <f t="shared" si="2210"/>
        <v>0</v>
      </c>
      <c r="AO391" s="94">
        <f t="shared" si="2210"/>
        <v>0</v>
      </c>
      <c r="AP391" s="94">
        <f t="shared" si="2210"/>
        <v>0</v>
      </c>
      <c r="AQ391" s="94">
        <f t="shared" si="2210"/>
        <v>0</v>
      </c>
      <c r="AR391" s="94">
        <f t="shared" si="2210"/>
        <v>0</v>
      </c>
      <c r="AS391" s="94">
        <f t="shared" si="2210"/>
        <v>0</v>
      </c>
      <c r="AT391" s="94">
        <f t="shared" si="2210"/>
        <v>0</v>
      </c>
      <c r="AU391" s="94">
        <f t="shared" si="2210"/>
        <v>0</v>
      </c>
      <c r="AV391" s="94">
        <f t="shared" si="2210"/>
        <v>0</v>
      </c>
      <c r="AW391" s="94">
        <f t="shared" si="2210"/>
        <v>0</v>
      </c>
      <c r="AX391" s="94">
        <f t="shared" si="2210"/>
        <v>0</v>
      </c>
      <c r="AY391" s="94">
        <f t="shared" si="2210"/>
        <v>0</v>
      </c>
      <c r="AZ391" s="94">
        <f t="shared" si="2210"/>
        <v>0</v>
      </c>
      <c r="BA391" s="94">
        <f t="shared" si="2210"/>
        <v>0</v>
      </c>
      <c r="BB391" s="94">
        <f t="shared" si="2210"/>
        <v>0</v>
      </c>
      <c r="BC391" s="94">
        <f t="shared" si="2210"/>
        <v>0</v>
      </c>
      <c r="BD391" s="94">
        <f t="shared" si="2210"/>
        <v>0</v>
      </c>
      <c r="BE391" s="94">
        <f t="shared" si="2210"/>
        <v>0</v>
      </c>
      <c r="BF391" s="94">
        <f t="shared" si="2210"/>
        <v>0</v>
      </c>
      <c r="BG391" s="94">
        <f t="shared" si="2210"/>
        <v>0</v>
      </c>
      <c r="BH391" s="94">
        <f t="shared" si="2210"/>
        <v>0</v>
      </c>
      <c r="BI391" s="94">
        <f t="shared" si="2210"/>
        <v>0</v>
      </c>
      <c r="BJ391" s="94">
        <f t="shared" si="2210"/>
        <v>0</v>
      </c>
      <c r="BK391" s="94">
        <f t="shared" si="2210"/>
        <v>0</v>
      </c>
      <c r="BL391" s="94">
        <f t="shared" si="2210"/>
        <v>0</v>
      </c>
      <c r="BM391" s="94">
        <f t="shared" si="2210"/>
        <v>0</v>
      </c>
      <c r="BN391" s="94">
        <f t="shared" si="2210"/>
        <v>0</v>
      </c>
      <c r="BO391" s="94">
        <f t="shared" si="2210"/>
        <v>0</v>
      </c>
      <c r="BP391" s="94">
        <f t="shared" ref="BP391:DS391" si="2211">BP386+BP390</f>
        <v>6335.4092416399999</v>
      </c>
      <c r="BQ391" s="94">
        <f t="shared" si="2211"/>
        <v>5799.9192416400001</v>
      </c>
      <c r="BR391" s="94">
        <f t="shared" si="2211"/>
        <v>5168.9492416399999</v>
      </c>
      <c r="BS391" s="94">
        <f t="shared" si="2211"/>
        <v>4606.4692416399994</v>
      </c>
      <c r="BT391" s="94">
        <f t="shared" si="2211"/>
        <v>4059.3292416399995</v>
      </c>
      <c r="BU391" s="94">
        <f t="shared" si="2211"/>
        <v>3600.5492416399993</v>
      </c>
      <c r="BV391" s="94">
        <f t="shared" si="2211"/>
        <v>2997.8592416399993</v>
      </c>
      <c r="BW391" s="94">
        <f t="shared" si="2211"/>
        <v>2572.8392416399993</v>
      </c>
      <c r="BX391" s="94">
        <f t="shared" si="2211"/>
        <v>2048.7792416399993</v>
      </c>
      <c r="BY391" s="94">
        <f t="shared" si="2211"/>
        <v>1402.7592416399993</v>
      </c>
      <c r="BZ391" s="94">
        <f t="shared" si="2211"/>
        <v>855.50924163999935</v>
      </c>
      <c r="CA391" s="94">
        <f t="shared" si="2211"/>
        <v>328.04924163999931</v>
      </c>
      <c r="CB391" s="94">
        <f t="shared" si="2211"/>
        <v>-7.5836000064555265E-4</v>
      </c>
      <c r="CC391" s="94">
        <f t="shared" si="2211"/>
        <v>-7.5836000064555265E-4</v>
      </c>
      <c r="CD391" s="94">
        <f t="shared" si="2211"/>
        <v>-7.5836000064555265E-4</v>
      </c>
      <c r="CE391" s="94">
        <f t="shared" si="2211"/>
        <v>-7.5836000064555265E-4</v>
      </c>
      <c r="CF391" s="94">
        <f t="shared" si="2211"/>
        <v>-7.5836000064555265E-4</v>
      </c>
      <c r="CG391" s="94">
        <f t="shared" si="2211"/>
        <v>-7.5836000064555265E-4</v>
      </c>
      <c r="CH391" s="94">
        <f t="shared" si="2211"/>
        <v>-7.5836000064555265E-4</v>
      </c>
      <c r="CI391" s="94">
        <f t="shared" si="2211"/>
        <v>-7.5836000064555265E-4</v>
      </c>
      <c r="CJ391" s="94">
        <f t="shared" ref="CJ391:CU391" si="2212">CJ386+CJ390</f>
        <v>-7.5836000064555265E-4</v>
      </c>
      <c r="CK391" s="94">
        <f t="shared" si="2212"/>
        <v>-7.5836000064555265E-4</v>
      </c>
      <c r="CL391" s="94">
        <f t="shared" si="2212"/>
        <v>-7.5836000064555265E-4</v>
      </c>
      <c r="CM391" s="94">
        <f t="shared" si="2212"/>
        <v>-7.5836000064555265E-4</v>
      </c>
      <c r="CN391" s="94">
        <f t="shared" si="2212"/>
        <v>-7.5836000064555265E-4</v>
      </c>
      <c r="CO391" s="94">
        <f t="shared" si="2212"/>
        <v>-7.5836000064555265E-4</v>
      </c>
      <c r="CP391" s="94">
        <f t="shared" si="2212"/>
        <v>-7.5836000064555265E-4</v>
      </c>
      <c r="CQ391" s="94">
        <f t="shared" si="2212"/>
        <v>-7.5836000064555265E-4</v>
      </c>
      <c r="CR391" s="94">
        <f t="shared" si="2212"/>
        <v>-7.5836000064555265E-4</v>
      </c>
      <c r="CS391" s="94">
        <f t="shared" si="2212"/>
        <v>-7.5836000064555265E-4</v>
      </c>
      <c r="CT391" s="94">
        <f t="shared" si="2212"/>
        <v>-7.5836000064555265E-4</v>
      </c>
      <c r="CU391" s="94">
        <f t="shared" si="2212"/>
        <v>-7.5836000064555265E-4</v>
      </c>
      <c r="CV391" s="94">
        <f t="shared" ref="CV391:DH391" si="2213">CV386+CV390</f>
        <v>-7.5836000064555265E-4</v>
      </c>
      <c r="CW391" s="94">
        <f t="shared" si="2213"/>
        <v>-7.5836000064555265E-4</v>
      </c>
      <c r="CX391" s="94">
        <f t="shared" si="2213"/>
        <v>-7.5836000064555265E-4</v>
      </c>
      <c r="CY391" s="94">
        <f t="shared" si="2213"/>
        <v>-7.5836000064555265E-4</v>
      </c>
      <c r="CZ391" s="94">
        <f t="shared" si="2213"/>
        <v>-7.5836000064555265E-4</v>
      </c>
      <c r="DA391" s="94">
        <f t="shared" si="2213"/>
        <v>-7.5836000064555265E-4</v>
      </c>
      <c r="DB391" s="94">
        <f t="shared" si="2213"/>
        <v>-7.5836000064555265E-4</v>
      </c>
      <c r="DC391" s="94">
        <f t="shared" si="2213"/>
        <v>-7.5836000064555265E-4</v>
      </c>
      <c r="DD391" s="94">
        <f t="shared" si="2213"/>
        <v>-7.5836000064555265E-4</v>
      </c>
      <c r="DE391" s="94">
        <f t="shared" si="2213"/>
        <v>-7.5836000064555265E-4</v>
      </c>
      <c r="DF391" s="94">
        <f t="shared" si="2213"/>
        <v>-7.5836000064555265E-4</v>
      </c>
      <c r="DG391" s="94">
        <f t="shared" si="2213"/>
        <v>-7.5836000064555265E-4</v>
      </c>
      <c r="DH391" s="94">
        <f t="shared" si="2213"/>
        <v>-7.5836000064555265E-4</v>
      </c>
      <c r="DI391" s="94">
        <f t="shared" si="2211"/>
        <v>-7.5836000064555265E-4</v>
      </c>
      <c r="DJ391" s="94">
        <f t="shared" si="2211"/>
        <v>-7.5836000064555265E-4</v>
      </c>
      <c r="DK391" s="94">
        <f t="shared" si="2211"/>
        <v>-7.5836000064555265E-4</v>
      </c>
      <c r="DL391" s="94">
        <f t="shared" si="2211"/>
        <v>-7.5836000064555265E-4</v>
      </c>
      <c r="DM391" s="94">
        <f t="shared" si="2211"/>
        <v>-7.5836000064555265E-4</v>
      </c>
      <c r="DN391" s="94">
        <f t="shared" si="2211"/>
        <v>-7.5836000064555265E-4</v>
      </c>
      <c r="DO391" s="94">
        <f t="shared" si="2211"/>
        <v>-7.5836000064555265E-4</v>
      </c>
      <c r="DP391" s="94">
        <f t="shared" si="2211"/>
        <v>-7.5836000064555265E-4</v>
      </c>
      <c r="DQ391" s="94">
        <f t="shared" si="2211"/>
        <v>-7.5836000064555265E-4</v>
      </c>
      <c r="DR391" s="94">
        <f t="shared" si="2211"/>
        <v>-7.5836000064555265E-4</v>
      </c>
      <c r="DS391" s="94">
        <f t="shared" si="2211"/>
        <v>-7.5836000064555265E-4</v>
      </c>
      <c r="DT391" s="94">
        <f t="shared" ref="DT391:DW391" si="2214">DT386+DT390</f>
        <v>-7.5836000064555265E-4</v>
      </c>
      <c r="DU391" s="94">
        <f t="shared" si="2214"/>
        <v>-7.5836000064555265E-4</v>
      </c>
      <c r="DV391" s="94">
        <f t="shared" si="2214"/>
        <v>-7.5836000064555265E-4</v>
      </c>
      <c r="DW391" s="94">
        <f t="shared" si="2214"/>
        <v>-7.5836000064555265E-4</v>
      </c>
      <c r="DX391" s="94">
        <f t="shared" ref="DX391:EG391" si="2215">DX386+DX390</f>
        <v>-7.5836000064555265E-4</v>
      </c>
      <c r="DY391" s="94">
        <f t="shared" si="2215"/>
        <v>-7.5836000064555265E-4</v>
      </c>
      <c r="DZ391" s="94">
        <f t="shared" si="2215"/>
        <v>-7.5836000064555265E-4</v>
      </c>
      <c r="EA391" s="94">
        <f t="shared" si="2215"/>
        <v>-7.5836000064555265E-4</v>
      </c>
      <c r="EB391" s="94">
        <f t="shared" si="2215"/>
        <v>-7.5836000064555265E-4</v>
      </c>
      <c r="EC391" s="94">
        <f t="shared" si="2215"/>
        <v>-7.5836000064555265E-4</v>
      </c>
      <c r="ED391" s="94">
        <f t="shared" si="2215"/>
        <v>-7.5836000064555265E-4</v>
      </c>
      <c r="EE391" s="94">
        <f t="shared" si="2215"/>
        <v>-7.5836000064555265E-4</v>
      </c>
      <c r="EF391" s="94">
        <f t="shared" si="2215"/>
        <v>-7.5836000064555265E-4</v>
      </c>
      <c r="EG391" s="94">
        <f t="shared" si="2215"/>
        <v>-7.5836000064555265E-4</v>
      </c>
      <c r="EH391" s="94">
        <f t="shared" ref="EH391:EI391" si="2216">EH386+EH390</f>
        <v>-7.5836000064555265E-4</v>
      </c>
      <c r="EI391" s="94">
        <f t="shared" si="2216"/>
        <v>-7.5836000064555265E-4</v>
      </c>
    </row>
    <row r="392" spans="1:139" x14ac:dyDescent="0.2">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c r="AO392" s="94"/>
      <c r="AP392" s="94"/>
      <c r="AQ392" s="94"/>
      <c r="AR392" s="94"/>
      <c r="AS392" s="94"/>
      <c r="AT392" s="94"/>
      <c r="AU392" s="94"/>
      <c r="AV392" s="94"/>
      <c r="AW392" s="94"/>
      <c r="AX392" s="94"/>
      <c r="AY392" s="94"/>
      <c r="AZ392" s="94"/>
      <c r="BA392" s="94"/>
      <c r="BB392" s="94"/>
      <c r="BC392" s="94"/>
      <c r="BD392" s="94"/>
      <c r="BE392" s="94"/>
      <c r="BF392" s="94"/>
      <c r="BG392" s="94"/>
      <c r="BH392" s="94"/>
      <c r="BI392" s="94"/>
      <c r="BJ392" s="94"/>
      <c r="BK392" s="94"/>
      <c r="BL392" s="94"/>
      <c r="BM392" s="94"/>
      <c r="BN392" s="94"/>
      <c r="BO392" s="94"/>
      <c r="BP392" s="94"/>
      <c r="BQ392" s="94"/>
      <c r="BR392" s="94"/>
      <c r="BS392" s="94"/>
      <c r="BT392" s="94"/>
      <c r="BU392" s="94"/>
      <c r="BV392" s="94"/>
      <c r="BW392" s="94"/>
      <c r="BX392" s="94"/>
      <c r="BY392" s="94"/>
      <c r="BZ392" s="94"/>
      <c r="CA392" s="94"/>
      <c r="CB392" s="94"/>
      <c r="CC392" s="94"/>
      <c r="CD392" s="94"/>
      <c r="CE392" s="94"/>
      <c r="CF392" s="94"/>
      <c r="CG392" s="94"/>
      <c r="CH392" s="91"/>
      <c r="CI392" s="91"/>
      <c r="CJ392" s="91"/>
      <c r="CK392" s="91"/>
      <c r="CL392" s="91"/>
      <c r="CM392" s="91"/>
      <c r="CN392" s="91"/>
      <c r="CO392" s="91"/>
      <c r="CP392" s="91"/>
      <c r="CQ392" s="91"/>
      <c r="CR392" s="91"/>
      <c r="CS392" s="91"/>
      <c r="CT392" s="91"/>
      <c r="CU392" s="91"/>
      <c r="CV392" s="91"/>
      <c r="CW392" s="91"/>
      <c r="CX392" s="91"/>
      <c r="CY392" s="91"/>
      <c r="CZ392" s="91"/>
      <c r="DA392" s="91"/>
      <c r="DB392" s="91"/>
      <c r="DC392" s="91"/>
      <c r="DD392" s="91"/>
      <c r="DE392" s="91"/>
      <c r="DF392" s="91"/>
      <c r="DG392" s="91"/>
      <c r="DH392" s="91"/>
      <c r="DI392" s="91"/>
      <c r="DJ392" s="91"/>
      <c r="DK392" s="91"/>
      <c r="DL392" s="91"/>
      <c r="DM392" s="91"/>
      <c r="DN392" s="91"/>
      <c r="DO392" s="91"/>
      <c r="DP392" s="91"/>
      <c r="DQ392" s="91"/>
      <c r="DR392" s="91"/>
      <c r="DS392" s="91"/>
      <c r="DT392" s="91"/>
      <c r="DU392" s="91"/>
      <c r="DV392" s="91"/>
      <c r="DW392" s="91"/>
      <c r="DX392" s="91"/>
      <c r="DY392" s="91"/>
      <c r="DZ392" s="91"/>
      <c r="EA392" s="91"/>
      <c r="EB392" s="91"/>
      <c r="EC392" s="91"/>
      <c r="ED392" s="91"/>
      <c r="EE392" s="91"/>
      <c r="EF392" s="91"/>
      <c r="EG392" s="91"/>
      <c r="EH392" s="91"/>
      <c r="EI392" s="91"/>
    </row>
    <row r="393" spans="1:139" ht="10.5" x14ac:dyDescent="0.25">
      <c r="A393" s="79" t="s">
        <v>245</v>
      </c>
      <c r="B393" s="76"/>
      <c r="C393" s="78">
        <v>18239371</v>
      </c>
      <c r="J393" s="90"/>
      <c r="K393" s="90"/>
      <c r="L393" s="90"/>
      <c r="M393" s="90"/>
      <c r="N393" s="90"/>
      <c r="O393" s="90"/>
      <c r="P393" s="90"/>
      <c r="Q393" s="90"/>
      <c r="R393" s="90"/>
      <c r="S393" s="90"/>
      <c r="T393" s="90"/>
      <c r="U393" s="106"/>
      <c r="V393" s="106"/>
      <c r="W393" s="90"/>
      <c r="X393" s="9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c r="AX393" s="90"/>
      <c r="AY393" s="90"/>
      <c r="AZ393" s="90"/>
      <c r="BA393" s="90"/>
      <c r="BB393" s="90"/>
      <c r="BC393" s="90"/>
      <c r="BD393" s="90"/>
      <c r="BE393" s="90"/>
      <c r="BF393" s="90"/>
      <c r="BG393" s="90"/>
      <c r="BH393" s="90"/>
      <c r="BI393" s="90"/>
      <c r="BJ393" s="90"/>
      <c r="BK393" s="90"/>
      <c r="BL393" s="90"/>
      <c r="BM393" s="90"/>
      <c r="BN393" s="90"/>
      <c r="BO393" s="90"/>
      <c r="BP393" s="90"/>
      <c r="BQ393" s="90"/>
      <c r="BR393" s="90"/>
      <c r="BS393" s="90"/>
      <c r="BT393" s="90"/>
      <c r="BU393" s="90"/>
      <c r="BV393" s="90"/>
      <c r="BW393" s="90"/>
      <c r="BX393" s="90"/>
      <c r="BY393" s="90"/>
      <c r="BZ393" s="90"/>
      <c r="CA393" s="90"/>
      <c r="CB393" s="90"/>
      <c r="CC393" s="90"/>
      <c r="CD393" s="90"/>
      <c r="CE393" s="90"/>
      <c r="CF393" s="90"/>
      <c r="CG393" s="90"/>
      <c r="DV393" s="92"/>
      <c r="DW393" s="92"/>
      <c r="DX393" s="92"/>
      <c r="DY393" s="92"/>
      <c r="DZ393" s="92"/>
      <c r="EA393" s="92"/>
      <c r="EB393" s="92"/>
      <c r="EC393" s="92"/>
      <c r="ED393" s="92"/>
      <c r="EE393" s="92"/>
      <c r="EF393" s="92"/>
      <c r="EG393" s="92"/>
      <c r="EH393" s="92"/>
      <c r="EI393" s="92"/>
    </row>
    <row r="394" spans="1:139" x14ac:dyDescent="0.2">
      <c r="A394" s="76"/>
      <c r="B394" s="76" t="s">
        <v>149</v>
      </c>
      <c r="C394" s="78">
        <v>25400991</v>
      </c>
      <c r="D394" s="94">
        <v>0</v>
      </c>
      <c r="E394" s="94">
        <f t="shared" ref="E394:AJ394" si="2217">D401</f>
        <v>0</v>
      </c>
      <c r="F394" s="94">
        <f t="shared" si="2217"/>
        <v>0</v>
      </c>
      <c r="G394" s="94">
        <f t="shared" si="2217"/>
        <v>0</v>
      </c>
      <c r="H394" s="94">
        <f t="shared" si="2217"/>
        <v>0</v>
      </c>
      <c r="I394" s="94">
        <f t="shared" si="2217"/>
        <v>0</v>
      </c>
      <c r="J394" s="94">
        <f t="shared" si="2217"/>
        <v>0</v>
      </c>
      <c r="K394" s="94">
        <f t="shared" si="2217"/>
        <v>0</v>
      </c>
      <c r="L394" s="94">
        <f t="shared" si="2217"/>
        <v>0</v>
      </c>
      <c r="M394" s="94">
        <f t="shared" si="2217"/>
        <v>0</v>
      </c>
      <c r="N394" s="94">
        <f t="shared" si="2217"/>
        <v>0</v>
      </c>
      <c r="O394" s="94">
        <f t="shared" si="2217"/>
        <v>0</v>
      </c>
      <c r="P394" s="94">
        <f t="shared" si="2217"/>
        <v>0</v>
      </c>
      <c r="Q394" s="94">
        <f t="shared" si="2217"/>
        <v>0</v>
      </c>
      <c r="R394" s="94">
        <f t="shared" si="2217"/>
        <v>0</v>
      </c>
      <c r="S394" s="94">
        <f t="shared" si="2217"/>
        <v>0</v>
      </c>
      <c r="T394" s="94">
        <f t="shared" si="2217"/>
        <v>0</v>
      </c>
      <c r="U394" s="94">
        <f t="shared" si="2217"/>
        <v>0</v>
      </c>
      <c r="V394" s="94">
        <f t="shared" si="2217"/>
        <v>0</v>
      </c>
      <c r="W394" s="94">
        <f t="shared" si="2217"/>
        <v>0</v>
      </c>
      <c r="X394" s="94">
        <f t="shared" si="2217"/>
        <v>0</v>
      </c>
      <c r="Y394" s="94">
        <f t="shared" si="2217"/>
        <v>0</v>
      </c>
      <c r="Z394" s="94">
        <f t="shared" si="2217"/>
        <v>0</v>
      </c>
      <c r="AA394" s="94">
        <f t="shared" si="2217"/>
        <v>0</v>
      </c>
      <c r="AB394" s="94">
        <f t="shared" si="2217"/>
        <v>0</v>
      </c>
      <c r="AC394" s="94">
        <f t="shared" si="2217"/>
        <v>0</v>
      </c>
      <c r="AD394" s="94">
        <f t="shared" si="2217"/>
        <v>0</v>
      </c>
      <c r="AE394" s="94">
        <f t="shared" si="2217"/>
        <v>0</v>
      </c>
      <c r="AF394" s="94">
        <f t="shared" si="2217"/>
        <v>0</v>
      </c>
      <c r="AG394" s="94">
        <f t="shared" si="2217"/>
        <v>0</v>
      </c>
      <c r="AH394" s="94">
        <f t="shared" si="2217"/>
        <v>0</v>
      </c>
      <c r="AI394" s="94">
        <f t="shared" si="2217"/>
        <v>0</v>
      </c>
      <c r="AJ394" s="94">
        <f t="shared" si="2217"/>
        <v>0</v>
      </c>
      <c r="AK394" s="94">
        <f t="shared" ref="AK394:BP394" si="2218">AJ401</f>
        <v>0</v>
      </c>
      <c r="AL394" s="94">
        <f t="shared" si="2218"/>
        <v>0</v>
      </c>
      <c r="AM394" s="94">
        <f t="shared" si="2218"/>
        <v>0</v>
      </c>
      <c r="AN394" s="94">
        <f t="shared" si="2218"/>
        <v>0</v>
      </c>
      <c r="AO394" s="94">
        <f t="shared" si="2218"/>
        <v>0</v>
      </c>
      <c r="AP394" s="94">
        <f t="shared" si="2218"/>
        <v>0</v>
      </c>
      <c r="AQ394" s="94">
        <f t="shared" si="2218"/>
        <v>0</v>
      </c>
      <c r="AR394" s="94">
        <f t="shared" si="2218"/>
        <v>0</v>
      </c>
      <c r="AS394" s="94">
        <f t="shared" si="2218"/>
        <v>0</v>
      </c>
      <c r="AT394" s="94">
        <f t="shared" si="2218"/>
        <v>0</v>
      </c>
      <c r="AU394" s="94">
        <f t="shared" si="2218"/>
        <v>0</v>
      </c>
      <c r="AV394" s="94">
        <f t="shared" si="2218"/>
        <v>0</v>
      </c>
      <c r="AW394" s="94">
        <f t="shared" si="2218"/>
        <v>0</v>
      </c>
      <c r="AX394" s="94">
        <f t="shared" si="2218"/>
        <v>0</v>
      </c>
      <c r="AY394" s="94">
        <f t="shared" si="2218"/>
        <v>0</v>
      </c>
      <c r="AZ394" s="94">
        <f t="shared" si="2218"/>
        <v>0</v>
      </c>
      <c r="BA394" s="94">
        <f t="shared" si="2218"/>
        <v>0</v>
      </c>
      <c r="BB394" s="94">
        <f t="shared" si="2218"/>
        <v>0</v>
      </c>
      <c r="BC394" s="94">
        <f t="shared" si="2218"/>
        <v>0</v>
      </c>
      <c r="BD394" s="94">
        <f t="shared" si="2218"/>
        <v>0</v>
      </c>
      <c r="BE394" s="94">
        <f t="shared" si="2218"/>
        <v>0</v>
      </c>
      <c r="BF394" s="94">
        <f t="shared" si="2218"/>
        <v>0</v>
      </c>
      <c r="BG394" s="94">
        <f t="shared" si="2218"/>
        <v>0</v>
      </c>
      <c r="BH394" s="94">
        <f t="shared" si="2218"/>
        <v>0</v>
      </c>
      <c r="BI394" s="94">
        <f t="shared" si="2218"/>
        <v>0</v>
      </c>
      <c r="BJ394" s="94">
        <f t="shared" si="2218"/>
        <v>0</v>
      </c>
      <c r="BK394" s="94">
        <f t="shared" si="2218"/>
        <v>0</v>
      </c>
      <c r="BL394" s="94">
        <f t="shared" si="2218"/>
        <v>0</v>
      </c>
      <c r="BM394" s="94">
        <f t="shared" si="2218"/>
        <v>0</v>
      </c>
      <c r="BN394" s="94">
        <f t="shared" si="2218"/>
        <v>0</v>
      </c>
      <c r="BO394" s="94">
        <f t="shared" si="2218"/>
        <v>0</v>
      </c>
      <c r="BP394" s="94">
        <f t="shared" si="2218"/>
        <v>0</v>
      </c>
      <c r="BQ394" s="94">
        <f t="shared" ref="BQ394:DW394" si="2219">BP401</f>
        <v>0</v>
      </c>
      <c r="BR394" s="94">
        <f t="shared" si="2219"/>
        <v>0</v>
      </c>
      <c r="BS394" s="94">
        <f t="shared" si="2219"/>
        <v>0</v>
      </c>
      <c r="BT394" s="94">
        <f t="shared" si="2219"/>
        <v>0</v>
      </c>
      <c r="BU394" s="94">
        <f t="shared" si="2219"/>
        <v>0</v>
      </c>
      <c r="BV394" s="94">
        <f t="shared" si="2219"/>
        <v>0</v>
      </c>
      <c r="BW394" s="94">
        <f t="shared" si="2219"/>
        <v>0</v>
      </c>
      <c r="BX394" s="94">
        <f t="shared" si="2219"/>
        <v>0</v>
      </c>
      <c r="BY394" s="94">
        <f t="shared" si="2219"/>
        <v>0</v>
      </c>
      <c r="BZ394" s="94">
        <f t="shared" si="2219"/>
        <v>0</v>
      </c>
      <c r="CA394" s="94">
        <f t="shared" si="2219"/>
        <v>0</v>
      </c>
      <c r="CB394" s="94">
        <f t="shared" si="2219"/>
        <v>0</v>
      </c>
      <c r="CC394" s="94">
        <f t="shared" si="2219"/>
        <v>0</v>
      </c>
      <c r="CD394" s="94">
        <f t="shared" si="2219"/>
        <v>0</v>
      </c>
      <c r="CE394" s="94">
        <f t="shared" si="2219"/>
        <v>0</v>
      </c>
      <c r="CF394" s="94">
        <f t="shared" si="2219"/>
        <v>0</v>
      </c>
      <c r="CG394" s="94">
        <f t="shared" si="2219"/>
        <v>0</v>
      </c>
      <c r="CH394" s="94">
        <f t="shared" si="2219"/>
        <v>0</v>
      </c>
      <c r="CI394" s="94">
        <f t="shared" si="2219"/>
        <v>0</v>
      </c>
      <c r="CJ394" s="94">
        <f t="shared" ref="CJ394" si="2220">CI401</f>
        <v>0</v>
      </c>
      <c r="CK394" s="94">
        <f t="shared" ref="CK394" si="2221">CJ401</f>
        <v>0</v>
      </c>
      <c r="CL394" s="94">
        <f t="shared" ref="CL394" si="2222">CK401</f>
        <v>0</v>
      </c>
      <c r="CM394" s="94">
        <f t="shared" ref="CM394" si="2223">CL401</f>
        <v>0</v>
      </c>
      <c r="CN394" s="94">
        <f t="shared" ref="CN394" si="2224">CM401</f>
        <v>0</v>
      </c>
      <c r="CO394" s="94">
        <f t="shared" ref="CO394" si="2225">CN401</f>
        <v>0</v>
      </c>
      <c r="CP394" s="94">
        <f t="shared" ref="CP394" si="2226">CO401</f>
        <v>0</v>
      </c>
      <c r="CQ394" s="94">
        <f t="shared" ref="CQ394" si="2227">CP401</f>
        <v>0</v>
      </c>
      <c r="CR394" s="94">
        <f t="shared" ref="CR394" si="2228">CQ401</f>
        <v>0</v>
      </c>
      <c r="CS394" s="94">
        <f t="shared" ref="CS394" si="2229">CR401</f>
        <v>0</v>
      </c>
      <c r="CT394" s="94">
        <f t="shared" ref="CT394" si="2230">CS401</f>
        <v>1046913.3306848349</v>
      </c>
      <c r="CU394" s="94">
        <f t="shared" ref="CU394" si="2231">CT401</f>
        <v>991838.89068483491</v>
      </c>
      <c r="CV394" s="94">
        <f t="shared" ref="CV394" si="2232">CU401</f>
        <v>919251.56068483496</v>
      </c>
      <c r="CW394" s="94">
        <f t="shared" ref="CW394" si="2233">CV401</f>
        <v>848973.65068483492</v>
      </c>
      <c r="CX394" s="94">
        <f t="shared" ref="CX394" si="2234">CW401</f>
        <v>780199.72068483499</v>
      </c>
      <c r="CY394" s="94">
        <f t="shared" ref="CY394" si="2235">CX401</f>
        <v>713775.58068483497</v>
      </c>
      <c r="CZ394" s="94">
        <f t="shared" ref="CZ394" si="2236">CY401</f>
        <v>665736.90068483492</v>
      </c>
      <c r="DA394" s="94">
        <f t="shared" ref="DA394" si="2237">CZ401</f>
        <v>620404.44068483496</v>
      </c>
      <c r="DB394" s="94">
        <f t="shared" ref="DB394" si="2238">DA401</f>
        <v>574526.27068483492</v>
      </c>
      <c r="DC394" s="94">
        <f t="shared" ref="DC394" si="2239">DB401</f>
        <v>530602.6306848349</v>
      </c>
      <c r="DD394" s="94">
        <f t="shared" ref="DD394" si="2240">DC401</f>
        <v>486239.0606848349</v>
      </c>
      <c r="DE394" s="94">
        <f t="shared" ref="DE394" si="2241">DD401</f>
        <v>444809.28068483493</v>
      </c>
      <c r="DF394" s="94">
        <f t="shared" ref="DF394" si="2242">DE401</f>
        <v>393152.84068483493</v>
      </c>
      <c r="DG394" s="94">
        <f t="shared" ref="DG394" si="2243">DF401</f>
        <v>334492.9406848349</v>
      </c>
      <c r="DH394" s="94">
        <f t="shared" ref="DH394" si="2244">DG401</f>
        <v>253407.1906848349</v>
      </c>
      <c r="DI394" s="94">
        <f t="shared" si="2219"/>
        <v>176401.77068483492</v>
      </c>
      <c r="DJ394" s="94">
        <f t="shared" si="2219"/>
        <v>111908.28068483493</v>
      </c>
      <c r="DK394" s="94">
        <f t="shared" si="2219"/>
        <v>50598.43068483493</v>
      </c>
      <c r="DL394" s="94">
        <f t="shared" si="2219"/>
        <v>-7178.7493151650706</v>
      </c>
      <c r="DM394" s="94">
        <f t="shared" si="2219"/>
        <v>6.8483490031212568E-4</v>
      </c>
      <c r="DN394" s="94">
        <f t="shared" si="2219"/>
        <v>6.8483490031212568E-4</v>
      </c>
      <c r="DO394" s="94">
        <f t="shared" si="2219"/>
        <v>6.8483490031212568E-4</v>
      </c>
      <c r="DP394" s="94">
        <f t="shared" si="2219"/>
        <v>6.8483490031212568E-4</v>
      </c>
      <c r="DQ394" s="94">
        <f t="shared" si="2219"/>
        <v>6.8483490031212568E-4</v>
      </c>
      <c r="DR394" s="94">
        <f t="shared" si="2219"/>
        <v>6.8483490031212568E-4</v>
      </c>
      <c r="DS394" s="94">
        <f t="shared" si="2219"/>
        <v>6.8483490031212568E-4</v>
      </c>
      <c r="DT394" s="94">
        <f t="shared" si="2219"/>
        <v>6.8483490031212568E-4</v>
      </c>
      <c r="DU394" s="94">
        <f t="shared" si="2219"/>
        <v>6.8483490031212568E-4</v>
      </c>
      <c r="DV394" s="94">
        <f t="shared" si="2219"/>
        <v>6.8483490031212568E-4</v>
      </c>
      <c r="DW394" s="94">
        <f t="shared" si="2219"/>
        <v>6.8483490031212568E-4</v>
      </c>
      <c r="DX394" s="94">
        <f t="shared" ref="DX394" si="2245">DW401</f>
        <v>6.8483490031212568E-4</v>
      </c>
      <c r="DY394" s="94">
        <f t="shared" ref="DY394" si="2246">DX401</f>
        <v>6.8483490031212568E-4</v>
      </c>
      <c r="DZ394" s="94">
        <f t="shared" ref="DZ394" si="2247">DY401</f>
        <v>6.8483490031212568E-4</v>
      </c>
      <c r="EA394" s="94">
        <f t="shared" ref="EA394" si="2248">DZ401</f>
        <v>6.8483490031212568E-4</v>
      </c>
      <c r="EB394" s="94">
        <f t="shared" ref="EB394" si="2249">EA401</f>
        <v>6.8483490031212568E-4</v>
      </c>
      <c r="EC394" s="94">
        <f t="shared" ref="EC394" si="2250">EB401</f>
        <v>6.8483490031212568E-4</v>
      </c>
      <c r="ED394" s="94">
        <f t="shared" ref="ED394" si="2251">EC401</f>
        <v>6.8483490031212568E-4</v>
      </c>
      <c r="EE394" s="94">
        <f t="shared" ref="EE394" si="2252">ED401</f>
        <v>6.8483490031212568E-4</v>
      </c>
      <c r="EF394" s="94">
        <f t="shared" ref="EF394" si="2253">EE401</f>
        <v>6.8483490031212568E-4</v>
      </c>
      <c r="EG394" s="94">
        <f t="shared" ref="EG394" si="2254">EF401</f>
        <v>6.8483490031212568E-4</v>
      </c>
      <c r="EH394" s="94">
        <f t="shared" ref="EH394" si="2255">EG401</f>
        <v>6.8483490031212568E-4</v>
      </c>
      <c r="EI394" s="94">
        <f t="shared" ref="EI394" si="2256">EH401</f>
        <v>6.8483490031212568E-4</v>
      </c>
    </row>
    <row r="395" spans="1:139" x14ac:dyDescent="0.2">
      <c r="A395" s="76"/>
      <c r="B395" s="76" t="s">
        <v>150</v>
      </c>
      <c r="C395" s="101"/>
      <c r="D395" s="22">
        <v>0</v>
      </c>
      <c r="E395" s="22">
        <v>0</v>
      </c>
      <c r="F395" s="22">
        <v>0</v>
      </c>
      <c r="G395" s="22">
        <v>0</v>
      </c>
      <c r="H395" s="22">
        <v>0</v>
      </c>
      <c r="I395" s="22">
        <v>0</v>
      </c>
      <c r="J395" s="22">
        <v>0</v>
      </c>
      <c r="K395" s="22">
        <v>0</v>
      </c>
      <c r="L395" s="22">
        <v>0</v>
      </c>
      <c r="M395" s="22">
        <v>0</v>
      </c>
      <c r="N395" s="22">
        <v>0</v>
      </c>
      <c r="O395" s="22">
        <v>0</v>
      </c>
      <c r="P395" s="22">
        <v>0</v>
      </c>
      <c r="Q395" s="22">
        <v>0</v>
      </c>
      <c r="R395" s="22">
        <v>0</v>
      </c>
      <c r="S395" s="22">
        <v>0</v>
      </c>
      <c r="T395" s="22">
        <v>0</v>
      </c>
      <c r="U395" s="22">
        <v>0</v>
      </c>
      <c r="V395" s="22">
        <v>0</v>
      </c>
      <c r="W395" s="22">
        <v>0</v>
      </c>
      <c r="X395" s="22">
        <v>0</v>
      </c>
      <c r="Y395" s="22">
        <v>0</v>
      </c>
      <c r="Z395" s="22">
        <v>0</v>
      </c>
      <c r="AA395" s="22">
        <v>0</v>
      </c>
      <c r="AB395" s="22">
        <v>0</v>
      </c>
      <c r="AC395" s="22">
        <v>0</v>
      </c>
      <c r="AD395" s="22">
        <v>0</v>
      </c>
      <c r="AE395" s="22">
        <v>0</v>
      </c>
      <c r="AF395" s="22">
        <v>0</v>
      </c>
      <c r="AG395" s="22">
        <v>0</v>
      </c>
      <c r="AH395" s="22">
        <v>0</v>
      </c>
      <c r="AI395" s="22">
        <v>0</v>
      </c>
      <c r="AJ395" s="22">
        <v>0</v>
      </c>
      <c r="AK395" s="22">
        <v>0</v>
      </c>
      <c r="AL395" s="22">
        <v>0</v>
      </c>
      <c r="AM395" s="22">
        <v>0</v>
      </c>
      <c r="AN395" s="22">
        <v>0</v>
      </c>
      <c r="AO395" s="22">
        <v>0</v>
      </c>
      <c r="AP395" s="22">
        <v>0</v>
      </c>
      <c r="AQ395" s="22">
        <v>0</v>
      </c>
      <c r="AR395" s="22">
        <v>0</v>
      </c>
      <c r="AS395" s="22">
        <v>0</v>
      </c>
      <c r="AT395" s="22">
        <v>0</v>
      </c>
      <c r="AU395" s="22">
        <v>0</v>
      </c>
      <c r="AV395" s="22">
        <v>0</v>
      </c>
      <c r="AW395" s="22">
        <v>0</v>
      </c>
      <c r="AX395" s="22">
        <v>0</v>
      </c>
      <c r="AY395" s="22">
        <v>0</v>
      </c>
      <c r="AZ395" s="22">
        <v>0</v>
      </c>
      <c r="BA395" s="22">
        <v>0</v>
      </c>
      <c r="BB395" s="22">
        <v>0</v>
      </c>
      <c r="BC395" s="22">
        <v>0</v>
      </c>
      <c r="BD395" s="22">
        <v>0</v>
      </c>
      <c r="BE395" s="22">
        <v>0</v>
      </c>
      <c r="BF395" s="22">
        <v>0</v>
      </c>
      <c r="BG395" s="22">
        <v>0</v>
      </c>
      <c r="BH395" s="22">
        <v>0</v>
      </c>
      <c r="BI395" s="22">
        <v>0</v>
      </c>
      <c r="BJ395" s="22">
        <v>0</v>
      </c>
      <c r="BK395" s="22">
        <v>0</v>
      </c>
      <c r="BL395" s="22">
        <v>0</v>
      </c>
      <c r="BM395" s="22">
        <v>0</v>
      </c>
      <c r="BN395" s="22">
        <v>0</v>
      </c>
      <c r="BO395" s="22">
        <v>0</v>
      </c>
      <c r="BP395" s="22">
        <v>0</v>
      </c>
      <c r="BQ395" s="22">
        <v>0</v>
      </c>
      <c r="BR395" s="22">
        <v>0</v>
      </c>
      <c r="BS395" s="22">
        <v>0</v>
      </c>
      <c r="BT395" s="22">
        <v>0</v>
      </c>
      <c r="BU395" s="22">
        <v>0</v>
      </c>
      <c r="BV395" s="22">
        <v>0</v>
      </c>
      <c r="BW395" s="22">
        <v>0</v>
      </c>
      <c r="BX395" s="22">
        <v>0</v>
      </c>
      <c r="BY395" s="22">
        <v>0</v>
      </c>
      <c r="BZ395" s="22">
        <v>0</v>
      </c>
      <c r="CA395" s="22">
        <v>0</v>
      </c>
      <c r="CB395" s="22">
        <v>0</v>
      </c>
      <c r="CC395" s="22">
        <v>0</v>
      </c>
      <c r="CD395" s="22">
        <v>0</v>
      </c>
      <c r="CE395" s="22">
        <v>0</v>
      </c>
      <c r="CF395" s="22">
        <v>0</v>
      </c>
      <c r="CG395" s="22">
        <v>0</v>
      </c>
      <c r="CH395" s="22">
        <v>0</v>
      </c>
      <c r="CI395" s="22">
        <v>0</v>
      </c>
      <c r="CJ395" s="22">
        <v>0</v>
      </c>
      <c r="CK395" s="22">
        <v>0</v>
      </c>
      <c r="CL395" s="22">
        <v>0</v>
      </c>
      <c r="CM395" s="22">
        <v>0</v>
      </c>
      <c r="CN395" s="22">
        <v>0</v>
      </c>
      <c r="CO395" s="22">
        <v>0</v>
      </c>
      <c r="CP395" s="22">
        <v>0</v>
      </c>
      <c r="CQ395" s="22">
        <v>0</v>
      </c>
      <c r="CR395" s="22">
        <v>0</v>
      </c>
      <c r="CS395" s="22">
        <v>0</v>
      </c>
      <c r="CT395" s="22">
        <v>0</v>
      </c>
      <c r="CU395" s="22">
        <v>0</v>
      </c>
      <c r="CV395" s="22">
        <v>0</v>
      </c>
      <c r="CW395" s="22">
        <v>0</v>
      </c>
      <c r="CX395" s="22">
        <v>0</v>
      </c>
      <c r="CY395" s="22">
        <v>0</v>
      </c>
      <c r="CZ395" s="22">
        <v>0</v>
      </c>
      <c r="DA395" s="22">
        <v>0</v>
      </c>
      <c r="DB395" s="22">
        <v>0</v>
      </c>
      <c r="DC395" s="22">
        <v>0</v>
      </c>
      <c r="DD395" s="22">
        <v>0</v>
      </c>
      <c r="DE395" s="22">
        <v>0</v>
      </c>
      <c r="DF395" s="22">
        <v>0</v>
      </c>
      <c r="DG395" s="22">
        <v>0</v>
      </c>
      <c r="DH395" s="22">
        <v>0</v>
      </c>
      <c r="DI395" s="22">
        <v>0</v>
      </c>
      <c r="DJ395" s="22">
        <v>0</v>
      </c>
      <c r="DK395" s="22">
        <v>0</v>
      </c>
      <c r="DL395" s="22">
        <v>-2441.5664133783503</v>
      </c>
      <c r="DM395" s="22">
        <v>0</v>
      </c>
      <c r="DN395" s="22">
        <v>0</v>
      </c>
      <c r="DO395" s="22">
        <v>0</v>
      </c>
      <c r="DP395" s="22">
        <v>0</v>
      </c>
      <c r="DQ395" s="22">
        <v>0</v>
      </c>
      <c r="DR395" s="22">
        <v>0</v>
      </c>
      <c r="DS395" s="22">
        <v>0</v>
      </c>
      <c r="DT395" s="22">
        <v>0</v>
      </c>
      <c r="DU395" s="22">
        <v>0</v>
      </c>
      <c r="DV395" s="22">
        <v>0</v>
      </c>
      <c r="DW395" s="22">
        <v>0</v>
      </c>
      <c r="DX395" s="315">
        <v>-6.8483490031212568E-4</v>
      </c>
      <c r="DY395" s="22">
        <v>0</v>
      </c>
      <c r="DZ395" s="22">
        <v>0</v>
      </c>
      <c r="EA395" s="22">
        <v>0</v>
      </c>
      <c r="EB395" s="22">
        <v>0</v>
      </c>
      <c r="EC395" s="22">
        <v>0</v>
      </c>
      <c r="ED395" s="22">
        <v>0</v>
      </c>
      <c r="EE395" s="22">
        <v>0</v>
      </c>
      <c r="EF395" s="22">
        <v>0</v>
      </c>
      <c r="EG395" s="22">
        <v>0</v>
      </c>
      <c r="EH395" s="22">
        <v>0</v>
      </c>
      <c r="EI395" s="22">
        <v>0</v>
      </c>
    </row>
    <row r="396" spans="1:139" x14ac:dyDescent="0.2">
      <c r="A396" s="76"/>
      <c r="B396" s="76" t="s">
        <v>289</v>
      </c>
      <c r="C396" s="101"/>
      <c r="D396" s="22">
        <v>0</v>
      </c>
      <c r="E396" s="22">
        <v>0</v>
      </c>
      <c r="F396" s="22">
        <v>0</v>
      </c>
      <c r="G396" s="22">
        <v>0</v>
      </c>
      <c r="H396" s="22">
        <v>0</v>
      </c>
      <c r="I396" s="22">
        <v>0</v>
      </c>
      <c r="J396" s="22">
        <v>0</v>
      </c>
      <c r="K396" s="22">
        <v>0</v>
      </c>
      <c r="L396" s="22">
        <v>0</v>
      </c>
      <c r="M396" s="22">
        <v>0</v>
      </c>
      <c r="N396" s="22">
        <v>0</v>
      </c>
      <c r="O396" s="22">
        <v>0</v>
      </c>
      <c r="P396" s="22">
        <v>0</v>
      </c>
      <c r="Q396" s="22">
        <v>0</v>
      </c>
      <c r="R396" s="22">
        <v>0</v>
      </c>
      <c r="S396" s="22">
        <v>0</v>
      </c>
      <c r="T396" s="22">
        <v>0</v>
      </c>
      <c r="U396" s="22">
        <v>0</v>
      </c>
      <c r="V396" s="22">
        <v>0</v>
      </c>
      <c r="W396" s="22">
        <v>0</v>
      </c>
      <c r="X396" s="22">
        <v>0</v>
      </c>
      <c r="Y396" s="22">
        <v>0</v>
      </c>
      <c r="Z396" s="22">
        <v>0</v>
      </c>
      <c r="AA396" s="22">
        <v>0</v>
      </c>
      <c r="AB396" s="22">
        <v>0</v>
      </c>
      <c r="AC396" s="22">
        <v>0</v>
      </c>
      <c r="AD396" s="22">
        <v>0</v>
      </c>
      <c r="AE396" s="22">
        <v>0</v>
      </c>
      <c r="AF396" s="22">
        <v>0</v>
      </c>
      <c r="AG396" s="22">
        <v>0</v>
      </c>
      <c r="AH396" s="22">
        <v>0</v>
      </c>
      <c r="AI396" s="22">
        <v>0</v>
      </c>
      <c r="AJ396" s="22">
        <v>0</v>
      </c>
      <c r="AK396" s="22">
        <v>0</v>
      </c>
      <c r="AL396" s="22">
        <v>0</v>
      </c>
      <c r="AM396" s="22">
        <v>0</v>
      </c>
      <c r="AN396" s="22">
        <v>0</v>
      </c>
      <c r="AO396" s="22">
        <v>0</v>
      </c>
      <c r="AP396" s="22">
        <v>0</v>
      </c>
      <c r="AQ396" s="22">
        <v>0</v>
      </c>
      <c r="AR396" s="22">
        <v>0</v>
      </c>
      <c r="AS396" s="22">
        <v>0</v>
      </c>
      <c r="AT396" s="22">
        <v>0</v>
      </c>
      <c r="AU396" s="22">
        <v>0</v>
      </c>
      <c r="AV396" s="22">
        <v>0</v>
      </c>
      <c r="AW396" s="22">
        <v>0</v>
      </c>
      <c r="AX396" s="22">
        <v>0</v>
      </c>
      <c r="AY396" s="22">
        <v>0</v>
      </c>
      <c r="AZ396" s="22">
        <v>0</v>
      </c>
      <c r="BA396" s="22">
        <v>0</v>
      </c>
      <c r="BB396" s="22">
        <v>0</v>
      </c>
      <c r="BC396" s="22">
        <v>0</v>
      </c>
      <c r="BD396" s="22">
        <v>0</v>
      </c>
      <c r="BE396" s="22">
        <v>0</v>
      </c>
      <c r="BF396" s="22">
        <v>0</v>
      </c>
      <c r="BG396" s="22">
        <v>0</v>
      </c>
      <c r="BH396" s="22">
        <v>0</v>
      </c>
      <c r="BI396" s="22">
        <v>0</v>
      </c>
      <c r="BJ396" s="22">
        <v>0</v>
      </c>
      <c r="BK396" s="22">
        <v>0</v>
      </c>
      <c r="BL396" s="22">
        <v>0</v>
      </c>
      <c r="BM396" s="22">
        <v>0</v>
      </c>
      <c r="BN396" s="22">
        <v>0</v>
      </c>
      <c r="BO396" s="22">
        <v>0</v>
      </c>
      <c r="BP396" s="22">
        <v>0</v>
      </c>
      <c r="BQ396" s="22">
        <v>0</v>
      </c>
      <c r="BR396" s="22">
        <v>0</v>
      </c>
      <c r="BS396" s="22">
        <v>0</v>
      </c>
      <c r="BT396" s="22">
        <v>0</v>
      </c>
      <c r="BU396" s="22">
        <v>0</v>
      </c>
      <c r="BV396" s="22">
        <v>0</v>
      </c>
      <c r="BW396" s="22">
        <v>0</v>
      </c>
      <c r="BX396" s="22">
        <v>0</v>
      </c>
      <c r="BY396" s="22">
        <v>0</v>
      </c>
      <c r="BZ396" s="22">
        <v>0</v>
      </c>
      <c r="CA396" s="22">
        <v>0</v>
      </c>
      <c r="CB396" s="22">
        <v>0</v>
      </c>
      <c r="CC396" s="22">
        <v>0</v>
      </c>
      <c r="CD396" s="22">
        <v>0</v>
      </c>
      <c r="CE396" s="22">
        <v>0</v>
      </c>
      <c r="CF396" s="22">
        <v>0</v>
      </c>
      <c r="CG396" s="22">
        <v>0</v>
      </c>
      <c r="CH396" s="22">
        <v>0</v>
      </c>
      <c r="CI396" s="22">
        <v>0</v>
      </c>
      <c r="CJ396" s="22">
        <v>0</v>
      </c>
      <c r="CK396" s="22">
        <v>0</v>
      </c>
      <c r="CL396" s="22">
        <v>0</v>
      </c>
      <c r="CM396" s="22">
        <v>0</v>
      </c>
      <c r="CN396" s="22">
        <v>0</v>
      </c>
      <c r="CO396" s="22">
        <v>0</v>
      </c>
      <c r="CP396" s="22">
        <v>0</v>
      </c>
      <c r="CQ396" s="22">
        <v>0</v>
      </c>
      <c r="CR396" s="22">
        <v>0</v>
      </c>
      <c r="CS396" s="22">
        <v>1075863.5806848349</v>
      </c>
      <c r="CT396" s="22">
        <v>0</v>
      </c>
      <c r="CU396" s="22">
        <v>0</v>
      </c>
      <c r="CV396" s="22">
        <v>0</v>
      </c>
      <c r="CW396" s="22">
        <v>0</v>
      </c>
      <c r="CX396" s="22">
        <v>0</v>
      </c>
      <c r="CY396" s="22">
        <v>0</v>
      </c>
      <c r="CZ396" s="22">
        <v>0</v>
      </c>
      <c r="DA396" s="22">
        <v>0</v>
      </c>
      <c r="DB396" s="22">
        <v>0</v>
      </c>
      <c r="DC396" s="22">
        <v>0</v>
      </c>
      <c r="DD396" s="22">
        <v>0</v>
      </c>
      <c r="DE396" s="22">
        <v>0</v>
      </c>
      <c r="DF396" s="22">
        <v>0</v>
      </c>
      <c r="DG396" s="22">
        <v>0</v>
      </c>
      <c r="DH396" s="22">
        <v>0</v>
      </c>
      <c r="DI396" s="22">
        <v>0</v>
      </c>
      <c r="DJ396" s="22">
        <v>0</v>
      </c>
      <c r="DK396" s="22">
        <v>0</v>
      </c>
      <c r="DL396" s="22">
        <v>9620.3164133783212</v>
      </c>
      <c r="DM396" s="22">
        <v>0</v>
      </c>
      <c r="DN396" s="22">
        <v>0</v>
      </c>
      <c r="DO396" s="22">
        <v>0</v>
      </c>
      <c r="DP396" s="22">
        <v>0</v>
      </c>
      <c r="DQ396" s="22">
        <v>0</v>
      </c>
      <c r="DR396" s="22">
        <v>0</v>
      </c>
      <c r="DS396" s="22">
        <v>0</v>
      </c>
      <c r="DT396" s="22">
        <v>0</v>
      </c>
      <c r="DU396" s="22">
        <v>0</v>
      </c>
      <c r="DV396" s="22">
        <v>0</v>
      </c>
      <c r="DW396" s="22">
        <v>0</v>
      </c>
      <c r="DX396" s="315">
        <v>6.8483490031212568E-4</v>
      </c>
      <c r="DY396" s="22">
        <v>0</v>
      </c>
      <c r="DZ396" s="22">
        <v>0</v>
      </c>
      <c r="EA396" s="22">
        <v>0</v>
      </c>
      <c r="EB396" s="22">
        <v>0</v>
      </c>
      <c r="EC396" s="22">
        <v>0</v>
      </c>
      <c r="ED396" s="22">
        <v>0</v>
      </c>
      <c r="EE396" s="22">
        <v>0</v>
      </c>
      <c r="EF396" s="22">
        <v>0</v>
      </c>
      <c r="EG396" s="22">
        <v>0</v>
      </c>
      <c r="EH396" s="22">
        <v>0</v>
      </c>
      <c r="EI396" s="22">
        <v>0</v>
      </c>
    </row>
    <row r="397" spans="1:139" x14ac:dyDescent="0.2">
      <c r="A397" s="76"/>
      <c r="B397" s="76" t="s">
        <v>234</v>
      </c>
      <c r="C397" s="101"/>
      <c r="D397" s="22">
        <v>0</v>
      </c>
      <c r="E397" s="22">
        <v>0</v>
      </c>
      <c r="F397" s="22">
        <v>0</v>
      </c>
      <c r="G397" s="22">
        <v>0</v>
      </c>
      <c r="H397" s="22">
        <v>0</v>
      </c>
      <c r="I397" s="22">
        <v>0</v>
      </c>
      <c r="J397" s="22">
        <v>0</v>
      </c>
      <c r="K397" s="22">
        <v>0</v>
      </c>
      <c r="L397" s="22">
        <v>0</v>
      </c>
      <c r="M397" s="22">
        <v>0</v>
      </c>
      <c r="N397" s="22">
        <v>0</v>
      </c>
      <c r="O397" s="22">
        <v>0</v>
      </c>
      <c r="P397" s="22">
        <v>0</v>
      </c>
      <c r="Q397" s="22">
        <v>0</v>
      </c>
      <c r="R397" s="22">
        <v>0</v>
      </c>
      <c r="S397" s="22">
        <v>0</v>
      </c>
      <c r="T397" s="22">
        <v>0</v>
      </c>
      <c r="U397" s="22">
        <v>0</v>
      </c>
      <c r="V397" s="22">
        <v>0</v>
      </c>
      <c r="W397" s="22">
        <v>0</v>
      </c>
      <c r="X397" s="22">
        <v>0</v>
      </c>
      <c r="Y397" s="22">
        <v>0</v>
      </c>
      <c r="Z397" s="22">
        <v>0</v>
      </c>
      <c r="AA397" s="22">
        <v>0</v>
      </c>
      <c r="AB397" s="22">
        <v>0</v>
      </c>
      <c r="AC397" s="22">
        <v>0</v>
      </c>
      <c r="AD397" s="22">
        <v>0</v>
      </c>
      <c r="AE397" s="22">
        <v>0</v>
      </c>
      <c r="AF397" s="22">
        <v>0</v>
      </c>
      <c r="AG397" s="22">
        <v>0</v>
      </c>
      <c r="AH397" s="22">
        <v>0</v>
      </c>
      <c r="AI397" s="22">
        <v>0</v>
      </c>
      <c r="AJ397" s="22">
        <v>0</v>
      </c>
      <c r="AK397" s="22">
        <v>0</v>
      </c>
      <c r="AL397" s="22">
        <v>0</v>
      </c>
      <c r="AM397" s="22">
        <v>0</v>
      </c>
      <c r="AN397" s="22">
        <v>0</v>
      </c>
      <c r="AO397" s="22">
        <v>0</v>
      </c>
      <c r="AP397" s="22">
        <v>0</v>
      </c>
      <c r="AQ397" s="22">
        <v>0</v>
      </c>
      <c r="AR397" s="22">
        <v>0</v>
      </c>
      <c r="AS397" s="22">
        <v>0</v>
      </c>
      <c r="AT397" s="22">
        <v>0</v>
      </c>
      <c r="AU397" s="22">
        <v>0</v>
      </c>
      <c r="AV397" s="22">
        <v>0</v>
      </c>
      <c r="AW397" s="22">
        <v>0</v>
      </c>
      <c r="AX397" s="22">
        <v>0</v>
      </c>
      <c r="AY397" s="22">
        <v>0</v>
      </c>
      <c r="AZ397" s="22">
        <v>0</v>
      </c>
      <c r="BA397" s="22">
        <v>0</v>
      </c>
      <c r="BB397" s="22">
        <v>0</v>
      </c>
      <c r="BC397" s="22">
        <v>0</v>
      </c>
      <c r="BD397" s="22">
        <v>0</v>
      </c>
      <c r="BE397" s="22">
        <v>0</v>
      </c>
      <c r="BF397" s="22">
        <v>0</v>
      </c>
      <c r="BG397" s="22">
        <v>0</v>
      </c>
      <c r="BH397" s="22">
        <v>0</v>
      </c>
      <c r="BI397" s="22">
        <v>0</v>
      </c>
      <c r="BJ397" s="22">
        <v>0</v>
      </c>
      <c r="BK397" s="22">
        <v>0</v>
      </c>
      <c r="BL397" s="22">
        <v>0</v>
      </c>
      <c r="BM397" s="22">
        <v>0</v>
      </c>
      <c r="BN397" s="22">
        <v>0</v>
      </c>
      <c r="BO397" s="22">
        <v>0</v>
      </c>
      <c r="BP397" s="22">
        <v>0</v>
      </c>
      <c r="BQ397" s="22">
        <v>0</v>
      </c>
      <c r="BR397" s="22">
        <v>0</v>
      </c>
      <c r="BS397" s="22">
        <v>0</v>
      </c>
      <c r="BT397" s="22">
        <v>0</v>
      </c>
      <c r="BU397" s="22">
        <v>0</v>
      </c>
      <c r="BV397" s="22">
        <v>0</v>
      </c>
      <c r="BW397" s="22">
        <v>0</v>
      </c>
      <c r="BX397" s="22">
        <v>0</v>
      </c>
      <c r="BY397" s="22">
        <v>0</v>
      </c>
      <c r="BZ397" s="22">
        <v>0</v>
      </c>
      <c r="CA397" s="22">
        <v>0</v>
      </c>
      <c r="CB397" s="22">
        <v>0</v>
      </c>
      <c r="CC397" s="22">
        <v>0</v>
      </c>
      <c r="CD397" s="22">
        <v>0</v>
      </c>
      <c r="CE397" s="22">
        <v>0</v>
      </c>
      <c r="CF397" s="22">
        <v>0</v>
      </c>
      <c r="CG397" s="22">
        <v>0</v>
      </c>
      <c r="CH397" s="22">
        <v>0</v>
      </c>
      <c r="CI397" s="22">
        <v>0</v>
      </c>
      <c r="CJ397" s="22">
        <v>0</v>
      </c>
      <c r="CK397" s="22">
        <v>0</v>
      </c>
      <c r="CL397" s="22">
        <v>0</v>
      </c>
      <c r="CM397" s="22">
        <v>0</v>
      </c>
      <c r="CN397" s="22">
        <v>0</v>
      </c>
      <c r="CO397" s="22">
        <v>0</v>
      </c>
      <c r="CP397" s="22">
        <v>0</v>
      </c>
      <c r="CQ397" s="22">
        <v>0</v>
      </c>
      <c r="CR397" s="22">
        <v>0</v>
      </c>
      <c r="CS397" s="22">
        <v>0</v>
      </c>
      <c r="CT397" s="22">
        <v>0</v>
      </c>
      <c r="CU397" s="22">
        <v>0</v>
      </c>
      <c r="CV397" s="22">
        <v>0</v>
      </c>
      <c r="CW397" s="22">
        <v>0</v>
      </c>
      <c r="CX397" s="22">
        <v>0</v>
      </c>
      <c r="CY397" s="22">
        <v>0</v>
      </c>
      <c r="CZ397" s="22">
        <v>0</v>
      </c>
      <c r="DA397" s="22">
        <v>0</v>
      </c>
      <c r="DB397" s="22">
        <v>0</v>
      </c>
      <c r="DC397" s="22">
        <v>0</v>
      </c>
      <c r="DD397" s="22">
        <v>0</v>
      </c>
      <c r="DE397" s="22">
        <v>0</v>
      </c>
      <c r="DF397" s="22">
        <v>0</v>
      </c>
      <c r="DG397" s="22">
        <v>0</v>
      </c>
      <c r="DH397" s="22">
        <v>0</v>
      </c>
      <c r="DI397" s="22">
        <v>0</v>
      </c>
      <c r="DJ397" s="22">
        <v>0</v>
      </c>
      <c r="DK397" s="22">
        <v>0</v>
      </c>
      <c r="DL397" s="22">
        <v>0</v>
      </c>
      <c r="DM397" s="22">
        <v>0</v>
      </c>
      <c r="DN397" s="22">
        <v>0</v>
      </c>
      <c r="DO397" s="22">
        <v>0</v>
      </c>
      <c r="DP397" s="22">
        <v>0</v>
      </c>
      <c r="DQ397" s="22">
        <v>0</v>
      </c>
      <c r="DR397" s="22">
        <v>0</v>
      </c>
      <c r="DS397" s="22">
        <v>0</v>
      </c>
      <c r="DT397" s="22">
        <v>0</v>
      </c>
      <c r="DU397" s="22">
        <v>0</v>
      </c>
      <c r="DV397" s="22">
        <v>0</v>
      </c>
      <c r="DW397" s="22">
        <v>0</v>
      </c>
      <c r="DX397" s="22">
        <v>0</v>
      </c>
      <c r="DY397" s="22">
        <v>0</v>
      </c>
      <c r="DZ397" s="22">
        <v>0</v>
      </c>
      <c r="EA397" s="22">
        <v>0</v>
      </c>
      <c r="EB397" s="22">
        <v>0</v>
      </c>
      <c r="EC397" s="22">
        <v>0</v>
      </c>
      <c r="ED397" s="22">
        <v>0</v>
      </c>
      <c r="EE397" s="22">
        <v>0</v>
      </c>
      <c r="EF397" s="22">
        <v>0</v>
      </c>
      <c r="EG397" s="22">
        <v>0</v>
      </c>
      <c r="EH397" s="22">
        <v>0</v>
      </c>
      <c r="EI397" s="22">
        <v>0</v>
      </c>
    </row>
    <row r="398" spans="1:139" x14ac:dyDescent="0.2">
      <c r="A398" s="76"/>
      <c r="B398" s="76" t="s">
        <v>290</v>
      </c>
      <c r="C398" s="101"/>
      <c r="D398" s="22">
        <v>0</v>
      </c>
      <c r="E398" s="22">
        <v>0</v>
      </c>
      <c r="F398" s="22">
        <v>0</v>
      </c>
      <c r="G398" s="22">
        <v>0</v>
      </c>
      <c r="H398" s="22">
        <v>0</v>
      </c>
      <c r="I398" s="22">
        <v>0</v>
      </c>
      <c r="J398" s="22">
        <v>0</v>
      </c>
      <c r="K398" s="22">
        <v>0</v>
      </c>
      <c r="L398" s="22">
        <v>0</v>
      </c>
      <c r="M398" s="22">
        <v>0</v>
      </c>
      <c r="N398" s="22">
        <v>0</v>
      </c>
      <c r="O398" s="22">
        <v>0</v>
      </c>
      <c r="P398" s="22">
        <v>0</v>
      </c>
      <c r="Q398" s="22">
        <v>0</v>
      </c>
      <c r="R398" s="22">
        <v>0</v>
      </c>
      <c r="S398" s="22">
        <v>0</v>
      </c>
      <c r="T398" s="22">
        <v>0</v>
      </c>
      <c r="U398" s="22">
        <v>0</v>
      </c>
      <c r="V398" s="22">
        <v>0</v>
      </c>
      <c r="W398" s="22">
        <v>0</v>
      </c>
      <c r="X398" s="22">
        <v>0</v>
      </c>
      <c r="Y398" s="22">
        <v>0</v>
      </c>
      <c r="Z398" s="22">
        <v>0</v>
      </c>
      <c r="AA398" s="22">
        <v>0</v>
      </c>
      <c r="AB398" s="22">
        <v>0</v>
      </c>
      <c r="AC398" s="22">
        <v>0</v>
      </c>
      <c r="AD398" s="22">
        <v>0</v>
      </c>
      <c r="AE398" s="22">
        <v>0</v>
      </c>
      <c r="AF398" s="22">
        <v>0</v>
      </c>
      <c r="AG398" s="22">
        <v>0</v>
      </c>
      <c r="AH398" s="22">
        <v>0</v>
      </c>
      <c r="AI398" s="22">
        <v>0</v>
      </c>
      <c r="AJ398" s="22">
        <v>0</v>
      </c>
      <c r="AK398" s="22">
        <v>0</v>
      </c>
      <c r="AL398" s="22">
        <v>0</v>
      </c>
      <c r="AM398" s="22">
        <v>0</v>
      </c>
      <c r="AN398" s="22">
        <v>0</v>
      </c>
      <c r="AO398" s="22">
        <v>0</v>
      </c>
      <c r="AP398" s="22">
        <v>0</v>
      </c>
      <c r="AQ398" s="22">
        <v>0</v>
      </c>
      <c r="AR398" s="22">
        <v>0</v>
      </c>
      <c r="AS398" s="22">
        <v>0</v>
      </c>
      <c r="AT398" s="22">
        <v>0</v>
      </c>
      <c r="AU398" s="22">
        <v>0</v>
      </c>
      <c r="AV398" s="22">
        <v>0</v>
      </c>
      <c r="AW398" s="22">
        <v>0</v>
      </c>
      <c r="AX398" s="22">
        <v>0</v>
      </c>
      <c r="AY398" s="22">
        <v>0</v>
      </c>
      <c r="AZ398" s="22">
        <v>0</v>
      </c>
      <c r="BA398" s="22">
        <v>0</v>
      </c>
      <c r="BB398" s="22">
        <v>0</v>
      </c>
      <c r="BC398" s="22">
        <v>0</v>
      </c>
      <c r="BD398" s="22">
        <v>0</v>
      </c>
      <c r="BE398" s="22">
        <v>0</v>
      </c>
      <c r="BF398" s="22">
        <v>0</v>
      </c>
      <c r="BG398" s="22">
        <v>0</v>
      </c>
      <c r="BH398" s="22">
        <v>0</v>
      </c>
      <c r="BI398" s="22">
        <v>0</v>
      </c>
      <c r="BJ398" s="22">
        <v>0</v>
      </c>
      <c r="BK398" s="22">
        <v>0</v>
      </c>
      <c r="BL398" s="22">
        <v>0</v>
      </c>
      <c r="BM398" s="22">
        <v>0</v>
      </c>
      <c r="BN398" s="22">
        <v>0</v>
      </c>
      <c r="BO398" s="22">
        <v>0</v>
      </c>
      <c r="BP398" s="22">
        <v>0</v>
      </c>
      <c r="BQ398" s="22">
        <v>0</v>
      </c>
      <c r="BR398" s="22">
        <v>0</v>
      </c>
      <c r="BS398" s="22">
        <v>0</v>
      </c>
      <c r="BT398" s="22">
        <v>0</v>
      </c>
      <c r="BU398" s="22">
        <v>0</v>
      </c>
      <c r="BV398" s="22">
        <v>0</v>
      </c>
      <c r="BW398" s="22">
        <v>0</v>
      </c>
      <c r="BX398" s="22">
        <v>0</v>
      </c>
      <c r="BY398" s="22">
        <v>0</v>
      </c>
      <c r="BZ398" s="22">
        <v>0</v>
      </c>
      <c r="CA398" s="22">
        <v>0</v>
      </c>
      <c r="CB398" s="22">
        <v>0</v>
      </c>
      <c r="CC398" s="22">
        <v>0</v>
      </c>
      <c r="CD398" s="22">
        <v>0</v>
      </c>
      <c r="CE398" s="22">
        <v>0</v>
      </c>
      <c r="CF398" s="22">
        <v>0</v>
      </c>
      <c r="CG398" s="22">
        <v>0</v>
      </c>
      <c r="CH398" s="22">
        <v>0</v>
      </c>
      <c r="CI398" s="22">
        <v>0</v>
      </c>
      <c r="CJ398" s="22">
        <v>0</v>
      </c>
      <c r="CK398" s="22">
        <v>0</v>
      </c>
      <c r="CL398" s="22">
        <v>0</v>
      </c>
      <c r="CM398" s="22">
        <v>0</v>
      </c>
      <c r="CN398" s="22">
        <v>0</v>
      </c>
      <c r="CO398" s="22">
        <v>0</v>
      </c>
      <c r="CP398" s="22">
        <v>0</v>
      </c>
      <c r="CQ398" s="22">
        <v>0</v>
      </c>
      <c r="CR398" s="22">
        <v>0</v>
      </c>
      <c r="CS398" s="22">
        <v>0</v>
      </c>
      <c r="CT398" s="22">
        <v>0</v>
      </c>
      <c r="CU398" s="22">
        <v>0</v>
      </c>
      <c r="CV398" s="22">
        <v>0</v>
      </c>
      <c r="CW398" s="22">
        <v>0</v>
      </c>
      <c r="CX398" s="22">
        <v>0</v>
      </c>
      <c r="CY398" s="22">
        <v>0</v>
      </c>
      <c r="CZ398" s="22">
        <v>0</v>
      </c>
      <c r="DA398" s="22">
        <v>0</v>
      </c>
      <c r="DB398" s="22">
        <v>0</v>
      </c>
      <c r="DC398" s="22">
        <v>0</v>
      </c>
      <c r="DD398" s="22">
        <v>0</v>
      </c>
      <c r="DE398" s="22">
        <v>0</v>
      </c>
      <c r="DF398" s="22">
        <v>0</v>
      </c>
      <c r="DG398" s="22">
        <v>0</v>
      </c>
      <c r="DH398" s="22">
        <v>0</v>
      </c>
      <c r="DI398" s="22">
        <v>0</v>
      </c>
      <c r="DJ398" s="22">
        <v>0</v>
      </c>
      <c r="DK398" s="22">
        <v>0</v>
      </c>
      <c r="DL398" s="22">
        <v>0</v>
      </c>
      <c r="DM398" s="22">
        <v>0</v>
      </c>
      <c r="DN398" s="22">
        <v>0</v>
      </c>
      <c r="DO398" s="22">
        <v>0</v>
      </c>
      <c r="DP398" s="22">
        <v>0</v>
      </c>
      <c r="DQ398" s="22">
        <v>0</v>
      </c>
      <c r="DR398" s="22">
        <v>0</v>
      </c>
      <c r="DS398" s="22">
        <v>0</v>
      </c>
      <c r="DT398" s="22">
        <v>0</v>
      </c>
      <c r="DU398" s="22">
        <v>0</v>
      </c>
      <c r="DV398" s="22">
        <v>0</v>
      </c>
      <c r="DW398" s="22">
        <v>0</v>
      </c>
      <c r="DX398" s="22">
        <v>0</v>
      </c>
      <c r="DY398" s="22">
        <v>0</v>
      </c>
      <c r="DZ398" s="22">
        <v>0</v>
      </c>
      <c r="EA398" s="22">
        <v>0</v>
      </c>
      <c r="EB398" s="22">
        <v>0</v>
      </c>
      <c r="EC398" s="22">
        <v>0</v>
      </c>
      <c r="ED398" s="22">
        <v>0</v>
      </c>
      <c r="EE398" s="22">
        <v>0</v>
      </c>
      <c r="EF398" s="22">
        <v>0</v>
      </c>
      <c r="EG398" s="22">
        <v>0</v>
      </c>
      <c r="EH398" s="22">
        <v>0</v>
      </c>
      <c r="EI398" s="22">
        <v>0</v>
      </c>
    </row>
    <row r="399" spans="1:139" x14ac:dyDescent="0.2">
      <c r="A399" s="76"/>
      <c r="B399" s="76" t="s">
        <v>151</v>
      </c>
      <c r="C399" s="101"/>
      <c r="D399" s="22">
        <v>0</v>
      </c>
      <c r="E399" s="22">
        <v>0</v>
      </c>
      <c r="F399" s="22">
        <v>0</v>
      </c>
      <c r="G399" s="22">
        <v>0</v>
      </c>
      <c r="H399" s="22">
        <v>0</v>
      </c>
      <c r="I399" s="22">
        <v>0</v>
      </c>
      <c r="J399" s="22">
        <v>0</v>
      </c>
      <c r="K399" s="22">
        <v>0</v>
      </c>
      <c r="L399" s="22">
        <v>0</v>
      </c>
      <c r="M399" s="22">
        <v>0</v>
      </c>
      <c r="N399" s="22">
        <v>0</v>
      </c>
      <c r="O399" s="22">
        <v>0</v>
      </c>
      <c r="P399" s="22">
        <v>0</v>
      </c>
      <c r="Q399" s="22">
        <v>0</v>
      </c>
      <c r="R399" s="22">
        <v>0</v>
      </c>
      <c r="S399" s="22">
        <v>0</v>
      </c>
      <c r="T399" s="22">
        <v>0</v>
      </c>
      <c r="U399" s="22">
        <v>0</v>
      </c>
      <c r="V399" s="22">
        <v>0</v>
      </c>
      <c r="W399" s="22">
        <v>0</v>
      </c>
      <c r="X399" s="22">
        <v>0</v>
      </c>
      <c r="Y399" s="22">
        <v>0</v>
      </c>
      <c r="Z399" s="22">
        <v>0</v>
      </c>
      <c r="AA399" s="22">
        <v>0</v>
      </c>
      <c r="AB399" s="22">
        <v>0</v>
      </c>
      <c r="AC399" s="22">
        <v>0</v>
      </c>
      <c r="AD399" s="22">
        <v>0</v>
      </c>
      <c r="AE399" s="22">
        <v>0</v>
      </c>
      <c r="AF399" s="22">
        <v>0</v>
      </c>
      <c r="AG399" s="22">
        <v>0</v>
      </c>
      <c r="AH399" s="22">
        <v>0</v>
      </c>
      <c r="AI399" s="22">
        <v>0</v>
      </c>
      <c r="AJ399" s="22">
        <v>0</v>
      </c>
      <c r="AK399" s="22">
        <v>0</v>
      </c>
      <c r="AL399" s="22">
        <v>0</v>
      </c>
      <c r="AM399" s="22">
        <v>0</v>
      </c>
      <c r="AN399" s="22">
        <v>0</v>
      </c>
      <c r="AO399" s="22">
        <v>0</v>
      </c>
      <c r="AP399" s="22">
        <v>0</v>
      </c>
      <c r="AQ399" s="22">
        <v>0</v>
      </c>
      <c r="AR399" s="22">
        <v>0</v>
      </c>
      <c r="AS399" s="22">
        <v>0</v>
      </c>
      <c r="AT399" s="22">
        <v>0</v>
      </c>
      <c r="AU399" s="22">
        <v>0</v>
      </c>
      <c r="AV399" s="22">
        <v>0</v>
      </c>
      <c r="AW399" s="22">
        <v>0</v>
      </c>
      <c r="AX399" s="22">
        <v>0</v>
      </c>
      <c r="AY399" s="22">
        <v>0</v>
      </c>
      <c r="AZ399" s="22">
        <v>0</v>
      </c>
      <c r="BA399" s="22">
        <v>0</v>
      </c>
      <c r="BB399" s="22">
        <v>0</v>
      </c>
      <c r="BC399" s="22">
        <v>0</v>
      </c>
      <c r="BD399" s="22">
        <v>0</v>
      </c>
      <c r="BE399" s="22">
        <v>0</v>
      </c>
      <c r="BF399" s="22">
        <v>0</v>
      </c>
      <c r="BG399" s="22">
        <v>0</v>
      </c>
      <c r="BH399" s="22">
        <v>0</v>
      </c>
      <c r="BI399" s="22">
        <v>0</v>
      </c>
      <c r="BJ399" s="22">
        <v>0</v>
      </c>
      <c r="BK399" s="22">
        <v>0</v>
      </c>
      <c r="BL399" s="22">
        <v>0</v>
      </c>
      <c r="BM399" s="22">
        <v>0</v>
      </c>
      <c r="BN399" s="22">
        <v>0</v>
      </c>
      <c r="BO399" s="22">
        <v>0</v>
      </c>
      <c r="BP399" s="22">
        <v>0</v>
      </c>
      <c r="BQ399" s="22">
        <v>0</v>
      </c>
      <c r="BR399" s="22">
        <v>0</v>
      </c>
      <c r="BS399" s="22">
        <v>0</v>
      </c>
      <c r="BT399" s="22">
        <v>0</v>
      </c>
      <c r="BU399" s="22">
        <v>0</v>
      </c>
      <c r="BV399" s="22">
        <v>0</v>
      </c>
      <c r="BW399" s="22">
        <v>0</v>
      </c>
      <c r="BX399" s="22">
        <v>0</v>
      </c>
      <c r="BY399" s="22">
        <v>0</v>
      </c>
      <c r="BZ399" s="22">
        <v>0</v>
      </c>
      <c r="CA399" s="22">
        <v>0</v>
      </c>
      <c r="CB399" s="22">
        <v>0</v>
      </c>
      <c r="CC399" s="22">
        <v>0</v>
      </c>
      <c r="CD399" s="22">
        <v>0</v>
      </c>
      <c r="CE399" s="22">
        <v>0</v>
      </c>
      <c r="CF399" s="22">
        <v>0</v>
      </c>
      <c r="CG399" s="22">
        <v>0</v>
      </c>
      <c r="CH399" s="22">
        <v>0</v>
      </c>
      <c r="CI399" s="22">
        <v>0</v>
      </c>
      <c r="CJ399" s="22">
        <v>0</v>
      </c>
      <c r="CK399" s="22">
        <v>0</v>
      </c>
      <c r="CL399" s="22">
        <v>0</v>
      </c>
      <c r="CM399" s="22">
        <v>0</v>
      </c>
      <c r="CN399" s="22">
        <v>0</v>
      </c>
      <c r="CO399" s="22">
        <v>0</v>
      </c>
      <c r="CP399" s="22">
        <v>0</v>
      </c>
      <c r="CQ399" s="22">
        <v>0</v>
      </c>
      <c r="CR399" s="22">
        <v>0</v>
      </c>
      <c r="CS399" s="22">
        <v>-28950.25</v>
      </c>
      <c r="CT399" s="22">
        <v>-55074.44</v>
      </c>
      <c r="CU399" s="22">
        <v>-72587.33</v>
      </c>
      <c r="CV399" s="22">
        <v>-70277.91</v>
      </c>
      <c r="CW399" s="22">
        <v>-68773.929999999993</v>
      </c>
      <c r="CX399" s="22">
        <v>-66424.14</v>
      </c>
      <c r="CY399" s="22">
        <v>-48038.68</v>
      </c>
      <c r="CZ399" s="22">
        <v>-45332.46</v>
      </c>
      <c r="DA399" s="22">
        <v>-45878.17</v>
      </c>
      <c r="DB399" s="22">
        <v>-43923.64</v>
      </c>
      <c r="DC399" s="22">
        <v>-44363.57</v>
      </c>
      <c r="DD399" s="22">
        <v>-41429.78</v>
      </c>
      <c r="DE399" s="22">
        <v>-51656.44</v>
      </c>
      <c r="DF399" s="22">
        <v>-58659.9</v>
      </c>
      <c r="DG399" s="22">
        <v>-81085.75</v>
      </c>
      <c r="DH399" s="22">
        <v>-77005.42</v>
      </c>
      <c r="DI399" s="22">
        <v>-64493.49</v>
      </c>
      <c r="DJ399" s="22">
        <v>-61309.85</v>
      </c>
      <c r="DK399" s="22">
        <v>-57777.18</v>
      </c>
      <c r="DL399" s="22">
        <v>0</v>
      </c>
      <c r="DM399" s="22">
        <v>0</v>
      </c>
      <c r="DN399" s="22">
        <v>0</v>
      </c>
      <c r="DO399" s="22">
        <v>0</v>
      </c>
      <c r="DP399" s="22">
        <v>0</v>
      </c>
      <c r="DQ399" s="22">
        <v>0</v>
      </c>
      <c r="DR399" s="22">
        <v>0</v>
      </c>
      <c r="DS399" s="22">
        <v>0</v>
      </c>
      <c r="DT399" s="22">
        <v>0</v>
      </c>
      <c r="DU399" s="22">
        <v>0</v>
      </c>
      <c r="DV399" s="22">
        <v>0</v>
      </c>
      <c r="DW399" s="22">
        <v>0</v>
      </c>
      <c r="DX399" s="22">
        <v>0</v>
      </c>
      <c r="DY399" s="22">
        <v>0</v>
      </c>
      <c r="DZ399" s="22">
        <v>0</v>
      </c>
      <c r="EA399" s="22">
        <v>0</v>
      </c>
      <c r="EB399" s="22">
        <v>0</v>
      </c>
      <c r="EC399" s="22">
        <v>0</v>
      </c>
      <c r="ED399" s="22">
        <v>0</v>
      </c>
      <c r="EE399" s="22">
        <v>0</v>
      </c>
      <c r="EF399" s="22">
        <v>0</v>
      </c>
      <c r="EG399" s="22">
        <v>0</v>
      </c>
      <c r="EH399" s="315">
        <f>-'Amort Estimate'!I56</f>
        <v>0</v>
      </c>
      <c r="EI399" s="315">
        <f>-'Amort Estimate'!J56</f>
        <v>0</v>
      </c>
    </row>
    <row r="400" spans="1:139" x14ac:dyDescent="0.2">
      <c r="A400" s="76"/>
      <c r="B400" s="76" t="s">
        <v>152</v>
      </c>
      <c r="C400" s="101"/>
      <c r="D400" s="18">
        <f t="shared" ref="D400:AI400" si="2257">SUM(D395:D399)</f>
        <v>0</v>
      </c>
      <c r="E400" s="18">
        <f t="shared" si="2257"/>
        <v>0</v>
      </c>
      <c r="F400" s="18">
        <f t="shared" si="2257"/>
        <v>0</v>
      </c>
      <c r="G400" s="18">
        <f t="shared" si="2257"/>
        <v>0</v>
      </c>
      <c r="H400" s="18">
        <f t="shared" si="2257"/>
        <v>0</v>
      </c>
      <c r="I400" s="18">
        <f t="shared" si="2257"/>
        <v>0</v>
      </c>
      <c r="J400" s="18">
        <f t="shared" si="2257"/>
        <v>0</v>
      </c>
      <c r="K400" s="18">
        <f t="shared" si="2257"/>
        <v>0</v>
      </c>
      <c r="L400" s="18">
        <f t="shared" si="2257"/>
        <v>0</v>
      </c>
      <c r="M400" s="18">
        <f t="shared" si="2257"/>
        <v>0</v>
      </c>
      <c r="N400" s="18">
        <f t="shared" si="2257"/>
        <v>0</v>
      </c>
      <c r="O400" s="18">
        <f t="shared" si="2257"/>
        <v>0</v>
      </c>
      <c r="P400" s="18">
        <f t="shared" si="2257"/>
        <v>0</v>
      </c>
      <c r="Q400" s="18">
        <f t="shared" si="2257"/>
        <v>0</v>
      </c>
      <c r="R400" s="18">
        <f t="shared" si="2257"/>
        <v>0</v>
      </c>
      <c r="S400" s="18">
        <f t="shared" si="2257"/>
        <v>0</v>
      </c>
      <c r="T400" s="18">
        <f t="shared" si="2257"/>
        <v>0</v>
      </c>
      <c r="U400" s="18">
        <f t="shared" si="2257"/>
        <v>0</v>
      </c>
      <c r="V400" s="18">
        <f t="shared" si="2257"/>
        <v>0</v>
      </c>
      <c r="W400" s="18">
        <f t="shared" si="2257"/>
        <v>0</v>
      </c>
      <c r="X400" s="18">
        <f t="shared" si="2257"/>
        <v>0</v>
      </c>
      <c r="Y400" s="18">
        <f t="shared" si="2257"/>
        <v>0</v>
      </c>
      <c r="Z400" s="18">
        <f t="shared" si="2257"/>
        <v>0</v>
      </c>
      <c r="AA400" s="18">
        <f t="shared" si="2257"/>
        <v>0</v>
      </c>
      <c r="AB400" s="18">
        <f t="shared" si="2257"/>
        <v>0</v>
      </c>
      <c r="AC400" s="18">
        <f t="shared" si="2257"/>
        <v>0</v>
      </c>
      <c r="AD400" s="18">
        <f t="shared" si="2257"/>
        <v>0</v>
      </c>
      <c r="AE400" s="18">
        <f t="shared" si="2257"/>
        <v>0</v>
      </c>
      <c r="AF400" s="18">
        <f t="shared" si="2257"/>
        <v>0</v>
      </c>
      <c r="AG400" s="18">
        <f t="shared" si="2257"/>
        <v>0</v>
      </c>
      <c r="AH400" s="18">
        <f t="shared" si="2257"/>
        <v>0</v>
      </c>
      <c r="AI400" s="18">
        <f t="shared" si="2257"/>
        <v>0</v>
      </c>
      <c r="AJ400" s="18">
        <f t="shared" ref="AJ400:BO400" si="2258">SUM(AJ395:AJ399)</f>
        <v>0</v>
      </c>
      <c r="AK400" s="18">
        <f t="shared" si="2258"/>
        <v>0</v>
      </c>
      <c r="AL400" s="18">
        <f t="shared" si="2258"/>
        <v>0</v>
      </c>
      <c r="AM400" s="18">
        <f t="shared" si="2258"/>
        <v>0</v>
      </c>
      <c r="AN400" s="18">
        <f t="shared" si="2258"/>
        <v>0</v>
      </c>
      <c r="AO400" s="18">
        <f t="shared" si="2258"/>
        <v>0</v>
      </c>
      <c r="AP400" s="18">
        <f t="shared" si="2258"/>
        <v>0</v>
      </c>
      <c r="AQ400" s="18">
        <f t="shared" si="2258"/>
        <v>0</v>
      </c>
      <c r="AR400" s="18">
        <f t="shared" si="2258"/>
        <v>0</v>
      </c>
      <c r="AS400" s="18">
        <f t="shared" si="2258"/>
        <v>0</v>
      </c>
      <c r="AT400" s="18">
        <f t="shared" si="2258"/>
        <v>0</v>
      </c>
      <c r="AU400" s="18">
        <f t="shared" si="2258"/>
        <v>0</v>
      </c>
      <c r="AV400" s="18">
        <f t="shared" si="2258"/>
        <v>0</v>
      </c>
      <c r="AW400" s="18">
        <f t="shared" si="2258"/>
        <v>0</v>
      </c>
      <c r="AX400" s="18">
        <f t="shared" si="2258"/>
        <v>0</v>
      </c>
      <c r="AY400" s="18">
        <f t="shared" si="2258"/>
        <v>0</v>
      </c>
      <c r="AZ400" s="18">
        <f t="shared" si="2258"/>
        <v>0</v>
      </c>
      <c r="BA400" s="18">
        <f t="shared" si="2258"/>
        <v>0</v>
      </c>
      <c r="BB400" s="18">
        <f t="shared" si="2258"/>
        <v>0</v>
      </c>
      <c r="BC400" s="18">
        <f t="shared" si="2258"/>
        <v>0</v>
      </c>
      <c r="BD400" s="18">
        <f t="shared" si="2258"/>
        <v>0</v>
      </c>
      <c r="BE400" s="18">
        <f t="shared" si="2258"/>
        <v>0</v>
      </c>
      <c r="BF400" s="18">
        <f t="shared" si="2258"/>
        <v>0</v>
      </c>
      <c r="BG400" s="18">
        <f t="shared" si="2258"/>
        <v>0</v>
      </c>
      <c r="BH400" s="18">
        <f t="shared" si="2258"/>
        <v>0</v>
      </c>
      <c r="BI400" s="18">
        <f t="shared" si="2258"/>
        <v>0</v>
      </c>
      <c r="BJ400" s="18">
        <f t="shared" si="2258"/>
        <v>0</v>
      </c>
      <c r="BK400" s="18">
        <f t="shared" si="2258"/>
        <v>0</v>
      </c>
      <c r="BL400" s="18">
        <f t="shared" si="2258"/>
        <v>0</v>
      </c>
      <c r="BM400" s="18">
        <f t="shared" si="2258"/>
        <v>0</v>
      </c>
      <c r="BN400" s="18">
        <f t="shared" si="2258"/>
        <v>0</v>
      </c>
      <c r="BO400" s="18">
        <f t="shared" si="2258"/>
        <v>0</v>
      </c>
      <c r="BP400" s="18">
        <f t="shared" ref="BP400:DS400" si="2259">SUM(BP395:BP399)</f>
        <v>0</v>
      </c>
      <c r="BQ400" s="18">
        <f t="shared" si="2259"/>
        <v>0</v>
      </c>
      <c r="BR400" s="18">
        <f t="shared" si="2259"/>
        <v>0</v>
      </c>
      <c r="BS400" s="18">
        <f t="shared" si="2259"/>
        <v>0</v>
      </c>
      <c r="BT400" s="18">
        <f t="shared" si="2259"/>
        <v>0</v>
      </c>
      <c r="BU400" s="18">
        <f t="shared" si="2259"/>
        <v>0</v>
      </c>
      <c r="BV400" s="18">
        <f t="shared" si="2259"/>
        <v>0</v>
      </c>
      <c r="BW400" s="18">
        <f t="shared" si="2259"/>
        <v>0</v>
      </c>
      <c r="BX400" s="18">
        <f t="shared" si="2259"/>
        <v>0</v>
      </c>
      <c r="BY400" s="18">
        <f t="shared" si="2259"/>
        <v>0</v>
      </c>
      <c r="BZ400" s="18">
        <f t="shared" si="2259"/>
        <v>0</v>
      </c>
      <c r="CA400" s="18">
        <f t="shared" si="2259"/>
        <v>0</v>
      </c>
      <c r="CB400" s="18">
        <f t="shared" si="2259"/>
        <v>0</v>
      </c>
      <c r="CC400" s="18">
        <f t="shared" si="2259"/>
        <v>0</v>
      </c>
      <c r="CD400" s="18">
        <f t="shared" si="2259"/>
        <v>0</v>
      </c>
      <c r="CE400" s="18">
        <f t="shared" si="2259"/>
        <v>0</v>
      </c>
      <c r="CF400" s="18">
        <f t="shared" si="2259"/>
        <v>0</v>
      </c>
      <c r="CG400" s="18">
        <f t="shared" si="2259"/>
        <v>0</v>
      </c>
      <c r="CH400" s="18">
        <f t="shared" si="2259"/>
        <v>0</v>
      </c>
      <c r="CI400" s="18">
        <f t="shared" si="2259"/>
        <v>0</v>
      </c>
      <c r="CJ400" s="18">
        <f t="shared" ref="CJ400:CU400" si="2260">SUM(CJ395:CJ399)</f>
        <v>0</v>
      </c>
      <c r="CK400" s="18">
        <f t="shared" si="2260"/>
        <v>0</v>
      </c>
      <c r="CL400" s="18">
        <f t="shared" si="2260"/>
        <v>0</v>
      </c>
      <c r="CM400" s="18">
        <f t="shared" si="2260"/>
        <v>0</v>
      </c>
      <c r="CN400" s="18">
        <f t="shared" si="2260"/>
        <v>0</v>
      </c>
      <c r="CO400" s="18">
        <f t="shared" si="2260"/>
        <v>0</v>
      </c>
      <c r="CP400" s="18">
        <f t="shared" si="2260"/>
        <v>0</v>
      </c>
      <c r="CQ400" s="18">
        <f t="shared" si="2260"/>
        <v>0</v>
      </c>
      <c r="CR400" s="18">
        <f t="shared" si="2260"/>
        <v>0</v>
      </c>
      <c r="CS400" s="18">
        <f t="shared" si="2260"/>
        <v>1046913.3306848349</v>
      </c>
      <c r="CT400" s="18">
        <f t="shared" si="2260"/>
        <v>-55074.44</v>
      </c>
      <c r="CU400" s="18">
        <f t="shared" si="2260"/>
        <v>-72587.33</v>
      </c>
      <c r="CV400" s="18">
        <f t="shared" ref="CV400:DH400" si="2261">SUM(CV395:CV399)</f>
        <v>-70277.91</v>
      </c>
      <c r="CW400" s="18">
        <f t="shared" si="2261"/>
        <v>-68773.929999999993</v>
      </c>
      <c r="CX400" s="18">
        <f t="shared" si="2261"/>
        <v>-66424.14</v>
      </c>
      <c r="CY400" s="18">
        <f t="shared" si="2261"/>
        <v>-48038.68</v>
      </c>
      <c r="CZ400" s="18">
        <f t="shared" si="2261"/>
        <v>-45332.46</v>
      </c>
      <c r="DA400" s="18">
        <f t="shared" si="2261"/>
        <v>-45878.17</v>
      </c>
      <c r="DB400" s="18">
        <f t="shared" si="2261"/>
        <v>-43923.64</v>
      </c>
      <c r="DC400" s="18">
        <f t="shared" si="2261"/>
        <v>-44363.57</v>
      </c>
      <c r="DD400" s="18">
        <f t="shared" si="2261"/>
        <v>-41429.78</v>
      </c>
      <c r="DE400" s="18">
        <f t="shared" si="2261"/>
        <v>-51656.44</v>
      </c>
      <c r="DF400" s="18">
        <f t="shared" si="2261"/>
        <v>-58659.9</v>
      </c>
      <c r="DG400" s="18">
        <f t="shared" si="2261"/>
        <v>-81085.75</v>
      </c>
      <c r="DH400" s="18">
        <f t="shared" si="2261"/>
        <v>-77005.42</v>
      </c>
      <c r="DI400" s="18">
        <f t="shared" si="2259"/>
        <v>-64493.49</v>
      </c>
      <c r="DJ400" s="18">
        <f t="shared" si="2259"/>
        <v>-61309.85</v>
      </c>
      <c r="DK400" s="18">
        <f t="shared" si="2259"/>
        <v>-57777.18</v>
      </c>
      <c r="DL400" s="18">
        <f t="shared" si="2259"/>
        <v>7178.7499999999709</v>
      </c>
      <c r="DM400" s="18">
        <f t="shared" si="2259"/>
        <v>0</v>
      </c>
      <c r="DN400" s="18">
        <f t="shared" si="2259"/>
        <v>0</v>
      </c>
      <c r="DO400" s="18">
        <f t="shared" si="2259"/>
        <v>0</v>
      </c>
      <c r="DP400" s="18">
        <f t="shared" si="2259"/>
        <v>0</v>
      </c>
      <c r="DQ400" s="18">
        <f t="shared" si="2259"/>
        <v>0</v>
      </c>
      <c r="DR400" s="18">
        <f t="shared" si="2259"/>
        <v>0</v>
      </c>
      <c r="DS400" s="18">
        <f t="shared" si="2259"/>
        <v>0</v>
      </c>
      <c r="DT400" s="18">
        <f t="shared" ref="DT400:DW400" si="2262">SUM(DT395:DT399)</f>
        <v>0</v>
      </c>
      <c r="DU400" s="18">
        <f t="shared" si="2262"/>
        <v>0</v>
      </c>
      <c r="DV400" s="18">
        <f t="shared" si="2262"/>
        <v>0</v>
      </c>
      <c r="DW400" s="18">
        <f t="shared" si="2262"/>
        <v>0</v>
      </c>
      <c r="DX400" s="18">
        <f t="shared" ref="DX400:EG400" si="2263">SUM(DX395:DX399)</f>
        <v>0</v>
      </c>
      <c r="DY400" s="18">
        <f t="shared" si="2263"/>
        <v>0</v>
      </c>
      <c r="DZ400" s="18">
        <f t="shared" si="2263"/>
        <v>0</v>
      </c>
      <c r="EA400" s="18">
        <f t="shared" si="2263"/>
        <v>0</v>
      </c>
      <c r="EB400" s="18">
        <f t="shared" si="2263"/>
        <v>0</v>
      </c>
      <c r="EC400" s="18">
        <f t="shared" si="2263"/>
        <v>0</v>
      </c>
      <c r="ED400" s="18">
        <f t="shared" si="2263"/>
        <v>0</v>
      </c>
      <c r="EE400" s="18">
        <f t="shared" si="2263"/>
        <v>0</v>
      </c>
      <c r="EF400" s="18">
        <f t="shared" si="2263"/>
        <v>0</v>
      </c>
      <c r="EG400" s="18">
        <f t="shared" si="2263"/>
        <v>0</v>
      </c>
      <c r="EH400" s="18">
        <f t="shared" ref="EH400:EI400" si="2264">SUM(EH395:EH399)</f>
        <v>0</v>
      </c>
      <c r="EI400" s="18">
        <f t="shared" si="2264"/>
        <v>0</v>
      </c>
    </row>
    <row r="401" spans="1:139" x14ac:dyDescent="0.2">
      <c r="A401" s="76"/>
      <c r="B401" s="76" t="s">
        <v>153</v>
      </c>
      <c r="C401" s="101"/>
      <c r="D401" s="94">
        <f t="shared" ref="D401:AI401" si="2265">D394+D400</f>
        <v>0</v>
      </c>
      <c r="E401" s="94">
        <f t="shared" si="2265"/>
        <v>0</v>
      </c>
      <c r="F401" s="94">
        <f t="shared" si="2265"/>
        <v>0</v>
      </c>
      <c r="G401" s="94">
        <f t="shared" si="2265"/>
        <v>0</v>
      </c>
      <c r="H401" s="94">
        <f t="shared" si="2265"/>
        <v>0</v>
      </c>
      <c r="I401" s="94">
        <f t="shared" si="2265"/>
        <v>0</v>
      </c>
      <c r="J401" s="94">
        <f t="shared" si="2265"/>
        <v>0</v>
      </c>
      <c r="K401" s="94">
        <f t="shared" si="2265"/>
        <v>0</v>
      </c>
      <c r="L401" s="94">
        <f t="shared" si="2265"/>
        <v>0</v>
      </c>
      <c r="M401" s="94">
        <f t="shared" si="2265"/>
        <v>0</v>
      </c>
      <c r="N401" s="94">
        <f t="shared" si="2265"/>
        <v>0</v>
      </c>
      <c r="O401" s="94">
        <f t="shared" si="2265"/>
        <v>0</v>
      </c>
      <c r="P401" s="94">
        <f t="shared" si="2265"/>
        <v>0</v>
      </c>
      <c r="Q401" s="94">
        <f t="shared" si="2265"/>
        <v>0</v>
      </c>
      <c r="R401" s="94">
        <f t="shared" si="2265"/>
        <v>0</v>
      </c>
      <c r="S401" s="94">
        <f t="shared" si="2265"/>
        <v>0</v>
      </c>
      <c r="T401" s="94">
        <f t="shared" si="2265"/>
        <v>0</v>
      </c>
      <c r="U401" s="94">
        <f t="shared" si="2265"/>
        <v>0</v>
      </c>
      <c r="V401" s="94">
        <f t="shared" si="2265"/>
        <v>0</v>
      </c>
      <c r="W401" s="94">
        <f t="shared" si="2265"/>
        <v>0</v>
      </c>
      <c r="X401" s="94">
        <f t="shared" si="2265"/>
        <v>0</v>
      </c>
      <c r="Y401" s="94">
        <f t="shared" si="2265"/>
        <v>0</v>
      </c>
      <c r="Z401" s="94">
        <f t="shared" si="2265"/>
        <v>0</v>
      </c>
      <c r="AA401" s="94">
        <f t="shared" si="2265"/>
        <v>0</v>
      </c>
      <c r="AB401" s="94">
        <f t="shared" si="2265"/>
        <v>0</v>
      </c>
      <c r="AC401" s="94">
        <f t="shared" si="2265"/>
        <v>0</v>
      </c>
      <c r="AD401" s="94">
        <f t="shared" si="2265"/>
        <v>0</v>
      </c>
      <c r="AE401" s="94">
        <f t="shared" si="2265"/>
        <v>0</v>
      </c>
      <c r="AF401" s="94">
        <f t="shared" si="2265"/>
        <v>0</v>
      </c>
      <c r="AG401" s="94">
        <f t="shared" si="2265"/>
        <v>0</v>
      </c>
      <c r="AH401" s="94">
        <f t="shared" si="2265"/>
        <v>0</v>
      </c>
      <c r="AI401" s="94">
        <f t="shared" si="2265"/>
        <v>0</v>
      </c>
      <c r="AJ401" s="94">
        <f t="shared" ref="AJ401:BO401" si="2266">AJ394+AJ400</f>
        <v>0</v>
      </c>
      <c r="AK401" s="94">
        <f t="shared" si="2266"/>
        <v>0</v>
      </c>
      <c r="AL401" s="94">
        <f t="shared" si="2266"/>
        <v>0</v>
      </c>
      <c r="AM401" s="94">
        <f t="shared" si="2266"/>
        <v>0</v>
      </c>
      <c r="AN401" s="94">
        <f t="shared" si="2266"/>
        <v>0</v>
      </c>
      <c r="AO401" s="94">
        <f t="shared" si="2266"/>
        <v>0</v>
      </c>
      <c r="AP401" s="94">
        <f t="shared" si="2266"/>
        <v>0</v>
      </c>
      <c r="AQ401" s="94">
        <f t="shared" si="2266"/>
        <v>0</v>
      </c>
      <c r="AR401" s="94">
        <f t="shared" si="2266"/>
        <v>0</v>
      </c>
      <c r="AS401" s="94">
        <f t="shared" si="2266"/>
        <v>0</v>
      </c>
      <c r="AT401" s="94">
        <f t="shared" si="2266"/>
        <v>0</v>
      </c>
      <c r="AU401" s="94">
        <f t="shared" si="2266"/>
        <v>0</v>
      </c>
      <c r="AV401" s="94">
        <f t="shared" si="2266"/>
        <v>0</v>
      </c>
      <c r="AW401" s="94">
        <f t="shared" si="2266"/>
        <v>0</v>
      </c>
      <c r="AX401" s="94">
        <f t="shared" si="2266"/>
        <v>0</v>
      </c>
      <c r="AY401" s="94">
        <f t="shared" si="2266"/>
        <v>0</v>
      </c>
      <c r="AZ401" s="94">
        <f t="shared" si="2266"/>
        <v>0</v>
      </c>
      <c r="BA401" s="94">
        <f t="shared" si="2266"/>
        <v>0</v>
      </c>
      <c r="BB401" s="94">
        <f t="shared" si="2266"/>
        <v>0</v>
      </c>
      <c r="BC401" s="94">
        <f t="shared" si="2266"/>
        <v>0</v>
      </c>
      <c r="BD401" s="94">
        <f t="shared" si="2266"/>
        <v>0</v>
      </c>
      <c r="BE401" s="94">
        <f t="shared" si="2266"/>
        <v>0</v>
      </c>
      <c r="BF401" s="94">
        <f t="shared" si="2266"/>
        <v>0</v>
      </c>
      <c r="BG401" s="94">
        <f t="shared" si="2266"/>
        <v>0</v>
      </c>
      <c r="BH401" s="94">
        <f t="shared" si="2266"/>
        <v>0</v>
      </c>
      <c r="BI401" s="94">
        <f t="shared" si="2266"/>
        <v>0</v>
      </c>
      <c r="BJ401" s="94">
        <f t="shared" si="2266"/>
        <v>0</v>
      </c>
      <c r="BK401" s="94">
        <f t="shared" si="2266"/>
        <v>0</v>
      </c>
      <c r="BL401" s="94">
        <f t="shared" si="2266"/>
        <v>0</v>
      </c>
      <c r="BM401" s="94">
        <f t="shared" si="2266"/>
        <v>0</v>
      </c>
      <c r="BN401" s="94">
        <f t="shared" si="2266"/>
        <v>0</v>
      </c>
      <c r="BO401" s="94">
        <f t="shared" si="2266"/>
        <v>0</v>
      </c>
      <c r="BP401" s="94">
        <f t="shared" ref="BP401:DS401" si="2267">BP394+BP400</f>
        <v>0</v>
      </c>
      <c r="BQ401" s="94">
        <f t="shared" si="2267"/>
        <v>0</v>
      </c>
      <c r="BR401" s="94">
        <f t="shared" si="2267"/>
        <v>0</v>
      </c>
      <c r="BS401" s="94">
        <f t="shared" si="2267"/>
        <v>0</v>
      </c>
      <c r="BT401" s="94">
        <f t="shared" si="2267"/>
        <v>0</v>
      </c>
      <c r="BU401" s="94">
        <f t="shared" si="2267"/>
        <v>0</v>
      </c>
      <c r="BV401" s="94">
        <f t="shared" si="2267"/>
        <v>0</v>
      </c>
      <c r="BW401" s="94">
        <f t="shared" si="2267"/>
        <v>0</v>
      </c>
      <c r="BX401" s="94">
        <f t="shared" si="2267"/>
        <v>0</v>
      </c>
      <c r="BY401" s="94">
        <f t="shared" si="2267"/>
        <v>0</v>
      </c>
      <c r="BZ401" s="94">
        <f t="shared" si="2267"/>
        <v>0</v>
      </c>
      <c r="CA401" s="94">
        <f t="shared" si="2267"/>
        <v>0</v>
      </c>
      <c r="CB401" s="94">
        <f t="shared" si="2267"/>
        <v>0</v>
      </c>
      <c r="CC401" s="94">
        <f t="shared" si="2267"/>
        <v>0</v>
      </c>
      <c r="CD401" s="94">
        <f t="shared" si="2267"/>
        <v>0</v>
      </c>
      <c r="CE401" s="94">
        <f t="shared" si="2267"/>
        <v>0</v>
      </c>
      <c r="CF401" s="94">
        <f t="shared" si="2267"/>
        <v>0</v>
      </c>
      <c r="CG401" s="94">
        <f t="shared" si="2267"/>
        <v>0</v>
      </c>
      <c r="CH401" s="94">
        <f t="shared" si="2267"/>
        <v>0</v>
      </c>
      <c r="CI401" s="94">
        <f t="shared" si="2267"/>
        <v>0</v>
      </c>
      <c r="CJ401" s="94">
        <f t="shared" ref="CJ401:CU401" si="2268">CJ394+CJ400</f>
        <v>0</v>
      </c>
      <c r="CK401" s="94">
        <f t="shared" si="2268"/>
        <v>0</v>
      </c>
      <c r="CL401" s="94">
        <f t="shared" si="2268"/>
        <v>0</v>
      </c>
      <c r="CM401" s="94">
        <f t="shared" si="2268"/>
        <v>0</v>
      </c>
      <c r="CN401" s="94">
        <f t="shared" si="2268"/>
        <v>0</v>
      </c>
      <c r="CO401" s="94">
        <f t="shared" si="2268"/>
        <v>0</v>
      </c>
      <c r="CP401" s="94">
        <f t="shared" si="2268"/>
        <v>0</v>
      </c>
      <c r="CQ401" s="94">
        <f t="shared" si="2268"/>
        <v>0</v>
      </c>
      <c r="CR401" s="94">
        <f t="shared" si="2268"/>
        <v>0</v>
      </c>
      <c r="CS401" s="94">
        <f t="shared" si="2268"/>
        <v>1046913.3306848349</v>
      </c>
      <c r="CT401" s="94">
        <f t="shared" si="2268"/>
        <v>991838.89068483491</v>
      </c>
      <c r="CU401" s="94">
        <f t="shared" si="2268"/>
        <v>919251.56068483496</v>
      </c>
      <c r="CV401" s="94">
        <f t="shared" ref="CV401:DH401" si="2269">CV394+CV400</f>
        <v>848973.65068483492</v>
      </c>
      <c r="CW401" s="94">
        <f t="shared" si="2269"/>
        <v>780199.72068483499</v>
      </c>
      <c r="CX401" s="94">
        <f t="shared" si="2269"/>
        <v>713775.58068483497</v>
      </c>
      <c r="CY401" s="94">
        <f t="shared" si="2269"/>
        <v>665736.90068483492</v>
      </c>
      <c r="CZ401" s="94">
        <f t="shared" si="2269"/>
        <v>620404.44068483496</v>
      </c>
      <c r="DA401" s="94">
        <f t="shared" si="2269"/>
        <v>574526.27068483492</v>
      </c>
      <c r="DB401" s="94">
        <f t="shared" si="2269"/>
        <v>530602.6306848349</v>
      </c>
      <c r="DC401" s="94">
        <f t="shared" si="2269"/>
        <v>486239.0606848349</v>
      </c>
      <c r="DD401" s="94">
        <f t="shared" si="2269"/>
        <v>444809.28068483493</v>
      </c>
      <c r="DE401" s="94">
        <f t="shared" si="2269"/>
        <v>393152.84068483493</v>
      </c>
      <c r="DF401" s="94">
        <f t="shared" si="2269"/>
        <v>334492.9406848349</v>
      </c>
      <c r="DG401" s="94">
        <f t="shared" si="2269"/>
        <v>253407.1906848349</v>
      </c>
      <c r="DH401" s="94">
        <f t="shared" si="2269"/>
        <v>176401.77068483492</v>
      </c>
      <c r="DI401" s="94">
        <f t="shared" si="2267"/>
        <v>111908.28068483493</v>
      </c>
      <c r="DJ401" s="94">
        <f t="shared" si="2267"/>
        <v>50598.43068483493</v>
      </c>
      <c r="DK401" s="94">
        <f t="shared" si="2267"/>
        <v>-7178.7493151650706</v>
      </c>
      <c r="DL401" s="94">
        <f t="shared" si="2267"/>
        <v>6.8483490031212568E-4</v>
      </c>
      <c r="DM401" s="94">
        <f t="shared" si="2267"/>
        <v>6.8483490031212568E-4</v>
      </c>
      <c r="DN401" s="94">
        <f t="shared" si="2267"/>
        <v>6.8483490031212568E-4</v>
      </c>
      <c r="DO401" s="94">
        <f t="shared" si="2267"/>
        <v>6.8483490031212568E-4</v>
      </c>
      <c r="DP401" s="94">
        <f t="shared" si="2267"/>
        <v>6.8483490031212568E-4</v>
      </c>
      <c r="DQ401" s="94">
        <f t="shared" si="2267"/>
        <v>6.8483490031212568E-4</v>
      </c>
      <c r="DR401" s="94">
        <f t="shared" si="2267"/>
        <v>6.8483490031212568E-4</v>
      </c>
      <c r="DS401" s="94">
        <f t="shared" si="2267"/>
        <v>6.8483490031212568E-4</v>
      </c>
      <c r="DT401" s="94">
        <f t="shared" ref="DT401:DW401" si="2270">DT394+DT400</f>
        <v>6.8483490031212568E-4</v>
      </c>
      <c r="DU401" s="94">
        <f t="shared" si="2270"/>
        <v>6.8483490031212568E-4</v>
      </c>
      <c r="DV401" s="94">
        <f t="shared" si="2270"/>
        <v>6.8483490031212568E-4</v>
      </c>
      <c r="DW401" s="94">
        <f t="shared" si="2270"/>
        <v>6.8483490031212568E-4</v>
      </c>
      <c r="DX401" s="94">
        <f t="shared" ref="DX401:EG401" si="2271">DX394+DX400</f>
        <v>6.8483490031212568E-4</v>
      </c>
      <c r="DY401" s="94">
        <f t="shared" si="2271"/>
        <v>6.8483490031212568E-4</v>
      </c>
      <c r="DZ401" s="94">
        <f t="shared" si="2271"/>
        <v>6.8483490031212568E-4</v>
      </c>
      <c r="EA401" s="94">
        <f t="shared" si="2271"/>
        <v>6.8483490031212568E-4</v>
      </c>
      <c r="EB401" s="94">
        <f t="shared" si="2271"/>
        <v>6.8483490031212568E-4</v>
      </c>
      <c r="EC401" s="94">
        <f t="shared" si="2271"/>
        <v>6.8483490031212568E-4</v>
      </c>
      <c r="ED401" s="94">
        <f t="shared" si="2271"/>
        <v>6.8483490031212568E-4</v>
      </c>
      <c r="EE401" s="94">
        <f t="shared" si="2271"/>
        <v>6.8483490031212568E-4</v>
      </c>
      <c r="EF401" s="94">
        <f t="shared" si="2271"/>
        <v>6.8483490031212568E-4</v>
      </c>
      <c r="EG401" s="94">
        <f t="shared" si="2271"/>
        <v>6.8483490031212568E-4</v>
      </c>
      <c r="EH401" s="94">
        <f t="shared" ref="EH401:EI401" si="2272">EH394+EH400</f>
        <v>6.8483490031212568E-4</v>
      </c>
      <c r="EI401" s="94">
        <f t="shared" si="2272"/>
        <v>6.8483490031212568E-4</v>
      </c>
    </row>
    <row r="402" spans="1:139" x14ac:dyDescent="0.2">
      <c r="C402" s="101"/>
      <c r="CH402" s="91"/>
      <c r="CI402" s="91"/>
      <c r="CJ402" s="91"/>
      <c r="CK402" s="91"/>
      <c r="CL402" s="91"/>
      <c r="CM402" s="91"/>
      <c r="CN402" s="91"/>
      <c r="CO402" s="91"/>
      <c r="CP402" s="91"/>
      <c r="CQ402" s="91"/>
      <c r="CR402" s="91"/>
      <c r="CS402" s="91"/>
      <c r="CT402" s="91"/>
      <c r="CU402" s="91"/>
      <c r="CV402" s="91"/>
      <c r="CW402" s="91"/>
      <c r="CX402" s="91"/>
      <c r="CY402" s="91"/>
      <c r="CZ402" s="91"/>
      <c r="DA402" s="91"/>
      <c r="DB402" s="91"/>
      <c r="DC402" s="91"/>
      <c r="DD402" s="91"/>
      <c r="DE402" s="91"/>
      <c r="DF402" s="91"/>
      <c r="DG402" s="91"/>
      <c r="DH402" s="91"/>
      <c r="DI402" s="91"/>
      <c r="DJ402" s="91"/>
      <c r="DK402" s="91"/>
      <c r="DL402" s="91"/>
      <c r="DM402" s="91"/>
      <c r="DN402" s="91"/>
      <c r="DO402" s="91"/>
      <c r="DP402" s="91"/>
      <c r="DQ402" s="91"/>
      <c r="DR402" s="91"/>
      <c r="DS402" s="91"/>
      <c r="DT402" s="91"/>
      <c r="DU402" s="91"/>
      <c r="DV402" s="91"/>
      <c r="DW402" s="91"/>
      <c r="DX402" s="91"/>
      <c r="DY402" s="91"/>
      <c r="DZ402" s="91"/>
      <c r="EA402" s="91"/>
      <c r="EB402" s="91"/>
      <c r="EC402" s="91"/>
      <c r="ED402" s="91"/>
      <c r="EE402" s="91"/>
      <c r="EF402" s="91"/>
      <c r="EG402" s="91"/>
      <c r="EH402" s="91"/>
      <c r="EI402" s="91"/>
    </row>
    <row r="403" spans="1:139" ht="10.5" x14ac:dyDescent="0.25">
      <c r="A403" s="79" t="s">
        <v>251</v>
      </c>
      <c r="B403" s="76"/>
      <c r="C403" s="78">
        <v>18239411</v>
      </c>
      <c r="DV403" s="92"/>
      <c r="DW403" s="92"/>
      <c r="DX403" s="92"/>
      <c r="DY403" s="92"/>
      <c r="DZ403" s="92"/>
      <c r="EA403" s="92"/>
      <c r="EB403" s="92"/>
      <c r="EC403" s="92"/>
      <c r="ED403" s="92"/>
      <c r="EE403" s="92"/>
      <c r="EF403" s="92"/>
      <c r="EG403" s="92"/>
      <c r="EH403" s="92"/>
      <c r="EI403" s="92"/>
    </row>
    <row r="404" spans="1:139" x14ac:dyDescent="0.2">
      <c r="A404" s="76"/>
      <c r="B404" s="76" t="s">
        <v>149</v>
      </c>
      <c r="C404" s="78">
        <v>25401031</v>
      </c>
      <c r="D404" s="94">
        <v>0</v>
      </c>
      <c r="E404" s="94">
        <f t="shared" ref="E404:AJ404" si="2273">D411</f>
        <v>0</v>
      </c>
      <c r="F404" s="94">
        <f t="shared" si="2273"/>
        <v>0</v>
      </c>
      <c r="G404" s="94">
        <f t="shared" si="2273"/>
        <v>0</v>
      </c>
      <c r="H404" s="94">
        <f t="shared" si="2273"/>
        <v>0</v>
      </c>
      <c r="I404" s="94">
        <f t="shared" si="2273"/>
        <v>0</v>
      </c>
      <c r="J404" s="94">
        <f t="shared" si="2273"/>
        <v>0</v>
      </c>
      <c r="K404" s="94">
        <f t="shared" si="2273"/>
        <v>0</v>
      </c>
      <c r="L404" s="94">
        <f t="shared" si="2273"/>
        <v>0</v>
      </c>
      <c r="M404" s="94">
        <f t="shared" si="2273"/>
        <v>0</v>
      </c>
      <c r="N404" s="94">
        <f t="shared" si="2273"/>
        <v>0</v>
      </c>
      <c r="O404" s="94">
        <f t="shared" si="2273"/>
        <v>0</v>
      </c>
      <c r="P404" s="94">
        <f t="shared" si="2273"/>
        <v>0</v>
      </c>
      <c r="Q404" s="94">
        <f t="shared" si="2273"/>
        <v>0</v>
      </c>
      <c r="R404" s="94">
        <f t="shared" si="2273"/>
        <v>0</v>
      </c>
      <c r="S404" s="94">
        <f t="shared" si="2273"/>
        <v>0</v>
      </c>
      <c r="T404" s="94">
        <f t="shared" si="2273"/>
        <v>0</v>
      </c>
      <c r="U404" s="94">
        <f t="shared" si="2273"/>
        <v>0</v>
      </c>
      <c r="V404" s="94">
        <f t="shared" si="2273"/>
        <v>0</v>
      </c>
      <c r="W404" s="94">
        <f t="shared" si="2273"/>
        <v>0</v>
      </c>
      <c r="X404" s="94">
        <f t="shared" si="2273"/>
        <v>0</v>
      </c>
      <c r="Y404" s="94">
        <f t="shared" si="2273"/>
        <v>0</v>
      </c>
      <c r="Z404" s="94">
        <f t="shared" si="2273"/>
        <v>0</v>
      </c>
      <c r="AA404" s="94">
        <f t="shared" si="2273"/>
        <v>0</v>
      </c>
      <c r="AB404" s="94">
        <f t="shared" si="2273"/>
        <v>0</v>
      </c>
      <c r="AC404" s="94">
        <f t="shared" si="2273"/>
        <v>0</v>
      </c>
      <c r="AD404" s="94">
        <f t="shared" si="2273"/>
        <v>0</v>
      </c>
      <c r="AE404" s="94">
        <f t="shared" si="2273"/>
        <v>0</v>
      </c>
      <c r="AF404" s="94">
        <f t="shared" si="2273"/>
        <v>0</v>
      </c>
      <c r="AG404" s="94">
        <f t="shared" si="2273"/>
        <v>0</v>
      </c>
      <c r="AH404" s="94">
        <f t="shared" si="2273"/>
        <v>0</v>
      </c>
      <c r="AI404" s="94">
        <f t="shared" si="2273"/>
        <v>0</v>
      </c>
      <c r="AJ404" s="94">
        <f t="shared" si="2273"/>
        <v>0</v>
      </c>
      <c r="AK404" s="94">
        <f t="shared" ref="AK404:BP404" si="2274">AJ411</f>
        <v>0</v>
      </c>
      <c r="AL404" s="94">
        <f t="shared" si="2274"/>
        <v>0</v>
      </c>
      <c r="AM404" s="94">
        <f t="shared" si="2274"/>
        <v>0</v>
      </c>
      <c r="AN404" s="94">
        <f t="shared" si="2274"/>
        <v>0</v>
      </c>
      <c r="AO404" s="94">
        <f t="shared" si="2274"/>
        <v>0</v>
      </c>
      <c r="AP404" s="94">
        <f t="shared" si="2274"/>
        <v>0</v>
      </c>
      <c r="AQ404" s="94">
        <f t="shared" si="2274"/>
        <v>0</v>
      </c>
      <c r="AR404" s="94">
        <f t="shared" si="2274"/>
        <v>0</v>
      </c>
      <c r="AS404" s="94">
        <f t="shared" si="2274"/>
        <v>0</v>
      </c>
      <c r="AT404" s="94">
        <f t="shared" si="2274"/>
        <v>0</v>
      </c>
      <c r="AU404" s="94">
        <f t="shared" si="2274"/>
        <v>0</v>
      </c>
      <c r="AV404" s="94">
        <f t="shared" si="2274"/>
        <v>0</v>
      </c>
      <c r="AW404" s="94">
        <f t="shared" si="2274"/>
        <v>0</v>
      </c>
      <c r="AX404" s="94">
        <f t="shared" si="2274"/>
        <v>0</v>
      </c>
      <c r="AY404" s="94">
        <f t="shared" si="2274"/>
        <v>0</v>
      </c>
      <c r="AZ404" s="94">
        <f t="shared" si="2274"/>
        <v>0</v>
      </c>
      <c r="BA404" s="94">
        <f t="shared" si="2274"/>
        <v>0</v>
      </c>
      <c r="BB404" s="94">
        <f t="shared" si="2274"/>
        <v>0</v>
      </c>
      <c r="BC404" s="94">
        <f t="shared" si="2274"/>
        <v>0</v>
      </c>
      <c r="BD404" s="94">
        <f t="shared" si="2274"/>
        <v>0</v>
      </c>
      <c r="BE404" s="94">
        <f t="shared" si="2274"/>
        <v>0</v>
      </c>
      <c r="BF404" s="94">
        <f t="shared" si="2274"/>
        <v>0</v>
      </c>
      <c r="BG404" s="94">
        <f t="shared" si="2274"/>
        <v>0</v>
      </c>
      <c r="BH404" s="94">
        <f t="shared" si="2274"/>
        <v>0</v>
      </c>
      <c r="BI404" s="94">
        <f t="shared" si="2274"/>
        <v>0</v>
      </c>
      <c r="BJ404" s="94">
        <f t="shared" si="2274"/>
        <v>0</v>
      </c>
      <c r="BK404" s="94">
        <f t="shared" si="2274"/>
        <v>0</v>
      </c>
      <c r="BL404" s="94">
        <f t="shared" si="2274"/>
        <v>0</v>
      </c>
      <c r="BM404" s="94">
        <f t="shared" si="2274"/>
        <v>0</v>
      </c>
      <c r="BN404" s="94">
        <f t="shared" si="2274"/>
        <v>0</v>
      </c>
      <c r="BO404" s="94">
        <f t="shared" si="2274"/>
        <v>0</v>
      </c>
      <c r="BP404" s="94">
        <f t="shared" si="2274"/>
        <v>0</v>
      </c>
      <c r="BQ404" s="94">
        <f t="shared" ref="BQ404:DW404" si="2275">BP411</f>
        <v>0</v>
      </c>
      <c r="BR404" s="94">
        <f t="shared" si="2275"/>
        <v>0</v>
      </c>
      <c r="BS404" s="94">
        <f t="shared" si="2275"/>
        <v>0</v>
      </c>
      <c r="BT404" s="94">
        <f t="shared" si="2275"/>
        <v>0</v>
      </c>
      <c r="BU404" s="94">
        <f t="shared" si="2275"/>
        <v>0</v>
      </c>
      <c r="BV404" s="94">
        <f t="shared" si="2275"/>
        <v>0</v>
      </c>
      <c r="BW404" s="94">
        <f t="shared" si="2275"/>
        <v>0</v>
      </c>
      <c r="BX404" s="94">
        <f t="shared" si="2275"/>
        <v>0</v>
      </c>
      <c r="BY404" s="94">
        <f t="shared" si="2275"/>
        <v>0</v>
      </c>
      <c r="BZ404" s="94">
        <f t="shared" si="2275"/>
        <v>0</v>
      </c>
      <c r="CA404" s="94">
        <f t="shared" si="2275"/>
        <v>0</v>
      </c>
      <c r="CB404" s="94">
        <f t="shared" si="2275"/>
        <v>0</v>
      </c>
      <c r="CC404" s="94">
        <f t="shared" si="2275"/>
        <v>0</v>
      </c>
      <c r="CD404" s="94">
        <f t="shared" si="2275"/>
        <v>0</v>
      </c>
      <c r="CE404" s="94">
        <f t="shared" si="2275"/>
        <v>0</v>
      </c>
      <c r="CF404" s="94">
        <f t="shared" si="2275"/>
        <v>0</v>
      </c>
      <c r="CG404" s="94">
        <f t="shared" si="2275"/>
        <v>0</v>
      </c>
      <c r="CH404" s="94">
        <f t="shared" si="2275"/>
        <v>0</v>
      </c>
      <c r="CI404" s="94">
        <f t="shared" si="2275"/>
        <v>0</v>
      </c>
      <c r="CJ404" s="94">
        <f t="shared" ref="CJ404" si="2276">CI411</f>
        <v>0</v>
      </c>
      <c r="CK404" s="94">
        <f t="shared" ref="CK404" si="2277">CJ411</f>
        <v>0</v>
      </c>
      <c r="CL404" s="94">
        <f t="shared" ref="CL404" si="2278">CK411</f>
        <v>0</v>
      </c>
      <c r="CM404" s="94">
        <f t="shared" ref="CM404" si="2279">CL411</f>
        <v>0</v>
      </c>
      <c r="CN404" s="94">
        <f t="shared" ref="CN404" si="2280">CM411</f>
        <v>0</v>
      </c>
      <c r="CO404" s="94">
        <f t="shared" ref="CO404" si="2281">CN411</f>
        <v>0</v>
      </c>
      <c r="CP404" s="94">
        <f t="shared" ref="CP404" si="2282">CO411</f>
        <v>0</v>
      </c>
      <c r="CQ404" s="94">
        <f t="shared" ref="CQ404" si="2283">CP411</f>
        <v>0</v>
      </c>
      <c r="CR404" s="94">
        <f t="shared" ref="CR404" si="2284">CQ411</f>
        <v>0</v>
      </c>
      <c r="CS404" s="94">
        <f t="shared" ref="CS404" si="2285">CR411</f>
        <v>0</v>
      </c>
      <c r="CT404" s="94">
        <f t="shared" ref="CT404" si="2286">CS411</f>
        <v>2149192.3339064145</v>
      </c>
      <c r="CU404" s="94">
        <f t="shared" ref="CU404" si="2287">CT411</f>
        <v>2059965.7139064143</v>
      </c>
      <c r="CV404" s="94">
        <f t="shared" ref="CV404" si="2288">CU411</f>
        <v>1946160.6639064143</v>
      </c>
      <c r="CW404" s="94">
        <f t="shared" ref="CW404" si="2289">CV411</f>
        <v>1831226.6339064143</v>
      </c>
      <c r="CX404" s="94">
        <f t="shared" ref="CX404" si="2290">CW411</f>
        <v>1713585.5739064142</v>
      </c>
      <c r="CY404" s="94">
        <f t="shared" ref="CY404" si="2291">CX411</f>
        <v>1606065.1239064143</v>
      </c>
      <c r="CZ404" s="94">
        <f t="shared" ref="CZ404" si="2292">CY411</f>
        <v>1500556.3039064142</v>
      </c>
      <c r="DA404" s="94">
        <f t="shared" ref="DA404" si="2293">CZ411</f>
        <v>1413591.6239064143</v>
      </c>
      <c r="DB404" s="94">
        <f t="shared" ref="DB404" si="2294">DA411</f>
        <v>1307859.7239064144</v>
      </c>
      <c r="DC404" s="94">
        <f t="shared" ref="DC404" si="2295">DB411</f>
        <v>1208307.0439064144</v>
      </c>
      <c r="DD404" s="94">
        <f t="shared" ref="DD404" si="2296">DC411</f>
        <v>1106420.4739064144</v>
      </c>
      <c r="DE404" s="94">
        <f t="shared" ref="DE404" si="2297">DD411</f>
        <v>1011783.2639064144</v>
      </c>
      <c r="DF404" s="94">
        <f t="shared" ref="DF404" si="2298">DE411</f>
        <v>899490.30390641443</v>
      </c>
      <c r="DG404" s="94">
        <f t="shared" ref="DG404" si="2299">DF411</f>
        <v>801389.92390641442</v>
      </c>
      <c r="DH404" s="94">
        <f t="shared" ref="DH404" si="2300">DG411</f>
        <v>680839.49390641437</v>
      </c>
      <c r="DI404" s="94">
        <f t="shared" si="2275"/>
        <v>546712.86390641436</v>
      </c>
      <c r="DJ404" s="94">
        <f t="shared" si="2275"/>
        <v>438664.25390641438</v>
      </c>
      <c r="DK404" s="94">
        <f t="shared" si="2275"/>
        <v>329379.67390641436</v>
      </c>
      <c r="DL404" s="94">
        <f t="shared" si="2275"/>
        <v>219066.40390641434</v>
      </c>
      <c r="DM404" s="94">
        <f t="shared" si="2275"/>
        <v>3.9064143784344196E-3</v>
      </c>
      <c r="DN404" s="94">
        <f t="shared" si="2275"/>
        <v>3.9064143784344196E-3</v>
      </c>
      <c r="DO404" s="94">
        <f t="shared" si="2275"/>
        <v>3.9064143784344196E-3</v>
      </c>
      <c r="DP404" s="94">
        <f t="shared" si="2275"/>
        <v>3.9064143784344196E-3</v>
      </c>
      <c r="DQ404" s="94">
        <f t="shared" si="2275"/>
        <v>3.9064143784344196E-3</v>
      </c>
      <c r="DR404" s="94">
        <f t="shared" si="2275"/>
        <v>3.9064143784344196E-3</v>
      </c>
      <c r="DS404" s="94">
        <f t="shared" si="2275"/>
        <v>3.9064143784344196E-3</v>
      </c>
      <c r="DT404" s="94">
        <f t="shared" si="2275"/>
        <v>3.9064143784344196E-3</v>
      </c>
      <c r="DU404" s="94">
        <f t="shared" si="2275"/>
        <v>3.9064143784344196E-3</v>
      </c>
      <c r="DV404" s="94">
        <f t="shared" si="2275"/>
        <v>3.9064143784344196E-3</v>
      </c>
      <c r="DW404" s="94">
        <f t="shared" si="2275"/>
        <v>3.9064143784344196E-3</v>
      </c>
      <c r="DX404" s="94">
        <f t="shared" ref="DX404" si="2301">DW411</f>
        <v>3.9064143784344196E-3</v>
      </c>
      <c r="DY404" s="94">
        <f t="shared" ref="DY404" si="2302">DX411</f>
        <v>3.9064143784344196E-3</v>
      </c>
      <c r="DZ404" s="94">
        <f t="shared" ref="DZ404" si="2303">DY411</f>
        <v>3.9064143784344196E-3</v>
      </c>
      <c r="EA404" s="94">
        <f t="shared" ref="EA404" si="2304">DZ411</f>
        <v>3.9064143784344196E-3</v>
      </c>
      <c r="EB404" s="94">
        <f t="shared" ref="EB404" si="2305">EA411</f>
        <v>3.9064143784344196E-3</v>
      </c>
      <c r="EC404" s="94">
        <f t="shared" ref="EC404" si="2306">EB411</f>
        <v>3.9064143784344196E-3</v>
      </c>
      <c r="ED404" s="94">
        <f t="shared" ref="ED404" si="2307">EC411</f>
        <v>3.9064143784344196E-3</v>
      </c>
      <c r="EE404" s="94">
        <f t="shared" ref="EE404" si="2308">ED411</f>
        <v>3.9064143784344196E-3</v>
      </c>
      <c r="EF404" s="94">
        <f t="shared" ref="EF404" si="2309">EE411</f>
        <v>3.9064143784344196E-3</v>
      </c>
      <c r="EG404" s="94">
        <f t="shared" ref="EG404" si="2310">EF411</f>
        <v>3.9064143784344196E-3</v>
      </c>
      <c r="EH404" s="94">
        <f t="shared" ref="EH404" si="2311">EG411</f>
        <v>3.9064143784344196E-3</v>
      </c>
      <c r="EI404" s="94">
        <f t="shared" ref="EI404" si="2312">EH411</f>
        <v>3.9064143784344196E-3</v>
      </c>
    </row>
    <row r="405" spans="1:139" x14ac:dyDescent="0.2">
      <c r="A405" s="76"/>
      <c r="B405" s="76" t="s">
        <v>150</v>
      </c>
      <c r="C405" s="101"/>
      <c r="D405" s="22">
        <v>0</v>
      </c>
      <c r="E405" s="22">
        <v>0</v>
      </c>
      <c r="F405" s="22">
        <v>0</v>
      </c>
      <c r="G405" s="22">
        <v>0</v>
      </c>
      <c r="H405" s="22">
        <v>0</v>
      </c>
      <c r="I405" s="22">
        <v>0</v>
      </c>
      <c r="J405" s="22">
        <v>0</v>
      </c>
      <c r="K405" s="22">
        <v>0</v>
      </c>
      <c r="L405" s="22">
        <v>0</v>
      </c>
      <c r="M405" s="22">
        <v>0</v>
      </c>
      <c r="N405" s="22">
        <v>0</v>
      </c>
      <c r="O405" s="22">
        <v>0</v>
      </c>
      <c r="P405" s="22">
        <v>0</v>
      </c>
      <c r="Q405" s="22">
        <v>0</v>
      </c>
      <c r="R405" s="22">
        <v>0</v>
      </c>
      <c r="S405" s="22">
        <v>0</v>
      </c>
      <c r="T405" s="22">
        <v>0</v>
      </c>
      <c r="U405" s="22">
        <v>0</v>
      </c>
      <c r="V405" s="22">
        <v>0</v>
      </c>
      <c r="W405" s="22">
        <v>0</v>
      </c>
      <c r="X405" s="22">
        <v>0</v>
      </c>
      <c r="Y405" s="22">
        <v>0</v>
      </c>
      <c r="Z405" s="22">
        <v>0</v>
      </c>
      <c r="AA405" s="22">
        <v>0</v>
      </c>
      <c r="AB405" s="22">
        <v>0</v>
      </c>
      <c r="AC405" s="22">
        <v>0</v>
      </c>
      <c r="AD405" s="22">
        <v>0</v>
      </c>
      <c r="AE405" s="22">
        <v>0</v>
      </c>
      <c r="AF405" s="22">
        <v>0</v>
      </c>
      <c r="AG405" s="22">
        <v>0</v>
      </c>
      <c r="AH405" s="22">
        <v>0</v>
      </c>
      <c r="AI405" s="22">
        <v>0</v>
      </c>
      <c r="AJ405" s="22">
        <v>0</v>
      </c>
      <c r="AK405" s="22">
        <v>0</v>
      </c>
      <c r="AL405" s="22">
        <v>0</v>
      </c>
      <c r="AM405" s="22">
        <v>0</v>
      </c>
      <c r="AN405" s="22">
        <v>0</v>
      </c>
      <c r="AO405" s="22">
        <v>0</v>
      </c>
      <c r="AP405" s="22">
        <v>0</v>
      </c>
      <c r="AQ405" s="22">
        <v>0</v>
      </c>
      <c r="AR405" s="22">
        <v>0</v>
      </c>
      <c r="AS405" s="22">
        <v>0</v>
      </c>
      <c r="AT405" s="22">
        <v>0</v>
      </c>
      <c r="AU405" s="22">
        <v>0</v>
      </c>
      <c r="AV405" s="22">
        <v>0</v>
      </c>
      <c r="AW405" s="22">
        <v>0</v>
      </c>
      <c r="AX405" s="22">
        <v>0</v>
      </c>
      <c r="AY405" s="22">
        <v>0</v>
      </c>
      <c r="AZ405" s="22">
        <v>0</v>
      </c>
      <c r="BA405" s="22">
        <v>0</v>
      </c>
      <c r="BB405" s="22">
        <v>0</v>
      </c>
      <c r="BC405" s="22">
        <v>0</v>
      </c>
      <c r="BD405" s="22">
        <v>0</v>
      </c>
      <c r="BE405" s="22">
        <v>0</v>
      </c>
      <c r="BF405" s="22">
        <v>0</v>
      </c>
      <c r="BG405" s="22">
        <v>0</v>
      </c>
      <c r="BH405" s="22">
        <v>0</v>
      </c>
      <c r="BI405" s="22">
        <v>0</v>
      </c>
      <c r="BJ405" s="22">
        <v>0</v>
      </c>
      <c r="BK405" s="22">
        <v>0</v>
      </c>
      <c r="BL405" s="22">
        <v>0</v>
      </c>
      <c r="BM405" s="22">
        <v>0</v>
      </c>
      <c r="BN405" s="22">
        <v>0</v>
      </c>
      <c r="BO405" s="22">
        <v>0</v>
      </c>
      <c r="BP405" s="22">
        <v>0</v>
      </c>
      <c r="BQ405" s="22">
        <v>0</v>
      </c>
      <c r="BR405" s="22">
        <v>0</v>
      </c>
      <c r="BS405" s="22">
        <v>0</v>
      </c>
      <c r="BT405" s="22">
        <v>0</v>
      </c>
      <c r="BU405" s="22">
        <v>0</v>
      </c>
      <c r="BV405" s="22">
        <v>0</v>
      </c>
      <c r="BW405" s="22">
        <v>0</v>
      </c>
      <c r="BX405" s="22">
        <v>0</v>
      </c>
      <c r="BY405" s="22">
        <v>0</v>
      </c>
      <c r="BZ405" s="22">
        <v>0</v>
      </c>
      <c r="CA405" s="22">
        <v>0</v>
      </c>
      <c r="CB405" s="22">
        <v>0</v>
      </c>
      <c r="CC405" s="22">
        <v>0</v>
      </c>
      <c r="CD405" s="22">
        <v>0</v>
      </c>
      <c r="CE405" s="22">
        <v>0</v>
      </c>
      <c r="CF405" s="22">
        <v>0</v>
      </c>
      <c r="CG405" s="22">
        <v>0</v>
      </c>
      <c r="CH405" s="22">
        <v>0</v>
      </c>
      <c r="CI405" s="22">
        <v>0</v>
      </c>
      <c r="CJ405" s="22">
        <v>0</v>
      </c>
      <c r="CK405" s="22">
        <v>0</v>
      </c>
      <c r="CL405" s="22">
        <v>0</v>
      </c>
      <c r="CM405" s="22">
        <v>0</v>
      </c>
      <c r="CN405" s="22">
        <v>0</v>
      </c>
      <c r="CO405" s="22">
        <v>0</v>
      </c>
      <c r="CP405" s="22">
        <v>0</v>
      </c>
      <c r="CQ405" s="22">
        <v>0</v>
      </c>
      <c r="CR405" s="22">
        <v>0</v>
      </c>
      <c r="CS405" s="22">
        <v>0</v>
      </c>
      <c r="CT405" s="22">
        <v>0</v>
      </c>
      <c r="CU405" s="22">
        <v>0</v>
      </c>
      <c r="CV405" s="22">
        <v>0</v>
      </c>
      <c r="CW405" s="22">
        <v>0</v>
      </c>
      <c r="CX405" s="22">
        <v>0</v>
      </c>
      <c r="CY405" s="22">
        <v>0</v>
      </c>
      <c r="CZ405" s="22">
        <v>0</v>
      </c>
      <c r="DA405" s="22">
        <v>0</v>
      </c>
      <c r="DB405" s="22">
        <v>0</v>
      </c>
      <c r="DC405" s="22">
        <v>0</v>
      </c>
      <c r="DD405" s="22">
        <v>0</v>
      </c>
      <c r="DE405" s="22">
        <v>0</v>
      </c>
      <c r="DF405" s="22">
        <v>0</v>
      </c>
      <c r="DG405" s="22">
        <v>0</v>
      </c>
      <c r="DH405" s="22">
        <v>0</v>
      </c>
      <c r="DI405" s="22">
        <v>0</v>
      </c>
      <c r="DJ405" s="22">
        <v>0</v>
      </c>
      <c r="DK405" s="22">
        <v>0</v>
      </c>
      <c r="DL405" s="22">
        <v>-230918.50475630816</v>
      </c>
      <c r="DM405" s="22">
        <v>0</v>
      </c>
      <c r="DN405" s="22">
        <v>0</v>
      </c>
      <c r="DO405" s="22">
        <v>0</v>
      </c>
      <c r="DP405" s="22">
        <v>0</v>
      </c>
      <c r="DQ405" s="22">
        <v>0</v>
      </c>
      <c r="DR405" s="22">
        <v>0</v>
      </c>
      <c r="DS405" s="22">
        <v>0</v>
      </c>
      <c r="DT405" s="22">
        <v>0</v>
      </c>
      <c r="DU405" s="22">
        <v>0</v>
      </c>
      <c r="DV405" s="22">
        <v>0</v>
      </c>
      <c r="DW405" s="22">
        <v>0</v>
      </c>
      <c r="DX405" s="315">
        <v>-3.9064143784344196E-3</v>
      </c>
      <c r="DY405" s="22">
        <v>0</v>
      </c>
      <c r="DZ405" s="22">
        <v>0</v>
      </c>
      <c r="EA405" s="22">
        <v>0</v>
      </c>
      <c r="EB405" s="22">
        <v>0</v>
      </c>
      <c r="EC405" s="22">
        <v>0</v>
      </c>
      <c r="ED405" s="22">
        <v>0</v>
      </c>
      <c r="EE405" s="22">
        <v>0</v>
      </c>
      <c r="EF405" s="22">
        <v>0</v>
      </c>
      <c r="EG405" s="22">
        <v>0</v>
      </c>
      <c r="EH405" s="22">
        <v>0</v>
      </c>
      <c r="EI405" s="22">
        <v>0</v>
      </c>
    </row>
    <row r="406" spans="1:139" x14ac:dyDescent="0.2">
      <c r="A406" s="76"/>
      <c r="B406" s="76" t="s">
        <v>289</v>
      </c>
      <c r="C406" s="101"/>
      <c r="D406" s="22">
        <v>0</v>
      </c>
      <c r="E406" s="22">
        <v>0</v>
      </c>
      <c r="F406" s="22">
        <v>0</v>
      </c>
      <c r="G406" s="22">
        <v>0</v>
      </c>
      <c r="H406" s="22">
        <v>0</v>
      </c>
      <c r="I406" s="22">
        <v>0</v>
      </c>
      <c r="J406" s="22">
        <v>0</v>
      </c>
      <c r="K406" s="22">
        <v>0</v>
      </c>
      <c r="L406" s="22">
        <v>0</v>
      </c>
      <c r="M406" s="22">
        <v>0</v>
      </c>
      <c r="N406" s="22">
        <v>0</v>
      </c>
      <c r="O406" s="22">
        <v>0</v>
      </c>
      <c r="P406" s="22">
        <v>0</v>
      </c>
      <c r="Q406" s="22">
        <v>0</v>
      </c>
      <c r="R406" s="22">
        <v>0</v>
      </c>
      <c r="S406" s="22">
        <v>0</v>
      </c>
      <c r="T406" s="22">
        <v>0</v>
      </c>
      <c r="U406" s="22">
        <v>0</v>
      </c>
      <c r="V406" s="22">
        <v>0</v>
      </c>
      <c r="W406" s="22">
        <v>0</v>
      </c>
      <c r="X406" s="22">
        <v>0</v>
      </c>
      <c r="Y406" s="22">
        <v>0</v>
      </c>
      <c r="Z406" s="22">
        <v>0</v>
      </c>
      <c r="AA406" s="22">
        <v>0</v>
      </c>
      <c r="AB406" s="22">
        <v>0</v>
      </c>
      <c r="AC406" s="22">
        <v>0</v>
      </c>
      <c r="AD406" s="22">
        <v>0</v>
      </c>
      <c r="AE406" s="22">
        <v>0</v>
      </c>
      <c r="AF406" s="22">
        <v>0</v>
      </c>
      <c r="AG406" s="22">
        <v>0</v>
      </c>
      <c r="AH406" s="22">
        <v>0</v>
      </c>
      <c r="AI406" s="22">
        <v>0</v>
      </c>
      <c r="AJ406" s="22">
        <v>0</v>
      </c>
      <c r="AK406" s="22">
        <v>0</v>
      </c>
      <c r="AL406" s="22">
        <v>0</v>
      </c>
      <c r="AM406" s="22">
        <v>0</v>
      </c>
      <c r="AN406" s="22">
        <v>0</v>
      </c>
      <c r="AO406" s="22">
        <v>0</v>
      </c>
      <c r="AP406" s="22">
        <v>0</v>
      </c>
      <c r="AQ406" s="22">
        <v>0</v>
      </c>
      <c r="AR406" s="22">
        <v>0</v>
      </c>
      <c r="AS406" s="22">
        <v>0</v>
      </c>
      <c r="AT406" s="22">
        <v>0</v>
      </c>
      <c r="AU406" s="22">
        <v>0</v>
      </c>
      <c r="AV406" s="22">
        <v>0</v>
      </c>
      <c r="AW406" s="22">
        <v>0</v>
      </c>
      <c r="AX406" s="22">
        <v>0</v>
      </c>
      <c r="AY406" s="22">
        <v>0</v>
      </c>
      <c r="AZ406" s="22">
        <v>0</v>
      </c>
      <c r="BA406" s="22">
        <v>0</v>
      </c>
      <c r="BB406" s="22">
        <v>0</v>
      </c>
      <c r="BC406" s="22">
        <v>0</v>
      </c>
      <c r="BD406" s="22">
        <v>0</v>
      </c>
      <c r="BE406" s="22">
        <v>0</v>
      </c>
      <c r="BF406" s="22">
        <v>0</v>
      </c>
      <c r="BG406" s="22">
        <v>0</v>
      </c>
      <c r="BH406" s="22">
        <v>0</v>
      </c>
      <c r="BI406" s="22">
        <v>0</v>
      </c>
      <c r="BJ406" s="22">
        <v>0</v>
      </c>
      <c r="BK406" s="22">
        <v>0</v>
      </c>
      <c r="BL406" s="22">
        <v>0</v>
      </c>
      <c r="BM406" s="22">
        <v>0</v>
      </c>
      <c r="BN406" s="22">
        <v>0</v>
      </c>
      <c r="BO406" s="22">
        <v>0</v>
      </c>
      <c r="BP406" s="22">
        <v>0</v>
      </c>
      <c r="BQ406" s="22">
        <v>0</v>
      </c>
      <c r="BR406" s="22">
        <v>0</v>
      </c>
      <c r="BS406" s="22">
        <v>0</v>
      </c>
      <c r="BT406" s="22">
        <v>0</v>
      </c>
      <c r="BU406" s="22">
        <v>0</v>
      </c>
      <c r="BV406" s="22">
        <v>0</v>
      </c>
      <c r="BW406" s="22">
        <v>0</v>
      </c>
      <c r="BX406" s="22">
        <v>0</v>
      </c>
      <c r="BY406" s="22">
        <v>0</v>
      </c>
      <c r="BZ406" s="22">
        <v>0</v>
      </c>
      <c r="CA406" s="22">
        <v>0</v>
      </c>
      <c r="CB406" s="22">
        <v>0</v>
      </c>
      <c r="CC406" s="22">
        <v>0</v>
      </c>
      <c r="CD406" s="22">
        <v>0</v>
      </c>
      <c r="CE406" s="22">
        <v>0</v>
      </c>
      <c r="CF406" s="22">
        <v>0</v>
      </c>
      <c r="CG406" s="22">
        <v>0</v>
      </c>
      <c r="CH406" s="22">
        <v>0</v>
      </c>
      <c r="CI406" s="22">
        <v>0</v>
      </c>
      <c r="CJ406" s="22">
        <v>0</v>
      </c>
      <c r="CK406" s="22">
        <v>0</v>
      </c>
      <c r="CL406" s="22">
        <v>0</v>
      </c>
      <c r="CM406" s="22">
        <v>0</v>
      </c>
      <c r="CN406" s="22">
        <v>0</v>
      </c>
      <c r="CO406" s="22">
        <v>0</v>
      </c>
      <c r="CP406" s="22">
        <v>0</v>
      </c>
      <c r="CQ406" s="22">
        <v>0</v>
      </c>
      <c r="CR406" s="22">
        <v>0</v>
      </c>
      <c r="CS406" s="22">
        <v>2203783.7783192154</v>
      </c>
      <c r="CT406" s="22">
        <v>0</v>
      </c>
      <c r="CU406" s="22">
        <v>0</v>
      </c>
      <c r="CV406" s="22">
        <v>0</v>
      </c>
      <c r="CW406" s="22">
        <v>0</v>
      </c>
      <c r="CX406" s="22">
        <v>0</v>
      </c>
      <c r="CY406" s="22">
        <v>0</v>
      </c>
      <c r="CZ406" s="22">
        <v>0</v>
      </c>
      <c r="DA406" s="22">
        <v>0</v>
      </c>
      <c r="DB406" s="22">
        <v>0</v>
      </c>
      <c r="DC406" s="22">
        <v>0</v>
      </c>
      <c r="DD406" s="22">
        <v>0</v>
      </c>
      <c r="DE406" s="22">
        <v>0</v>
      </c>
      <c r="DF406" s="22">
        <v>0</v>
      </c>
      <c r="DG406" s="22">
        <v>0</v>
      </c>
      <c r="DH406" s="22">
        <v>0</v>
      </c>
      <c r="DI406" s="22">
        <v>0</v>
      </c>
      <c r="DJ406" s="22">
        <v>0</v>
      </c>
      <c r="DK406" s="22">
        <v>0</v>
      </c>
      <c r="DL406" s="22">
        <v>11852.104756308196</v>
      </c>
      <c r="DM406" s="22">
        <v>0</v>
      </c>
      <c r="DN406" s="22">
        <v>0</v>
      </c>
      <c r="DO406" s="22">
        <v>0</v>
      </c>
      <c r="DP406" s="22">
        <v>0</v>
      </c>
      <c r="DQ406" s="22">
        <v>0</v>
      </c>
      <c r="DR406" s="22">
        <v>0</v>
      </c>
      <c r="DS406" s="22">
        <v>0</v>
      </c>
      <c r="DT406" s="22">
        <v>0</v>
      </c>
      <c r="DU406" s="22">
        <v>0</v>
      </c>
      <c r="DV406" s="22">
        <v>0</v>
      </c>
      <c r="DW406" s="22">
        <v>0</v>
      </c>
      <c r="DX406" s="315">
        <v>3.9064143784344196E-3</v>
      </c>
      <c r="DY406" s="22">
        <v>0</v>
      </c>
      <c r="DZ406" s="22">
        <v>0</v>
      </c>
      <c r="EA406" s="22">
        <v>0</v>
      </c>
      <c r="EB406" s="22">
        <v>0</v>
      </c>
      <c r="EC406" s="22">
        <v>0</v>
      </c>
      <c r="ED406" s="22">
        <v>0</v>
      </c>
      <c r="EE406" s="22">
        <v>0</v>
      </c>
      <c r="EF406" s="22">
        <v>0</v>
      </c>
      <c r="EG406" s="22">
        <v>0</v>
      </c>
      <c r="EH406" s="22">
        <v>0</v>
      </c>
      <c r="EI406" s="22">
        <v>0</v>
      </c>
    </row>
    <row r="407" spans="1:139" x14ac:dyDescent="0.2">
      <c r="A407" s="76"/>
      <c r="B407" s="76" t="s">
        <v>234</v>
      </c>
      <c r="C407" s="101"/>
      <c r="D407" s="22">
        <v>0</v>
      </c>
      <c r="E407" s="22">
        <v>0</v>
      </c>
      <c r="F407" s="22">
        <v>0</v>
      </c>
      <c r="G407" s="22">
        <v>0</v>
      </c>
      <c r="H407" s="22">
        <v>0</v>
      </c>
      <c r="I407" s="22">
        <v>0</v>
      </c>
      <c r="J407" s="22">
        <v>0</v>
      </c>
      <c r="K407" s="22">
        <v>0</v>
      </c>
      <c r="L407" s="22">
        <v>0</v>
      </c>
      <c r="M407" s="22">
        <v>0</v>
      </c>
      <c r="N407" s="22">
        <v>0</v>
      </c>
      <c r="O407" s="22">
        <v>0</v>
      </c>
      <c r="P407" s="22">
        <v>0</v>
      </c>
      <c r="Q407" s="22">
        <v>0</v>
      </c>
      <c r="R407" s="22">
        <v>0</v>
      </c>
      <c r="S407" s="22">
        <v>0</v>
      </c>
      <c r="T407" s="22">
        <v>0</v>
      </c>
      <c r="U407" s="22">
        <v>0</v>
      </c>
      <c r="V407" s="22">
        <v>0</v>
      </c>
      <c r="W407" s="22">
        <v>0</v>
      </c>
      <c r="X407" s="22">
        <v>0</v>
      </c>
      <c r="Y407" s="22">
        <v>0</v>
      </c>
      <c r="Z407" s="22">
        <v>0</v>
      </c>
      <c r="AA407" s="22">
        <v>0</v>
      </c>
      <c r="AB407" s="22">
        <v>0</v>
      </c>
      <c r="AC407" s="22">
        <v>0</v>
      </c>
      <c r="AD407" s="22">
        <v>0</v>
      </c>
      <c r="AE407" s="22">
        <v>0</v>
      </c>
      <c r="AF407" s="22">
        <v>0</v>
      </c>
      <c r="AG407" s="22">
        <v>0</v>
      </c>
      <c r="AH407" s="22">
        <v>0</v>
      </c>
      <c r="AI407" s="22">
        <v>0</v>
      </c>
      <c r="AJ407" s="22">
        <v>0</v>
      </c>
      <c r="AK407" s="22">
        <v>0</v>
      </c>
      <c r="AL407" s="22">
        <v>0</v>
      </c>
      <c r="AM407" s="22">
        <v>0</v>
      </c>
      <c r="AN407" s="22">
        <v>0</v>
      </c>
      <c r="AO407" s="22">
        <v>0</v>
      </c>
      <c r="AP407" s="22">
        <v>0</v>
      </c>
      <c r="AQ407" s="22">
        <v>0</v>
      </c>
      <c r="AR407" s="22">
        <v>0</v>
      </c>
      <c r="AS407" s="22">
        <v>0</v>
      </c>
      <c r="AT407" s="22">
        <v>0</v>
      </c>
      <c r="AU407" s="22">
        <v>0</v>
      </c>
      <c r="AV407" s="22">
        <v>0</v>
      </c>
      <c r="AW407" s="22">
        <v>0</v>
      </c>
      <c r="AX407" s="22">
        <v>0</v>
      </c>
      <c r="AY407" s="22">
        <v>0</v>
      </c>
      <c r="AZ407" s="22">
        <v>0</v>
      </c>
      <c r="BA407" s="22">
        <v>0</v>
      </c>
      <c r="BB407" s="22">
        <v>0</v>
      </c>
      <c r="BC407" s="22">
        <v>0</v>
      </c>
      <c r="BD407" s="22">
        <v>0</v>
      </c>
      <c r="BE407" s="22">
        <v>0</v>
      </c>
      <c r="BF407" s="22">
        <v>0</v>
      </c>
      <c r="BG407" s="22">
        <v>0</v>
      </c>
      <c r="BH407" s="22">
        <v>0</v>
      </c>
      <c r="BI407" s="22">
        <v>0</v>
      </c>
      <c r="BJ407" s="22">
        <v>0</v>
      </c>
      <c r="BK407" s="22">
        <v>0</v>
      </c>
      <c r="BL407" s="22">
        <v>0</v>
      </c>
      <c r="BM407" s="22">
        <v>0</v>
      </c>
      <c r="BN407" s="22">
        <v>0</v>
      </c>
      <c r="BO407" s="22">
        <v>0</v>
      </c>
      <c r="BP407" s="22">
        <v>0</v>
      </c>
      <c r="BQ407" s="22">
        <v>0</v>
      </c>
      <c r="BR407" s="22">
        <v>0</v>
      </c>
      <c r="BS407" s="22">
        <v>0</v>
      </c>
      <c r="BT407" s="22">
        <v>0</v>
      </c>
      <c r="BU407" s="22">
        <v>0</v>
      </c>
      <c r="BV407" s="22">
        <v>0</v>
      </c>
      <c r="BW407" s="22">
        <v>0</v>
      </c>
      <c r="BX407" s="22">
        <v>0</v>
      </c>
      <c r="BY407" s="22">
        <v>0</v>
      </c>
      <c r="BZ407" s="22">
        <v>0</v>
      </c>
      <c r="CA407" s="22">
        <v>0</v>
      </c>
      <c r="CB407" s="22">
        <v>0</v>
      </c>
      <c r="CC407" s="22">
        <v>0</v>
      </c>
      <c r="CD407" s="22">
        <v>0</v>
      </c>
      <c r="CE407" s="22">
        <v>0</v>
      </c>
      <c r="CF407" s="22">
        <v>0</v>
      </c>
      <c r="CG407" s="22">
        <v>0</v>
      </c>
      <c r="CH407" s="22">
        <v>0</v>
      </c>
      <c r="CI407" s="22">
        <v>0</v>
      </c>
      <c r="CJ407" s="22">
        <v>0</v>
      </c>
      <c r="CK407" s="22">
        <v>0</v>
      </c>
      <c r="CL407" s="22">
        <v>0</v>
      </c>
      <c r="CM407" s="22">
        <v>0</v>
      </c>
      <c r="CN407" s="22">
        <v>0</v>
      </c>
      <c r="CO407" s="22">
        <v>0</v>
      </c>
      <c r="CP407" s="22">
        <v>0</v>
      </c>
      <c r="CQ407" s="22">
        <v>0</v>
      </c>
      <c r="CR407" s="22">
        <v>0</v>
      </c>
      <c r="CS407" s="22">
        <v>-23.864412800951925</v>
      </c>
      <c r="CT407" s="22">
        <v>0</v>
      </c>
      <c r="CU407" s="22">
        <v>0</v>
      </c>
      <c r="CV407" s="22">
        <v>0</v>
      </c>
      <c r="CW407" s="22">
        <v>0</v>
      </c>
      <c r="CX407" s="22">
        <v>0</v>
      </c>
      <c r="CY407" s="22">
        <v>0</v>
      </c>
      <c r="CZ407" s="22">
        <v>0</v>
      </c>
      <c r="DA407" s="22">
        <v>0</v>
      </c>
      <c r="DB407" s="22">
        <v>0</v>
      </c>
      <c r="DC407" s="22">
        <v>0</v>
      </c>
      <c r="DD407" s="22">
        <v>0</v>
      </c>
      <c r="DE407" s="22">
        <v>0</v>
      </c>
      <c r="DF407" s="22">
        <v>0</v>
      </c>
      <c r="DG407" s="22">
        <v>0</v>
      </c>
      <c r="DH407" s="22">
        <v>0</v>
      </c>
      <c r="DI407" s="22">
        <v>0</v>
      </c>
      <c r="DJ407" s="22">
        <v>0</v>
      </c>
      <c r="DK407" s="22">
        <v>0</v>
      </c>
      <c r="DL407" s="22">
        <v>0</v>
      </c>
      <c r="DM407" s="22">
        <v>0</v>
      </c>
      <c r="DN407" s="22">
        <v>0</v>
      </c>
      <c r="DO407" s="22">
        <v>0</v>
      </c>
      <c r="DP407" s="22">
        <v>0</v>
      </c>
      <c r="DQ407" s="22">
        <v>0</v>
      </c>
      <c r="DR407" s="22">
        <v>0</v>
      </c>
      <c r="DS407" s="22">
        <v>0</v>
      </c>
      <c r="DT407" s="22">
        <v>0</v>
      </c>
      <c r="DU407" s="22">
        <v>0</v>
      </c>
      <c r="DV407" s="22">
        <v>0</v>
      </c>
      <c r="DW407" s="22">
        <v>0</v>
      </c>
      <c r="DX407" s="22">
        <v>0</v>
      </c>
      <c r="DY407" s="22">
        <v>0</v>
      </c>
      <c r="DZ407" s="22">
        <v>0</v>
      </c>
      <c r="EA407" s="22">
        <v>0</v>
      </c>
      <c r="EB407" s="22">
        <v>0</v>
      </c>
      <c r="EC407" s="22">
        <v>0</v>
      </c>
      <c r="ED407" s="22">
        <v>0</v>
      </c>
      <c r="EE407" s="22">
        <v>0</v>
      </c>
      <c r="EF407" s="22">
        <v>0</v>
      </c>
      <c r="EG407" s="22">
        <v>0</v>
      </c>
      <c r="EH407" s="22">
        <v>0</v>
      </c>
      <c r="EI407" s="22">
        <v>0</v>
      </c>
    </row>
    <row r="408" spans="1:139" x14ac:dyDescent="0.2">
      <c r="A408" s="76"/>
      <c r="B408" s="76" t="s">
        <v>290</v>
      </c>
      <c r="C408" s="101"/>
      <c r="D408" s="22">
        <v>0</v>
      </c>
      <c r="E408" s="22">
        <v>0</v>
      </c>
      <c r="F408" s="22">
        <v>0</v>
      </c>
      <c r="G408" s="22">
        <v>0</v>
      </c>
      <c r="H408" s="22">
        <v>0</v>
      </c>
      <c r="I408" s="22">
        <v>0</v>
      </c>
      <c r="J408" s="22">
        <v>0</v>
      </c>
      <c r="K408" s="22">
        <v>0</v>
      </c>
      <c r="L408" s="22">
        <v>0</v>
      </c>
      <c r="M408" s="22">
        <v>0</v>
      </c>
      <c r="N408" s="22">
        <v>0</v>
      </c>
      <c r="O408" s="22">
        <v>0</v>
      </c>
      <c r="P408" s="22">
        <v>0</v>
      </c>
      <c r="Q408" s="22">
        <v>0</v>
      </c>
      <c r="R408" s="22">
        <v>0</v>
      </c>
      <c r="S408" s="22">
        <v>0</v>
      </c>
      <c r="T408" s="22">
        <v>0</v>
      </c>
      <c r="U408" s="22">
        <v>0</v>
      </c>
      <c r="V408" s="22">
        <v>0</v>
      </c>
      <c r="W408" s="22">
        <v>0</v>
      </c>
      <c r="X408" s="22">
        <v>0</v>
      </c>
      <c r="Y408" s="22">
        <v>0</v>
      </c>
      <c r="Z408" s="22">
        <v>0</v>
      </c>
      <c r="AA408" s="22">
        <v>0</v>
      </c>
      <c r="AB408" s="22">
        <v>0</v>
      </c>
      <c r="AC408" s="22">
        <v>0</v>
      </c>
      <c r="AD408" s="22">
        <v>0</v>
      </c>
      <c r="AE408" s="22">
        <v>0</v>
      </c>
      <c r="AF408" s="22">
        <v>0</v>
      </c>
      <c r="AG408" s="22">
        <v>0</v>
      </c>
      <c r="AH408" s="22">
        <v>0</v>
      </c>
      <c r="AI408" s="22">
        <v>0</v>
      </c>
      <c r="AJ408" s="22">
        <v>0</v>
      </c>
      <c r="AK408" s="22">
        <v>0</v>
      </c>
      <c r="AL408" s="22">
        <v>0</v>
      </c>
      <c r="AM408" s="22">
        <v>0</v>
      </c>
      <c r="AN408" s="22">
        <v>0</v>
      </c>
      <c r="AO408" s="22">
        <v>0</v>
      </c>
      <c r="AP408" s="22">
        <v>0</v>
      </c>
      <c r="AQ408" s="22">
        <v>0</v>
      </c>
      <c r="AR408" s="22">
        <v>0</v>
      </c>
      <c r="AS408" s="22">
        <v>0</v>
      </c>
      <c r="AT408" s="22">
        <v>0</v>
      </c>
      <c r="AU408" s="22">
        <v>0</v>
      </c>
      <c r="AV408" s="22">
        <v>0</v>
      </c>
      <c r="AW408" s="22">
        <v>0</v>
      </c>
      <c r="AX408" s="22">
        <v>0</v>
      </c>
      <c r="AY408" s="22">
        <v>0</v>
      </c>
      <c r="AZ408" s="22">
        <v>0</v>
      </c>
      <c r="BA408" s="22">
        <v>0</v>
      </c>
      <c r="BB408" s="22">
        <v>0</v>
      </c>
      <c r="BC408" s="22">
        <v>0</v>
      </c>
      <c r="BD408" s="22">
        <v>0</v>
      </c>
      <c r="BE408" s="22">
        <v>0</v>
      </c>
      <c r="BF408" s="22">
        <v>0</v>
      </c>
      <c r="BG408" s="22">
        <v>0</v>
      </c>
      <c r="BH408" s="22">
        <v>0</v>
      </c>
      <c r="BI408" s="22">
        <v>0</v>
      </c>
      <c r="BJ408" s="22">
        <v>0</v>
      </c>
      <c r="BK408" s="22">
        <v>0</v>
      </c>
      <c r="BL408" s="22">
        <v>0</v>
      </c>
      <c r="BM408" s="22">
        <v>0</v>
      </c>
      <c r="BN408" s="22">
        <v>0</v>
      </c>
      <c r="BO408" s="22">
        <v>0</v>
      </c>
      <c r="BP408" s="22">
        <v>0</v>
      </c>
      <c r="BQ408" s="22">
        <v>0</v>
      </c>
      <c r="BR408" s="22">
        <v>0</v>
      </c>
      <c r="BS408" s="22">
        <v>0</v>
      </c>
      <c r="BT408" s="22">
        <v>0</v>
      </c>
      <c r="BU408" s="22">
        <v>0</v>
      </c>
      <c r="BV408" s="22">
        <v>0</v>
      </c>
      <c r="BW408" s="22">
        <v>0</v>
      </c>
      <c r="BX408" s="22">
        <v>0</v>
      </c>
      <c r="BY408" s="22">
        <v>0</v>
      </c>
      <c r="BZ408" s="22">
        <v>0</v>
      </c>
      <c r="CA408" s="22">
        <v>0</v>
      </c>
      <c r="CB408" s="22">
        <v>0</v>
      </c>
      <c r="CC408" s="22">
        <v>0</v>
      </c>
      <c r="CD408" s="22">
        <v>0</v>
      </c>
      <c r="CE408" s="22">
        <v>0</v>
      </c>
      <c r="CF408" s="22">
        <v>0</v>
      </c>
      <c r="CG408" s="22">
        <v>0</v>
      </c>
      <c r="CH408" s="22">
        <v>0</v>
      </c>
      <c r="CI408" s="22">
        <v>0</v>
      </c>
      <c r="CJ408" s="22">
        <v>0</v>
      </c>
      <c r="CK408" s="22">
        <v>0</v>
      </c>
      <c r="CL408" s="22">
        <v>0</v>
      </c>
      <c r="CM408" s="22">
        <v>0</v>
      </c>
      <c r="CN408" s="22">
        <v>0</v>
      </c>
      <c r="CO408" s="22">
        <v>0</v>
      </c>
      <c r="CP408" s="22">
        <v>0</v>
      </c>
      <c r="CQ408" s="22">
        <v>0</v>
      </c>
      <c r="CR408" s="22">
        <v>0</v>
      </c>
      <c r="CS408" s="22">
        <v>0</v>
      </c>
      <c r="CT408" s="22">
        <v>0</v>
      </c>
      <c r="CU408" s="22">
        <v>0</v>
      </c>
      <c r="CV408" s="22">
        <v>0</v>
      </c>
      <c r="CW408" s="22">
        <v>0</v>
      </c>
      <c r="CX408" s="22">
        <v>0</v>
      </c>
      <c r="CY408" s="22">
        <v>0</v>
      </c>
      <c r="CZ408" s="22">
        <v>0</v>
      </c>
      <c r="DA408" s="22">
        <v>0</v>
      </c>
      <c r="DB408" s="22">
        <v>0</v>
      </c>
      <c r="DC408" s="22">
        <v>0</v>
      </c>
      <c r="DD408" s="22">
        <v>0</v>
      </c>
      <c r="DE408" s="22">
        <v>0</v>
      </c>
      <c r="DF408" s="22">
        <v>0</v>
      </c>
      <c r="DG408" s="22">
        <v>0</v>
      </c>
      <c r="DH408" s="22">
        <v>0</v>
      </c>
      <c r="DI408" s="22">
        <v>0</v>
      </c>
      <c r="DJ408" s="22">
        <v>0</v>
      </c>
      <c r="DK408" s="22">
        <v>0</v>
      </c>
      <c r="DL408" s="22">
        <v>0</v>
      </c>
      <c r="DM408" s="22">
        <v>0</v>
      </c>
      <c r="DN408" s="22">
        <v>0</v>
      </c>
      <c r="DO408" s="22">
        <v>0</v>
      </c>
      <c r="DP408" s="22">
        <v>0</v>
      </c>
      <c r="DQ408" s="22">
        <v>0</v>
      </c>
      <c r="DR408" s="22">
        <v>0</v>
      </c>
      <c r="DS408" s="22">
        <v>0</v>
      </c>
      <c r="DT408" s="22">
        <v>0</v>
      </c>
      <c r="DU408" s="22">
        <v>0</v>
      </c>
      <c r="DV408" s="22">
        <v>0</v>
      </c>
      <c r="DW408" s="22">
        <v>0</v>
      </c>
      <c r="DX408" s="22">
        <v>0</v>
      </c>
      <c r="DY408" s="22">
        <v>0</v>
      </c>
      <c r="DZ408" s="22">
        <v>0</v>
      </c>
      <c r="EA408" s="22">
        <v>0</v>
      </c>
      <c r="EB408" s="22">
        <v>0</v>
      </c>
      <c r="EC408" s="22">
        <v>0</v>
      </c>
      <c r="ED408" s="22">
        <v>0</v>
      </c>
      <c r="EE408" s="22">
        <v>0</v>
      </c>
      <c r="EF408" s="22">
        <v>0</v>
      </c>
      <c r="EG408" s="22">
        <v>0</v>
      </c>
      <c r="EH408" s="22">
        <v>0</v>
      </c>
      <c r="EI408" s="22">
        <v>0</v>
      </c>
    </row>
    <row r="409" spans="1:139" x14ac:dyDescent="0.2">
      <c r="A409" s="76"/>
      <c r="B409" s="76" t="s">
        <v>151</v>
      </c>
      <c r="C409" s="101"/>
      <c r="D409" s="22">
        <v>0</v>
      </c>
      <c r="E409" s="22">
        <v>0</v>
      </c>
      <c r="F409" s="22">
        <v>0</v>
      </c>
      <c r="G409" s="22">
        <v>0</v>
      </c>
      <c r="H409" s="22">
        <v>0</v>
      </c>
      <c r="I409" s="22">
        <v>0</v>
      </c>
      <c r="J409" s="22">
        <v>0</v>
      </c>
      <c r="K409" s="22">
        <v>0</v>
      </c>
      <c r="L409" s="22">
        <v>0</v>
      </c>
      <c r="M409" s="22">
        <v>0</v>
      </c>
      <c r="N409" s="22">
        <v>0</v>
      </c>
      <c r="O409" s="22">
        <v>0</v>
      </c>
      <c r="P409" s="22">
        <v>0</v>
      </c>
      <c r="Q409" s="22">
        <v>0</v>
      </c>
      <c r="R409" s="22">
        <v>0</v>
      </c>
      <c r="S409" s="22">
        <v>0</v>
      </c>
      <c r="T409" s="22">
        <v>0</v>
      </c>
      <c r="U409" s="22">
        <v>0</v>
      </c>
      <c r="V409" s="22">
        <v>0</v>
      </c>
      <c r="W409" s="22">
        <v>0</v>
      </c>
      <c r="X409" s="22">
        <v>0</v>
      </c>
      <c r="Y409" s="22">
        <v>0</v>
      </c>
      <c r="Z409" s="22">
        <v>0</v>
      </c>
      <c r="AA409" s="22">
        <v>0</v>
      </c>
      <c r="AB409" s="22">
        <v>0</v>
      </c>
      <c r="AC409" s="22">
        <v>0</v>
      </c>
      <c r="AD409" s="22">
        <v>0</v>
      </c>
      <c r="AE409" s="22">
        <v>0</v>
      </c>
      <c r="AF409" s="22">
        <v>0</v>
      </c>
      <c r="AG409" s="22">
        <v>0</v>
      </c>
      <c r="AH409" s="22">
        <v>0</v>
      </c>
      <c r="AI409" s="22">
        <v>0</v>
      </c>
      <c r="AJ409" s="22">
        <v>0</v>
      </c>
      <c r="AK409" s="22">
        <v>0</v>
      </c>
      <c r="AL409" s="22">
        <v>0</v>
      </c>
      <c r="AM409" s="22">
        <v>0</v>
      </c>
      <c r="AN409" s="22">
        <v>0</v>
      </c>
      <c r="AO409" s="22">
        <v>0</v>
      </c>
      <c r="AP409" s="22">
        <v>0</v>
      </c>
      <c r="AQ409" s="22">
        <v>0</v>
      </c>
      <c r="AR409" s="22">
        <v>0</v>
      </c>
      <c r="AS409" s="22">
        <v>0</v>
      </c>
      <c r="AT409" s="22">
        <v>0</v>
      </c>
      <c r="AU409" s="22">
        <v>0</v>
      </c>
      <c r="AV409" s="22">
        <v>0</v>
      </c>
      <c r="AW409" s="22">
        <v>0</v>
      </c>
      <c r="AX409" s="22">
        <v>0</v>
      </c>
      <c r="AY409" s="22">
        <v>0</v>
      </c>
      <c r="AZ409" s="22">
        <v>0</v>
      </c>
      <c r="BA409" s="22">
        <v>0</v>
      </c>
      <c r="BB409" s="22">
        <v>0</v>
      </c>
      <c r="BC409" s="22">
        <v>0</v>
      </c>
      <c r="BD409" s="22">
        <v>0</v>
      </c>
      <c r="BE409" s="22">
        <v>0</v>
      </c>
      <c r="BF409" s="22">
        <v>0</v>
      </c>
      <c r="BG409" s="22">
        <v>0</v>
      </c>
      <c r="BH409" s="22">
        <v>0</v>
      </c>
      <c r="BI409" s="22">
        <v>0</v>
      </c>
      <c r="BJ409" s="22">
        <v>0</v>
      </c>
      <c r="BK409" s="22">
        <v>0</v>
      </c>
      <c r="BL409" s="22">
        <v>0</v>
      </c>
      <c r="BM409" s="22">
        <v>0</v>
      </c>
      <c r="BN409" s="22">
        <v>0</v>
      </c>
      <c r="BO409" s="22">
        <v>0</v>
      </c>
      <c r="BP409" s="22">
        <v>0</v>
      </c>
      <c r="BQ409" s="22">
        <v>0</v>
      </c>
      <c r="BR409" s="22">
        <v>0</v>
      </c>
      <c r="BS409" s="22">
        <v>0</v>
      </c>
      <c r="BT409" s="22">
        <v>0</v>
      </c>
      <c r="BU409" s="22">
        <v>0</v>
      </c>
      <c r="BV409" s="22">
        <v>0</v>
      </c>
      <c r="BW409" s="22">
        <v>0</v>
      </c>
      <c r="BX409" s="22">
        <v>0</v>
      </c>
      <c r="BY409" s="22">
        <v>0</v>
      </c>
      <c r="BZ409" s="22">
        <v>0</v>
      </c>
      <c r="CA409" s="22">
        <v>0</v>
      </c>
      <c r="CB409" s="22">
        <v>0</v>
      </c>
      <c r="CC409" s="22">
        <v>0</v>
      </c>
      <c r="CD409" s="22">
        <v>0</v>
      </c>
      <c r="CE409" s="22">
        <v>0</v>
      </c>
      <c r="CF409" s="22">
        <v>0</v>
      </c>
      <c r="CG409" s="22">
        <v>0</v>
      </c>
      <c r="CH409" s="22">
        <v>0</v>
      </c>
      <c r="CI409" s="22">
        <v>0</v>
      </c>
      <c r="CJ409" s="22">
        <v>0</v>
      </c>
      <c r="CK409" s="22">
        <v>0</v>
      </c>
      <c r="CL409" s="22">
        <v>0</v>
      </c>
      <c r="CM409" s="22">
        <v>0</v>
      </c>
      <c r="CN409" s="22">
        <v>0</v>
      </c>
      <c r="CO409" s="22">
        <v>0</v>
      </c>
      <c r="CP409" s="22">
        <v>0</v>
      </c>
      <c r="CQ409" s="22">
        <v>0</v>
      </c>
      <c r="CR409" s="22">
        <v>0</v>
      </c>
      <c r="CS409" s="22">
        <v>-54567.58</v>
      </c>
      <c r="CT409" s="22">
        <v>-89226.62</v>
      </c>
      <c r="CU409" s="22">
        <v>-113805.04999999999</v>
      </c>
      <c r="CV409" s="22">
        <v>-114934.03</v>
      </c>
      <c r="CW409" s="22">
        <v>-117641.06</v>
      </c>
      <c r="CX409" s="22">
        <v>-107520.45</v>
      </c>
      <c r="CY409" s="22">
        <v>-105508.82</v>
      </c>
      <c r="CZ409" s="22">
        <v>-86964.68</v>
      </c>
      <c r="DA409" s="22">
        <v>-105731.9</v>
      </c>
      <c r="DB409" s="22">
        <v>-99552.68</v>
      </c>
      <c r="DC409" s="22">
        <v>-101886.57</v>
      </c>
      <c r="DD409" s="22">
        <v>-94637.21</v>
      </c>
      <c r="DE409" s="22">
        <v>-112292.96</v>
      </c>
      <c r="DF409" s="22">
        <v>-98100.38</v>
      </c>
      <c r="DG409" s="22">
        <v>-120550.43</v>
      </c>
      <c r="DH409" s="22">
        <v>-134126.63</v>
      </c>
      <c r="DI409" s="22">
        <v>-108048.61</v>
      </c>
      <c r="DJ409" s="22">
        <v>-109284.58</v>
      </c>
      <c r="DK409" s="22">
        <v>-110313.27</v>
      </c>
      <c r="DL409" s="22">
        <v>0</v>
      </c>
      <c r="DM409" s="22">
        <v>0</v>
      </c>
      <c r="DN409" s="22">
        <v>0</v>
      </c>
      <c r="DO409" s="22">
        <v>0</v>
      </c>
      <c r="DP409" s="22">
        <v>0</v>
      </c>
      <c r="DQ409" s="22">
        <v>0</v>
      </c>
      <c r="DR409" s="22">
        <v>0</v>
      </c>
      <c r="DS409" s="22">
        <v>0</v>
      </c>
      <c r="DT409" s="22">
        <v>0</v>
      </c>
      <c r="DU409" s="22">
        <v>0</v>
      </c>
      <c r="DV409" s="22">
        <v>0</v>
      </c>
      <c r="DW409" s="22">
        <v>0</v>
      </c>
      <c r="DX409" s="22">
        <v>0</v>
      </c>
      <c r="DY409" s="22">
        <v>0</v>
      </c>
      <c r="DZ409" s="22">
        <v>0</v>
      </c>
      <c r="EA409" s="22">
        <v>0</v>
      </c>
      <c r="EB409" s="22">
        <v>0</v>
      </c>
      <c r="EC409" s="22">
        <v>0</v>
      </c>
      <c r="ED409" s="22">
        <v>0</v>
      </c>
      <c r="EE409" s="22">
        <v>0</v>
      </c>
      <c r="EF409" s="22">
        <v>0</v>
      </c>
      <c r="EG409" s="22">
        <v>0</v>
      </c>
      <c r="EH409" s="315">
        <f>-'Amort Estimate'!I63</f>
        <v>0</v>
      </c>
      <c r="EI409" s="315">
        <f>-'Amort Estimate'!J63</f>
        <v>0</v>
      </c>
    </row>
    <row r="410" spans="1:139" x14ac:dyDescent="0.2">
      <c r="A410" s="76"/>
      <c r="B410" s="76" t="s">
        <v>152</v>
      </c>
      <c r="C410" s="101"/>
      <c r="D410" s="18">
        <f t="shared" ref="D410:AI410" si="2313">SUM(D405:D409)</f>
        <v>0</v>
      </c>
      <c r="E410" s="18">
        <f t="shared" si="2313"/>
        <v>0</v>
      </c>
      <c r="F410" s="18">
        <f t="shared" si="2313"/>
        <v>0</v>
      </c>
      <c r="G410" s="18">
        <f t="shared" si="2313"/>
        <v>0</v>
      </c>
      <c r="H410" s="18">
        <f t="shared" si="2313"/>
        <v>0</v>
      </c>
      <c r="I410" s="18">
        <f t="shared" si="2313"/>
        <v>0</v>
      </c>
      <c r="J410" s="18">
        <f t="shared" si="2313"/>
        <v>0</v>
      </c>
      <c r="K410" s="18">
        <f t="shared" si="2313"/>
        <v>0</v>
      </c>
      <c r="L410" s="18">
        <f t="shared" si="2313"/>
        <v>0</v>
      </c>
      <c r="M410" s="18">
        <f t="shared" si="2313"/>
        <v>0</v>
      </c>
      <c r="N410" s="18">
        <f t="shared" si="2313"/>
        <v>0</v>
      </c>
      <c r="O410" s="18">
        <f t="shared" si="2313"/>
        <v>0</v>
      </c>
      <c r="P410" s="18">
        <f t="shared" si="2313"/>
        <v>0</v>
      </c>
      <c r="Q410" s="18">
        <f t="shared" si="2313"/>
        <v>0</v>
      </c>
      <c r="R410" s="18">
        <f t="shared" si="2313"/>
        <v>0</v>
      </c>
      <c r="S410" s="18">
        <f t="shared" si="2313"/>
        <v>0</v>
      </c>
      <c r="T410" s="18">
        <f t="shared" si="2313"/>
        <v>0</v>
      </c>
      <c r="U410" s="18">
        <f t="shared" si="2313"/>
        <v>0</v>
      </c>
      <c r="V410" s="18">
        <f t="shared" si="2313"/>
        <v>0</v>
      </c>
      <c r="W410" s="18">
        <f t="shared" si="2313"/>
        <v>0</v>
      </c>
      <c r="X410" s="18">
        <f t="shared" si="2313"/>
        <v>0</v>
      </c>
      <c r="Y410" s="18">
        <f t="shared" si="2313"/>
        <v>0</v>
      </c>
      <c r="Z410" s="18">
        <f t="shared" si="2313"/>
        <v>0</v>
      </c>
      <c r="AA410" s="18">
        <f t="shared" si="2313"/>
        <v>0</v>
      </c>
      <c r="AB410" s="18">
        <f t="shared" si="2313"/>
        <v>0</v>
      </c>
      <c r="AC410" s="18">
        <f t="shared" si="2313"/>
        <v>0</v>
      </c>
      <c r="AD410" s="18">
        <f t="shared" si="2313"/>
        <v>0</v>
      </c>
      <c r="AE410" s="18">
        <f t="shared" si="2313"/>
        <v>0</v>
      </c>
      <c r="AF410" s="18">
        <f t="shared" si="2313"/>
        <v>0</v>
      </c>
      <c r="AG410" s="18">
        <f t="shared" si="2313"/>
        <v>0</v>
      </c>
      <c r="AH410" s="18">
        <f t="shared" si="2313"/>
        <v>0</v>
      </c>
      <c r="AI410" s="18">
        <f t="shared" si="2313"/>
        <v>0</v>
      </c>
      <c r="AJ410" s="18">
        <f t="shared" ref="AJ410:BO410" si="2314">SUM(AJ405:AJ409)</f>
        <v>0</v>
      </c>
      <c r="AK410" s="18">
        <f t="shared" si="2314"/>
        <v>0</v>
      </c>
      <c r="AL410" s="18">
        <f t="shared" si="2314"/>
        <v>0</v>
      </c>
      <c r="AM410" s="18">
        <f t="shared" si="2314"/>
        <v>0</v>
      </c>
      <c r="AN410" s="18">
        <f t="shared" si="2314"/>
        <v>0</v>
      </c>
      <c r="AO410" s="18">
        <f t="shared" si="2314"/>
        <v>0</v>
      </c>
      <c r="AP410" s="18">
        <f t="shared" si="2314"/>
        <v>0</v>
      </c>
      <c r="AQ410" s="18">
        <f t="shared" si="2314"/>
        <v>0</v>
      </c>
      <c r="AR410" s="18">
        <f t="shared" si="2314"/>
        <v>0</v>
      </c>
      <c r="AS410" s="18">
        <f t="shared" si="2314"/>
        <v>0</v>
      </c>
      <c r="AT410" s="18">
        <f t="shared" si="2314"/>
        <v>0</v>
      </c>
      <c r="AU410" s="18">
        <f t="shared" si="2314"/>
        <v>0</v>
      </c>
      <c r="AV410" s="18">
        <f t="shared" si="2314"/>
        <v>0</v>
      </c>
      <c r="AW410" s="18">
        <f t="shared" si="2314"/>
        <v>0</v>
      </c>
      <c r="AX410" s="18">
        <f t="shared" si="2314"/>
        <v>0</v>
      </c>
      <c r="AY410" s="18">
        <f t="shared" si="2314"/>
        <v>0</v>
      </c>
      <c r="AZ410" s="18">
        <f t="shared" si="2314"/>
        <v>0</v>
      </c>
      <c r="BA410" s="18">
        <f t="shared" si="2314"/>
        <v>0</v>
      </c>
      <c r="BB410" s="18">
        <f t="shared" si="2314"/>
        <v>0</v>
      </c>
      <c r="BC410" s="18">
        <f t="shared" si="2314"/>
        <v>0</v>
      </c>
      <c r="BD410" s="18">
        <f t="shared" si="2314"/>
        <v>0</v>
      </c>
      <c r="BE410" s="18">
        <f t="shared" si="2314"/>
        <v>0</v>
      </c>
      <c r="BF410" s="18">
        <f t="shared" si="2314"/>
        <v>0</v>
      </c>
      <c r="BG410" s="18">
        <f t="shared" si="2314"/>
        <v>0</v>
      </c>
      <c r="BH410" s="18">
        <f t="shared" si="2314"/>
        <v>0</v>
      </c>
      <c r="BI410" s="18">
        <f t="shared" si="2314"/>
        <v>0</v>
      </c>
      <c r="BJ410" s="18">
        <f t="shared" si="2314"/>
        <v>0</v>
      </c>
      <c r="BK410" s="18">
        <f t="shared" si="2314"/>
        <v>0</v>
      </c>
      <c r="BL410" s="18">
        <f t="shared" si="2314"/>
        <v>0</v>
      </c>
      <c r="BM410" s="18">
        <f t="shared" si="2314"/>
        <v>0</v>
      </c>
      <c r="BN410" s="18">
        <f t="shared" si="2314"/>
        <v>0</v>
      </c>
      <c r="BO410" s="18">
        <f t="shared" si="2314"/>
        <v>0</v>
      </c>
      <c r="BP410" s="18">
        <f t="shared" ref="BP410:DS410" si="2315">SUM(BP405:BP409)</f>
        <v>0</v>
      </c>
      <c r="BQ410" s="18">
        <f t="shared" si="2315"/>
        <v>0</v>
      </c>
      <c r="BR410" s="18">
        <f t="shared" si="2315"/>
        <v>0</v>
      </c>
      <c r="BS410" s="18">
        <f t="shared" si="2315"/>
        <v>0</v>
      </c>
      <c r="BT410" s="18">
        <f t="shared" si="2315"/>
        <v>0</v>
      </c>
      <c r="BU410" s="18">
        <f t="shared" si="2315"/>
        <v>0</v>
      </c>
      <c r="BV410" s="18">
        <f t="shared" si="2315"/>
        <v>0</v>
      </c>
      <c r="BW410" s="18">
        <f t="shared" si="2315"/>
        <v>0</v>
      </c>
      <c r="BX410" s="18">
        <f t="shared" si="2315"/>
        <v>0</v>
      </c>
      <c r="BY410" s="18">
        <f t="shared" si="2315"/>
        <v>0</v>
      </c>
      <c r="BZ410" s="18">
        <f t="shared" si="2315"/>
        <v>0</v>
      </c>
      <c r="CA410" s="18">
        <f t="shared" si="2315"/>
        <v>0</v>
      </c>
      <c r="CB410" s="18">
        <f t="shared" si="2315"/>
        <v>0</v>
      </c>
      <c r="CC410" s="18">
        <f t="shared" si="2315"/>
        <v>0</v>
      </c>
      <c r="CD410" s="18">
        <f t="shared" si="2315"/>
        <v>0</v>
      </c>
      <c r="CE410" s="18">
        <f t="shared" si="2315"/>
        <v>0</v>
      </c>
      <c r="CF410" s="18">
        <f t="shared" si="2315"/>
        <v>0</v>
      </c>
      <c r="CG410" s="18">
        <f t="shared" si="2315"/>
        <v>0</v>
      </c>
      <c r="CH410" s="18">
        <f t="shared" si="2315"/>
        <v>0</v>
      </c>
      <c r="CI410" s="18">
        <f t="shared" si="2315"/>
        <v>0</v>
      </c>
      <c r="CJ410" s="18">
        <f t="shared" ref="CJ410:CU410" si="2316">SUM(CJ405:CJ409)</f>
        <v>0</v>
      </c>
      <c r="CK410" s="18">
        <f t="shared" si="2316"/>
        <v>0</v>
      </c>
      <c r="CL410" s="18">
        <f t="shared" si="2316"/>
        <v>0</v>
      </c>
      <c r="CM410" s="18">
        <f t="shared" si="2316"/>
        <v>0</v>
      </c>
      <c r="CN410" s="18">
        <f t="shared" si="2316"/>
        <v>0</v>
      </c>
      <c r="CO410" s="18">
        <f t="shared" si="2316"/>
        <v>0</v>
      </c>
      <c r="CP410" s="18">
        <f t="shared" si="2316"/>
        <v>0</v>
      </c>
      <c r="CQ410" s="18">
        <f t="shared" si="2316"/>
        <v>0</v>
      </c>
      <c r="CR410" s="18">
        <f t="shared" si="2316"/>
        <v>0</v>
      </c>
      <c r="CS410" s="18">
        <f t="shared" si="2316"/>
        <v>2149192.3339064145</v>
      </c>
      <c r="CT410" s="18">
        <f t="shared" si="2316"/>
        <v>-89226.62</v>
      </c>
      <c r="CU410" s="18">
        <f t="shared" si="2316"/>
        <v>-113805.04999999999</v>
      </c>
      <c r="CV410" s="18">
        <f t="shared" ref="CV410:DH410" si="2317">SUM(CV405:CV409)</f>
        <v>-114934.03</v>
      </c>
      <c r="CW410" s="18">
        <f t="shared" si="2317"/>
        <v>-117641.06</v>
      </c>
      <c r="CX410" s="18">
        <f t="shared" si="2317"/>
        <v>-107520.45</v>
      </c>
      <c r="CY410" s="18">
        <f t="shared" si="2317"/>
        <v>-105508.82</v>
      </c>
      <c r="CZ410" s="18">
        <f t="shared" si="2317"/>
        <v>-86964.68</v>
      </c>
      <c r="DA410" s="18">
        <f t="shared" si="2317"/>
        <v>-105731.9</v>
      </c>
      <c r="DB410" s="18">
        <f t="shared" si="2317"/>
        <v>-99552.68</v>
      </c>
      <c r="DC410" s="18">
        <f t="shared" si="2317"/>
        <v>-101886.57</v>
      </c>
      <c r="DD410" s="18">
        <f t="shared" si="2317"/>
        <v>-94637.21</v>
      </c>
      <c r="DE410" s="18">
        <f t="shared" si="2317"/>
        <v>-112292.96</v>
      </c>
      <c r="DF410" s="18">
        <f t="shared" si="2317"/>
        <v>-98100.38</v>
      </c>
      <c r="DG410" s="18">
        <f t="shared" si="2317"/>
        <v>-120550.43</v>
      </c>
      <c r="DH410" s="18">
        <f t="shared" si="2317"/>
        <v>-134126.63</v>
      </c>
      <c r="DI410" s="18">
        <f t="shared" si="2315"/>
        <v>-108048.61</v>
      </c>
      <c r="DJ410" s="18">
        <f t="shared" si="2315"/>
        <v>-109284.58</v>
      </c>
      <c r="DK410" s="18">
        <f t="shared" si="2315"/>
        <v>-110313.27</v>
      </c>
      <c r="DL410" s="18">
        <f t="shared" si="2315"/>
        <v>-219066.39999999997</v>
      </c>
      <c r="DM410" s="18">
        <f t="shared" si="2315"/>
        <v>0</v>
      </c>
      <c r="DN410" s="18">
        <f t="shared" si="2315"/>
        <v>0</v>
      </c>
      <c r="DO410" s="18">
        <f t="shared" si="2315"/>
        <v>0</v>
      </c>
      <c r="DP410" s="18">
        <f t="shared" si="2315"/>
        <v>0</v>
      </c>
      <c r="DQ410" s="18">
        <f t="shared" si="2315"/>
        <v>0</v>
      </c>
      <c r="DR410" s="18">
        <f t="shared" si="2315"/>
        <v>0</v>
      </c>
      <c r="DS410" s="18">
        <f t="shared" si="2315"/>
        <v>0</v>
      </c>
      <c r="DT410" s="18">
        <f t="shared" ref="DT410:DW410" si="2318">SUM(DT405:DT409)</f>
        <v>0</v>
      </c>
      <c r="DU410" s="18">
        <f t="shared" si="2318"/>
        <v>0</v>
      </c>
      <c r="DV410" s="18">
        <f t="shared" si="2318"/>
        <v>0</v>
      </c>
      <c r="DW410" s="18">
        <f t="shared" si="2318"/>
        <v>0</v>
      </c>
      <c r="DX410" s="18">
        <f t="shared" ref="DX410:EG410" si="2319">SUM(DX405:DX409)</f>
        <v>0</v>
      </c>
      <c r="DY410" s="18">
        <f t="shared" si="2319"/>
        <v>0</v>
      </c>
      <c r="DZ410" s="18">
        <f t="shared" si="2319"/>
        <v>0</v>
      </c>
      <c r="EA410" s="18">
        <f t="shared" si="2319"/>
        <v>0</v>
      </c>
      <c r="EB410" s="18">
        <f t="shared" si="2319"/>
        <v>0</v>
      </c>
      <c r="EC410" s="18">
        <f t="shared" si="2319"/>
        <v>0</v>
      </c>
      <c r="ED410" s="18">
        <f t="shared" si="2319"/>
        <v>0</v>
      </c>
      <c r="EE410" s="18">
        <f t="shared" si="2319"/>
        <v>0</v>
      </c>
      <c r="EF410" s="18">
        <f t="shared" si="2319"/>
        <v>0</v>
      </c>
      <c r="EG410" s="18">
        <f t="shared" si="2319"/>
        <v>0</v>
      </c>
      <c r="EH410" s="18">
        <f t="shared" ref="EH410:EI410" si="2320">SUM(EH405:EH409)</f>
        <v>0</v>
      </c>
      <c r="EI410" s="18">
        <f t="shared" si="2320"/>
        <v>0</v>
      </c>
    </row>
    <row r="411" spans="1:139" x14ac:dyDescent="0.2">
      <c r="A411" s="76"/>
      <c r="B411" s="76" t="s">
        <v>153</v>
      </c>
      <c r="C411" s="101"/>
      <c r="D411" s="94">
        <f t="shared" ref="D411:AI411" si="2321">D404+D410</f>
        <v>0</v>
      </c>
      <c r="E411" s="94">
        <f t="shared" si="2321"/>
        <v>0</v>
      </c>
      <c r="F411" s="94">
        <f t="shared" si="2321"/>
        <v>0</v>
      </c>
      <c r="G411" s="94">
        <f t="shared" si="2321"/>
        <v>0</v>
      </c>
      <c r="H411" s="94">
        <f t="shared" si="2321"/>
        <v>0</v>
      </c>
      <c r="I411" s="94">
        <f t="shared" si="2321"/>
        <v>0</v>
      </c>
      <c r="J411" s="94">
        <f t="shared" si="2321"/>
        <v>0</v>
      </c>
      <c r="K411" s="94">
        <f t="shared" si="2321"/>
        <v>0</v>
      </c>
      <c r="L411" s="94">
        <f t="shared" si="2321"/>
        <v>0</v>
      </c>
      <c r="M411" s="94">
        <f t="shared" si="2321"/>
        <v>0</v>
      </c>
      <c r="N411" s="94">
        <f t="shared" si="2321"/>
        <v>0</v>
      </c>
      <c r="O411" s="94">
        <f t="shared" si="2321"/>
        <v>0</v>
      </c>
      <c r="P411" s="94">
        <f t="shared" si="2321"/>
        <v>0</v>
      </c>
      <c r="Q411" s="94">
        <f t="shared" si="2321"/>
        <v>0</v>
      </c>
      <c r="R411" s="94">
        <f t="shared" si="2321"/>
        <v>0</v>
      </c>
      <c r="S411" s="94">
        <f t="shared" si="2321"/>
        <v>0</v>
      </c>
      <c r="T411" s="94">
        <f t="shared" si="2321"/>
        <v>0</v>
      </c>
      <c r="U411" s="94">
        <f t="shared" si="2321"/>
        <v>0</v>
      </c>
      <c r="V411" s="94">
        <f t="shared" si="2321"/>
        <v>0</v>
      </c>
      <c r="W411" s="94">
        <f t="shared" si="2321"/>
        <v>0</v>
      </c>
      <c r="X411" s="94">
        <f t="shared" si="2321"/>
        <v>0</v>
      </c>
      <c r="Y411" s="94">
        <f t="shared" si="2321"/>
        <v>0</v>
      </c>
      <c r="Z411" s="94">
        <f t="shared" si="2321"/>
        <v>0</v>
      </c>
      <c r="AA411" s="94">
        <f t="shared" si="2321"/>
        <v>0</v>
      </c>
      <c r="AB411" s="94">
        <f t="shared" si="2321"/>
        <v>0</v>
      </c>
      <c r="AC411" s="94">
        <f t="shared" si="2321"/>
        <v>0</v>
      </c>
      <c r="AD411" s="94">
        <f t="shared" si="2321"/>
        <v>0</v>
      </c>
      <c r="AE411" s="94">
        <f t="shared" si="2321"/>
        <v>0</v>
      </c>
      <c r="AF411" s="94">
        <f t="shared" si="2321"/>
        <v>0</v>
      </c>
      <c r="AG411" s="94">
        <f t="shared" si="2321"/>
        <v>0</v>
      </c>
      <c r="AH411" s="94">
        <f t="shared" si="2321"/>
        <v>0</v>
      </c>
      <c r="AI411" s="94">
        <f t="shared" si="2321"/>
        <v>0</v>
      </c>
      <c r="AJ411" s="94">
        <f t="shared" ref="AJ411:BO411" si="2322">AJ404+AJ410</f>
        <v>0</v>
      </c>
      <c r="AK411" s="94">
        <f t="shared" si="2322"/>
        <v>0</v>
      </c>
      <c r="AL411" s="94">
        <f t="shared" si="2322"/>
        <v>0</v>
      </c>
      <c r="AM411" s="94">
        <f t="shared" si="2322"/>
        <v>0</v>
      </c>
      <c r="AN411" s="94">
        <f t="shared" si="2322"/>
        <v>0</v>
      </c>
      <c r="AO411" s="94">
        <f t="shared" si="2322"/>
        <v>0</v>
      </c>
      <c r="AP411" s="94">
        <f t="shared" si="2322"/>
        <v>0</v>
      </c>
      <c r="AQ411" s="94">
        <f t="shared" si="2322"/>
        <v>0</v>
      </c>
      <c r="AR411" s="94">
        <f t="shared" si="2322"/>
        <v>0</v>
      </c>
      <c r="AS411" s="94">
        <f t="shared" si="2322"/>
        <v>0</v>
      </c>
      <c r="AT411" s="94">
        <f t="shared" si="2322"/>
        <v>0</v>
      </c>
      <c r="AU411" s="94">
        <f t="shared" si="2322"/>
        <v>0</v>
      </c>
      <c r="AV411" s="94">
        <f t="shared" si="2322"/>
        <v>0</v>
      </c>
      <c r="AW411" s="94">
        <f t="shared" si="2322"/>
        <v>0</v>
      </c>
      <c r="AX411" s="94">
        <f t="shared" si="2322"/>
        <v>0</v>
      </c>
      <c r="AY411" s="94">
        <f t="shared" si="2322"/>
        <v>0</v>
      </c>
      <c r="AZ411" s="94">
        <f t="shared" si="2322"/>
        <v>0</v>
      </c>
      <c r="BA411" s="94">
        <f t="shared" si="2322"/>
        <v>0</v>
      </c>
      <c r="BB411" s="94">
        <f t="shared" si="2322"/>
        <v>0</v>
      </c>
      <c r="BC411" s="94">
        <f t="shared" si="2322"/>
        <v>0</v>
      </c>
      <c r="BD411" s="94">
        <f t="shared" si="2322"/>
        <v>0</v>
      </c>
      <c r="BE411" s="94">
        <f t="shared" si="2322"/>
        <v>0</v>
      </c>
      <c r="BF411" s="94">
        <f t="shared" si="2322"/>
        <v>0</v>
      </c>
      <c r="BG411" s="94">
        <f t="shared" si="2322"/>
        <v>0</v>
      </c>
      <c r="BH411" s="94">
        <f t="shared" si="2322"/>
        <v>0</v>
      </c>
      <c r="BI411" s="94">
        <f t="shared" si="2322"/>
        <v>0</v>
      </c>
      <c r="BJ411" s="94">
        <f t="shared" si="2322"/>
        <v>0</v>
      </c>
      <c r="BK411" s="94">
        <f t="shared" si="2322"/>
        <v>0</v>
      </c>
      <c r="BL411" s="94">
        <f t="shared" si="2322"/>
        <v>0</v>
      </c>
      <c r="BM411" s="94">
        <f t="shared" si="2322"/>
        <v>0</v>
      </c>
      <c r="BN411" s="94">
        <f t="shared" si="2322"/>
        <v>0</v>
      </c>
      <c r="BO411" s="94">
        <f t="shared" si="2322"/>
        <v>0</v>
      </c>
      <c r="BP411" s="94">
        <f t="shared" ref="BP411:DS411" si="2323">BP404+BP410</f>
        <v>0</v>
      </c>
      <c r="BQ411" s="94">
        <f t="shared" si="2323"/>
        <v>0</v>
      </c>
      <c r="BR411" s="94">
        <f t="shared" si="2323"/>
        <v>0</v>
      </c>
      <c r="BS411" s="94">
        <f t="shared" si="2323"/>
        <v>0</v>
      </c>
      <c r="BT411" s="94">
        <f t="shared" si="2323"/>
        <v>0</v>
      </c>
      <c r="BU411" s="94">
        <f t="shared" si="2323"/>
        <v>0</v>
      </c>
      <c r="BV411" s="94">
        <f t="shared" si="2323"/>
        <v>0</v>
      </c>
      <c r="BW411" s="94">
        <f t="shared" si="2323"/>
        <v>0</v>
      </c>
      <c r="BX411" s="94">
        <f t="shared" si="2323"/>
        <v>0</v>
      </c>
      <c r="BY411" s="94">
        <f t="shared" si="2323"/>
        <v>0</v>
      </c>
      <c r="BZ411" s="94">
        <f t="shared" si="2323"/>
        <v>0</v>
      </c>
      <c r="CA411" s="94">
        <f t="shared" si="2323"/>
        <v>0</v>
      </c>
      <c r="CB411" s="94">
        <f t="shared" si="2323"/>
        <v>0</v>
      </c>
      <c r="CC411" s="94">
        <f t="shared" si="2323"/>
        <v>0</v>
      </c>
      <c r="CD411" s="94">
        <f t="shared" si="2323"/>
        <v>0</v>
      </c>
      <c r="CE411" s="94">
        <f t="shared" si="2323"/>
        <v>0</v>
      </c>
      <c r="CF411" s="94">
        <f t="shared" si="2323"/>
        <v>0</v>
      </c>
      <c r="CG411" s="94">
        <f t="shared" si="2323"/>
        <v>0</v>
      </c>
      <c r="CH411" s="94">
        <f t="shared" si="2323"/>
        <v>0</v>
      </c>
      <c r="CI411" s="94">
        <f t="shared" si="2323"/>
        <v>0</v>
      </c>
      <c r="CJ411" s="94">
        <f t="shared" ref="CJ411:CU411" si="2324">CJ404+CJ410</f>
        <v>0</v>
      </c>
      <c r="CK411" s="94">
        <f t="shared" si="2324"/>
        <v>0</v>
      </c>
      <c r="CL411" s="94">
        <f t="shared" si="2324"/>
        <v>0</v>
      </c>
      <c r="CM411" s="94">
        <f t="shared" si="2324"/>
        <v>0</v>
      </c>
      <c r="CN411" s="94">
        <f t="shared" si="2324"/>
        <v>0</v>
      </c>
      <c r="CO411" s="94">
        <f t="shared" si="2324"/>
        <v>0</v>
      </c>
      <c r="CP411" s="94">
        <f t="shared" si="2324"/>
        <v>0</v>
      </c>
      <c r="CQ411" s="94">
        <f t="shared" si="2324"/>
        <v>0</v>
      </c>
      <c r="CR411" s="94">
        <f t="shared" si="2324"/>
        <v>0</v>
      </c>
      <c r="CS411" s="94">
        <f t="shared" si="2324"/>
        <v>2149192.3339064145</v>
      </c>
      <c r="CT411" s="94">
        <f t="shared" si="2324"/>
        <v>2059965.7139064143</v>
      </c>
      <c r="CU411" s="94">
        <f t="shared" si="2324"/>
        <v>1946160.6639064143</v>
      </c>
      <c r="CV411" s="94">
        <f t="shared" ref="CV411:DH411" si="2325">CV404+CV410</f>
        <v>1831226.6339064143</v>
      </c>
      <c r="CW411" s="94">
        <f t="shared" si="2325"/>
        <v>1713585.5739064142</v>
      </c>
      <c r="CX411" s="94">
        <f t="shared" si="2325"/>
        <v>1606065.1239064143</v>
      </c>
      <c r="CY411" s="94">
        <f t="shared" si="2325"/>
        <v>1500556.3039064142</v>
      </c>
      <c r="CZ411" s="94">
        <f t="shared" si="2325"/>
        <v>1413591.6239064143</v>
      </c>
      <c r="DA411" s="94">
        <f t="shared" si="2325"/>
        <v>1307859.7239064144</v>
      </c>
      <c r="DB411" s="94">
        <f t="shared" si="2325"/>
        <v>1208307.0439064144</v>
      </c>
      <c r="DC411" s="94">
        <f t="shared" si="2325"/>
        <v>1106420.4739064144</v>
      </c>
      <c r="DD411" s="94">
        <f t="shared" si="2325"/>
        <v>1011783.2639064144</v>
      </c>
      <c r="DE411" s="94">
        <f t="shared" si="2325"/>
        <v>899490.30390641443</v>
      </c>
      <c r="DF411" s="94">
        <f t="shared" si="2325"/>
        <v>801389.92390641442</v>
      </c>
      <c r="DG411" s="94">
        <f t="shared" si="2325"/>
        <v>680839.49390641437</v>
      </c>
      <c r="DH411" s="94">
        <f t="shared" si="2325"/>
        <v>546712.86390641436</v>
      </c>
      <c r="DI411" s="94">
        <f t="shared" si="2323"/>
        <v>438664.25390641438</v>
      </c>
      <c r="DJ411" s="94">
        <f t="shared" si="2323"/>
        <v>329379.67390641436</v>
      </c>
      <c r="DK411" s="94">
        <f t="shared" si="2323"/>
        <v>219066.40390641434</v>
      </c>
      <c r="DL411" s="94">
        <f t="shared" si="2323"/>
        <v>3.9064143784344196E-3</v>
      </c>
      <c r="DM411" s="94">
        <f t="shared" si="2323"/>
        <v>3.9064143784344196E-3</v>
      </c>
      <c r="DN411" s="94">
        <f t="shared" si="2323"/>
        <v>3.9064143784344196E-3</v>
      </c>
      <c r="DO411" s="94">
        <f t="shared" si="2323"/>
        <v>3.9064143784344196E-3</v>
      </c>
      <c r="DP411" s="94">
        <f t="shared" si="2323"/>
        <v>3.9064143784344196E-3</v>
      </c>
      <c r="DQ411" s="94">
        <f t="shared" si="2323"/>
        <v>3.9064143784344196E-3</v>
      </c>
      <c r="DR411" s="94">
        <f t="shared" si="2323"/>
        <v>3.9064143784344196E-3</v>
      </c>
      <c r="DS411" s="94">
        <f t="shared" si="2323"/>
        <v>3.9064143784344196E-3</v>
      </c>
      <c r="DT411" s="94">
        <f t="shared" ref="DT411:DW411" si="2326">DT404+DT410</f>
        <v>3.9064143784344196E-3</v>
      </c>
      <c r="DU411" s="94">
        <f t="shared" si="2326"/>
        <v>3.9064143784344196E-3</v>
      </c>
      <c r="DV411" s="94">
        <f t="shared" si="2326"/>
        <v>3.9064143784344196E-3</v>
      </c>
      <c r="DW411" s="94">
        <f t="shared" si="2326"/>
        <v>3.9064143784344196E-3</v>
      </c>
      <c r="DX411" s="94">
        <f t="shared" ref="DX411:EG411" si="2327">DX404+DX410</f>
        <v>3.9064143784344196E-3</v>
      </c>
      <c r="DY411" s="94">
        <f t="shared" si="2327"/>
        <v>3.9064143784344196E-3</v>
      </c>
      <c r="DZ411" s="94">
        <f t="shared" si="2327"/>
        <v>3.9064143784344196E-3</v>
      </c>
      <c r="EA411" s="94">
        <f t="shared" si="2327"/>
        <v>3.9064143784344196E-3</v>
      </c>
      <c r="EB411" s="94">
        <f t="shared" si="2327"/>
        <v>3.9064143784344196E-3</v>
      </c>
      <c r="EC411" s="94">
        <f t="shared" si="2327"/>
        <v>3.9064143784344196E-3</v>
      </c>
      <c r="ED411" s="94">
        <f t="shared" si="2327"/>
        <v>3.9064143784344196E-3</v>
      </c>
      <c r="EE411" s="94">
        <f t="shared" si="2327"/>
        <v>3.9064143784344196E-3</v>
      </c>
      <c r="EF411" s="94">
        <f t="shared" si="2327"/>
        <v>3.9064143784344196E-3</v>
      </c>
      <c r="EG411" s="94">
        <f t="shared" si="2327"/>
        <v>3.9064143784344196E-3</v>
      </c>
      <c r="EH411" s="94">
        <f t="shared" ref="EH411:EI411" si="2328">EH404+EH410</f>
        <v>3.9064143784344196E-3</v>
      </c>
      <c r="EI411" s="94">
        <f t="shared" si="2328"/>
        <v>3.9064143784344196E-3</v>
      </c>
    </row>
    <row r="412" spans="1:139" x14ac:dyDescent="0.2">
      <c r="C412" s="101"/>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c r="AO412" s="94"/>
      <c r="AP412" s="94"/>
      <c r="AQ412" s="94"/>
      <c r="AR412" s="94"/>
      <c r="AS412" s="94"/>
      <c r="AT412" s="94"/>
      <c r="AU412" s="94"/>
      <c r="AV412" s="94"/>
      <c r="AW412" s="94"/>
      <c r="AX412" s="94"/>
      <c r="AY412" s="94"/>
      <c r="AZ412" s="94"/>
      <c r="BA412" s="94"/>
      <c r="BB412" s="94"/>
      <c r="BC412" s="94"/>
      <c r="BD412" s="94"/>
      <c r="BE412" s="94"/>
      <c r="BF412" s="94"/>
      <c r="BG412" s="94"/>
      <c r="BH412" s="94"/>
      <c r="BI412" s="94"/>
      <c r="BJ412" s="94"/>
      <c r="BK412" s="94"/>
      <c r="BL412" s="94"/>
      <c r="BM412" s="94"/>
      <c r="BN412" s="94"/>
      <c r="BO412" s="94"/>
      <c r="BP412" s="94"/>
      <c r="BQ412" s="94"/>
      <c r="BR412" s="94"/>
      <c r="BS412" s="94"/>
      <c r="BT412" s="94"/>
      <c r="BU412" s="94"/>
      <c r="BV412" s="94"/>
      <c r="BW412" s="94"/>
      <c r="BX412" s="94"/>
      <c r="BY412" s="94"/>
      <c r="BZ412" s="94"/>
      <c r="CA412" s="94"/>
      <c r="CB412" s="94"/>
      <c r="CC412" s="94"/>
      <c r="CD412" s="94"/>
      <c r="CE412" s="94"/>
      <c r="CF412" s="94"/>
      <c r="CG412" s="94"/>
      <c r="CH412" s="91"/>
      <c r="CI412" s="91"/>
      <c r="CJ412" s="91"/>
      <c r="CK412" s="91"/>
      <c r="CL412" s="91"/>
      <c r="CM412" s="91"/>
      <c r="CN412" s="91"/>
      <c r="CO412" s="91"/>
      <c r="CP412" s="91"/>
      <c r="CQ412" s="91"/>
      <c r="CR412" s="91"/>
      <c r="CS412" s="91"/>
      <c r="CT412" s="91"/>
      <c r="CU412" s="91"/>
      <c r="CV412" s="91"/>
      <c r="CW412" s="91"/>
      <c r="CX412" s="91"/>
      <c r="CY412" s="91"/>
      <c r="CZ412" s="91"/>
      <c r="DA412" s="91"/>
      <c r="DB412" s="91"/>
      <c r="DC412" s="91"/>
      <c r="DD412" s="91"/>
      <c r="DE412" s="91"/>
      <c r="DF412" s="91"/>
      <c r="DG412" s="91"/>
      <c r="DH412" s="91"/>
      <c r="DI412" s="91"/>
      <c r="DJ412" s="91"/>
      <c r="DK412" s="91"/>
      <c r="DL412" s="91"/>
      <c r="DM412" s="91"/>
      <c r="DN412" s="91"/>
      <c r="DO412" s="91"/>
      <c r="DP412" s="91"/>
      <c r="DQ412" s="91"/>
      <c r="DR412" s="91"/>
      <c r="DS412" s="91"/>
      <c r="DT412" s="91"/>
      <c r="DU412" s="91"/>
      <c r="DV412" s="91"/>
      <c r="DW412" s="91"/>
      <c r="DX412" s="91"/>
      <c r="DY412" s="91"/>
      <c r="DZ412" s="91"/>
      <c r="EA412" s="91"/>
      <c r="EB412" s="91"/>
      <c r="EC412" s="91"/>
      <c r="ED412" s="91"/>
      <c r="EE412" s="91"/>
      <c r="EF412" s="91"/>
      <c r="EG412" s="91"/>
      <c r="EH412" s="91"/>
      <c r="EI412" s="91"/>
    </row>
    <row r="413" spans="1:139" ht="10.5" x14ac:dyDescent="0.25">
      <c r="A413" s="79" t="s">
        <v>252</v>
      </c>
      <c r="B413" s="76"/>
      <c r="C413" s="78">
        <v>18239391</v>
      </c>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c r="AO413" s="94"/>
      <c r="AP413" s="94"/>
      <c r="AQ413" s="94"/>
      <c r="AR413" s="94"/>
      <c r="AS413" s="94"/>
      <c r="AT413" s="94"/>
      <c r="AU413" s="94"/>
      <c r="AV413" s="94"/>
      <c r="AW413" s="94"/>
      <c r="AX413" s="94"/>
      <c r="AY413" s="94"/>
      <c r="AZ413" s="94"/>
      <c r="BA413" s="94"/>
      <c r="BB413" s="94"/>
      <c r="BC413" s="94"/>
      <c r="BD413" s="94"/>
      <c r="BE413" s="94"/>
      <c r="BF413" s="94"/>
      <c r="BG413" s="94"/>
      <c r="BH413" s="94"/>
      <c r="BI413" s="94"/>
      <c r="BJ413" s="94"/>
      <c r="BK413" s="94"/>
      <c r="BL413" s="94"/>
      <c r="BM413" s="94"/>
      <c r="BN413" s="94"/>
      <c r="BO413" s="94"/>
      <c r="BP413" s="94"/>
      <c r="BQ413" s="94"/>
      <c r="BR413" s="94"/>
      <c r="BS413" s="94"/>
      <c r="BT413" s="94"/>
      <c r="BU413" s="94"/>
      <c r="BV413" s="94"/>
      <c r="BW413" s="94"/>
      <c r="BX413" s="94"/>
      <c r="BY413" s="94"/>
      <c r="BZ413" s="94"/>
      <c r="CA413" s="94"/>
      <c r="CB413" s="94"/>
      <c r="CC413" s="94"/>
      <c r="CD413" s="94"/>
      <c r="CE413" s="94"/>
      <c r="CF413" s="94"/>
      <c r="CG413" s="94"/>
      <c r="DV413" s="92"/>
      <c r="DW413" s="92"/>
      <c r="DX413" s="92"/>
      <c r="DY413" s="92"/>
      <c r="DZ413" s="92"/>
      <c r="EA413" s="92"/>
      <c r="EB413" s="92"/>
      <c r="EC413" s="92"/>
      <c r="ED413" s="92"/>
      <c r="EE413" s="92"/>
      <c r="EF413" s="92"/>
      <c r="EG413" s="92"/>
      <c r="EH413" s="92"/>
      <c r="EI413" s="92"/>
    </row>
    <row r="414" spans="1:139" x14ac:dyDescent="0.2">
      <c r="A414" s="76"/>
      <c r="B414" s="76" t="s">
        <v>149</v>
      </c>
      <c r="C414" s="78">
        <v>25401011</v>
      </c>
      <c r="D414" s="94">
        <v>0</v>
      </c>
      <c r="E414" s="94">
        <f t="shared" ref="E414:AJ414" si="2329">D421</f>
        <v>0</v>
      </c>
      <c r="F414" s="94">
        <f t="shared" si="2329"/>
        <v>0</v>
      </c>
      <c r="G414" s="94">
        <f t="shared" si="2329"/>
        <v>0</v>
      </c>
      <c r="H414" s="94">
        <f t="shared" si="2329"/>
        <v>0</v>
      </c>
      <c r="I414" s="94">
        <f t="shared" si="2329"/>
        <v>0</v>
      </c>
      <c r="J414" s="94">
        <f t="shared" si="2329"/>
        <v>0</v>
      </c>
      <c r="K414" s="94">
        <f t="shared" si="2329"/>
        <v>0</v>
      </c>
      <c r="L414" s="94">
        <f t="shared" si="2329"/>
        <v>0</v>
      </c>
      <c r="M414" s="94">
        <f t="shared" si="2329"/>
        <v>0</v>
      </c>
      <c r="N414" s="94">
        <f t="shared" si="2329"/>
        <v>0</v>
      </c>
      <c r="O414" s="94">
        <f t="shared" si="2329"/>
        <v>0</v>
      </c>
      <c r="P414" s="94">
        <f t="shared" si="2329"/>
        <v>0</v>
      </c>
      <c r="Q414" s="94">
        <f t="shared" si="2329"/>
        <v>0</v>
      </c>
      <c r="R414" s="94">
        <f t="shared" si="2329"/>
        <v>0</v>
      </c>
      <c r="S414" s="94">
        <f t="shared" si="2329"/>
        <v>0</v>
      </c>
      <c r="T414" s="94">
        <f t="shared" si="2329"/>
        <v>0</v>
      </c>
      <c r="U414" s="94">
        <f t="shared" si="2329"/>
        <v>0</v>
      </c>
      <c r="V414" s="94">
        <f t="shared" si="2329"/>
        <v>0</v>
      </c>
      <c r="W414" s="94">
        <f t="shared" si="2329"/>
        <v>0</v>
      </c>
      <c r="X414" s="94">
        <f t="shared" si="2329"/>
        <v>0</v>
      </c>
      <c r="Y414" s="94">
        <f t="shared" si="2329"/>
        <v>0</v>
      </c>
      <c r="Z414" s="94">
        <f t="shared" si="2329"/>
        <v>0</v>
      </c>
      <c r="AA414" s="94">
        <f t="shared" si="2329"/>
        <v>0</v>
      </c>
      <c r="AB414" s="94">
        <f t="shared" si="2329"/>
        <v>0</v>
      </c>
      <c r="AC414" s="94">
        <f t="shared" si="2329"/>
        <v>0</v>
      </c>
      <c r="AD414" s="94">
        <f t="shared" si="2329"/>
        <v>0</v>
      </c>
      <c r="AE414" s="94">
        <f t="shared" si="2329"/>
        <v>0</v>
      </c>
      <c r="AF414" s="94">
        <f t="shared" si="2329"/>
        <v>0</v>
      </c>
      <c r="AG414" s="94">
        <f t="shared" si="2329"/>
        <v>0</v>
      </c>
      <c r="AH414" s="94">
        <f t="shared" si="2329"/>
        <v>0</v>
      </c>
      <c r="AI414" s="94">
        <f t="shared" si="2329"/>
        <v>0</v>
      </c>
      <c r="AJ414" s="94">
        <f t="shared" si="2329"/>
        <v>0</v>
      </c>
      <c r="AK414" s="94">
        <f t="shared" ref="AK414:BP414" si="2330">AJ421</f>
        <v>0</v>
      </c>
      <c r="AL414" s="94">
        <f t="shared" si="2330"/>
        <v>0</v>
      </c>
      <c r="AM414" s="94">
        <f t="shared" si="2330"/>
        <v>0</v>
      </c>
      <c r="AN414" s="94">
        <f t="shared" si="2330"/>
        <v>0</v>
      </c>
      <c r="AO414" s="94">
        <f t="shared" si="2330"/>
        <v>0</v>
      </c>
      <c r="AP414" s="94">
        <f t="shared" si="2330"/>
        <v>0</v>
      </c>
      <c r="AQ414" s="94">
        <f t="shared" si="2330"/>
        <v>0</v>
      </c>
      <c r="AR414" s="94">
        <f t="shared" si="2330"/>
        <v>0</v>
      </c>
      <c r="AS414" s="94">
        <f t="shared" si="2330"/>
        <v>0</v>
      </c>
      <c r="AT414" s="94">
        <f t="shared" si="2330"/>
        <v>0</v>
      </c>
      <c r="AU414" s="94">
        <f t="shared" si="2330"/>
        <v>0</v>
      </c>
      <c r="AV414" s="94">
        <f t="shared" si="2330"/>
        <v>0</v>
      </c>
      <c r="AW414" s="94">
        <f t="shared" si="2330"/>
        <v>0</v>
      </c>
      <c r="AX414" s="94">
        <f t="shared" si="2330"/>
        <v>0</v>
      </c>
      <c r="AY414" s="94">
        <f t="shared" si="2330"/>
        <v>0</v>
      </c>
      <c r="AZ414" s="94">
        <f t="shared" si="2330"/>
        <v>0</v>
      </c>
      <c r="BA414" s="94">
        <f t="shared" si="2330"/>
        <v>0</v>
      </c>
      <c r="BB414" s="94">
        <f t="shared" si="2330"/>
        <v>0</v>
      </c>
      <c r="BC414" s="94">
        <f t="shared" si="2330"/>
        <v>0</v>
      </c>
      <c r="BD414" s="94">
        <f t="shared" si="2330"/>
        <v>0</v>
      </c>
      <c r="BE414" s="94">
        <f t="shared" si="2330"/>
        <v>0</v>
      </c>
      <c r="BF414" s="94">
        <f t="shared" si="2330"/>
        <v>0</v>
      </c>
      <c r="BG414" s="94">
        <f t="shared" si="2330"/>
        <v>0</v>
      </c>
      <c r="BH414" s="94">
        <f t="shared" si="2330"/>
        <v>0</v>
      </c>
      <c r="BI414" s="94">
        <f t="shared" si="2330"/>
        <v>0</v>
      </c>
      <c r="BJ414" s="94">
        <f t="shared" si="2330"/>
        <v>0</v>
      </c>
      <c r="BK414" s="94">
        <f t="shared" si="2330"/>
        <v>0</v>
      </c>
      <c r="BL414" s="94">
        <f t="shared" si="2330"/>
        <v>0</v>
      </c>
      <c r="BM414" s="94">
        <f t="shared" si="2330"/>
        <v>0</v>
      </c>
      <c r="BN414" s="94">
        <f t="shared" si="2330"/>
        <v>0</v>
      </c>
      <c r="BO414" s="94">
        <f t="shared" si="2330"/>
        <v>0</v>
      </c>
      <c r="BP414" s="94">
        <f t="shared" si="2330"/>
        <v>0</v>
      </c>
      <c r="BQ414" s="94">
        <f t="shared" ref="BQ414:DW414" si="2331">BP421</f>
        <v>0</v>
      </c>
      <c r="BR414" s="94">
        <f t="shared" si="2331"/>
        <v>0</v>
      </c>
      <c r="BS414" s="94">
        <f t="shared" si="2331"/>
        <v>0</v>
      </c>
      <c r="BT414" s="94">
        <f t="shared" si="2331"/>
        <v>0</v>
      </c>
      <c r="BU414" s="94">
        <f t="shared" si="2331"/>
        <v>0</v>
      </c>
      <c r="BV414" s="94">
        <f t="shared" si="2331"/>
        <v>0</v>
      </c>
      <c r="BW414" s="94">
        <f t="shared" si="2331"/>
        <v>0</v>
      </c>
      <c r="BX414" s="94">
        <f t="shared" si="2331"/>
        <v>0</v>
      </c>
      <c r="BY414" s="94">
        <f t="shared" si="2331"/>
        <v>0</v>
      </c>
      <c r="BZ414" s="94">
        <f t="shared" si="2331"/>
        <v>0</v>
      </c>
      <c r="CA414" s="94">
        <f t="shared" si="2331"/>
        <v>0</v>
      </c>
      <c r="CB414" s="94">
        <f t="shared" si="2331"/>
        <v>0</v>
      </c>
      <c r="CC414" s="94">
        <f t="shared" si="2331"/>
        <v>0</v>
      </c>
      <c r="CD414" s="94">
        <f t="shared" si="2331"/>
        <v>0</v>
      </c>
      <c r="CE414" s="94">
        <f t="shared" si="2331"/>
        <v>0</v>
      </c>
      <c r="CF414" s="94">
        <f t="shared" si="2331"/>
        <v>0</v>
      </c>
      <c r="CG414" s="94">
        <f t="shared" si="2331"/>
        <v>0</v>
      </c>
      <c r="CH414" s="94">
        <f t="shared" si="2331"/>
        <v>0</v>
      </c>
      <c r="CI414" s="94">
        <f t="shared" si="2331"/>
        <v>0</v>
      </c>
      <c r="CJ414" s="94">
        <f t="shared" ref="CJ414" si="2332">CI421</f>
        <v>0</v>
      </c>
      <c r="CK414" s="94">
        <f t="shared" ref="CK414" si="2333">CJ421</f>
        <v>0</v>
      </c>
      <c r="CL414" s="94">
        <f t="shared" ref="CL414" si="2334">CK421</f>
        <v>0</v>
      </c>
      <c r="CM414" s="94">
        <f t="shared" ref="CM414" si="2335">CL421</f>
        <v>0</v>
      </c>
      <c r="CN414" s="94">
        <f t="shared" ref="CN414" si="2336">CM421</f>
        <v>0</v>
      </c>
      <c r="CO414" s="94">
        <f t="shared" ref="CO414" si="2337">CN421</f>
        <v>0</v>
      </c>
      <c r="CP414" s="94">
        <f t="shared" ref="CP414" si="2338">CO421</f>
        <v>0</v>
      </c>
      <c r="CQ414" s="94">
        <f t="shared" ref="CQ414" si="2339">CP421</f>
        <v>0</v>
      </c>
      <c r="CR414" s="94">
        <f t="shared" ref="CR414" si="2340">CQ421</f>
        <v>0</v>
      </c>
      <c r="CS414" s="94">
        <f t="shared" ref="CS414" si="2341">CR421</f>
        <v>0</v>
      </c>
      <c r="CT414" s="94">
        <f t="shared" ref="CT414" si="2342">CS421</f>
        <v>-1666916.5737442258</v>
      </c>
      <c r="CU414" s="94">
        <f t="shared" ref="CU414" si="2343">CT421</f>
        <v>-1598461.5337442257</v>
      </c>
      <c r="CV414" s="94">
        <f t="shared" ref="CV414" si="2344">CU421</f>
        <v>-1511431.6637442256</v>
      </c>
      <c r="CW414" s="94">
        <f t="shared" ref="CW414" si="2345">CV421</f>
        <v>-1426653.6437442256</v>
      </c>
      <c r="CX414" s="94">
        <f t="shared" ref="CX414" si="2346">CW421</f>
        <v>-1343165.1337442256</v>
      </c>
      <c r="CY414" s="94">
        <f t="shared" ref="CY414" si="2347">CX421</f>
        <v>-1252802.2837442255</v>
      </c>
      <c r="CZ414" s="94">
        <f t="shared" ref="CZ414" si="2348">CY421</f>
        <v>-1177287.1137442256</v>
      </c>
      <c r="DA414" s="94">
        <f t="shared" ref="DA414" si="2349">CZ421</f>
        <v>-1102387.2837442255</v>
      </c>
      <c r="DB414" s="94">
        <f t="shared" ref="DB414" si="2350">DA421</f>
        <v>-1010096.7437442255</v>
      </c>
      <c r="DC414" s="94">
        <f t="shared" ref="DC414" si="2351">DB421</f>
        <v>-930471.53374422551</v>
      </c>
      <c r="DD414" s="94">
        <f t="shared" ref="DD414" si="2352">DC421</f>
        <v>-847819.66374422552</v>
      </c>
      <c r="DE414" s="94">
        <f t="shared" ref="DE414" si="2353">DD421</f>
        <v>-767724.63374422549</v>
      </c>
      <c r="DF414" s="94">
        <f t="shared" ref="DF414" si="2354">DE421</f>
        <v>-683986.60374422546</v>
      </c>
      <c r="DG414" s="94">
        <f t="shared" ref="DG414" si="2355">DF421</f>
        <v>-607000.7737442255</v>
      </c>
      <c r="DH414" s="94">
        <f t="shared" ref="DH414" si="2356">DG421</f>
        <v>-512721.73374422552</v>
      </c>
      <c r="DI414" s="94">
        <f t="shared" si="2331"/>
        <v>-406730.34374422551</v>
      </c>
      <c r="DJ414" s="94">
        <f t="shared" si="2331"/>
        <v>-323377.26374422549</v>
      </c>
      <c r="DK414" s="94">
        <f t="shared" si="2331"/>
        <v>-245097.57374422549</v>
      </c>
      <c r="DL414" s="94">
        <f t="shared" si="2331"/>
        <v>-162821.85374422549</v>
      </c>
      <c r="DM414" s="94">
        <f t="shared" si="2331"/>
        <v>-3.7442254833877087E-3</v>
      </c>
      <c r="DN414" s="94">
        <f t="shared" si="2331"/>
        <v>-3.7442254833877087E-3</v>
      </c>
      <c r="DO414" s="94">
        <f t="shared" si="2331"/>
        <v>-3.7442254833877087E-3</v>
      </c>
      <c r="DP414" s="94">
        <f t="shared" si="2331"/>
        <v>-3.7442254833877087E-3</v>
      </c>
      <c r="DQ414" s="94">
        <f t="shared" si="2331"/>
        <v>-3.7442254833877087E-3</v>
      </c>
      <c r="DR414" s="94">
        <f t="shared" si="2331"/>
        <v>-3.7442254833877087E-3</v>
      </c>
      <c r="DS414" s="94">
        <f t="shared" si="2331"/>
        <v>-3.7442254833877087E-3</v>
      </c>
      <c r="DT414" s="94">
        <f t="shared" si="2331"/>
        <v>-3.7442254833877087E-3</v>
      </c>
      <c r="DU414" s="94">
        <f t="shared" si="2331"/>
        <v>-3.7442254833877087E-3</v>
      </c>
      <c r="DV414" s="94">
        <f t="shared" si="2331"/>
        <v>-3.7442254833877087E-3</v>
      </c>
      <c r="DW414" s="94">
        <f t="shared" si="2331"/>
        <v>-3.7442254833877087E-3</v>
      </c>
      <c r="DX414" s="94">
        <f t="shared" ref="DX414" si="2357">DW421</f>
        <v>-3.7442254833877087E-3</v>
      </c>
      <c r="DY414" s="94">
        <f t="shared" ref="DY414" si="2358">DX421</f>
        <v>-3.7442254833877087E-3</v>
      </c>
      <c r="DZ414" s="94">
        <f t="shared" ref="DZ414" si="2359">DY421</f>
        <v>-3.7442254833877087E-3</v>
      </c>
      <c r="EA414" s="94">
        <f t="shared" ref="EA414" si="2360">DZ421</f>
        <v>-3.7442254833877087E-3</v>
      </c>
      <c r="EB414" s="94">
        <f t="shared" ref="EB414" si="2361">EA421</f>
        <v>-3.7442254833877087E-3</v>
      </c>
      <c r="EC414" s="94">
        <f t="shared" ref="EC414" si="2362">EB421</f>
        <v>-3.7442254833877087E-3</v>
      </c>
      <c r="ED414" s="94">
        <f t="shared" ref="ED414" si="2363">EC421</f>
        <v>-3.7442254833877087E-3</v>
      </c>
      <c r="EE414" s="94">
        <f t="shared" ref="EE414" si="2364">ED421</f>
        <v>-3.7442254833877087E-3</v>
      </c>
      <c r="EF414" s="94">
        <f t="shared" ref="EF414" si="2365">EE421</f>
        <v>-3.7442254833877087E-3</v>
      </c>
      <c r="EG414" s="94">
        <f t="shared" ref="EG414" si="2366">EF421</f>
        <v>-3.7442254833877087E-3</v>
      </c>
      <c r="EH414" s="94">
        <f t="shared" ref="EH414" si="2367">EG421</f>
        <v>-3.7442254833877087E-3</v>
      </c>
      <c r="EI414" s="94">
        <f t="shared" ref="EI414" si="2368">EH421</f>
        <v>-3.7442254833877087E-3</v>
      </c>
    </row>
    <row r="415" spans="1:139" x14ac:dyDescent="0.2">
      <c r="A415" s="76"/>
      <c r="B415" s="76" t="s">
        <v>150</v>
      </c>
      <c r="C415" s="101"/>
      <c r="D415" s="22">
        <v>0</v>
      </c>
      <c r="E415" s="22">
        <v>0</v>
      </c>
      <c r="F415" s="22">
        <v>0</v>
      </c>
      <c r="G415" s="22">
        <v>0</v>
      </c>
      <c r="H415" s="22">
        <v>0</v>
      </c>
      <c r="I415" s="22">
        <v>0</v>
      </c>
      <c r="J415" s="22">
        <v>0</v>
      </c>
      <c r="K415" s="22">
        <v>0</v>
      </c>
      <c r="L415" s="22">
        <v>0</v>
      </c>
      <c r="M415" s="22">
        <v>0</v>
      </c>
      <c r="N415" s="22">
        <v>0</v>
      </c>
      <c r="O415" s="22">
        <v>0</v>
      </c>
      <c r="P415" s="22">
        <v>0</v>
      </c>
      <c r="Q415" s="22">
        <v>0</v>
      </c>
      <c r="R415" s="22">
        <v>0</v>
      </c>
      <c r="S415" s="22">
        <v>0</v>
      </c>
      <c r="T415" s="22">
        <v>0</v>
      </c>
      <c r="U415" s="22">
        <v>0</v>
      </c>
      <c r="V415" s="22">
        <v>0</v>
      </c>
      <c r="W415" s="22">
        <v>0</v>
      </c>
      <c r="X415" s="22">
        <v>0</v>
      </c>
      <c r="Y415" s="22">
        <v>0</v>
      </c>
      <c r="Z415" s="22">
        <v>0</v>
      </c>
      <c r="AA415" s="22">
        <v>0</v>
      </c>
      <c r="AB415" s="22">
        <v>0</v>
      </c>
      <c r="AC415" s="22">
        <v>0</v>
      </c>
      <c r="AD415" s="22">
        <v>0</v>
      </c>
      <c r="AE415" s="22">
        <v>0</v>
      </c>
      <c r="AF415" s="22">
        <v>0</v>
      </c>
      <c r="AG415" s="22">
        <v>0</v>
      </c>
      <c r="AH415" s="22">
        <v>0</v>
      </c>
      <c r="AI415" s="22">
        <v>0</v>
      </c>
      <c r="AJ415" s="22">
        <v>0</v>
      </c>
      <c r="AK415" s="22">
        <v>0</v>
      </c>
      <c r="AL415" s="22">
        <v>0</v>
      </c>
      <c r="AM415" s="22">
        <v>0</v>
      </c>
      <c r="AN415" s="22">
        <v>0</v>
      </c>
      <c r="AO415" s="22">
        <v>0</v>
      </c>
      <c r="AP415" s="22">
        <v>0</v>
      </c>
      <c r="AQ415" s="22">
        <v>0</v>
      </c>
      <c r="AR415" s="22">
        <v>0</v>
      </c>
      <c r="AS415" s="22">
        <v>0</v>
      </c>
      <c r="AT415" s="22">
        <v>0</v>
      </c>
      <c r="AU415" s="22">
        <v>0</v>
      </c>
      <c r="AV415" s="22">
        <v>0</v>
      </c>
      <c r="AW415" s="22">
        <v>0</v>
      </c>
      <c r="AX415" s="22">
        <v>0</v>
      </c>
      <c r="AY415" s="22">
        <v>0</v>
      </c>
      <c r="AZ415" s="22">
        <v>0</v>
      </c>
      <c r="BA415" s="22">
        <v>0</v>
      </c>
      <c r="BB415" s="22">
        <v>0</v>
      </c>
      <c r="BC415" s="22">
        <v>0</v>
      </c>
      <c r="BD415" s="22">
        <v>0</v>
      </c>
      <c r="BE415" s="22">
        <v>0</v>
      </c>
      <c r="BF415" s="22">
        <v>0</v>
      </c>
      <c r="BG415" s="22">
        <v>0</v>
      </c>
      <c r="BH415" s="22">
        <v>0</v>
      </c>
      <c r="BI415" s="22">
        <v>0</v>
      </c>
      <c r="BJ415" s="22">
        <v>0</v>
      </c>
      <c r="BK415" s="22">
        <v>0</v>
      </c>
      <c r="BL415" s="22">
        <v>0</v>
      </c>
      <c r="BM415" s="22">
        <v>0</v>
      </c>
      <c r="BN415" s="22">
        <v>0</v>
      </c>
      <c r="BO415" s="22">
        <v>0</v>
      </c>
      <c r="BP415" s="22">
        <v>0</v>
      </c>
      <c r="BQ415" s="22">
        <v>0</v>
      </c>
      <c r="BR415" s="22">
        <v>0</v>
      </c>
      <c r="BS415" s="22">
        <v>0</v>
      </c>
      <c r="BT415" s="22">
        <v>0</v>
      </c>
      <c r="BU415" s="22">
        <v>0</v>
      </c>
      <c r="BV415" s="22">
        <v>0</v>
      </c>
      <c r="BW415" s="22">
        <v>0</v>
      </c>
      <c r="BX415" s="22">
        <v>0</v>
      </c>
      <c r="BY415" s="22">
        <v>0</v>
      </c>
      <c r="BZ415" s="22">
        <v>0</v>
      </c>
      <c r="CA415" s="22">
        <v>0</v>
      </c>
      <c r="CB415" s="22">
        <v>0</v>
      </c>
      <c r="CC415" s="22">
        <v>0</v>
      </c>
      <c r="CD415" s="22">
        <v>0</v>
      </c>
      <c r="CE415" s="22">
        <v>0</v>
      </c>
      <c r="CF415" s="22">
        <v>0</v>
      </c>
      <c r="CG415" s="22">
        <v>0</v>
      </c>
      <c r="CH415" s="22">
        <v>0</v>
      </c>
      <c r="CI415" s="22">
        <v>0</v>
      </c>
      <c r="CJ415" s="22">
        <v>0</v>
      </c>
      <c r="CK415" s="22">
        <v>0</v>
      </c>
      <c r="CL415" s="22">
        <v>0</v>
      </c>
      <c r="CM415" s="22">
        <v>0</v>
      </c>
      <c r="CN415" s="22">
        <v>0</v>
      </c>
      <c r="CO415" s="22">
        <v>0</v>
      </c>
      <c r="CP415" s="22">
        <v>0</v>
      </c>
      <c r="CQ415" s="22">
        <v>0</v>
      </c>
      <c r="CR415" s="22">
        <v>0</v>
      </c>
      <c r="CS415" s="22">
        <v>0</v>
      </c>
      <c r="CT415" s="22">
        <v>0</v>
      </c>
      <c r="CU415" s="22">
        <v>0</v>
      </c>
      <c r="CV415" s="22">
        <v>0</v>
      </c>
      <c r="CW415" s="22">
        <v>0</v>
      </c>
      <c r="CX415" s="22">
        <v>0</v>
      </c>
      <c r="CY415" s="22">
        <v>0</v>
      </c>
      <c r="CZ415" s="22">
        <v>0</v>
      </c>
      <c r="DA415" s="22">
        <v>0</v>
      </c>
      <c r="DB415" s="22">
        <v>0</v>
      </c>
      <c r="DC415" s="22">
        <v>0</v>
      </c>
      <c r="DD415" s="22">
        <v>0</v>
      </c>
      <c r="DE415" s="22">
        <v>0</v>
      </c>
      <c r="DF415" s="22">
        <v>0</v>
      </c>
      <c r="DG415" s="22">
        <v>0</v>
      </c>
      <c r="DH415" s="22">
        <v>0</v>
      </c>
      <c r="DI415" s="22">
        <v>0</v>
      </c>
      <c r="DJ415" s="22">
        <v>0</v>
      </c>
      <c r="DK415" s="22">
        <v>0</v>
      </c>
      <c r="DL415" s="22">
        <v>161955.27284838154</v>
      </c>
      <c r="DM415" s="22">
        <v>0</v>
      </c>
      <c r="DN415" s="22">
        <v>0</v>
      </c>
      <c r="DO415" s="22">
        <v>0</v>
      </c>
      <c r="DP415" s="22">
        <v>0</v>
      </c>
      <c r="DQ415" s="22">
        <v>0</v>
      </c>
      <c r="DR415" s="22">
        <v>0</v>
      </c>
      <c r="DS415" s="22">
        <v>0</v>
      </c>
      <c r="DT415" s="22">
        <v>0</v>
      </c>
      <c r="DU415" s="22">
        <v>0</v>
      </c>
      <c r="DV415" s="22">
        <v>0</v>
      </c>
      <c r="DW415" s="22">
        <v>0</v>
      </c>
      <c r="DX415" s="315">
        <v>3.7442254833877087E-3</v>
      </c>
      <c r="DY415" s="22">
        <v>0</v>
      </c>
      <c r="DZ415" s="22">
        <v>0</v>
      </c>
      <c r="EA415" s="22">
        <v>0</v>
      </c>
      <c r="EB415" s="22">
        <v>0</v>
      </c>
      <c r="EC415" s="22">
        <v>0</v>
      </c>
      <c r="ED415" s="22">
        <v>0</v>
      </c>
      <c r="EE415" s="22">
        <v>0</v>
      </c>
      <c r="EF415" s="22">
        <v>0</v>
      </c>
      <c r="EG415" s="22">
        <v>0</v>
      </c>
      <c r="EH415" s="22">
        <v>0</v>
      </c>
      <c r="EI415" s="22">
        <v>0</v>
      </c>
    </row>
    <row r="416" spans="1:139" x14ac:dyDescent="0.2">
      <c r="A416" s="76"/>
      <c r="B416" s="76" t="s">
        <v>289</v>
      </c>
      <c r="C416" s="101"/>
      <c r="D416" s="22">
        <v>0</v>
      </c>
      <c r="E416" s="22">
        <v>0</v>
      </c>
      <c r="F416" s="22">
        <v>0</v>
      </c>
      <c r="G416" s="22">
        <v>0</v>
      </c>
      <c r="H416" s="22">
        <v>0</v>
      </c>
      <c r="I416" s="22">
        <v>0</v>
      </c>
      <c r="J416" s="22">
        <v>0</v>
      </c>
      <c r="K416" s="22">
        <v>0</v>
      </c>
      <c r="L416" s="22">
        <v>0</v>
      </c>
      <c r="M416" s="22">
        <v>0</v>
      </c>
      <c r="N416" s="22">
        <v>0</v>
      </c>
      <c r="O416" s="22">
        <v>0</v>
      </c>
      <c r="P416" s="22">
        <v>0</v>
      </c>
      <c r="Q416" s="22">
        <v>0</v>
      </c>
      <c r="R416" s="22">
        <v>0</v>
      </c>
      <c r="S416" s="22">
        <v>0</v>
      </c>
      <c r="T416" s="22">
        <v>0</v>
      </c>
      <c r="U416" s="22">
        <v>0</v>
      </c>
      <c r="V416" s="22">
        <v>0</v>
      </c>
      <c r="W416" s="22">
        <v>0</v>
      </c>
      <c r="X416" s="22">
        <v>0</v>
      </c>
      <c r="Y416" s="22">
        <v>0</v>
      </c>
      <c r="Z416" s="22">
        <v>0</v>
      </c>
      <c r="AA416" s="22">
        <v>0</v>
      </c>
      <c r="AB416" s="22">
        <v>0</v>
      </c>
      <c r="AC416" s="22">
        <v>0</v>
      </c>
      <c r="AD416" s="22">
        <v>0</v>
      </c>
      <c r="AE416" s="22">
        <v>0</v>
      </c>
      <c r="AF416" s="22">
        <v>0</v>
      </c>
      <c r="AG416" s="22">
        <v>0</v>
      </c>
      <c r="AH416" s="22">
        <v>0</v>
      </c>
      <c r="AI416" s="22">
        <v>0</v>
      </c>
      <c r="AJ416" s="22">
        <v>0</v>
      </c>
      <c r="AK416" s="22">
        <v>0</v>
      </c>
      <c r="AL416" s="22">
        <v>0</v>
      </c>
      <c r="AM416" s="22">
        <v>0</v>
      </c>
      <c r="AN416" s="22">
        <v>0</v>
      </c>
      <c r="AO416" s="22">
        <v>0</v>
      </c>
      <c r="AP416" s="22">
        <v>0</v>
      </c>
      <c r="AQ416" s="22">
        <v>0</v>
      </c>
      <c r="AR416" s="22">
        <v>0</v>
      </c>
      <c r="AS416" s="22">
        <v>0</v>
      </c>
      <c r="AT416" s="22">
        <v>0</v>
      </c>
      <c r="AU416" s="22">
        <v>0</v>
      </c>
      <c r="AV416" s="22">
        <v>0</v>
      </c>
      <c r="AW416" s="22">
        <v>0</v>
      </c>
      <c r="AX416" s="22">
        <v>0</v>
      </c>
      <c r="AY416" s="22">
        <v>0</v>
      </c>
      <c r="AZ416" s="22">
        <v>0</v>
      </c>
      <c r="BA416" s="22">
        <v>0</v>
      </c>
      <c r="BB416" s="22">
        <v>0</v>
      </c>
      <c r="BC416" s="22">
        <v>0</v>
      </c>
      <c r="BD416" s="22">
        <v>0</v>
      </c>
      <c r="BE416" s="22">
        <v>0</v>
      </c>
      <c r="BF416" s="22">
        <v>0</v>
      </c>
      <c r="BG416" s="22">
        <v>0</v>
      </c>
      <c r="BH416" s="22">
        <v>0</v>
      </c>
      <c r="BI416" s="22">
        <v>0</v>
      </c>
      <c r="BJ416" s="22">
        <v>0</v>
      </c>
      <c r="BK416" s="22">
        <v>0</v>
      </c>
      <c r="BL416" s="22">
        <v>0</v>
      </c>
      <c r="BM416" s="22">
        <v>0</v>
      </c>
      <c r="BN416" s="22">
        <v>0</v>
      </c>
      <c r="BO416" s="22">
        <v>0</v>
      </c>
      <c r="BP416" s="22">
        <v>0</v>
      </c>
      <c r="BQ416" s="22">
        <v>0</v>
      </c>
      <c r="BR416" s="22">
        <v>0</v>
      </c>
      <c r="BS416" s="22">
        <v>0</v>
      </c>
      <c r="BT416" s="22">
        <v>0</v>
      </c>
      <c r="BU416" s="22">
        <v>0</v>
      </c>
      <c r="BV416" s="22">
        <v>0</v>
      </c>
      <c r="BW416" s="22">
        <v>0</v>
      </c>
      <c r="BX416" s="22">
        <v>0</v>
      </c>
      <c r="BY416" s="22">
        <v>0</v>
      </c>
      <c r="BZ416" s="22">
        <v>0</v>
      </c>
      <c r="CA416" s="22">
        <v>0</v>
      </c>
      <c r="CB416" s="22">
        <v>0</v>
      </c>
      <c r="CC416" s="22">
        <v>0</v>
      </c>
      <c r="CD416" s="22">
        <v>0</v>
      </c>
      <c r="CE416" s="22">
        <v>0</v>
      </c>
      <c r="CF416" s="22">
        <v>0</v>
      </c>
      <c r="CG416" s="22">
        <v>0</v>
      </c>
      <c r="CH416" s="22">
        <v>0</v>
      </c>
      <c r="CI416" s="22">
        <v>0</v>
      </c>
      <c r="CJ416" s="22">
        <v>0</v>
      </c>
      <c r="CK416" s="22">
        <v>0</v>
      </c>
      <c r="CL416" s="22">
        <v>0</v>
      </c>
      <c r="CM416" s="22">
        <v>0</v>
      </c>
      <c r="CN416" s="22">
        <v>0</v>
      </c>
      <c r="CO416" s="22">
        <v>0</v>
      </c>
      <c r="CP416" s="22">
        <v>0</v>
      </c>
      <c r="CQ416" s="22">
        <v>0</v>
      </c>
      <c r="CR416" s="22">
        <v>0</v>
      </c>
      <c r="CS416" s="22">
        <v>-1710466.9928296087</v>
      </c>
      <c r="CT416" s="22">
        <v>0</v>
      </c>
      <c r="CU416" s="22">
        <v>0</v>
      </c>
      <c r="CV416" s="22">
        <v>0</v>
      </c>
      <c r="CW416" s="22">
        <v>0</v>
      </c>
      <c r="CX416" s="22">
        <v>0</v>
      </c>
      <c r="CY416" s="22">
        <v>0</v>
      </c>
      <c r="CZ416" s="22">
        <v>0</v>
      </c>
      <c r="DA416" s="22">
        <v>0</v>
      </c>
      <c r="DB416" s="22">
        <v>0</v>
      </c>
      <c r="DC416" s="22">
        <v>0</v>
      </c>
      <c r="DD416" s="22">
        <v>0</v>
      </c>
      <c r="DE416" s="22">
        <v>0</v>
      </c>
      <c r="DF416" s="22">
        <v>0</v>
      </c>
      <c r="DG416" s="22">
        <v>0</v>
      </c>
      <c r="DH416" s="22">
        <v>0</v>
      </c>
      <c r="DI416" s="22">
        <v>0</v>
      </c>
      <c r="DJ416" s="22">
        <v>0</v>
      </c>
      <c r="DK416" s="22">
        <v>0</v>
      </c>
      <c r="DL416" s="22">
        <v>866.57715161846136</v>
      </c>
      <c r="DM416" s="22">
        <v>0</v>
      </c>
      <c r="DN416" s="22">
        <v>0</v>
      </c>
      <c r="DO416" s="22">
        <v>0</v>
      </c>
      <c r="DP416" s="22">
        <v>0</v>
      </c>
      <c r="DQ416" s="22">
        <v>0</v>
      </c>
      <c r="DR416" s="22">
        <v>0</v>
      </c>
      <c r="DS416" s="22">
        <v>0</v>
      </c>
      <c r="DT416" s="22">
        <v>0</v>
      </c>
      <c r="DU416" s="22">
        <v>0</v>
      </c>
      <c r="DV416" s="22">
        <v>0</v>
      </c>
      <c r="DW416" s="22">
        <v>0</v>
      </c>
      <c r="DX416" s="315">
        <v>-3.7442254833877087E-3</v>
      </c>
      <c r="DY416" s="22">
        <v>0</v>
      </c>
      <c r="DZ416" s="22">
        <v>0</v>
      </c>
      <c r="EA416" s="22">
        <v>0</v>
      </c>
      <c r="EB416" s="22">
        <v>0</v>
      </c>
      <c r="EC416" s="22">
        <v>0</v>
      </c>
      <c r="ED416" s="22">
        <v>0</v>
      </c>
      <c r="EE416" s="22">
        <v>0</v>
      </c>
      <c r="EF416" s="22">
        <v>0</v>
      </c>
      <c r="EG416" s="22">
        <v>0</v>
      </c>
      <c r="EH416" s="22">
        <v>0</v>
      </c>
      <c r="EI416" s="22">
        <v>0</v>
      </c>
    </row>
    <row r="417" spans="1:139" x14ac:dyDescent="0.2">
      <c r="A417" s="76"/>
      <c r="B417" s="76" t="s">
        <v>234</v>
      </c>
      <c r="C417" s="101"/>
      <c r="D417" s="22">
        <v>0</v>
      </c>
      <c r="E417" s="22">
        <v>0</v>
      </c>
      <c r="F417" s="22">
        <v>0</v>
      </c>
      <c r="G417" s="22">
        <v>0</v>
      </c>
      <c r="H417" s="22">
        <v>0</v>
      </c>
      <c r="I417" s="22">
        <v>0</v>
      </c>
      <c r="J417" s="22">
        <v>0</v>
      </c>
      <c r="K417" s="22">
        <v>0</v>
      </c>
      <c r="L417" s="22">
        <v>0</v>
      </c>
      <c r="M417" s="22">
        <v>0</v>
      </c>
      <c r="N417" s="22">
        <v>0</v>
      </c>
      <c r="O417" s="22">
        <v>0</v>
      </c>
      <c r="P417" s="22">
        <v>0</v>
      </c>
      <c r="Q417" s="22">
        <v>0</v>
      </c>
      <c r="R417" s="22">
        <v>0</v>
      </c>
      <c r="S417" s="22">
        <v>0</v>
      </c>
      <c r="T417" s="22">
        <v>0</v>
      </c>
      <c r="U417" s="22">
        <v>0</v>
      </c>
      <c r="V417" s="22">
        <v>0</v>
      </c>
      <c r="W417" s="22">
        <v>0</v>
      </c>
      <c r="X417" s="22">
        <v>0</v>
      </c>
      <c r="Y417" s="22">
        <v>0</v>
      </c>
      <c r="Z417" s="22">
        <v>0</v>
      </c>
      <c r="AA417" s="22">
        <v>0</v>
      </c>
      <c r="AB417" s="22">
        <v>0</v>
      </c>
      <c r="AC417" s="22">
        <v>0</v>
      </c>
      <c r="AD417" s="22">
        <v>0</v>
      </c>
      <c r="AE417" s="22">
        <v>0</v>
      </c>
      <c r="AF417" s="22">
        <v>0</v>
      </c>
      <c r="AG417" s="22">
        <v>0</v>
      </c>
      <c r="AH417" s="22">
        <v>0</v>
      </c>
      <c r="AI417" s="22">
        <v>0</v>
      </c>
      <c r="AJ417" s="22">
        <v>0</v>
      </c>
      <c r="AK417" s="22">
        <v>0</v>
      </c>
      <c r="AL417" s="22">
        <v>0</v>
      </c>
      <c r="AM417" s="22">
        <v>0</v>
      </c>
      <c r="AN417" s="22">
        <v>0</v>
      </c>
      <c r="AO417" s="22">
        <v>0</v>
      </c>
      <c r="AP417" s="22">
        <v>0</v>
      </c>
      <c r="AQ417" s="22">
        <v>0</v>
      </c>
      <c r="AR417" s="22">
        <v>0</v>
      </c>
      <c r="AS417" s="22">
        <v>0</v>
      </c>
      <c r="AT417" s="22">
        <v>0</v>
      </c>
      <c r="AU417" s="22">
        <v>0</v>
      </c>
      <c r="AV417" s="22">
        <v>0</v>
      </c>
      <c r="AW417" s="22">
        <v>0</v>
      </c>
      <c r="AX417" s="22">
        <v>0</v>
      </c>
      <c r="AY417" s="22">
        <v>0</v>
      </c>
      <c r="AZ417" s="22">
        <v>0</v>
      </c>
      <c r="BA417" s="22">
        <v>0</v>
      </c>
      <c r="BB417" s="22">
        <v>0</v>
      </c>
      <c r="BC417" s="22">
        <v>0</v>
      </c>
      <c r="BD417" s="22">
        <v>0</v>
      </c>
      <c r="BE417" s="22">
        <v>0</v>
      </c>
      <c r="BF417" s="22">
        <v>0</v>
      </c>
      <c r="BG417" s="22">
        <v>0</v>
      </c>
      <c r="BH417" s="22">
        <v>0</v>
      </c>
      <c r="BI417" s="22">
        <v>0</v>
      </c>
      <c r="BJ417" s="22">
        <v>0</v>
      </c>
      <c r="BK417" s="22">
        <v>0</v>
      </c>
      <c r="BL417" s="22">
        <v>0</v>
      </c>
      <c r="BM417" s="22">
        <v>0</v>
      </c>
      <c r="BN417" s="22">
        <v>0</v>
      </c>
      <c r="BO417" s="22">
        <v>0</v>
      </c>
      <c r="BP417" s="22">
        <v>0</v>
      </c>
      <c r="BQ417" s="22">
        <v>0</v>
      </c>
      <c r="BR417" s="22">
        <v>0</v>
      </c>
      <c r="BS417" s="22">
        <v>0</v>
      </c>
      <c r="BT417" s="22">
        <v>0</v>
      </c>
      <c r="BU417" s="22">
        <v>0</v>
      </c>
      <c r="BV417" s="22">
        <v>0</v>
      </c>
      <c r="BW417" s="22">
        <v>0</v>
      </c>
      <c r="BX417" s="22">
        <v>0</v>
      </c>
      <c r="BY417" s="22">
        <v>0</v>
      </c>
      <c r="BZ417" s="22">
        <v>0</v>
      </c>
      <c r="CA417" s="22">
        <v>0</v>
      </c>
      <c r="CB417" s="22">
        <v>0</v>
      </c>
      <c r="CC417" s="22">
        <v>0</v>
      </c>
      <c r="CD417" s="22">
        <v>0</v>
      </c>
      <c r="CE417" s="22">
        <v>0</v>
      </c>
      <c r="CF417" s="22">
        <v>0</v>
      </c>
      <c r="CG417" s="22">
        <v>0</v>
      </c>
      <c r="CH417" s="22">
        <v>0</v>
      </c>
      <c r="CI417" s="22">
        <v>0</v>
      </c>
      <c r="CJ417" s="22">
        <v>0</v>
      </c>
      <c r="CK417" s="22">
        <v>0</v>
      </c>
      <c r="CL417" s="22">
        <v>0</v>
      </c>
      <c r="CM417" s="22">
        <v>0</v>
      </c>
      <c r="CN417" s="22">
        <v>0</v>
      </c>
      <c r="CO417" s="22">
        <v>0</v>
      </c>
      <c r="CP417" s="22">
        <v>0</v>
      </c>
      <c r="CQ417" s="22">
        <v>0</v>
      </c>
      <c r="CR417" s="22">
        <v>0</v>
      </c>
      <c r="CS417" s="22">
        <v>-189.88091461719898</v>
      </c>
      <c r="CT417" s="22">
        <v>0</v>
      </c>
      <c r="CU417" s="22">
        <v>0</v>
      </c>
      <c r="CV417" s="22">
        <v>0</v>
      </c>
      <c r="CW417" s="22">
        <v>0</v>
      </c>
      <c r="CX417" s="22">
        <v>0</v>
      </c>
      <c r="CY417" s="22">
        <v>0</v>
      </c>
      <c r="CZ417" s="22">
        <v>0</v>
      </c>
      <c r="DA417" s="22">
        <v>0</v>
      </c>
      <c r="DB417" s="22">
        <v>0</v>
      </c>
      <c r="DC417" s="22">
        <v>0</v>
      </c>
      <c r="DD417" s="22">
        <v>0</v>
      </c>
      <c r="DE417" s="22">
        <v>0</v>
      </c>
      <c r="DF417" s="22">
        <v>0</v>
      </c>
      <c r="DG417" s="22">
        <v>0</v>
      </c>
      <c r="DH417" s="22">
        <v>0</v>
      </c>
      <c r="DI417" s="22">
        <v>0</v>
      </c>
      <c r="DJ417" s="22">
        <v>0</v>
      </c>
      <c r="DK417" s="22">
        <v>0</v>
      </c>
      <c r="DL417" s="22">
        <v>0</v>
      </c>
      <c r="DM417" s="22">
        <v>0</v>
      </c>
      <c r="DN417" s="22">
        <v>0</v>
      </c>
      <c r="DO417" s="22">
        <v>0</v>
      </c>
      <c r="DP417" s="22">
        <v>0</v>
      </c>
      <c r="DQ417" s="22">
        <v>0</v>
      </c>
      <c r="DR417" s="22">
        <v>0</v>
      </c>
      <c r="DS417" s="22">
        <v>0</v>
      </c>
      <c r="DT417" s="22">
        <v>0</v>
      </c>
      <c r="DU417" s="22">
        <v>0</v>
      </c>
      <c r="DV417" s="22">
        <v>0</v>
      </c>
      <c r="DW417" s="22">
        <v>0</v>
      </c>
      <c r="DX417" s="22">
        <v>0</v>
      </c>
      <c r="DY417" s="22">
        <v>0</v>
      </c>
      <c r="DZ417" s="22">
        <v>0</v>
      </c>
      <c r="EA417" s="22">
        <v>0</v>
      </c>
      <c r="EB417" s="22">
        <v>0</v>
      </c>
      <c r="EC417" s="22">
        <v>0</v>
      </c>
      <c r="ED417" s="22">
        <v>0</v>
      </c>
      <c r="EE417" s="22">
        <v>0</v>
      </c>
      <c r="EF417" s="22">
        <v>0</v>
      </c>
      <c r="EG417" s="22">
        <v>0</v>
      </c>
      <c r="EH417" s="22">
        <v>0</v>
      </c>
      <c r="EI417" s="22">
        <v>0</v>
      </c>
    </row>
    <row r="418" spans="1:139" x14ac:dyDescent="0.2">
      <c r="A418" s="76"/>
      <c r="B418" s="76" t="s">
        <v>290</v>
      </c>
      <c r="C418" s="101"/>
      <c r="D418" s="22">
        <v>0</v>
      </c>
      <c r="E418" s="22">
        <v>0</v>
      </c>
      <c r="F418" s="22">
        <v>0</v>
      </c>
      <c r="G418" s="22">
        <v>0</v>
      </c>
      <c r="H418" s="22">
        <v>0</v>
      </c>
      <c r="I418" s="22">
        <v>0</v>
      </c>
      <c r="J418" s="22">
        <v>0</v>
      </c>
      <c r="K418" s="22">
        <v>0</v>
      </c>
      <c r="L418" s="22">
        <v>0</v>
      </c>
      <c r="M418" s="22">
        <v>0</v>
      </c>
      <c r="N418" s="22">
        <v>0</v>
      </c>
      <c r="O418" s="22">
        <v>0</v>
      </c>
      <c r="P418" s="22">
        <v>0</v>
      </c>
      <c r="Q418" s="22">
        <v>0</v>
      </c>
      <c r="R418" s="22">
        <v>0</v>
      </c>
      <c r="S418" s="22">
        <v>0</v>
      </c>
      <c r="T418" s="22">
        <v>0</v>
      </c>
      <c r="U418" s="22">
        <v>0</v>
      </c>
      <c r="V418" s="22">
        <v>0</v>
      </c>
      <c r="W418" s="22">
        <v>0</v>
      </c>
      <c r="X418" s="22">
        <v>0</v>
      </c>
      <c r="Y418" s="22">
        <v>0</v>
      </c>
      <c r="Z418" s="22">
        <v>0</v>
      </c>
      <c r="AA418" s="22">
        <v>0</v>
      </c>
      <c r="AB418" s="22">
        <v>0</v>
      </c>
      <c r="AC418" s="22">
        <v>0</v>
      </c>
      <c r="AD418" s="22">
        <v>0</v>
      </c>
      <c r="AE418" s="22">
        <v>0</v>
      </c>
      <c r="AF418" s="22">
        <v>0</v>
      </c>
      <c r="AG418" s="22">
        <v>0</v>
      </c>
      <c r="AH418" s="22">
        <v>0</v>
      </c>
      <c r="AI418" s="22">
        <v>0</v>
      </c>
      <c r="AJ418" s="22">
        <v>0</v>
      </c>
      <c r="AK418" s="22">
        <v>0</v>
      </c>
      <c r="AL418" s="22">
        <v>0</v>
      </c>
      <c r="AM418" s="22">
        <v>0</v>
      </c>
      <c r="AN418" s="22">
        <v>0</v>
      </c>
      <c r="AO418" s="22">
        <v>0</v>
      </c>
      <c r="AP418" s="22">
        <v>0</v>
      </c>
      <c r="AQ418" s="22">
        <v>0</v>
      </c>
      <c r="AR418" s="22">
        <v>0</v>
      </c>
      <c r="AS418" s="22">
        <v>0</v>
      </c>
      <c r="AT418" s="22">
        <v>0</v>
      </c>
      <c r="AU418" s="22">
        <v>0</v>
      </c>
      <c r="AV418" s="22">
        <v>0</v>
      </c>
      <c r="AW418" s="22">
        <v>0</v>
      </c>
      <c r="AX418" s="22">
        <v>0</v>
      </c>
      <c r="AY418" s="22">
        <v>0</v>
      </c>
      <c r="AZ418" s="22">
        <v>0</v>
      </c>
      <c r="BA418" s="22">
        <v>0</v>
      </c>
      <c r="BB418" s="22">
        <v>0</v>
      </c>
      <c r="BC418" s="22">
        <v>0</v>
      </c>
      <c r="BD418" s="22">
        <v>0</v>
      </c>
      <c r="BE418" s="22">
        <v>0</v>
      </c>
      <c r="BF418" s="22">
        <v>0</v>
      </c>
      <c r="BG418" s="22">
        <v>0</v>
      </c>
      <c r="BH418" s="22">
        <v>0</v>
      </c>
      <c r="BI418" s="22">
        <v>0</v>
      </c>
      <c r="BJ418" s="22">
        <v>0</v>
      </c>
      <c r="BK418" s="22">
        <v>0</v>
      </c>
      <c r="BL418" s="22">
        <v>0</v>
      </c>
      <c r="BM418" s="22">
        <v>0</v>
      </c>
      <c r="BN418" s="22">
        <v>0</v>
      </c>
      <c r="BO418" s="22">
        <v>0</v>
      </c>
      <c r="BP418" s="22">
        <v>0</v>
      </c>
      <c r="BQ418" s="22">
        <v>0</v>
      </c>
      <c r="BR418" s="22">
        <v>0</v>
      </c>
      <c r="BS418" s="22">
        <v>0</v>
      </c>
      <c r="BT418" s="22">
        <v>0</v>
      </c>
      <c r="BU418" s="22">
        <v>0</v>
      </c>
      <c r="BV418" s="22">
        <v>0</v>
      </c>
      <c r="BW418" s="22">
        <v>0</v>
      </c>
      <c r="BX418" s="22">
        <v>0</v>
      </c>
      <c r="BY418" s="22">
        <v>0</v>
      </c>
      <c r="BZ418" s="22">
        <v>0</v>
      </c>
      <c r="CA418" s="22">
        <v>0</v>
      </c>
      <c r="CB418" s="22">
        <v>0</v>
      </c>
      <c r="CC418" s="22">
        <v>0</v>
      </c>
      <c r="CD418" s="22">
        <v>0</v>
      </c>
      <c r="CE418" s="22">
        <v>0</v>
      </c>
      <c r="CF418" s="22">
        <v>0</v>
      </c>
      <c r="CG418" s="22">
        <v>0</v>
      </c>
      <c r="CH418" s="22">
        <v>0</v>
      </c>
      <c r="CI418" s="22">
        <v>0</v>
      </c>
      <c r="CJ418" s="22">
        <v>0</v>
      </c>
      <c r="CK418" s="22">
        <v>0</v>
      </c>
      <c r="CL418" s="22">
        <v>0</v>
      </c>
      <c r="CM418" s="22">
        <v>0</v>
      </c>
      <c r="CN418" s="22">
        <v>0</v>
      </c>
      <c r="CO418" s="22">
        <v>0</v>
      </c>
      <c r="CP418" s="22">
        <v>0</v>
      </c>
      <c r="CQ418" s="22">
        <v>0</v>
      </c>
      <c r="CR418" s="22">
        <v>0</v>
      </c>
      <c r="CS418" s="22">
        <v>0</v>
      </c>
      <c r="CT418" s="22">
        <v>0</v>
      </c>
      <c r="CU418" s="22">
        <v>0</v>
      </c>
      <c r="CV418" s="22">
        <v>0</v>
      </c>
      <c r="CW418" s="22">
        <v>0</v>
      </c>
      <c r="CX418" s="22">
        <v>0</v>
      </c>
      <c r="CY418" s="22">
        <v>0</v>
      </c>
      <c r="CZ418" s="22">
        <v>0</v>
      </c>
      <c r="DA418" s="22">
        <v>0</v>
      </c>
      <c r="DB418" s="22">
        <v>0</v>
      </c>
      <c r="DC418" s="22">
        <v>0</v>
      </c>
      <c r="DD418" s="22">
        <v>0</v>
      </c>
      <c r="DE418" s="22">
        <v>0</v>
      </c>
      <c r="DF418" s="22">
        <v>0</v>
      </c>
      <c r="DG418" s="22">
        <v>0</v>
      </c>
      <c r="DH418" s="22">
        <v>0</v>
      </c>
      <c r="DI418" s="22">
        <v>0</v>
      </c>
      <c r="DJ418" s="22">
        <v>0</v>
      </c>
      <c r="DK418" s="22">
        <v>0</v>
      </c>
      <c r="DL418" s="22">
        <v>0</v>
      </c>
      <c r="DM418" s="22">
        <v>0</v>
      </c>
      <c r="DN418" s="22">
        <v>0</v>
      </c>
      <c r="DO418" s="22">
        <v>0</v>
      </c>
      <c r="DP418" s="22">
        <v>0</v>
      </c>
      <c r="DQ418" s="22">
        <v>0</v>
      </c>
      <c r="DR418" s="22">
        <v>0</v>
      </c>
      <c r="DS418" s="22">
        <v>0</v>
      </c>
      <c r="DT418" s="22">
        <v>0</v>
      </c>
      <c r="DU418" s="22">
        <v>0</v>
      </c>
      <c r="DV418" s="22">
        <v>0</v>
      </c>
      <c r="DW418" s="22">
        <v>0</v>
      </c>
      <c r="DX418" s="22">
        <v>0</v>
      </c>
      <c r="DY418" s="22">
        <v>0</v>
      </c>
      <c r="DZ418" s="22">
        <v>0</v>
      </c>
      <c r="EA418" s="22">
        <v>0</v>
      </c>
      <c r="EB418" s="22">
        <v>0</v>
      </c>
      <c r="EC418" s="22">
        <v>0</v>
      </c>
      <c r="ED418" s="22">
        <v>0</v>
      </c>
      <c r="EE418" s="22">
        <v>0</v>
      </c>
      <c r="EF418" s="22">
        <v>0</v>
      </c>
      <c r="EG418" s="22">
        <v>0</v>
      </c>
      <c r="EH418" s="22">
        <v>0</v>
      </c>
      <c r="EI418" s="22">
        <v>0</v>
      </c>
    </row>
    <row r="419" spans="1:139" x14ac:dyDescent="0.2">
      <c r="A419" s="76"/>
      <c r="B419" s="76" t="s">
        <v>151</v>
      </c>
      <c r="C419" s="101"/>
      <c r="D419" s="22">
        <v>0</v>
      </c>
      <c r="E419" s="22">
        <v>0</v>
      </c>
      <c r="F419" s="22">
        <v>0</v>
      </c>
      <c r="G419" s="22">
        <v>0</v>
      </c>
      <c r="H419" s="22">
        <v>0</v>
      </c>
      <c r="I419" s="22">
        <v>0</v>
      </c>
      <c r="J419" s="22">
        <v>0</v>
      </c>
      <c r="K419" s="22">
        <v>0</v>
      </c>
      <c r="L419" s="22">
        <v>0</v>
      </c>
      <c r="M419" s="22">
        <v>0</v>
      </c>
      <c r="N419" s="22">
        <v>0</v>
      </c>
      <c r="O419" s="22">
        <v>0</v>
      </c>
      <c r="P419" s="22">
        <v>0</v>
      </c>
      <c r="Q419" s="22">
        <v>0</v>
      </c>
      <c r="R419" s="22">
        <v>0</v>
      </c>
      <c r="S419" s="22">
        <v>0</v>
      </c>
      <c r="T419" s="22">
        <v>0</v>
      </c>
      <c r="U419" s="22">
        <v>0</v>
      </c>
      <c r="V419" s="22">
        <v>0</v>
      </c>
      <c r="W419" s="22">
        <v>0</v>
      </c>
      <c r="X419" s="22">
        <v>0</v>
      </c>
      <c r="Y419" s="22">
        <v>0</v>
      </c>
      <c r="Z419" s="22">
        <v>0</v>
      </c>
      <c r="AA419" s="22">
        <v>0</v>
      </c>
      <c r="AB419" s="22">
        <v>0</v>
      </c>
      <c r="AC419" s="22">
        <v>0</v>
      </c>
      <c r="AD419" s="22">
        <v>0</v>
      </c>
      <c r="AE419" s="22">
        <v>0</v>
      </c>
      <c r="AF419" s="22">
        <v>0</v>
      </c>
      <c r="AG419" s="22">
        <v>0</v>
      </c>
      <c r="AH419" s="22">
        <v>0</v>
      </c>
      <c r="AI419" s="22">
        <v>0</v>
      </c>
      <c r="AJ419" s="22">
        <v>0</v>
      </c>
      <c r="AK419" s="22">
        <v>0</v>
      </c>
      <c r="AL419" s="22">
        <v>0</v>
      </c>
      <c r="AM419" s="22">
        <v>0</v>
      </c>
      <c r="AN419" s="22">
        <v>0</v>
      </c>
      <c r="AO419" s="22">
        <v>0</v>
      </c>
      <c r="AP419" s="22">
        <v>0</v>
      </c>
      <c r="AQ419" s="22">
        <v>0</v>
      </c>
      <c r="AR419" s="22">
        <v>0</v>
      </c>
      <c r="AS419" s="22">
        <v>0</v>
      </c>
      <c r="AT419" s="22">
        <v>0</v>
      </c>
      <c r="AU419" s="22">
        <v>0</v>
      </c>
      <c r="AV419" s="22">
        <v>0</v>
      </c>
      <c r="AW419" s="22">
        <v>0</v>
      </c>
      <c r="AX419" s="22">
        <v>0</v>
      </c>
      <c r="AY419" s="22">
        <v>0</v>
      </c>
      <c r="AZ419" s="22">
        <v>0</v>
      </c>
      <c r="BA419" s="22">
        <v>0</v>
      </c>
      <c r="BB419" s="22">
        <v>0</v>
      </c>
      <c r="BC419" s="22">
        <v>0</v>
      </c>
      <c r="BD419" s="22">
        <v>0</v>
      </c>
      <c r="BE419" s="22">
        <v>0</v>
      </c>
      <c r="BF419" s="22">
        <v>0</v>
      </c>
      <c r="BG419" s="22">
        <v>0</v>
      </c>
      <c r="BH419" s="22">
        <v>0</v>
      </c>
      <c r="BI419" s="22">
        <v>0</v>
      </c>
      <c r="BJ419" s="22">
        <v>0</v>
      </c>
      <c r="BK419" s="22">
        <v>0</v>
      </c>
      <c r="BL419" s="22">
        <v>0</v>
      </c>
      <c r="BM419" s="22">
        <v>0</v>
      </c>
      <c r="BN419" s="22">
        <v>0</v>
      </c>
      <c r="BO419" s="22">
        <v>0</v>
      </c>
      <c r="BP419" s="22">
        <v>0</v>
      </c>
      <c r="BQ419" s="22">
        <v>0</v>
      </c>
      <c r="BR419" s="22">
        <v>0</v>
      </c>
      <c r="BS419" s="22">
        <v>0</v>
      </c>
      <c r="BT419" s="22">
        <v>0</v>
      </c>
      <c r="BU419" s="22">
        <v>0</v>
      </c>
      <c r="BV419" s="22">
        <v>0</v>
      </c>
      <c r="BW419" s="22">
        <v>0</v>
      </c>
      <c r="BX419" s="22">
        <v>0</v>
      </c>
      <c r="BY419" s="22">
        <v>0</v>
      </c>
      <c r="BZ419" s="22">
        <v>0</v>
      </c>
      <c r="CA419" s="22">
        <v>0</v>
      </c>
      <c r="CB419" s="22">
        <v>0</v>
      </c>
      <c r="CC419" s="22">
        <v>0</v>
      </c>
      <c r="CD419" s="22">
        <v>0</v>
      </c>
      <c r="CE419" s="22">
        <v>0</v>
      </c>
      <c r="CF419" s="22">
        <v>0</v>
      </c>
      <c r="CG419" s="22">
        <v>0</v>
      </c>
      <c r="CH419" s="22">
        <v>0</v>
      </c>
      <c r="CI419" s="22">
        <v>0</v>
      </c>
      <c r="CJ419" s="22">
        <v>0</v>
      </c>
      <c r="CK419" s="22">
        <v>0</v>
      </c>
      <c r="CL419" s="22">
        <v>0</v>
      </c>
      <c r="CM419" s="22">
        <v>0</v>
      </c>
      <c r="CN419" s="22">
        <v>0</v>
      </c>
      <c r="CO419" s="22">
        <v>0</v>
      </c>
      <c r="CP419" s="22">
        <v>0</v>
      </c>
      <c r="CQ419" s="22">
        <v>0</v>
      </c>
      <c r="CR419" s="22">
        <v>0</v>
      </c>
      <c r="CS419" s="22">
        <v>43740.3</v>
      </c>
      <c r="CT419" s="22">
        <v>68455.039999999994</v>
      </c>
      <c r="CU419" s="22">
        <v>87029.87</v>
      </c>
      <c r="CV419" s="22">
        <v>84778.02</v>
      </c>
      <c r="CW419" s="22">
        <v>83488.509999999995</v>
      </c>
      <c r="CX419" s="22">
        <v>90362.85</v>
      </c>
      <c r="CY419" s="22">
        <v>75515.17</v>
      </c>
      <c r="CZ419" s="22">
        <v>74899.83</v>
      </c>
      <c r="DA419" s="22">
        <v>92290.54</v>
      </c>
      <c r="DB419" s="22">
        <v>79625.210000000006</v>
      </c>
      <c r="DC419" s="22">
        <v>82651.87</v>
      </c>
      <c r="DD419" s="22">
        <v>80095.03</v>
      </c>
      <c r="DE419" s="22">
        <v>83738.03</v>
      </c>
      <c r="DF419" s="22">
        <v>76985.83</v>
      </c>
      <c r="DG419" s="22">
        <v>94279.039999999994</v>
      </c>
      <c r="DH419" s="22">
        <v>105991.39</v>
      </c>
      <c r="DI419" s="22">
        <v>83353.08</v>
      </c>
      <c r="DJ419" s="22">
        <v>78279.69</v>
      </c>
      <c r="DK419" s="22">
        <v>82275.72</v>
      </c>
      <c r="DL419" s="22">
        <v>0</v>
      </c>
      <c r="DM419" s="22">
        <v>0</v>
      </c>
      <c r="DN419" s="22">
        <v>0</v>
      </c>
      <c r="DO419" s="22">
        <v>0</v>
      </c>
      <c r="DP419" s="22">
        <v>0</v>
      </c>
      <c r="DQ419" s="22">
        <v>0</v>
      </c>
      <c r="DR419" s="22">
        <v>0</v>
      </c>
      <c r="DS419" s="22">
        <v>0</v>
      </c>
      <c r="DT419" s="22">
        <v>0</v>
      </c>
      <c r="DU419" s="22">
        <v>0</v>
      </c>
      <c r="DV419" s="22">
        <v>0</v>
      </c>
      <c r="DW419" s="22">
        <v>0</v>
      </c>
      <c r="DX419" s="22">
        <v>0</v>
      </c>
      <c r="DY419" s="22">
        <v>0</v>
      </c>
      <c r="DZ419" s="22">
        <v>0</v>
      </c>
      <c r="EA419" s="22">
        <v>0</v>
      </c>
      <c r="EB419" s="22">
        <v>0</v>
      </c>
      <c r="EC419" s="22">
        <v>0</v>
      </c>
      <c r="ED419" s="22">
        <v>0</v>
      </c>
      <c r="EE419" s="22">
        <v>0</v>
      </c>
      <c r="EF419" s="22">
        <v>0</v>
      </c>
      <c r="EG419" s="22">
        <v>0</v>
      </c>
      <c r="EH419" s="315">
        <f>-'Amort Estimate'!I70</f>
        <v>0</v>
      </c>
      <c r="EI419" s="315">
        <f>-'Amort Estimate'!J70</f>
        <v>0</v>
      </c>
    </row>
    <row r="420" spans="1:139" x14ac:dyDescent="0.2">
      <c r="A420" s="76"/>
      <c r="B420" s="76" t="s">
        <v>152</v>
      </c>
      <c r="C420" s="101"/>
      <c r="D420" s="18">
        <f t="shared" ref="D420:AI420" si="2369">SUM(D415:D419)</f>
        <v>0</v>
      </c>
      <c r="E420" s="18">
        <f t="shared" si="2369"/>
        <v>0</v>
      </c>
      <c r="F420" s="18">
        <f t="shared" si="2369"/>
        <v>0</v>
      </c>
      <c r="G420" s="18">
        <f t="shared" si="2369"/>
        <v>0</v>
      </c>
      <c r="H420" s="18">
        <f t="shared" si="2369"/>
        <v>0</v>
      </c>
      <c r="I420" s="18">
        <f t="shared" si="2369"/>
        <v>0</v>
      </c>
      <c r="J420" s="18">
        <f t="shared" si="2369"/>
        <v>0</v>
      </c>
      <c r="K420" s="18">
        <f t="shared" si="2369"/>
        <v>0</v>
      </c>
      <c r="L420" s="18">
        <f t="shared" si="2369"/>
        <v>0</v>
      </c>
      <c r="M420" s="18">
        <f t="shared" si="2369"/>
        <v>0</v>
      </c>
      <c r="N420" s="18">
        <f t="shared" si="2369"/>
        <v>0</v>
      </c>
      <c r="O420" s="18">
        <f t="shared" si="2369"/>
        <v>0</v>
      </c>
      <c r="P420" s="18">
        <f t="shared" si="2369"/>
        <v>0</v>
      </c>
      <c r="Q420" s="18">
        <f t="shared" si="2369"/>
        <v>0</v>
      </c>
      <c r="R420" s="18">
        <f t="shared" si="2369"/>
        <v>0</v>
      </c>
      <c r="S420" s="18">
        <f t="shared" si="2369"/>
        <v>0</v>
      </c>
      <c r="T420" s="18">
        <f t="shared" si="2369"/>
        <v>0</v>
      </c>
      <c r="U420" s="18">
        <f t="shared" si="2369"/>
        <v>0</v>
      </c>
      <c r="V420" s="18">
        <f t="shared" si="2369"/>
        <v>0</v>
      </c>
      <c r="W420" s="18">
        <f t="shared" si="2369"/>
        <v>0</v>
      </c>
      <c r="X420" s="18">
        <f t="shared" si="2369"/>
        <v>0</v>
      </c>
      <c r="Y420" s="18">
        <f t="shared" si="2369"/>
        <v>0</v>
      </c>
      <c r="Z420" s="18">
        <f t="shared" si="2369"/>
        <v>0</v>
      </c>
      <c r="AA420" s="18">
        <f t="shared" si="2369"/>
        <v>0</v>
      </c>
      <c r="AB420" s="18">
        <f t="shared" si="2369"/>
        <v>0</v>
      </c>
      <c r="AC420" s="18">
        <f t="shared" si="2369"/>
        <v>0</v>
      </c>
      <c r="AD420" s="18">
        <f t="shared" si="2369"/>
        <v>0</v>
      </c>
      <c r="AE420" s="18">
        <f t="shared" si="2369"/>
        <v>0</v>
      </c>
      <c r="AF420" s="18">
        <f t="shared" si="2369"/>
        <v>0</v>
      </c>
      <c r="AG420" s="18">
        <f t="shared" si="2369"/>
        <v>0</v>
      </c>
      <c r="AH420" s="18">
        <f t="shared" si="2369"/>
        <v>0</v>
      </c>
      <c r="AI420" s="18">
        <f t="shared" si="2369"/>
        <v>0</v>
      </c>
      <c r="AJ420" s="18">
        <f t="shared" ref="AJ420:BO420" si="2370">SUM(AJ415:AJ419)</f>
        <v>0</v>
      </c>
      <c r="AK420" s="18">
        <f t="shared" si="2370"/>
        <v>0</v>
      </c>
      <c r="AL420" s="18">
        <f t="shared" si="2370"/>
        <v>0</v>
      </c>
      <c r="AM420" s="18">
        <f t="shared" si="2370"/>
        <v>0</v>
      </c>
      <c r="AN420" s="18">
        <f t="shared" si="2370"/>
        <v>0</v>
      </c>
      <c r="AO420" s="18">
        <f t="shared" si="2370"/>
        <v>0</v>
      </c>
      <c r="AP420" s="18">
        <f t="shared" si="2370"/>
        <v>0</v>
      </c>
      <c r="AQ420" s="18">
        <f t="shared" si="2370"/>
        <v>0</v>
      </c>
      <c r="AR420" s="18">
        <f t="shared" si="2370"/>
        <v>0</v>
      </c>
      <c r="AS420" s="18">
        <f t="shared" si="2370"/>
        <v>0</v>
      </c>
      <c r="AT420" s="18">
        <f t="shared" si="2370"/>
        <v>0</v>
      </c>
      <c r="AU420" s="18">
        <f t="shared" si="2370"/>
        <v>0</v>
      </c>
      <c r="AV420" s="18">
        <f t="shared" si="2370"/>
        <v>0</v>
      </c>
      <c r="AW420" s="18">
        <f t="shared" si="2370"/>
        <v>0</v>
      </c>
      <c r="AX420" s="18">
        <f t="shared" si="2370"/>
        <v>0</v>
      </c>
      <c r="AY420" s="18">
        <f t="shared" si="2370"/>
        <v>0</v>
      </c>
      <c r="AZ420" s="18">
        <f t="shared" si="2370"/>
        <v>0</v>
      </c>
      <c r="BA420" s="18">
        <f t="shared" si="2370"/>
        <v>0</v>
      </c>
      <c r="BB420" s="18">
        <f t="shared" si="2370"/>
        <v>0</v>
      </c>
      <c r="BC420" s="18">
        <f t="shared" si="2370"/>
        <v>0</v>
      </c>
      <c r="BD420" s="18">
        <f t="shared" si="2370"/>
        <v>0</v>
      </c>
      <c r="BE420" s="18">
        <f t="shared" si="2370"/>
        <v>0</v>
      </c>
      <c r="BF420" s="18">
        <f t="shared" si="2370"/>
        <v>0</v>
      </c>
      <c r="BG420" s="18">
        <f t="shared" si="2370"/>
        <v>0</v>
      </c>
      <c r="BH420" s="18">
        <f t="shared" si="2370"/>
        <v>0</v>
      </c>
      <c r="BI420" s="18">
        <f t="shared" si="2370"/>
        <v>0</v>
      </c>
      <c r="BJ420" s="18">
        <f t="shared" si="2370"/>
        <v>0</v>
      </c>
      <c r="BK420" s="18">
        <f t="shared" si="2370"/>
        <v>0</v>
      </c>
      <c r="BL420" s="18">
        <f t="shared" si="2370"/>
        <v>0</v>
      </c>
      <c r="BM420" s="18">
        <f t="shared" si="2370"/>
        <v>0</v>
      </c>
      <c r="BN420" s="18">
        <f t="shared" si="2370"/>
        <v>0</v>
      </c>
      <c r="BO420" s="18">
        <f t="shared" si="2370"/>
        <v>0</v>
      </c>
      <c r="BP420" s="18">
        <f t="shared" ref="BP420:DS420" si="2371">SUM(BP415:BP419)</f>
        <v>0</v>
      </c>
      <c r="BQ420" s="18">
        <f t="shared" si="2371"/>
        <v>0</v>
      </c>
      <c r="BR420" s="18">
        <f t="shared" si="2371"/>
        <v>0</v>
      </c>
      <c r="BS420" s="18">
        <f t="shared" si="2371"/>
        <v>0</v>
      </c>
      <c r="BT420" s="18">
        <f t="shared" si="2371"/>
        <v>0</v>
      </c>
      <c r="BU420" s="18">
        <f t="shared" si="2371"/>
        <v>0</v>
      </c>
      <c r="BV420" s="18">
        <f t="shared" si="2371"/>
        <v>0</v>
      </c>
      <c r="BW420" s="18">
        <f t="shared" si="2371"/>
        <v>0</v>
      </c>
      <c r="BX420" s="18">
        <f t="shared" si="2371"/>
        <v>0</v>
      </c>
      <c r="BY420" s="18">
        <f t="shared" si="2371"/>
        <v>0</v>
      </c>
      <c r="BZ420" s="18">
        <f t="shared" si="2371"/>
        <v>0</v>
      </c>
      <c r="CA420" s="18">
        <f t="shared" si="2371"/>
        <v>0</v>
      </c>
      <c r="CB420" s="18">
        <f t="shared" si="2371"/>
        <v>0</v>
      </c>
      <c r="CC420" s="18">
        <f t="shared" si="2371"/>
        <v>0</v>
      </c>
      <c r="CD420" s="18">
        <f t="shared" si="2371"/>
        <v>0</v>
      </c>
      <c r="CE420" s="18">
        <f t="shared" si="2371"/>
        <v>0</v>
      </c>
      <c r="CF420" s="18">
        <f t="shared" si="2371"/>
        <v>0</v>
      </c>
      <c r="CG420" s="18">
        <f t="shared" si="2371"/>
        <v>0</v>
      </c>
      <c r="CH420" s="18">
        <f t="shared" si="2371"/>
        <v>0</v>
      </c>
      <c r="CI420" s="18">
        <f t="shared" si="2371"/>
        <v>0</v>
      </c>
      <c r="CJ420" s="18">
        <f t="shared" ref="CJ420:CU420" si="2372">SUM(CJ415:CJ419)</f>
        <v>0</v>
      </c>
      <c r="CK420" s="18">
        <f t="shared" si="2372"/>
        <v>0</v>
      </c>
      <c r="CL420" s="18">
        <f t="shared" si="2372"/>
        <v>0</v>
      </c>
      <c r="CM420" s="18">
        <f t="shared" si="2372"/>
        <v>0</v>
      </c>
      <c r="CN420" s="18">
        <f t="shared" si="2372"/>
        <v>0</v>
      </c>
      <c r="CO420" s="18">
        <f t="shared" si="2372"/>
        <v>0</v>
      </c>
      <c r="CP420" s="18">
        <f t="shared" si="2372"/>
        <v>0</v>
      </c>
      <c r="CQ420" s="18">
        <f t="shared" si="2372"/>
        <v>0</v>
      </c>
      <c r="CR420" s="18">
        <f t="shared" si="2372"/>
        <v>0</v>
      </c>
      <c r="CS420" s="18">
        <f t="shared" si="2372"/>
        <v>-1666916.5737442258</v>
      </c>
      <c r="CT420" s="18">
        <f t="shared" si="2372"/>
        <v>68455.039999999994</v>
      </c>
      <c r="CU420" s="18">
        <f t="shared" si="2372"/>
        <v>87029.87</v>
      </c>
      <c r="CV420" s="18">
        <f t="shared" ref="CV420:DH420" si="2373">SUM(CV415:CV419)</f>
        <v>84778.02</v>
      </c>
      <c r="CW420" s="18">
        <f t="shared" si="2373"/>
        <v>83488.509999999995</v>
      </c>
      <c r="CX420" s="18">
        <f t="shared" si="2373"/>
        <v>90362.85</v>
      </c>
      <c r="CY420" s="18">
        <f t="shared" si="2373"/>
        <v>75515.17</v>
      </c>
      <c r="CZ420" s="18">
        <f t="shared" si="2373"/>
        <v>74899.83</v>
      </c>
      <c r="DA420" s="18">
        <f t="shared" si="2373"/>
        <v>92290.54</v>
      </c>
      <c r="DB420" s="18">
        <f t="shared" si="2373"/>
        <v>79625.210000000006</v>
      </c>
      <c r="DC420" s="18">
        <f t="shared" si="2373"/>
        <v>82651.87</v>
      </c>
      <c r="DD420" s="18">
        <f t="shared" si="2373"/>
        <v>80095.03</v>
      </c>
      <c r="DE420" s="18">
        <f t="shared" si="2373"/>
        <v>83738.03</v>
      </c>
      <c r="DF420" s="18">
        <f t="shared" si="2373"/>
        <v>76985.83</v>
      </c>
      <c r="DG420" s="18">
        <f t="shared" si="2373"/>
        <v>94279.039999999994</v>
      </c>
      <c r="DH420" s="18">
        <f t="shared" si="2373"/>
        <v>105991.39</v>
      </c>
      <c r="DI420" s="18">
        <f t="shared" si="2371"/>
        <v>83353.08</v>
      </c>
      <c r="DJ420" s="18">
        <f t="shared" si="2371"/>
        <v>78279.69</v>
      </c>
      <c r="DK420" s="18">
        <f t="shared" si="2371"/>
        <v>82275.72</v>
      </c>
      <c r="DL420" s="18">
        <f t="shared" si="2371"/>
        <v>162821.85</v>
      </c>
      <c r="DM420" s="18">
        <f t="shared" si="2371"/>
        <v>0</v>
      </c>
      <c r="DN420" s="18">
        <f t="shared" si="2371"/>
        <v>0</v>
      </c>
      <c r="DO420" s="18">
        <f t="shared" si="2371"/>
        <v>0</v>
      </c>
      <c r="DP420" s="18">
        <f t="shared" si="2371"/>
        <v>0</v>
      </c>
      <c r="DQ420" s="18">
        <f t="shared" si="2371"/>
        <v>0</v>
      </c>
      <c r="DR420" s="18">
        <f t="shared" si="2371"/>
        <v>0</v>
      </c>
      <c r="DS420" s="18">
        <f t="shared" si="2371"/>
        <v>0</v>
      </c>
      <c r="DT420" s="18">
        <f t="shared" ref="DT420:DW420" si="2374">SUM(DT415:DT419)</f>
        <v>0</v>
      </c>
      <c r="DU420" s="18">
        <f t="shared" si="2374"/>
        <v>0</v>
      </c>
      <c r="DV420" s="18">
        <f t="shared" si="2374"/>
        <v>0</v>
      </c>
      <c r="DW420" s="18">
        <f t="shared" si="2374"/>
        <v>0</v>
      </c>
      <c r="DX420" s="18">
        <f t="shared" ref="DX420:EG420" si="2375">SUM(DX415:DX419)</f>
        <v>0</v>
      </c>
      <c r="DY420" s="18">
        <f t="shared" si="2375"/>
        <v>0</v>
      </c>
      <c r="DZ420" s="18">
        <f t="shared" si="2375"/>
        <v>0</v>
      </c>
      <c r="EA420" s="18">
        <f t="shared" si="2375"/>
        <v>0</v>
      </c>
      <c r="EB420" s="18">
        <f t="shared" si="2375"/>
        <v>0</v>
      </c>
      <c r="EC420" s="18">
        <f t="shared" si="2375"/>
        <v>0</v>
      </c>
      <c r="ED420" s="18">
        <f t="shared" si="2375"/>
        <v>0</v>
      </c>
      <c r="EE420" s="18">
        <f t="shared" si="2375"/>
        <v>0</v>
      </c>
      <c r="EF420" s="18">
        <f t="shared" si="2375"/>
        <v>0</v>
      </c>
      <c r="EG420" s="18">
        <f t="shared" si="2375"/>
        <v>0</v>
      </c>
      <c r="EH420" s="18">
        <f t="shared" ref="EH420:EI420" si="2376">SUM(EH415:EH419)</f>
        <v>0</v>
      </c>
      <c r="EI420" s="18">
        <f t="shared" si="2376"/>
        <v>0</v>
      </c>
    </row>
    <row r="421" spans="1:139" x14ac:dyDescent="0.2">
      <c r="A421" s="76"/>
      <c r="B421" s="76" t="s">
        <v>153</v>
      </c>
      <c r="C421" s="101"/>
      <c r="D421" s="94">
        <f t="shared" ref="D421:AI421" si="2377">D414+D420</f>
        <v>0</v>
      </c>
      <c r="E421" s="94">
        <f t="shared" si="2377"/>
        <v>0</v>
      </c>
      <c r="F421" s="94">
        <f t="shared" si="2377"/>
        <v>0</v>
      </c>
      <c r="G421" s="94">
        <f t="shared" si="2377"/>
        <v>0</v>
      </c>
      <c r="H421" s="94">
        <f t="shared" si="2377"/>
        <v>0</v>
      </c>
      <c r="I421" s="94">
        <f t="shared" si="2377"/>
        <v>0</v>
      </c>
      <c r="J421" s="94">
        <f t="shared" si="2377"/>
        <v>0</v>
      </c>
      <c r="K421" s="94">
        <f t="shared" si="2377"/>
        <v>0</v>
      </c>
      <c r="L421" s="94">
        <f t="shared" si="2377"/>
        <v>0</v>
      </c>
      <c r="M421" s="94">
        <f t="shared" si="2377"/>
        <v>0</v>
      </c>
      <c r="N421" s="94">
        <f t="shared" si="2377"/>
        <v>0</v>
      </c>
      <c r="O421" s="94">
        <f t="shared" si="2377"/>
        <v>0</v>
      </c>
      <c r="P421" s="94">
        <f t="shared" si="2377"/>
        <v>0</v>
      </c>
      <c r="Q421" s="94">
        <f t="shared" si="2377"/>
        <v>0</v>
      </c>
      <c r="R421" s="94">
        <f t="shared" si="2377"/>
        <v>0</v>
      </c>
      <c r="S421" s="94">
        <f t="shared" si="2377"/>
        <v>0</v>
      </c>
      <c r="T421" s="94">
        <f t="shared" si="2377"/>
        <v>0</v>
      </c>
      <c r="U421" s="94">
        <f t="shared" si="2377"/>
        <v>0</v>
      </c>
      <c r="V421" s="94">
        <f t="shared" si="2377"/>
        <v>0</v>
      </c>
      <c r="W421" s="94">
        <f t="shared" si="2377"/>
        <v>0</v>
      </c>
      <c r="X421" s="94">
        <f t="shared" si="2377"/>
        <v>0</v>
      </c>
      <c r="Y421" s="94">
        <f t="shared" si="2377"/>
        <v>0</v>
      </c>
      <c r="Z421" s="94">
        <f t="shared" si="2377"/>
        <v>0</v>
      </c>
      <c r="AA421" s="94">
        <f t="shared" si="2377"/>
        <v>0</v>
      </c>
      <c r="AB421" s="94">
        <f t="shared" si="2377"/>
        <v>0</v>
      </c>
      <c r="AC421" s="94">
        <f t="shared" si="2377"/>
        <v>0</v>
      </c>
      <c r="AD421" s="94">
        <f t="shared" si="2377"/>
        <v>0</v>
      </c>
      <c r="AE421" s="94">
        <f t="shared" si="2377"/>
        <v>0</v>
      </c>
      <c r="AF421" s="94">
        <f t="shared" si="2377"/>
        <v>0</v>
      </c>
      <c r="AG421" s="94">
        <f t="shared" si="2377"/>
        <v>0</v>
      </c>
      <c r="AH421" s="94">
        <f t="shared" si="2377"/>
        <v>0</v>
      </c>
      <c r="AI421" s="94">
        <f t="shared" si="2377"/>
        <v>0</v>
      </c>
      <c r="AJ421" s="94">
        <f t="shared" ref="AJ421:BO421" si="2378">AJ414+AJ420</f>
        <v>0</v>
      </c>
      <c r="AK421" s="94">
        <f t="shared" si="2378"/>
        <v>0</v>
      </c>
      <c r="AL421" s="94">
        <f t="shared" si="2378"/>
        <v>0</v>
      </c>
      <c r="AM421" s="94">
        <f t="shared" si="2378"/>
        <v>0</v>
      </c>
      <c r="AN421" s="94">
        <f t="shared" si="2378"/>
        <v>0</v>
      </c>
      <c r="AO421" s="94">
        <f t="shared" si="2378"/>
        <v>0</v>
      </c>
      <c r="AP421" s="94">
        <f t="shared" si="2378"/>
        <v>0</v>
      </c>
      <c r="AQ421" s="94">
        <f t="shared" si="2378"/>
        <v>0</v>
      </c>
      <c r="AR421" s="94">
        <f t="shared" si="2378"/>
        <v>0</v>
      </c>
      <c r="AS421" s="94">
        <f t="shared" si="2378"/>
        <v>0</v>
      </c>
      <c r="AT421" s="94">
        <f t="shared" si="2378"/>
        <v>0</v>
      </c>
      <c r="AU421" s="94">
        <f t="shared" si="2378"/>
        <v>0</v>
      </c>
      <c r="AV421" s="94">
        <f t="shared" si="2378"/>
        <v>0</v>
      </c>
      <c r="AW421" s="94">
        <f t="shared" si="2378"/>
        <v>0</v>
      </c>
      <c r="AX421" s="94">
        <f t="shared" si="2378"/>
        <v>0</v>
      </c>
      <c r="AY421" s="94">
        <f t="shared" si="2378"/>
        <v>0</v>
      </c>
      <c r="AZ421" s="94">
        <f t="shared" si="2378"/>
        <v>0</v>
      </c>
      <c r="BA421" s="94">
        <f t="shared" si="2378"/>
        <v>0</v>
      </c>
      <c r="BB421" s="94">
        <f t="shared" si="2378"/>
        <v>0</v>
      </c>
      <c r="BC421" s="94">
        <f t="shared" si="2378"/>
        <v>0</v>
      </c>
      <c r="BD421" s="94">
        <f t="shared" si="2378"/>
        <v>0</v>
      </c>
      <c r="BE421" s="94">
        <f t="shared" si="2378"/>
        <v>0</v>
      </c>
      <c r="BF421" s="94">
        <f t="shared" si="2378"/>
        <v>0</v>
      </c>
      <c r="BG421" s="94">
        <f t="shared" si="2378"/>
        <v>0</v>
      </c>
      <c r="BH421" s="94">
        <f t="shared" si="2378"/>
        <v>0</v>
      </c>
      <c r="BI421" s="94">
        <f t="shared" si="2378"/>
        <v>0</v>
      </c>
      <c r="BJ421" s="94">
        <f t="shared" si="2378"/>
        <v>0</v>
      </c>
      <c r="BK421" s="94">
        <f t="shared" si="2378"/>
        <v>0</v>
      </c>
      <c r="BL421" s="94">
        <f t="shared" si="2378"/>
        <v>0</v>
      </c>
      <c r="BM421" s="94">
        <f t="shared" si="2378"/>
        <v>0</v>
      </c>
      <c r="BN421" s="94">
        <f t="shared" si="2378"/>
        <v>0</v>
      </c>
      <c r="BO421" s="94">
        <f t="shared" si="2378"/>
        <v>0</v>
      </c>
      <c r="BP421" s="94">
        <f t="shared" ref="BP421:DS421" si="2379">BP414+BP420</f>
        <v>0</v>
      </c>
      <c r="BQ421" s="94">
        <f t="shared" si="2379"/>
        <v>0</v>
      </c>
      <c r="BR421" s="94">
        <f t="shared" si="2379"/>
        <v>0</v>
      </c>
      <c r="BS421" s="94">
        <f t="shared" si="2379"/>
        <v>0</v>
      </c>
      <c r="BT421" s="94">
        <f t="shared" si="2379"/>
        <v>0</v>
      </c>
      <c r="BU421" s="94">
        <f t="shared" si="2379"/>
        <v>0</v>
      </c>
      <c r="BV421" s="94">
        <f t="shared" si="2379"/>
        <v>0</v>
      </c>
      <c r="BW421" s="94">
        <f t="shared" si="2379"/>
        <v>0</v>
      </c>
      <c r="BX421" s="94">
        <f t="shared" si="2379"/>
        <v>0</v>
      </c>
      <c r="BY421" s="94">
        <f t="shared" si="2379"/>
        <v>0</v>
      </c>
      <c r="BZ421" s="94">
        <f t="shared" si="2379"/>
        <v>0</v>
      </c>
      <c r="CA421" s="94">
        <f t="shared" si="2379"/>
        <v>0</v>
      </c>
      <c r="CB421" s="94">
        <f t="shared" si="2379"/>
        <v>0</v>
      </c>
      <c r="CC421" s="94">
        <f t="shared" si="2379"/>
        <v>0</v>
      </c>
      <c r="CD421" s="94">
        <f t="shared" si="2379"/>
        <v>0</v>
      </c>
      <c r="CE421" s="94">
        <f t="shared" si="2379"/>
        <v>0</v>
      </c>
      <c r="CF421" s="94">
        <f t="shared" si="2379"/>
        <v>0</v>
      </c>
      <c r="CG421" s="94">
        <f t="shared" si="2379"/>
        <v>0</v>
      </c>
      <c r="CH421" s="94">
        <f t="shared" si="2379"/>
        <v>0</v>
      </c>
      <c r="CI421" s="94">
        <f t="shared" si="2379"/>
        <v>0</v>
      </c>
      <c r="CJ421" s="94">
        <f t="shared" ref="CJ421:CU421" si="2380">CJ414+CJ420</f>
        <v>0</v>
      </c>
      <c r="CK421" s="94">
        <f t="shared" si="2380"/>
        <v>0</v>
      </c>
      <c r="CL421" s="94">
        <f t="shared" si="2380"/>
        <v>0</v>
      </c>
      <c r="CM421" s="94">
        <f t="shared" si="2380"/>
        <v>0</v>
      </c>
      <c r="CN421" s="94">
        <f t="shared" si="2380"/>
        <v>0</v>
      </c>
      <c r="CO421" s="94">
        <f t="shared" si="2380"/>
        <v>0</v>
      </c>
      <c r="CP421" s="94">
        <f t="shared" si="2380"/>
        <v>0</v>
      </c>
      <c r="CQ421" s="94">
        <f t="shared" si="2380"/>
        <v>0</v>
      </c>
      <c r="CR421" s="94">
        <f t="shared" si="2380"/>
        <v>0</v>
      </c>
      <c r="CS421" s="94">
        <f t="shared" si="2380"/>
        <v>-1666916.5737442258</v>
      </c>
      <c r="CT421" s="94">
        <f t="shared" si="2380"/>
        <v>-1598461.5337442257</v>
      </c>
      <c r="CU421" s="94">
        <f t="shared" si="2380"/>
        <v>-1511431.6637442256</v>
      </c>
      <c r="CV421" s="94">
        <f t="shared" ref="CV421:DH421" si="2381">CV414+CV420</f>
        <v>-1426653.6437442256</v>
      </c>
      <c r="CW421" s="94">
        <f t="shared" si="2381"/>
        <v>-1343165.1337442256</v>
      </c>
      <c r="CX421" s="94">
        <f t="shared" si="2381"/>
        <v>-1252802.2837442255</v>
      </c>
      <c r="CY421" s="94">
        <f t="shared" si="2381"/>
        <v>-1177287.1137442256</v>
      </c>
      <c r="CZ421" s="94">
        <f t="shared" si="2381"/>
        <v>-1102387.2837442255</v>
      </c>
      <c r="DA421" s="94">
        <f t="shared" si="2381"/>
        <v>-1010096.7437442255</v>
      </c>
      <c r="DB421" s="94">
        <f t="shared" si="2381"/>
        <v>-930471.53374422551</v>
      </c>
      <c r="DC421" s="94">
        <f t="shared" si="2381"/>
        <v>-847819.66374422552</v>
      </c>
      <c r="DD421" s="94">
        <f t="shared" si="2381"/>
        <v>-767724.63374422549</v>
      </c>
      <c r="DE421" s="94">
        <f t="shared" si="2381"/>
        <v>-683986.60374422546</v>
      </c>
      <c r="DF421" s="94">
        <f t="shared" si="2381"/>
        <v>-607000.7737442255</v>
      </c>
      <c r="DG421" s="94">
        <f t="shared" si="2381"/>
        <v>-512721.73374422552</v>
      </c>
      <c r="DH421" s="94">
        <f t="shared" si="2381"/>
        <v>-406730.34374422551</v>
      </c>
      <c r="DI421" s="94">
        <f t="shared" si="2379"/>
        <v>-323377.26374422549</v>
      </c>
      <c r="DJ421" s="94">
        <f t="shared" si="2379"/>
        <v>-245097.57374422549</v>
      </c>
      <c r="DK421" s="94">
        <f t="shared" si="2379"/>
        <v>-162821.85374422549</v>
      </c>
      <c r="DL421" s="94">
        <f t="shared" si="2379"/>
        <v>-3.7442254833877087E-3</v>
      </c>
      <c r="DM421" s="94">
        <f t="shared" si="2379"/>
        <v>-3.7442254833877087E-3</v>
      </c>
      <c r="DN421" s="94">
        <f t="shared" si="2379"/>
        <v>-3.7442254833877087E-3</v>
      </c>
      <c r="DO421" s="94">
        <f t="shared" si="2379"/>
        <v>-3.7442254833877087E-3</v>
      </c>
      <c r="DP421" s="94">
        <f t="shared" si="2379"/>
        <v>-3.7442254833877087E-3</v>
      </c>
      <c r="DQ421" s="94">
        <f t="shared" si="2379"/>
        <v>-3.7442254833877087E-3</v>
      </c>
      <c r="DR421" s="94">
        <f t="shared" si="2379"/>
        <v>-3.7442254833877087E-3</v>
      </c>
      <c r="DS421" s="94">
        <f t="shared" si="2379"/>
        <v>-3.7442254833877087E-3</v>
      </c>
      <c r="DT421" s="94">
        <f t="shared" ref="DT421:DW421" si="2382">DT414+DT420</f>
        <v>-3.7442254833877087E-3</v>
      </c>
      <c r="DU421" s="94">
        <f t="shared" si="2382"/>
        <v>-3.7442254833877087E-3</v>
      </c>
      <c r="DV421" s="94">
        <f t="shared" si="2382"/>
        <v>-3.7442254833877087E-3</v>
      </c>
      <c r="DW421" s="94">
        <f t="shared" si="2382"/>
        <v>-3.7442254833877087E-3</v>
      </c>
      <c r="DX421" s="94">
        <f t="shared" ref="DX421:EG421" si="2383">DX414+DX420</f>
        <v>-3.7442254833877087E-3</v>
      </c>
      <c r="DY421" s="94">
        <f t="shared" si="2383"/>
        <v>-3.7442254833877087E-3</v>
      </c>
      <c r="DZ421" s="94">
        <f t="shared" si="2383"/>
        <v>-3.7442254833877087E-3</v>
      </c>
      <c r="EA421" s="94">
        <f t="shared" si="2383"/>
        <v>-3.7442254833877087E-3</v>
      </c>
      <c r="EB421" s="94">
        <f t="shared" si="2383"/>
        <v>-3.7442254833877087E-3</v>
      </c>
      <c r="EC421" s="94">
        <f t="shared" si="2383"/>
        <v>-3.7442254833877087E-3</v>
      </c>
      <c r="ED421" s="94">
        <f t="shared" si="2383"/>
        <v>-3.7442254833877087E-3</v>
      </c>
      <c r="EE421" s="94">
        <f t="shared" si="2383"/>
        <v>-3.7442254833877087E-3</v>
      </c>
      <c r="EF421" s="94">
        <f t="shared" si="2383"/>
        <v>-3.7442254833877087E-3</v>
      </c>
      <c r="EG421" s="94">
        <f t="shared" si="2383"/>
        <v>-3.7442254833877087E-3</v>
      </c>
      <c r="EH421" s="94">
        <f t="shared" ref="EH421:EI421" si="2384">EH414+EH420</f>
        <v>-3.7442254833877087E-3</v>
      </c>
      <c r="EI421" s="94">
        <f t="shared" si="2384"/>
        <v>-3.7442254833877087E-3</v>
      </c>
    </row>
    <row r="422" spans="1:139" x14ac:dyDescent="0.2">
      <c r="C422" s="101"/>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c r="AO422" s="94"/>
      <c r="AP422" s="94"/>
      <c r="AQ422" s="94"/>
      <c r="AR422" s="94"/>
      <c r="AS422" s="94"/>
      <c r="AT422" s="94"/>
      <c r="AU422" s="94"/>
      <c r="AV422" s="94"/>
      <c r="AW422" s="94"/>
      <c r="AX422" s="94"/>
      <c r="AY422" s="94"/>
      <c r="AZ422" s="94"/>
      <c r="BA422" s="94"/>
      <c r="BB422" s="94"/>
      <c r="BC422" s="94"/>
      <c r="BD422" s="94"/>
      <c r="BE422" s="94"/>
      <c r="BF422" s="94"/>
      <c r="BG422" s="94"/>
      <c r="BH422" s="94"/>
      <c r="BI422" s="94"/>
      <c r="BJ422" s="94"/>
      <c r="BK422" s="94"/>
      <c r="BL422" s="94"/>
      <c r="BM422" s="94"/>
      <c r="BN422" s="94"/>
      <c r="BO422" s="94"/>
      <c r="BP422" s="94"/>
      <c r="BQ422" s="94"/>
      <c r="BR422" s="94"/>
      <c r="BS422" s="94"/>
      <c r="BT422" s="94"/>
      <c r="BU422" s="94"/>
      <c r="BV422" s="94"/>
      <c r="BW422" s="94"/>
      <c r="BX422" s="94"/>
      <c r="BY422" s="94"/>
      <c r="BZ422" s="94"/>
      <c r="CA422" s="94"/>
      <c r="CB422" s="94"/>
      <c r="CC422" s="94"/>
      <c r="CD422" s="94"/>
      <c r="CE422" s="94"/>
      <c r="CF422" s="94"/>
      <c r="CG422" s="94"/>
      <c r="CH422" s="91"/>
      <c r="CI422" s="91"/>
      <c r="CJ422" s="91"/>
      <c r="CK422" s="91"/>
      <c r="CL422" s="91"/>
      <c r="CM422" s="91"/>
      <c r="CN422" s="91"/>
      <c r="CO422" s="91"/>
      <c r="CP422" s="91"/>
      <c r="CQ422" s="91"/>
      <c r="CR422" s="91"/>
      <c r="CS422" s="91"/>
      <c r="CT422" s="91"/>
      <c r="CU422" s="91"/>
      <c r="CV422" s="91"/>
      <c r="CW422" s="91"/>
      <c r="CX422" s="91"/>
      <c r="CY422" s="91"/>
      <c r="CZ422" s="91"/>
      <c r="DA422" s="91"/>
      <c r="DB422" s="91"/>
      <c r="DC422" s="91"/>
      <c r="DD422" s="91"/>
      <c r="DE422" s="91"/>
      <c r="DF422" s="91"/>
      <c r="DG422" s="91"/>
      <c r="DH422" s="91"/>
      <c r="DI422" s="91"/>
      <c r="DJ422" s="91"/>
      <c r="DK422" s="91"/>
      <c r="DL422" s="91"/>
      <c r="DM422" s="91"/>
      <c r="DN422" s="91"/>
      <c r="DO422" s="91"/>
      <c r="DP422" s="91"/>
      <c r="DQ422" s="91"/>
      <c r="DR422" s="91"/>
      <c r="DS422" s="91"/>
      <c r="DT422" s="91"/>
      <c r="DU422" s="91"/>
      <c r="DV422" s="91"/>
      <c r="DW422" s="91"/>
      <c r="DX422" s="91"/>
      <c r="DY422" s="91"/>
      <c r="DZ422" s="91"/>
      <c r="EA422" s="91"/>
      <c r="EB422" s="91"/>
      <c r="EC422" s="91"/>
      <c r="ED422" s="91"/>
      <c r="EE422" s="91"/>
      <c r="EF422" s="91"/>
      <c r="EG422" s="91"/>
      <c r="EH422" s="91"/>
      <c r="EI422" s="91"/>
    </row>
    <row r="423" spans="1:139" ht="10.5" x14ac:dyDescent="0.25">
      <c r="A423" s="79" t="s">
        <v>253</v>
      </c>
      <c r="B423" s="76"/>
      <c r="C423" s="78">
        <v>18239471</v>
      </c>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c r="AO423" s="94"/>
      <c r="AP423" s="94"/>
      <c r="AQ423" s="94"/>
      <c r="AR423" s="94"/>
      <c r="AS423" s="94"/>
      <c r="AT423" s="94"/>
      <c r="AU423" s="94"/>
      <c r="AV423" s="94"/>
      <c r="AW423" s="94"/>
      <c r="AX423" s="94"/>
      <c r="AY423" s="94"/>
      <c r="AZ423" s="94"/>
      <c r="BA423" s="94"/>
      <c r="BB423" s="94"/>
      <c r="BC423" s="94"/>
      <c r="BD423" s="94"/>
      <c r="BE423" s="94"/>
      <c r="BF423" s="94"/>
      <c r="BG423" s="94"/>
      <c r="BH423" s="94"/>
      <c r="BI423" s="94"/>
      <c r="BJ423" s="94"/>
      <c r="BK423" s="94"/>
      <c r="BL423" s="94"/>
      <c r="BM423" s="94"/>
      <c r="BN423" s="94"/>
      <c r="BO423" s="94"/>
      <c r="BP423" s="94"/>
      <c r="BQ423" s="94"/>
      <c r="BR423" s="94"/>
      <c r="BS423" s="94"/>
      <c r="BT423" s="94"/>
      <c r="BU423" s="94"/>
      <c r="BV423" s="94"/>
      <c r="BW423" s="94"/>
      <c r="BX423" s="94"/>
      <c r="BY423" s="94"/>
      <c r="BZ423" s="94"/>
      <c r="CA423" s="94"/>
      <c r="CB423" s="94"/>
      <c r="CC423" s="94"/>
      <c r="CD423" s="94"/>
      <c r="CE423" s="94"/>
      <c r="CF423" s="94"/>
      <c r="CG423" s="94"/>
      <c r="DV423" s="92"/>
      <c r="DW423" s="92"/>
      <c r="DX423" s="92"/>
      <c r="DY423" s="92"/>
      <c r="DZ423" s="92"/>
      <c r="EA423" s="92"/>
      <c r="EB423" s="92"/>
      <c r="EC423" s="92"/>
      <c r="ED423" s="92"/>
      <c r="EE423" s="92"/>
      <c r="EF423" s="92"/>
      <c r="EG423" s="92"/>
      <c r="EH423" s="92"/>
      <c r="EI423" s="92"/>
    </row>
    <row r="424" spans="1:139" x14ac:dyDescent="0.2">
      <c r="A424" s="76"/>
      <c r="B424" s="76" t="s">
        <v>149</v>
      </c>
      <c r="C424" s="78">
        <v>25401091</v>
      </c>
      <c r="D424" s="94">
        <v>0</v>
      </c>
      <c r="E424" s="94">
        <f t="shared" ref="E424:AJ424" si="2385">D430</f>
        <v>0</v>
      </c>
      <c r="F424" s="94">
        <f t="shared" si="2385"/>
        <v>0</v>
      </c>
      <c r="G424" s="94">
        <f t="shared" si="2385"/>
        <v>0</v>
      </c>
      <c r="H424" s="94">
        <f t="shared" si="2385"/>
        <v>0</v>
      </c>
      <c r="I424" s="94">
        <f t="shared" si="2385"/>
        <v>0</v>
      </c>
      <c r="J424" s="94">
        <f t="shared" si="2385"/>
        <v>0</v>
      </c>
      <c r="K424" s="94">
        <f t="shared" si="2385"/>
        <v>0</v>
      </c>
      <c r="L424" s="94">
        <f t="shared" si="2385"/>
        <v>0</v>
      </c>
      <c r="M424" s="94">
        <f t="shared" si="2385"/>
        <v>0</v>
      </c>
      <c r="N424" s="94">
        <f t="shared" si="2385"/>
        <v>0</v>
      </c>
      <c r="O424" s="94">
        <f t="shared" si="2385"/>
        <v>0</v>
      </c>
      <c r="P424" s="94">
        <f t="shared" si="2385"/>
        <v>0</v>
      </c>
      <c r="Q424" s="94">
        <f t="shared" si="2385"/>
        <v>0</v>
      </c>
      <c r="R424" s="94">
        <f t="shared" si="2385"/>
        <v>0</v>
      </c>
      <c r="S424" s="94">
        <f t="shared" si="2385"/>
        <v>0</v>
      </c>
      <c r="T424" s="94">
        <f t="shared" si="2385"/>
        <v>0</v>
      </c>
      <c r="U424" s="94">
        <f t="shared" si="2385"/>
        <v>0</v>
      </c>
      <c r="V424" s="94">
        <f t="shared" si="2385"/>
        <v>0</v>
      </c>
      <c r="W424" s="94">
        <f t="shared" si="2385"/>
        <v>0</v>
      </c>
      <c r="X424" s="94">
        <f t="shared" si="2385"/>
        <v>0</v>
      </c>
      <c r="Y424" s="94">
        <f t="shared" si="2385"/>
        <v>0</v>
      </c>
      <c r="Z424" s="94">
        <f t="shared" si="2385"/>
        <v>0</v>
      </c>
      <c r="AA424" s="94">
        <f t="shared" si="2385"/>
        <v>0</v>
      </c>
      <c r="AB424" s="94">
        <f t="shared" si="2385"/>
        <v>0</v>
      </c>
      <c r="AC424" s="94">
        <f t="shared" si="2385"/>
        <v>0</v>
      </c>
      <c r="AD424" s="94">
        <f t="shared" si="2385"/>
        <v>0</v>
      </c>
      <c r="AE424" s="94">
        <f t="shared" si="2385"/>
        <v>0</v>
      </c>
      <c r="AF424" s="94">
        <f t="shared" si="2385"/>
        <v>0</v>
      </c>
      <c r="AG424" s="94">
        <f t="shared" si="2385"/>
        <v>0</v>
      </c>
      <c r="AH424" s="94">
        <f t="shared" si="2385"/>
        <v>0</v>
      </c>
      <c r="AI424" s="94">
        <f t="shared" si="2385"/>
        <v>0</v>
      </c>
      <c r="AJ424" s="94">
        <f t="shared" si="2385"/>
        <v>0</v>
      </c>
      <c r="AK424" s="94">
        <f t="shared" ref="AK424:BP424" si="2386">AJ430</f>
        <v>0</v>
      </c>
      <c r="AL424" s="94">
        <f t="shared" si="2386"/>
        <v>0</v>
      </c>
      <c r="AM424" s="94">
        <f t="shared" si="2386"/>
        <v>0</v>
      </c>
      <c r="AN424" s="94">
        <f t="shared" si="2386"/>
        <v>0</v>
      </c>
      <c r="AO424" s="94">
        <f t="shared" si="2386"/>
        <v>0</v>
      </c>
      <c r="AP424" s="94">
        <f t="shared" si="2386"/>
        <v>0</v>
      </c>
      <c r="AQ424" s="94">
        <f t="shared" si="2386"/>
        <v>0</v>
      </c>
      <c r="AR424" s="94">
        <f t="shared" si="2386"/>
        <v>0</v>
      </c>
      <c r="AS424" s="94">
        <f t="shared" si="2386"/>
        <v>0</v>
      </c>
      <c r="AT424" s="94">
        <f t="shared" si="2386"/>
        <v>0</v>
      </c>
      <c r="AU424" s="94">
        <f t="shared" si="2386"/>
        <v>0</v>
      </c>
      <c r="AV424" s="94">
        <f t="shared" si="2386"/>
        <v>0</v>
      </c>
      <c r="AW424" s="94">
        <f t="shared" si="2386"/>
        <v>0</v>
      </c>
      <c r="AX424" s="94">
        <f t="shared" si="2386"/>
        <v>0</v>
      </c>
      <c r="AY424" s="94">
        <f t="shared" si="2386"/>
        <v>0</v>
      </c>
      <c r="AZ424" s="94">
        <f t="shared" si="2386"/>
        <v>0</v>
      </c>
      <c r="BA424" s="94">
        <f t="shared" si="2386"/>
        <v>0</v>
      </c>
      <c r="BB424" s="94">
        <f t="shared" si="2386"/>
        <v>0</v>
      </c>
      <c r="BC424" s="94">
        <f t="shared" si="2386"/>
        <v>0</v>
      </c>
      <c r="BD424" s="94">
        <f t="shared" si="2386"/>
        <v>0</v>
      </c>
      <c r="BE424" s="94">
        <f t="shared" si="2386"/>
        <v>0</v>
      </c>
      <c r="BF424" s="94">
        <f t="shared" si="2386"/>
        <v>0</v>
      </c>
      <c r="BG424" s="94">
        <f t="shared" si="2386"/>
        <v>0</v>
      </c>
      <c r="BH424" s="94">
        <f t="shared" si="2386"/>
        <v>0</v>
      </c>
      <c r="BI424" s="94">
        <f t="shared" si="2386"/>
        <v>0</v>
      </c>
      <c r="BJ424" s="94">
        <f t="shared" si="2386"/>
        <v>0</v>
      </c>
      <c r="BK424" s="94">
        <f t="shared" si="2386"/>
        <v>0</v>
      </c>
      <c r="BL424" s="94">
        <f t="shared" si="2386"/>
        <v>0</v>
      </c>
      <c r="BM424" s="94">
        <f t="shared" si="2386"/>
        <v>0</v>
      </c>
      <c r="BN424" s="94">
        <f t="shared" si="2386"/>
        <v>0</v>
      </c>
      <c r="BO424" s="94">
        <f t="shared" si="2386"/>
        <v>0</v>
      </c>
      <c r="BP424" s="94">
        <f t="shared" si="2386"/>
        <v>0</v>
      </c>
      <c r="BQ424" s="94">
        <f t="shared" ref="BQ424:DW424" si="2387">BP430</f>
        <v>0</v>
      </c>
      <c r="BR424" s="94">
        <f t="shared" si="2387"/>
        <v>0</v>
      </c>
      <c r="BS424" s="94">
        <f t="shared" si="2387"/>
        <v>0</v>
      </c>
      <c r="BT424" s="94">
        <f t="shared" si="2387"/>
        <v>0</v>
      </c>
      <c r="BU424" s="94">
        <f t="shared" si="2387"/>
        <v>0</v>
      </c>
      <c r="BV424" s="94">
        <f t="shared" si="2387"/>
        <v>0</v>
      </c>
      <c r="BW424" s="94">
        <f t="shared" si="2387"/>
        <v>0</v>
      </c>
      <c r="BX424" s="94">
        <f t="shared" si="2387"/>
        <v>0</v>
      </c>
      <c r="BY424" s="94">
        <f t="shared" si="2387"/>
        <v>0</v>
      </c>
      <c r="BZ424" s="94">
        <f t="shared" si="2387"/>
        <v>0</v>
      </c>
      <c r="CA424" s="94">
        <f t="shared" si="2387"/>
        <v>0</v>
      </c>
      <c r="CB424" s="94">
        <f t="shared" si="2387"/>
        <v>0</v>
      </c>
      <c r="CC424" s="94">
        <f t="shared" si="2387"/>
        <v>0</v>
      </c>
      <c r="CD424" s="94">
        <f t="shared" si="2387"/>
        <v>0</v>
      </c>
      <c r="CE424" s="94">
        <f t="shared" si="2387"/>
        <v>0</v>
      </c>
      <c r="CF424" s="94">
        <f t="shared" si="2387"/>
        <v>0</v>
      </c>
      <c r="CG424" s="94">
        <f t="shared" si="2387"/>
        <v>0</v>
      </c>
      <c r="CH424" s="94">
        <f t="shared" si="2387"/>
        <v>0</v>
      </c>
      <c r="CI424" s="94">
        <f t="shared" si="2387"/>
        <v>0</v>
      </c>
      <c r="CJ424" s="94">
        <f t="shared" ref="CJ424" si="2388">CI430</f>
        <v>0</v>
      </c>
      <c r="CK424" s="94">
        <f t="shared" ref="CK424" si="2389">CJ430</f>
        <v>0</v>
      </c>
      <c r="CL424" s="94">
        <f t="shared" ref="CL424" si="2390">CK430</f>
        <v>0</v>
      </c>
      <c r="CM424" s="94">
        <f t="shared" ref="CM424" si="2391">CL430</f>
        <v>0</v>
      </c>
      <c r="CN424" s="94">
        <f t="shared" ref="CN424" si="2392">CM430</f>
        <v>0</v>
      </c>
      <c r="CO424" s="94">
        <f t="shared" ref="CO424" si="2393">CN430</f>
        <v>0</v>
      </c>
      <c r="CP424" s="94">
        <f t="shared" ref="CP424" si="2394">CO430</f>
        <v>0</v>
      </c>
      <c r="CQ424" s="94">
        <f t="shared" ref="CQ424" si="2395">CP430</f>
        <v>0</v>
      </c>
      <c r="CR424" s="94">
        <f t="shared" ref="CR424" si="2396">CQ430</f>
        <v>0</v>
      </c>
      <c r="CS424" s="94">
        <f t="shared" ref="CS424" si="2397">CR430</f>
        <v>0</v>
      </c>
      <c r="CT424" s="94">
        <f t="shared" ref="CT424" si="2398">CS430</f>
        <v>1210455.8992046353</v>
      </c>
      <c r="CU424" s="94">
        <f t="shared" ref="CU424" si="2399">CT430</f>
        <v>1190352.7292046354</v>
      </c>
      <c r="CV424" s="94">
        <f t="shared" ref="CV424" si="2400">CU430</f>
        <v>1152243.4592046354</v>
      </c>
      <c r="CW424" s="94">
        <f t="shared" ref="CW424" si="2401">CV430</f>
        <v>1115431.5792046355</v>
      </c>
      <c r="CX424" s="94">
        <f t="shared" ref="CX424" si="2402">CW430</f>
        <v>1078522.7792046354</v>
      </c>
      <c r="CY424" s="94">
        <f t="shared" ref="CY424" si="2403">CX430</f>
        <v>1047020.4792046354</v>
      </c>
      <c r="CZ424" s="94">
        <f t="shared" ref="CZ424" si="2404">CY430</f>
        <v>1012603.4192046353</v>
      </c>
      <c r="DA424" s="94">
        <f t="shared" ref="DA424" si="2405">CZ430</f>
        <v>978822.33920463535</v>
      </c>
      <c r="DB424" s="94">
        <f t="shared" ref="DB424" si="2406">DA430</f>
        <v>943401.81920463534</v>
      </c>
      <c r="DC424" s="94">
        <f t="shared" ref="DC424" si="2407">DB430</f>
        <v>908663.78920463531</v>
      </c>
      <c r="DD424" s="94">
        <f t="shared" ref="DD424" si="2408">DC430</f>
        <v>871454.94920463534</v>
      </c>
      <c r="DE424" s="94">
        <f t="shared" ref="DE424" si="2409">DD430</f>
        <v>837274.20920463535</v>
      </c>
      <c r="DF424" s="94">
        <f t="shared" ref="DF424" si="2410">DE430</f>
        <v>795755.18920463533</v>
      </c>
      <c r="DG424" s="94">
        <f t="shared" ref="DG424" si="2411">DF430</f>
        <v>765981.66920463531</v>
      </c>
      <c r="DH424" s="94">
        <f t="shared" ref="DH424" si="2412">DG430</f>
        <v>724979.59920463536</v>
      </c>
      <c r="DI424" s="94">
        <f t="shared" si="2387"/>
        <v>683238.57920463535</v>
      </c>
      <c r="DJ424" s="94">
        <f t="shared" si="2387"/>
        <v>647122.22920463537</v>
      </c>
      <c r="DK424" s="94">
        <f t="shared" si="2387"/>
        <v>609904.97920463537</v>
      </c>
      <c r="DL424" s="94">
        <f t="shared" si="2387"/>
        <v>572223.82920463535</v>
      </c>
      <c r="DM424" s="94">
        <f t="shared" si="2387"/>
        <v>-7.9536472912877798E-4</v>
      </c>
      <c r="DN424" s="94">
        <f t="shared" si="2387"/>
        <v>-7.9536472912877798E-4</v>
      </c>
      <c r="DO424" s="94">
        <f t="shared" si="2387"/>
        <v>-7.9536472912877798E-4</v>
      </c>
      <c r="DP424" s="94">
        <f t="shared" si="2387"/>
        <v>-7.9536472912877798E-4</v>
      </c>
      <c r="DQ424" s="94">
        <f t="shared" si="2387"/>
        <v>-7.9536472912877798E-4</v>
      </c>
      <c r="DR424" s="94">
        <f t="shared" si="2387"/>
        <v>-7.9536472912877798E-4</v>
      </c>
      <c r="DS424" s="94">
        <f t="shared" si="2387"/>
        <v>-7.9536472912877798E-4</v>
      </c>
      <c r="DT424" s="94">
        <f t="shared" si="2387"/>
        <v>-7.9536472912877798E-4</v>
      </c>
      <c r="DU424" s="94">
        <f t="shared" si="2387"/>
        <v>-7.9536472912877798E-4</v>
      </c>
      <c r="DV424" s="94">
        <f t="shared" si="2387"/>
        <v>-7.9536472912877798E-4</v>
      </c>
      <c r="DW424" s="94">
        <f t="shared" si="2387"/>
        <v>-7.9536472912877798E-4</v>
      </c>
      <c r="DX424" s="94">
        <f t="shared" ref="DX424" si="2413">DW430</f>
        <v>-7.9536472912877798E-4</v>
      </c>
      <c r="DY424" s="94">
        <f t="shared" ref="DY424" si="2414">DX430</f>
        <v>-7.9536472912877798E-4</v>
      </c>
      <c r="DZ424" s="94">
        <f t="shared" ref="DZ424" si="2415">DY430</f>
        <v>-7.9536472912877798E-4</v>
      </c>
      <c r="EA424" s="94">
        <f t="shared" ref="EA424" si="2416">DZ430</f>
        <v>-7.9536472912877798E-4</v>
      </c>
      <c r="EB424" s="94">
        <f t="shared" ref="EB424" si="2417">EA430</f>
        <v>-7.9536472912877798E-4</v>
      </c>
      <c r="EC424" s="94">
        <f t="shared" ref="EC424" si="2418">EB430</f>
        <v>-7.9536472912877798E-4</v>
      </c>
      <c r="ED424" s="94">
        <f t="shared" ref="ED424" si="2419">EC430</f>
        <v>-7.9536472912877798E-4</v>
      </c>
      <c r="EE424" s="94">
        <f t="shared" ref="EE424" si="2420">ED430</f>
        <v>-7.9536472912877798E-4</v>
      </c>
      <c r="EF424" s="94">
        <f t="shared" ref="EF424" si="2421">EE430</f>
        <v>-7.9536472912877798E-4</v>
      </c>
      <c r="EG424" s="94">
        <f t="shared" ref="EG424" si="2422">EF430</f>
        <v>-7.9536472912877798E-4</v>
      </c>
      <c r="EH424" s="94">
        <f t="shared" ref="EH424" si="2423">EG430</f>
        <v>-7.9536472912877798E-4</v>
      </c>
      <c r="EI424" s="94">
        <f t="shared" ref="EI424" si="2424">EH430</f>
        <v>-7.9536472912877798E-4</v>
      </c>
    </row>
    <row r="425" spans="1:139" x14ac:dyDescent="0.2">
      <c r="A425" s="76"/>
      <c r="B425" s="76" t="s">
        <v>150</v>
      </c>
      <c r="C425" s="101"/>
      <c r="D425" s="22">
        <v>0</v>
      </c>
      <c r="E425" s="22">
        <v>0</v>
      </c>
      <c r="F425" s="22">
        <v>0</v>
      </c>
      <c r="G425" s="22">
        <v>0</v>
      </c>
      <c r="H425" s="22">
        <v>0</v>
      </c>
      <c r="I425" s="22">
        <v>0</v>
      </c>
      <c r="J425" s="22">
        <v>0</v>
      </c>
      <c r="K425" s="22">
        <v>0</v>
      </c>
      <c r="L425" s="22">
        <v>0</v>
      </c>
      <c r="M425" s="22">
        <v>0</v>
      </c>
      <c r="N425" s="22">
        <v>0</v>
      </c>
      <c r="O425" s="22">
        <v>0</v>
      </c>
      <c r="P425" s="22">
        <v>0</v>
      </c>
      <c r="Q425" s="22">
        <v>0</v>
      </c>
      <c r="R425" s="22">
        <v>0</v>
      </c>
      <c r="S425" s="22">
        <v>0</v>
      </c>
      <c r="T425" s="22">
        <v>0</v>
      </c>
      <c r="U425" s="22">
        <v>0</v>
      </c>
      <c r="V425" s="22">
        <v>0</v>
      </c>
      <c r="W425" s="22">
        <v>0</v>
      </c>
      <c r="X425" s="22">
        <v>0</v>
      </c>
      <c r="Y425" s="22">
        <v>0</v>
      </c>
      <c r="Z425" s="22">
        <v>0</v>
      </c>
      <c r="AA425" s="22">
        <v>0</v>
      </c>
      <c r="AB425" s="22">
        <v>0</v>
      </c>
      <c r="AC425" s="22">
        <v>0</v>
      </c>
      <c r="AD425" s="22">
        <v>0</v>
      </c>
      <c r="AE425" s="22">
        <v>0</v>
      </c>
      <c r="AF425" s="22">
        <v>0</v>
      </c>
      <c r="AG425" s="22">
        <v>0</v>
      </c>
      <c r="AH425" s="22">
        <v>0</v>
      </c>
      <c r="AI425" s="22">
        <v>0</v>
      </c>
      <c r="AJ425" s="22">
        <v>0</v>
      </c>
      <c r="AK425" s="22">
        <v>0</v>
      </c>
      <c r="AL425" s="22">
        <v>0</v>
      </c>
      <c r="AM425" s="22">
        <v>0</v>
      </c>
      <c r="AN425" s="22">
        <v>0</v>
      </c>
      <c r="AO425" s="22">
        <v>0</v>
      </c>
      <c r="AP425" s="22">
        <v>0</v>
      </c>
      <c r="AQ425" s="22">
        <v>0</v>
      </c>
      <c r="AR425" s="22">
        <v>0</v>
      </c>
      <c r="AS425" s="22">
        <v>0</v>
      </c>
      <c r="AT425" s="22">
        <v>0</v>
      </c>
      <c r="AU425" s="22">
        <v>0</v>
      </c>
      <c r="AV425" s="22">
        <v>0</v>
      </c>
      <c r="AW425" s="22">
        <v>0</v>
      </c>
      <c r="AX425" s="22">
        <v>0</v>
      </c>
      <c r="AY425" s="22">
        <v>0</v>
      </c>
      <c r="AZ425" s="22">
        <v>0</v>
      </c>
      <c r="BA425" s="22">
        <v>0</v>
      </c>
      <c r="BB425" s="22">
        <v>0</v>
      </c>
      <c r="BC425" s="22">
        <v>0</v>
      </c>
      <c r="BD425" s="22">
        <v>0</v>
      </c>
      <c r="BE425" s="22">
        <v>0</v>
      </c>
      <c r="BF425" s="22">
        <v>0</v>
      </c>
      <c r="BG425" s="22">
        <v>0</v>
      </c>
      <c r="BH425" s="22">
        <v>0</v>
      </c>
      <c r="BI425" s="22">
        <v>0</v>
      </c>
      <c r="BJ425" s="22">
        <v>0</v>
      </c>
      <c r="BK425" s="22">
        <v>0</v>
      </c>
      <c r="BL425" s="22">
        <v>0</v>
      </c>
      <c r="BM425" s="22">
        <v>0</v>
      </c>
      <c r="BN425" s="22">
        <v>0</v>
      </c>
      <c r="BO425" s="22">
        <v>0</v>
      </c>
      <c r="BP425" s="22">
        <v>0</v>
      </c>
      <c r="BQ425" s="22">
        <v>0</v>
      </c>
      <c r="BR425" s="22">
        <v>0</v>
      </c>
      <c r="BS425" s="22">
        <v>0</v>
      </c>
      <c r="BT425" s="22">
        <v>0</v>
      </c>
      <c r="BU425" s="22">
        <v>0</v>
      </c>
      <c r="BV425" s="22">
        <v>0</v>
      </c>
      <c r="BW425" s="22">
        <v>0</v>
      </c>
      <c r="BX425" s="22">
        <v>0</v>
      </c>
      <c r="BY425" s="22">
        <v>0</v>
      </c>
      <c r="BZ425" s="22">
        <v>0</v>
      </c>
      <c r="CA425" s="22">
        <v>0</v>
      </c>
      <c r="CB425" s="22">
        <v>0</v>
      </c>
      <c r="CC425" s="22">
        <v>0</v>
      </c>
      <c r="CD425" s="22">
        <v>0</v>
      </c>
      <c r="CE425" s="22">
        <v>0</v>
      </c>
      <c r="CF425" s="22">
        <v>0</v>
      </c>
      <c r="CG425" s="22">
        <v>0</v>
      </c>
      <c r="CH425" s="22">
        <v>0</v>
      </c>
      <c r="CI425" s="22">
        <v>0</v>
      </c>
      <c r="CJ425" s="22">
        <v>0</v>
      </c>
      <c r="CK425" s="22">
        <v>0</v>
      </c>
      <c r="CL425" s="22">
        <v>0</v>
      </c>
      <c r="CM425" s="22">
        <v>0</v>
      </c>
      <c r="CN425" s="22">
        <v>0</v>
      </c>
      <c r="CO425" s="22">
        <v>0</v>
      </c>
      <c r="CP425" s="22">
        <v>0</v>
      </c>
      <c r="CQ425" s="22">
        <v>0</v>
      </c>
      <c r="CR425" s="22">
        <v>0</v>
      </c>
      <c r="CS425" s="22">
        <v>0</v>
      </c>
      <c r="CT425" s="22">
        <v>0</v>
      </c>
      <c r="CU425" s="22">
        <v>0</v>
      </c>
      <c r="CV425" s="22">
        <v>0</v>
      </c>
      <c r="CW425" s="22">
        <v>0</v>
      </c>
      <c r="CX425" s="22">
        <v>0</v>
      </c>
      <c r="CY425" s="22">
        <v>0</v>
      </c>
      <c r="CZ425" s="22">
        <v>0</v>
      </c>
      <c r="DA425" s="22">
        <v>0</v>
      </c>
      <c r="DB425" s="22">
        <v>0</v>
      </c>
      <c r="DC425" s="22">
        <v>0</v>
      </c>
      <c r="DD425" s="22">
        <v>0</v>
      </c>
      <c r="DE425" s="22">
        <v>0</v>
      </c>
      <c r="DF425" s="22">
        <v>0</v>
      </c>
      <c r="DG425" s="22">
        <v>0</v>
      </c>
      <c r="DH425" s="22">
        <v>0</v>
      </c>
      <c r="DI425" s="22">
        <v>0</v>
      </c>
      <c r="DJ425" s="22">
        <v>0</v>
      </c>
      <c r="DK425" s="22">
        <v>0</v>
      </c>
      <c r="DL425" s="22">
        <v>-572419.80887894507</v>
      </c>
      <c r="DM425" s="22">
        <v>0</v>
      </c>
      <c r="DN425" s="22">
        <v>0</v>
      </c>
      <c r="DO425" s="22">
        <v>0</v>
      </c>
      <c r="DP425" s="22">
        <v>0</v>
      </c>
      <c r="DQ425" s="22">
        <v>0</v>
      </c>
      <c r="DR425" s="22">
        <v>0</v>
      </c>
      <c r="DS425" s="22">
        <v>0</v>
      </c>
      <c r="DT425" s="22">
        <v>0</v>
      </c>
      <c r="DU425" s="22">
        <v>0</v>
      </c>
      <c r="DV425" s="22">
        <v>0</v>
      </c>
      <c r="DW425" s="22">
        <v>0</v>
      </c>
      <c r="DX425" s="315">
        <v>7.9536472912877798E-4</v>
      </c>
      <c r="DY425" s="22">
        <v>0</v>
      </c>
      <c r="DZ425" s="22">
        <v>0</v>
      </c>
      <c r="EA425" s="22">
        <v>0</v>
      </c>
      <c r="EB425" s="22">
        <v>0</v>
      </c>
      <c r="EC425" s="22">
        <v>0</v>
      </c>
      <c r="ED425" s="22">
        <v>0</v>
      </c>
      <c r="EE425" s="22">
        <v>0</v>
      </c>
      <c r="EF425" s="22">
        <v>0</v>
      </c>
      <c r="EG425" s="22">
        <v>0</v>
      </c>
      <c r="EH425" s="22">
        <v>0</v>
      </c>
      <c r="EI425" s="22">
        <v>0</v>
      </c>
    </row>
    <row r="426" spans="1:139" x14ac:dyDescent="0.2">
      <c r="A426" s="76"/>
      <c r="B426" s="76" t="s">
        <v>289</v>
      </c>
      <c r="C426" s="101"/>
      <c r="D426" s="22">
        <v>0</v>
      </c>
      <c r="E426" s="22">
        <v>0</v>
      </c>
      <c r="F426" s="22">
        <v>0</v>
      </c>
      <c r="G426" s="22">
        <v>0</v>
      </c>
      <c r="H426" s="22">
        <v>0</v>
      </c>
      <c r="I426" s="22">
        <v>0</v>
      </c>
      <c r="J426" s="22">
        <v>0</v>
      </c>
      <c r="K426" s="22">
        <v>0</v>
      </c>
      <c r="L426" s="22">
        <v>0</v>
      </c>
      <c r="M426" s="22">
        <v>0</v>
      </c>
      <c r="N426" s="22">
        <v>0</v>
      </c>
      <c r="O426" s="22">
        <v>0</v>
      </c>
      <c r="P426" s="22">
        <v>0</v>
      </c>
      <c r="Q426" s="22">
        <v>0</v>
      </c>
      <c r="R426" s="22">
        <v>0</v>
      </c>
      <c r="S426" s="22">
        <v>0</v>
      </c>
      <c r="T426" s="22">
        <v>0</v>
      </c>
      <c r="U426" s="22">
        <v>0</v>
      </c>
      <c r="V426" s="22">
        <v>0</v>
      </c>
      <c r="W426" s="22">
        <v>0</v>
      </c>
      <c r="X426" s="22">
        <v>0</v>
      </c>
      <c r="Y426" s="22">
        <v>0</v>
      </c>
      <c r="Z426" s="22">
        <v>0</v>
      </c>
      <c r="AA426" s="22">
        <v>0</v>
      </c>
      <c r="AB426" s="22">
        <v>0</v>
      </c>
      <c r="AC426" s="22">
        <v>0</v>
      </c>
      <c r="AD426" s="22">
        <v>0</v>
      </c>
      <c r="AE426" s="22">
        <v>0</v>
      </c>
      <c r="AF426" s="22">
        <v>0</v>
      </c>
      <c r="AG426" s="22">
        <v>0</v>
      </c>
      <c r="AH426" s="22">
        <v>0</v>
      </c>
      <c r="AI426" s="22">
        <v>0</v>
      </c>
      <c r="AJ426" s="22">
        <v>0</v>
      </c>
      <c r="AK426" s="22">
        <v>0</v>
      </c>
      <c r="AL426" s="22">
        <v>0</v>
      </c>
      <c r="AM426" s="22">
        <v>0</v>
      </c>
      <c r="AN426" s="22">
        <v>0</v>
      </c>
      <c r="AO426" s="22">
        <v>0</v>
      </c>
      <c r="AP426" s="22">
        <v>0</v>
      </c>
      <c r="AQ426" s="22">
        <v>0</v>
      </c>
      <c r="AR426" s="22">
        <v>0</v>
      </c>
      <c r="AS426" s="22">
        <v>0</v>
      </c>
      <c r="AT426" s="22">
        <v>0</v>
      </c>
      <c r="AU426" s="22">
        <v>0</v>
      </c>
      <c r="AV426" s="22">
        <v>0</v>
      </c>
      <c r="AW426" s="22">
        <v>0</v>
      </c>
      <c r="AX426" s="22">
        <v>0</v>
      </c>
      <c r="AY426" s="22">
        <v>0</v>
      </c>
      <c r="AZ426" s="22">
        <v>0</v>
      </c>
      <c r="BA426" s="22">
        <v>0</v>
      </c>
      <c r="BB426" s="22">
        <v>0</v>
      </c>
      <c r="BC426" s="22">
        <v>0</v>
      </c>
      <c r="BD426" s="22">
        <v>0</v>
      </c>
      <c r="BE426" s="22">
        <v>0</v>
      </c>
      <c r="BF426" s="22">
        <v>0</v>
      </c>
      <c r="BG426" s="22">
        <v>0</v>
      </c>
      <c r="BH426" s="22">
        <v>0</v>
      </c>
      <c r="BI426" s="22">
        <v>0</v>
      </c>
      <c r="BJ426" s="22">
        <v>0</v>
      </c>
      <c r="BK426" s="22">
        <v>0</v>
      </c>
      <c r="BL426" s="22">
        <v>0</v>
      </c>
      <c r="BM426" s="22">
        <v>0</v>
      </c>
      <c r="BN426" s="22">
        <v>0</v>
      </c>
      <c r="BO426" s="22">
        <v>0</v>
      </c>
      <c r="BP426" s="22">
        <v>0</v>
      </c>
      <c r="BQ426" s="22">
        <v>0</v>
      </c>
      <c r="BR426" s="22">
        <v>0</v>
      </c>
      <c r="BS426" s="22">
        <v>0</v>
      </c>
      <c r="BT426" s="22">
        <v>0</v>
      </c>
      <c r="BU426" s="22">
        <v>0</v>
      </c>
      <c r="BV426" s="22">
        <v>0</v>
      </c>
      <c r="BW426" s="22">
        <v>0</v>
      </c>
      <c r="BX426" s="22">
        <v>0</v>
      </c>
      <c r="BY426" s="22">
        <v>0</v>
      </c>
      <c r="BZ426" s="22">
        <v>0</v>
      </c>
      <c r="CA426" s="22">
        <v>0</v>
      </c>
      <c r="CB426" s="22">
        <v>0</v>
      </c>
      <c r="CC426" s="22">
        <v>0</v>
      </c>
      <c r="CD426" s="22">
        <v>0</v>
      </c>
      <c r="CE426" s="22">
        <v>0</v>
      </c>
      <c r="CF426" s="22">
        <v>0</v>
      </c>
      <c r="CG426" s="22">
        <v>0</v>
      </c>
      <c r="CH426" s="22">
        <v>0</v>
      </c>
      <c r="CI426" s="22">
        <v>0</v>
      </c>
      <c r="CJ426" s="22">
        <v>0</v>
      </c>
      <c r="CK426" s="22">
        <v>0</v>
      </c>
      <c r="CL426" s="22">
        <v>0</v>
      </c>
      <c r="CM426" s="22">
        <v>0</v>
      </c>
      <c r="CN426" s="22">
        <v>0</v>
      </c>
      <c r="CO426" s="22">
        <v>0</v>
      </c>
      <c r="CP426" s="22">
        <v>0</v>
      </c>
      <c r="CQ426" s="22">
        <v>0</v>
      </c>
      <c r="CR426" s="22">
        <v>0</v>
      </c>
      <c r="CS426" s="22">
        <v>1239254.9510376416</v>
      </c>
      <c r="CT426" s="22">
        <v>0</v>
      </c>
      <c r="CU426" s="22">
        <v>0</v>
      </c>
      <c r="CV426" s="22">
        <v>0</v>
      </c>
      <c r="CW426" s="22">
        <v>0</v>
      </c>
      <c r="CX426" s="22">
        <v>0</v>
      </c>
      <c r="CY426" s="22">
        <v>0</v>
      </c>
      <c r="CZ426" s="22">
        <v>0</v>
      </c>
      <c r="DA426" s="22">
        <v>0</v>
      </c>
      <c r="DB426" s="22">
        <v>0</v>
      </c>
      <c r="DC426" s="22">
        <v>0</v>
      </c>
      <c r="DD426" s="22">
        <v>0</v>
      </c>
      <c r="DE426" s="22">
        <v>0</v>
      </c>
      <c r="DF426" s="22">
        <v>0</v>
      </c>
      <c r="DG426" s="22">
        <v>0</v>
      </c>
      <c r="DH426" s="22">
        <v>0</v>
      </c>
      <c r="DI426" s="22">
        <v>0</v>
      </c>
      <c r="DJ426" s="22">
        <v>0</v>
      </c>
      <c r="DK426" s="22">
        <v>0</v>
      </c>
      <c r="DL426" s="22">
        <v>195.97887894499581</v>
      </c>
      <c r="DM426" s="22">
        <v>0</v>
      </c>
      <c r="DN426" s="22">
        <v>0</v>
      </c>
      <c r="DO426" s="22">
        <v>0</v>
      </c>
      <c r="DP426" s="22">
        <v>0</v>
      </c>
      <c r="DQ426" s="22">
        <v>0</v>
      </c>
      <c r="DR426" s="22">
        <v>0</v>
      </c>
      <c r="DS426" s="22">
        <v>0</v>
      </c>
      <c r="DT426" s="22">
        <v>0</v>
      </c>
      <c r="DU426" s="22">
        <v>0</v>
      </c>
      <c r="DV426" s="22">
        <v>0</v>
      </c>
      <c r="DW426" s="22">
        <v>0</v>
      </c>
      <c r="DX426" s="315">
        <v>-7.9536472912877798E-4</v>
      </c>
      <c r="DY426" s="22">
        <v>0</v>
      </c>
      <c r="DZ426" s="22">
        <v>0</v>
      </c>
      <c r="EA426" s="22">
        <v>0</v>
      </c>
      <c r="EB426" s="22">
        <v>0</v>
      </c>
      <c r="EC426" s="22">
        <v>0</v>
      </c>
      <c r="ED426" s="22">
        <v>0</v>
      </c>
      <c r="EE426" s="22">
        <v>0</v>
      </c>
      <c r="EF426" s="22">
        <v>0</v>
      </c>
      <c r="EG426" s="22">
        <v>0</v>
      </c>
      <c r="EH426" s="22">
        <v>0</v>
      </c>
      <c r="EI426" s="22">
        <v>0</v>
      </c>
    </row>
    <row r="427" spans="1:139" x14ac:dyDescent="0.2">
      <c r="A427" s="76"/>
      <c r="B427" s="76" t="s">
        <v>234</v>
      </c>
      <c r="C427" s="101"/>
      <c r="D427" s="22">
        <v>0</v>
      </c>
      <c r="E427" s="22">
        <v>0</v>
      </c>
      <c r="F427" s="22">
        <v>0</v>
      </c>
      <c r="G427" s="22">
        <v>0</v>
      </c>
      <c r="H427" s="22">
        <v>0</v>
      </c>
      <c r="I427" s="22">
        <v>0</v>
      </c>
      <c r="J427" s="22">
        <v>0</v>
      </c>
      <c r="K427" s="22">
        <v>0</v>
      </c>
      <c r="L427" s="22">
        <v>0</v>
      </c>
      <c r="M427" s="22">
        <v>0</v>
      </c>
      <c r="N427" s="22">
        <v>0</v>
      </c>
      <c r="O427" s="22">
        <v>0</v>
      </c>
      <c r="P427" s="22">
        <v>0</v>
      </c>
      <c r="Q427" s="22">
        <v>0</v>
      </c>
      <c r="R427" s="22">
        <v>0</v>
      </c>
      <c r="S427" s="22">
        <v>0</v>
      </c>
      <c r="T427" s="22">
        <v>0</v>
      </c>
      <c r="U427" s="22">
        <v>0</v>
      </c>
      <c r="V427" s="22">
        <v>0</v>
      </c>
      <c r="W427" s="22">
        <v>0</v>
      </c>
      <c r="X427" s="22">
        <v>0</v>
      </c>
      <c r="Y427" s="22">
        <v>0</v>
      </c>
      <c r="Z427" s="22">
        <v>0</v>
      </c>
      <c r="AA427" s="22">
        <v>0</v>
      </c>
      <c r="AB427" s="22">
        <v>0</v>
      </c>
      <c r="AC427" s="22">
        <v>0</v>
      </c>
      <c r="AD427" s="22">
        <v>0</v>
      </c>
      <c r="AE427" s="22">
        <v>0</v>
      </c>
      <c r="AF427" s="22">
        <v>0</v>
      </c>
      <c r="AG427" s="22">
        <v>0</v>
      </c>
      <c r="AH427" s="22">
        <v>0</v>
      </c>
      <c r="AI427" s="22">
        <v>0</v>
      </c>
      <c r="AJ427" s="22">
        <v>0</v>
      </c>
      <c r="AK427" s="22">
        <v>0</v>
      </c>
      <c r="AL427" s="22">
        <v>0</v>
      </c>
      <c r="AM427" s="22">
        <v>0</v>
      </c>
      <c r="AN427" s="22">
        <v>0</v>
      </c>
      <c r="AO427" s="22">
        <v>0</v>
      </c>
      <c r="AP427" s="22">
        <v>0</v>
      </c>
      <c r="AQ427" s="22">
        <v>0</v>
      </c>
      <c r="AR427" s="22">
        <v>0</v>
      </c>
      <c r="AS427" s="22">
        <v>0</v>
      </c>
      <c r="AT427" s="22">
        <v>0</v>
      </c>
      <c r="AU427" s="22">
        <v>0</v>
      </c>
      <c r="AV427" s="22">
        <v>0</v>
      </c>
      <c r="AW427" s="22">
        <v>0</v>
      </c>
      <c r="AX427" s="22">
        <v>0</v>
      </c>
      <c r="AY427" s="22">
        <v>0</v>
      </c>
      <c r="AZ427" s="22">
        <v>0</v>
      </c>
      <c r="BA427" s="22">
        <v>0</v>
      </c>
      <c r="BB427" s="22">
        <v>0</v>
      </c>
      <c r="BC427" s="22">
        <v>0</v>
      </c>
      <c r="BD427" s="22">
        <v>0</v>
      </c>
      <c r="BE427" s="22">
        <v>0</v>
      </c>
      <c r="BF427" s="22">
        <v>0</v>
      </c>
      <c r="BG427" s="22">
        <v>0</v>
      </c>
      <c r="BH427" s="22">
        <v>0</v>
      </c>
      <c r="BI427" s="22">
        <v>0</v>
      </c>
      <c r="BJ427" s="22">
        <v>0</v>
      </c>
      <c r="BK427" s="22">
        <v>0</v>
      </c>
      <c r="BL427" s="22">
        <v>0</v>
      </c>
      <c r="BM427" s="22">
        <v>0</v>
      </c>
      <c r="BN427" s="22">
        <v>0</v>
      </c>
      <c r="BO427" s="22">
        <v>0</v>
      </c>
      <c r="BP427" s="22">
        <v>0</v>
      </c>
      <c r="BQ427" s="22">
        <v>0</v>
      </c>
      <c r="BR427" s="22">
        <v>0</v>
      </c>
      <c r="BS427" s="22">
        <v>0</v>
      </c>
      <c r="BT427" s="22">
        <v>0</v>
      </c>
      <c r="BU427" s="22">
        <v>0</v>
      </c>
      <c r="BV427" s="22">
        <v>0</v>
      </c>
      <c r="BW427" s="22">
        <v>0</v>
      </c>
      <c r="BX427" s="22">
        <v>0</v>
      </c>
      <c r="BY427" s="22">
        <v>0</v>
      </c>
      <c r="BZ427" s="22">
        <v>0</v>
      </c>
      <c r="CA427" s="22">
        <v>0</v>
      </c>
      <c r="CB427" s="22">
        <v>0</v>
      </c>
      <c r="CC427" s="22">
        <v>0</v>
      </c>
      <c r="CD427" s="22">
        <v>0</v>
      </c>
      <c r="CE427" s="22">
        <v>0</v>
      </c>
      <c r="CF427" s="22">
        <v>0</v>
      </c>
      <c r="CG427" s="22">
        <v>0</v>
      </c>
      <c r="CH427" s="22">
        <v>0</v>
      </c>
      <c r="CI427" s="22">
        <v>0</v>
      </c>
      <c r="CJ427" s="22">
        <v>0</v>
      </c>
      <c r="CK427" s="22">
        <v>0</v>
      </c>
      <c r="CL427" s="22">
        <v>0</v>
      </c>
      <c r="CM427" s="22">
        <v>0</v>
      </c>
      <c r="CN427" s="22">
        <v>0</v>
      </c>
      <c r="CO427" s="22">
        <v>0</v>
      </c>
      <c r="CP427" s="22">
        <v>0</v>
      </c>
      <c r="CQ427" s="22">
        <v>0</v>
      </c>
      <c r="CR427" s="22">
        <v>0</v>
      </c>
      <c r="CS427" s="22">
        <v>-9395.4618330061294</v>
      </c>
      <c r="CT427" s="22">
        <v>0</v>
      </c>
      <c r="CU427" s="22">
        <v>0</v>
      </c>
      <c r="CV427" s="22">
        <v>0</v>
      </c>
      <c r="CW427" s="22">
        <v>0</v>
      </c>
      <c r="CX427" s="22">
        <v>0</v>
      </c>
      <c r="CY427" s="22">
        <v>0</v>
      </c>
      <c r="CZ427" s="22">
        <v>0</v>
      </c>
      <c r="DA427" s="22">
        <v>0</v>
      </c>
      <c r="DB427" s="22">
        <v>0</v>
      </c>
      <c r="DC427" s="22">
        <v>0</v>
      </c>
      <c r="DD427" s="22">
        <v>0</v>
      </c>
      <c r="DE427" s="22">
        <v>0</v>
      </c>
      <c r="DF427" s="22">
        <v>0</v>
      </c>
      <c r="DG427" s="22">
        <v>0</v>
      </c>
      <c r="DH427" s="22">
        <v>0</v>
      </c>
      <c r="DI427" s="22">
        <v>0</v>
      </c>
      <c r="DJ427" s="22">
        <v>0</v>
      </c>
      <c r="DK427" s="22">
        <v>0</v>
      </c>
      <c r="DL427" s="22">
        <v>0</v>
      </c>
      <c r="DM427" s="22">
        <v>0</v>
      </c>
      <c r="DN427" s="22">
        <v>0</v>
      </c>
      <c r="DO427" s="22">
        <v>0</v>
      </c>
      <c r="DP427" s="22">
        <v>0</v>
      </c>
      <c r="DQ427" s="22">
        <v>0</v>
      </c>
      <c r="DR427" s="22">
        <v>0</v>
      </c>
      <c r="DS427" s="22">
        <v>0</v>
      </c>
      <c r="DT427" s="22">
        <v>0</v>
      </c>
      <c r="DU427" s="22">
        <v>0</v>
      </c>
      <c r="DV427" s="22">
        <v>0</v>
      </c>
      <c r="DW427" s="22">
        <v>0</v>
      </c>
      <c r="DX427" s="22">
        <v>0</v>
      </c>
      <c r="DY427" s="22">
        <v>0</v>
      </c>
      <c r="DZ427" s="22">
        <v>0</v>
      </c>
      <c r="EA427" s="22">
        <v>0</v>
      </c>
      <c r="EB427" s="22">
        <v>0</v>
      </c>
      <c r="EC427" s="22">
        <v>0</v>
      </c>
      <c r="ED427" s="22">
        <v>0</v>
      </c>
      <c r="EE427" s="22">
        <v>0</v>
      </c>
      <c r="EF427" s="22">
        <v>0</v>
      </c>
      <c r="EG427" s="22">
        <v>0</v>
      </c>
      <c r="EH427" s="22">
        <v>0</v>
      </c>
      <c r="EI427" s="22">
        <v>0</v>
      </c>
    </row>
    <row r="428" spans="1:139" x14ac:dyDescent="0.2">
      <c r="A428" s="76"/>
      <c r="B428" s="76" t="s">
        <v>151</v>
      </c>
      <c r="C428" s="101"/>
      <c r="D428" s="22">
        <v>0</v>
      </c>
      <c r="E428" s="22">
        <v>0</v>
      </c>
      <c r="F428" s="22">
        <v>0</v>
      </c>
      <c r="G428" s="22">
        <v>0</v>
      </c>
      <c r="H428" s="22">
        <v>0</v>
      </c>
      <c r="I428" s="22">
        <v>0</v>
      </c>
      <c r="J428" s="22">
        <v>0</v>
      </c>
      <c r="K428" s="22">
        <v>0</v>
      </c>
      <c r="L428" s="22">
        <v>0</v>
      </c>
      <c r="M428" s="22">
        <v>0</v>
      </c>
      <c r="N428" s="22">
        <v>0</v>
      </c>
      <c r="O428" s="22">
        <v>0</v>
      </c>
      <c r="P428" s="22">
        <v>0</v>
      </c>
      <c r="Q428" s="22">
        <v>0</v>
      </c>
      <c r="R428" s="22">
        <v>0</v>
      </c>
      <c r="S428" s="22">
        <v>0</v>
      </c>
      <c r="T428" s="22">
        <v>0</v>
      </c>
      <c r="U428" s="22">
        <v>0</v>
      </c>
      <c r="V428" s="22">
        <v>0</v>
      </c>
      <c r="W428" s="22">
        <v>0</v>
      </c>
      <c r="X428" s="22">
        <v>0</v>
      </c>
      <c r="Y428" s="22">
        <v>0</v>
      </c>
      <c r="Z428" s="22">
        <v>0</v>
      </c>
      <c r="AA428" s="22">
        <v>0</v>
      </c>
      <c r="AB428" s="22">
        <v>0</v>
      </c>
      <c r="AC428" s="22">
        <v>0</v>
      </c>
      <c r="AD428" s="22">
        <v>0</v>
      </c>
      <c r="AE428" s="22">
        <v>0</v>
      </c>
      <c r="AF428" s="22">
        <v>0</v>
      </c>
      <c r="AG428" s="22">
        <v>0</v>
      </c>
      <c r="AH428" s="22">
        <v>0</v>
      </c>
      <c r="AI428" s="22">
        <v>0</v>
      </c>
      <c r="AJ428" s="22">
        <v>0</v>
      </c>
      <c r="AK428" s="22">
        <v>0</v>
      </c>
      <c r="AL428" s="22">
        <v>0</v>
      </c>
      <c r="AM428" s="22">
        <v>0</v>
      </c>
      <c r="AN428" s="22">
        <v>0</v>
      </c>
      <c r="AO428" s="22">
        <v>0</v>
      </c>
      <c r="AP428" s="22">
        <v>0</v>
      </c>
      <c r="AQ428" s="22">
        <v>0</v>
      </c>
      <c r="AR428" s="22">
        <v>0</v>
      </c>
      <c r="AS428" s="22">
        <v>0</v>
      </c>
      <c r="AT428" s="22">
        <v>0</v>
      </c>
      <c r="AU428" s="22">
        <v>0</v>
      </c>
      <c r="AV428" s="22">
        <v>0</v>
      </c>
      <c r="AW428" s="22">
        <v>0</v>
      </c>
      <c r="AX428" s="22">
        <v>0</v>
      </c>
      <c r="AY428" s="22">
        <v>0</v>
      </c>
      <c r="AZ428" s="22">
        <v>0</v>
      </c>
      <c r="BA428" s="22">
        <v>0</v>
      </c>
      <c r="BB428" s="22">
        <v>0</v>
      </c>
      <c r="BC428" s="22">
        <v>0</v>
      </c>
      <c r="BD428" s="22">
        <v>0</v>
      </c>
      <c r="BE428" s="22">
        <v>0</v>
      </c>
      <c r="BF428" s="22">
        <v>0</v>
      </c>
      <c r="BG428" s="22">
        <v>0</v>
      </c>
      <c r="BH428" s="22">
        <v>0</v>
      </c>
      <c r="BI428" s="22">
        <v>0</v>
      </c>
      <c r="BJ428" s="22">
        <v>0</v>
      </c>
      <c r="BK428" s="22">
        <v>0</v>
      </c>
      <c r="BL428" s="22">
        <v>0</v>
      </c>
      <c r="BM428" s="22">
        <v>0</v>
      </c>
      <c r="BN428" s="22">
        <v>0</v>
      </c>
      <c r="BO428" s="22">
        <v>0</v>
      </c>
      <c r="BP428" s="22">
        <v>0</v>
      </c>
      <c r="BQ428" s="22">
        <v>0</v>
      </c>
      <c r="BR428" s="22">
        <v>0</v>
      </c>
      <c r="BS428" s="22">
        <v>0</v>
      </c>
      <c r="BT428" s="22">
        <v>0</v>
      </c>
      <c r="BU428" s="22">
        <v>0</v>
      </c>
      <c r="BV428" s="22">
        <v>0</v>
      </c>
      <c r="BW428" s="22">
        <v>0</v>
      </c>
      <c r="BX428" s="22">
        <v>0</v>
      </c>
      <c r="BY428" s="22">
        <v>0</v>
      </c>
      <c r="BZ428" s="22">
        <v>0</v>
      </c>
      <c r="CA428" s="22">
        <v>0</v>
      </c>
      <c r="CB428" s="22">
        <v>0</v>
      </c>
      <c r="CC428" s="22">
        <v>0</v>
      </c>
      <c r="CD428" s="22">
        <v>0</v>
      </c>
      <c r="CE428" s="22">
        <v>0</v>
      </c>
      <c r="CF428" s="22">
        <v>0</v>
      </c>
      <c r="CG428" s="22">
        <v>0</v>
      </c>
      <c r="CH428" s="22">
        <v>0</v>
      </c>
      <c r="CI428" s="22">
        <v>0</v>
      </c>
      <c r="CJ428" s="22">
        <v>0</v>
      </c>
      <c r="CK428" s="22">
        <v>0</v>
      </c>
      <c r="CL428" s="22">
        <v>0</v>
      </c>
      <c r="CM428" s="22">
        <v>0</v>
      </c>
      <c r="CN428" s="22">
        <v>0</v>
      </c>
      <c r="CO428" s="22">
        <v>0</v>
      </c>
      <c r="CP428" s="22">
        <v>0</v>
      </c>
      <c r="CQ428" s="22">
        <v>0</v>
      </c>
      <c r="CR428" s="22">
        <v>0</v>
      </c>
      <c r="CS428" s="22">
        <v>-19403.59</v>
      </c>
      <c r="CT428" s="22">
        <v>-20103.169999999998</v>
      </c>
      <c r="CU428" s="22">
        <v>-38109.269999999997</v>
      </c>
      <c r="CV428" s="22">
        <v>-36811.879999999997</v>
      </c>
      <c r="CW428" s="22">
        <v>-36908.800000000003</v>
      </c>
      <c r="CX428" s="22">
        <v>-31502.3</v>
      </c>
      <c r="CY428" s="22">
        <v>-34417.06</v>
      </c>
      <c r="CZ428" s="22">
        <v>-33781.08</v>
      </c>
      <c r="DA428" s="22">
        <v>-35420.519999999997</v>
      </c>
      <c r="DB428" s="22">
        <v>-34738.03</v>
      </c>
      <c r="DC428" s="22">
        <v>-37208.839999999997</v>
      </c>
      <c r="DD428" s="22">
        <v>-34180.74</v>
      </c>
      <c r="DE428" s="22">
        <v>-41519.019999999997</v>
      </c>
      <c r="DF428" s="22">
        <v>-29773.52</v>
      </c>
      <c r="DG428" s="22">
        <v>-41002.07</v>
      </c>
      <c r="DH428" s="22">
        <v>-41741.019999999997</v>
      </c>
      <c r="DI428" s="22">
        <v>-36116.35</v>
      </c>
      <c r="DJ428" s="22">
        <v>-37217.25</v>
      </c>
      <c r="DK428" s="22">
        <v>-37681.15</v>
      </c>
      <c r="DL428" s="22">
        <v>0</v>
      </c>
      <c r="DM428" s="22">
        <v>0</v>
      </c>
      <c r="DN428" s="22">
        <v>0</v>
      </c>
      <c r="DO428" s="22">
        <v>0</v>
      </c>
      <c r="DP428" s="22">
        <v>0</v>
      </c>
      <c r="DQ428" s="22">
        <v>0</v>
      </c>
      <c r="DR428" s="22">
        <v>0</v>
      </c>
      <c r="DS428" s="22">
        <v>0</v>
      </c>
      <c r="DT428" s="22">
        <v>0</v>
      </c>
      <c r="DU428" s="22">
        <v>0</v>
      </c>
      <c r="DV428" s="22">
        <v>0</v>
      </c>
      <c r="DW428" s="22">
        <v>0</v>
      </c>
      <c r="DX428" s="22">
        <v>0</v>
      </c>
      <c r="DY428" s="22">
        <v>0</v>
      </c>
      <c r="DZ428" s="22">
        <v>0</v>
      </c>
      <c r="EA428" s="22">
        <v>0</v>
      </c>
      <c r="EB428" s="22">
        <v>0</v>
      </c>
      <c r="EC428" s="22">
        <v>0</v>
      </c>
      <c r="ED428" s="22">
        <v>0</v>
      </c>
      <c r="EE428" s="22">
        <v>0</v>
      </c>
      <c r="EF428" s="22">
        <v>0</v>
      </c>
      <c r="EG428" s="22">
        <v>0</v>
      </c>
      <c r="EH428" s="315">
        <f>-'Amort Estimate'!I77</f>
        <v>0</v>
      </c>
      <c r="EI428" s="315">
        <f>-'Amort Estimate'!J77</f>
        <v>0</v>
      </c>
    </row>
    <row r="429" spans="1:139" x14ac:dyDescent="0.2">
      <c r="A429" s="76"/>
      <c r="B429" s="76" t="s">
        <v>152</v>
      </c>
      <c r="C429" s="101"/>
      <c r="D429" s="18">
        <f t="shared" ref="D429:AI429" si="2425">SUM(D425:D428)</f>
        <v>0</v>
      </c>
      <c r="E429" s="18">
        <f t="shared" si="2425"/>
        <v>0</v>
      </c>
      <c r="F429" s="18">
        <f t="shared" si="2425"/>
        <v>0</v>
      </c>
      <c r="G429" s="18">
        <f t="shared" si="2425"/>
        <v>0</v>
      </c>
      <c r="H429" s="18">
        <f t="shared" si="2425"/>
        <v>0</v>
      </c>
      <c r="I429" s="18">
        <f t="shared" si="2425"/>
        <v>0</v>
      </c>
      <c r="J429" s="18">
        <f t="shared" si="2425"/>
        <v>0</v>
      </c>
      <c r="K429" s="18">
        <f t="shared" si="2425"/>
        <v>0</v>
      </c>
      <c r="L429" s="18">
        <f t="shared" si="2425"/>
        <v>0</v>
      </c>
      <c r="M429" s="18">
        <f t="shared" si="2425"/>
        <v>0</v>
      </c>
      <c r="N429" s="18">
        <f t="shared" si="2425"/>
        <v>0</v>
      </c>
      <c r="O429" s="18">
        <f t="shared" si="2425"/>
        <v>0</v>
      </c>
      <c r="P429" s="18">
        <f t="shared" si="2425"/>
        <v>0</v>
      </c>
      <c r="Q429" s="18">
        <f t="shared" si="2425"/>
        <v>0</v>
      </c>
      <c r="R429" s="18">
        <f t="shared" si="2425"/>
        <v>0</v>
      </c>
      <c r="S429" s="18">
        <f t="shared" si="2425"/>
        <v>0</v>
      </c>
      <c r="T429" s="18">
        <f t="shared" si="2425"/>
        <v>0</v>
      </c>
      <c r="U429" s="18">
        <f t="shared" si="2425"/>
        <v>0</v>
      </c>
      <c r="V429" s="18">
        <f t="shared" si="2425"/>
        <v>0</v>
      </c>
      <c r="W429" s="18">
        <f t="shared" si="2425"/>
        <v>0</v>
      </c>
      <c r="X429" s="18">
        <f t="shared" si="2425"/>
        <v>0</v>
      </c>
      <c r="Y429" s="18">
        <f t="shared" si="2425"/>
        <v>0</v>
      </c>
      <c r="Z429" s="18">
        <f t="shared" si="2425"/>
        <v>0</v>
      </c>
      <c r="AA429" s="18">
        <f t="shared" si="2425"/>
        <v>0</v>
      </c>
      <c r="AB429" s="18">
        <f t="shared" si="2425"/>
        <v>0</v>
      </c>
      <c r="AC429" s="18">
        <f t="shared" si="2425"/>
        <v>0</v>
      </c>
      <c r="AD429" s="18">
        <f t="shared" si="2425"/>
        <v>0</v>
      </c>
      <c r="AE429" s="18">
        <f t="shared" si="2425"/>
        <v>0</v>
      </c>
      <c r="AF429" s="18">
        <f t="shared" si="2425"/>
        <v>0</v>
      </c>
      <c r="AG429" s="18">
        <f t="shared" si="2425"/>
        <v>0</v>
      </c>
      <c r="AH429" s="18">
        <f t="shared" si="2425"/>
        <v>0</v>
      </c>
      <c r="AI429" s="18">
        <f t="shared" si="2425"/>
        <v>0</v>
      </c>
      <c r="AJ429" s="18">
        <f t="shared" ref="AJ429:BO429" si="2426">SUM(AJ425:AJ428)</f>
        <v>0</v>
      </c>
      <c r="AK429" s="18">
        <f t="shared" si="2426"/>
        <v>0</v>
      </c>
      <c r="AL429" s="18">
        <f t="shared" si="2426"/>
        <v>0</v>
      </c>
      <c r="AM429" s="18">
        <f t="shared" si="2426"/>
        <v>0</v>
      </c>
      <c r="AN429" s="18">
        <f t="shared" si="2426"/>
        <v>0</v>
      </c>
      <c r="AO429" s="18">
        <f t="shared" si="2426"/>
        <v>0</v>
      </c>
      <c r="AP429" s="18">
        <f t="shared" si="2426"/>
        <v>0</v>
      </c>
      <c r="AQ429" s="18">
        <f t="shared" si="2426"/>
        <v>0</v>
      </c>
      <c r="AR429" s="18">
        <f t="shared" si="2426"/>
        <v>0</v>
      </c>
      <c r="AS429" s="18">
        <f t="shared" si="2426"/>
        <v>0</v>
      </c>
      <c r="AT429" s="18">
        <f t="shared" si="2426"/>
        <v>0</v>
      </c>
      <c r="AU429" s="18">
        <f t="shared" si="2426"/>
        <v>0</v>
      </c>
      <c r="AV429" s="18">
        <f t="shared" si="2426"/>
        <v>0</v>
      </c>
      <c r="AW429" s="18">
        <f t="shared" si="2426"/>
        <v>0</v>
      </c>
      <c r="AX429" s="18">
        <f t="shared" si="2426"/>
        <v>0</v>
      </c>
      <c r="AY429" s="18">
        <f t="shared" si="2426"/>
        <v>0</v>
      </c>
      <c r="AZ429" s="18">
        <f t="shared" si="2426"/>
        <v>0</v>
      </c>
      <c r="BA429" s="18">
        <f t="shared" si="2426"/>
        <v>0</v>
      </c>
      <c r="BB429" s="18">
        <f t="shared" si="2426"/>
        <v>0</v>
      </c>
      <c r="BC429" s="18">
        <f t="shared" si="2426"/>
        <v>0</v>
      </c>
      <c r="BD429" s="18">
        <f t="shared" si="2426"/>
        <v>0</v>
      </c>
      <c r="BE429" s="18">
        <f t="shared" si="2426"/>
        <v>0</v>
      </c>
      <c r="BF429" s="18">
        <f t="shared" si="2426"/>
        <v>0</v>
      </c>
      <c r="BG429" s="18">
        <f t="shared" si="2426"/>
        <v>0</v>
      </c>
      <c r="BH429" s="18">
        <f t="shared" si="2426"/>
        <v>0</v>
      </c>
      <c r="BI429" s="18">
        <f t="shared" si="2426"/>
        <v>0</v>
      </c>
      <c r="BJ429" s="18">
        <f t="shared" si="2426"/>
        <v>0</v>
      </c>
      <c r="BK429" s="18">
        <f t="shared" si="2426"/>
        <v>0</v>
      </c>
      <c r="BL429" s="18">
        <f t="shared" si="2426"/>
        <v>0</v>
      </c>
      <c r="BM429" s="18">
        <f t="shared" si="2426"/>
        <v>0</v>
      </c>
      <c r="BN429" s="18">
        <f t="shared" si="2426"/>
        <v>0</v>
      </c>
      <c r="BO429" s="18">
        <f t="shared" si="2426"/>
        <v>0</v>
      </c>
      <c r="BP429" s="18">
        <f t="shared" ref="BP429:DS429" si="2427">SUM(BP425:BP428)</f>
        <v>0</v>
      </c>
      <c r="BQ429" s="18">
        <f t="shared" si="2427"/>
        <v>0</v>
      </c>
      <c r="BR429" s="18">
        <f t="shared" si="2427"/>
        <v>0</v>
      </c>
      <c r="BS429" s="18">
        <f t="shared" si="2427"/>
        <v>0</v>
      </c>
      <c r="BT429" s="18">
        <f t="shared" si="2427"/>
        <v>0</v>
      </c>
      <c r="BU429" s="18">
        <f t="shared" si="2427"/>
        <v>0</v>
      </c>
      <c r="BV429" s="18">
        <f t="shared" si="2427"/>
        <v>0</v>
      </c>
      <c r="BW429" s="18">
        <f t="shared" si="2427"/>
        <v>0</v>
      </c>
      <c r="BX429" s="18">
        <f t="shared" si="2427"/>
        <v>0</v>
      </c>
      <c r="BY429" s="18">
        <f t="shared" si="2427"/>
        <v>0</v>
      </c>
      <c r="BZ429" s="18">
        <f t="shared" si="2427"/>
        <v>0</v>
      </c>
      <c r="CA429" s="18">
        <f t="shared" si="2427"/>
        <v>0</v>
      </c>
      <c r="CB429" s="18">
        <f t="shared" si="2427"/>
        <v>0</v>
      </c>
      <c r="CC429" s="18">
        <f t="shared" si="2427"/>
        <v>0</v>
      </c>
      <c r="CD429" s="18">
        <f t="shared" si="2427"/>
        <v>0</v>
      </c>
      <c r="CE429" s="18">
        <f t="shared" si="2427"/>
        <v>0</v>
      </c>
      <c r="CF429" s="18">
        <f t="shared" si="2427"/>
        <v>0</v>
      </c>
      <c r="CG429" s="18">
        <f t="shared" si="2427"/>
        <v>0</v>
      </c>
      <c r="CH429" s="18">
        <f t="shared" si="2427"/>
        <v>0</v>
      </c>
      <c r="CI429" s="18">
        <f t="shared" si="2427"/>
        <v>0</v>
      </c>
      <c r="CJ429" s="18">
        <f t="shared" ref="CJ429:CU429" si="2428">SUM(CJ425:CJ428)</f>
        <v>0</v>
      </c>
      <c r="CK429" s="18">
        <f t="shared" si="2428"/>
        <v>0</v>
      </c>
      <c r="CL429" s="18">
        <f t="shared" si="2428"/>
        <v>0</v>
      </c>
      <c r="CM429" s="18">
        <f t="shared" si="2428"/>
        <v>0</v>
      </c>
      <c r="CN429" s="18">
        <f t="shared" si="2428"/>
        <v>0</v>
      </c>
      <c r="CO429" s="18">
        <f t="shared" si="2428"/>
        <v>0</v>
      </c>
      <c r="CP429" s="18">
        <f t="shared" si="2428"/>
        <v>0</v>
      </c>
      <c r="CQ429" s="18">
        <f t="shared" si="2428"/>
        <v>0</v>
      </c>
      <c r="CR429" s="18">
        <f t="shared" si="2428"/>
        <v>0</v>
      </c>
      <c r="CS429" s="18">
        <f t="shared" si="2428"/>
        <v>1210455.8992046353</v>
      </c>
      <c r="CT429" s="18">
        <f t="shared" si="2428"/>
        <v>-20103.169999999998</v>
      </c>
      <c r="CU429" s="18">
        <f t="shared" si="2428"/>
        <v>-38109.269999999997</v>
      </c>
      <c r="CV429" s="18">
        <f t="shared" ref="CV429:DH429" si="2429">SUM(CV425:CV428)</f>
        <v>-36811.879999999997</v>
      </c>
      <c r="CW429" s="18">
        <f t="shared" si="2429"/>
        <v>-36908.800000000003</v>
      </c>
      <c r="CX429" s="18">
        <f t="shared" si="2429"/>
        <v>-31502.3</v>
      </c>
      <c r="CY429" s="18">
        <f t="shared" si="2429"/>
        <v>-34417.06</v>
      </c>
      <c r="CZ429" s="18">
        <f t="shared" si="2429"/>
        <v>-33781.08</v>
      </c>
      <c r="DA429" s="18">
        <f t="shared" si="2429"/>
        <v>-35420.519999999997</v>
      </c>
      <c r="DB429" s="18">
        <f t="shared" si="2429"/>
        <v>-34738.03</v>
      </c>
      <c r="DC429" s="18">
        <f t="shared" si="2429"/>
        <v>-37208.839999999997</v>
      </c>
      <c r="DD429" s="18">
        <f t="shared" si="2429"/>
        <v>-34180.74</v>
      </c>
      <c r="DE429" s="18">
        <f t="shared" si="2429"/>
        <v>-41519.019999999997</v>
      </c>
      <c r="DF429" s="18">
        <f t="shared" si="2429"/>
        <v>-29773.52</v>
      </c>
      <c r="DG429" s="18">
        <f t="shared" si="2429"/>
        <v>-41002.07</v>
      </c>
      <c r="DH429" s="18">
        <f t="shared" si="2429"/>
        <v>-41741.019999999997</v>
      </c>
      <c r="DI429" s="18">
        <f t="shared" si="2427"/>
        <v>-36116.35</v>
      </c>
      <c r="DJ429" s="18">
        <f t="shared" si="2427"/>
        <v>-37217.25</v>
      </c>
      <c r="DK429" s="18">
        <f t="shared" si="2427"/>
        <v>-37681.15</v>
      </c>
      <c r="DL429" s="18">
        <f t="shared" si="2427"/>
        <v>-572223.83000000007</v>
      </c>
      <c r="DM429" s="18">
        <f t="shared" si="2427"/>
        <v>0</v>
      </c>
      <c r="DN429" s="18">
        <f t="shared" si="2427"/>
        <v>0</v>
      </c>
      <c r="DO429" s="18">
        <f t="shared" si="2427"/>
        <v>0</v>
      </c>
      <c r="DP429" s="18">
        <f t="shared" si="2427"/>
        <v>0</v>
      </c>
      <c r="DQ429" s="18">
        <f t="shared" si="2427"/>
        <v>0</v>
      </c>
      <c r="DR429" s="18">
        <f t="shared" si="2427"/>
        <v>0</v>
      </c>
      <c r="DS429" s="18">
        <f t="shared" si="2427"/>
        <v>0</v>
      </c>
      <c r="DT429" s="18">
        <f t="shared" ref="DT429:DW429" si="2430">SUM(DT425:DT428)</f>
        <v>0</v>
      </c>
      <c r="DU429" s="18">
        <f t="shared" si="2430"/>
        <v>0</v>
      </c>
      <c r="DV429" s="18">
        <f t="shared" si="2430"/>
        <v>0</v>
      </c>
      <c r="DW429" s="18">
        <f t="shared" si="2430"/>
        <v>0</v>
      </c>
      <c r="DX429" s="18">
        <f t="shared" ref="DX429:EG429" si="2431">SUM(DX425:DX428)</f>
        <v>0</v>
      </c>
      <c r="DY429" s="18">
        <f t="shared" si="2431"/>
        <v>0</v>
      </c>
      <c r="DZ429" s="18">
        <f t="shared" si="2431"/>
        <v>0</v>
      </c>
      <c r="EA429" s="18">
        <f t="shared" si="2431"/>
        <v>0</v>
      </c>
      <c r="EB429" s="18">
        <f t="shared" si="2431"/>
        <v>0</v>
      </c>
      <c r="EC429" s="18">
        <f t="shared" si="2431"/>
        <v>0</v>
      </c>
      <c r="ED429" s="18">
        <f t="shared" si="2431"/>
        <v>0</v>
      </c>
      <c r="EE429" s="18">
        <f t="shared" si="2431"/>
        <v>0</v>
      </c>
      <c r="EF429" s="18">
        <f t="shared" si="2431"/>
        <v>0</v>
      </c>
      <c r="EG429" s="18">
        <f t="shared" si="2431"/>
        <v>0</v>
      </c>
      <c r="EH429" s="18">
        <f t="shared" ref="EH429:EI429" si="2432">SUM(EH425:EH428)</f>
        <v>0</v>
      </c>
      <c r="EI429" s="18">
        <f t="shared" si="2432"/>
        <v>0</v>
      </c>
    </row>
    <row r="430" spans="1:139" x14ac:dyDescent="0.2">
      <c r="A430" s="76"/>
      <c r="B430" s="76" t="s">
        <v>153</v>
      </c>
      <c r="C430" s="101"/>
      <c r="D430" s="94">
        <f t="shared" ref="D430:AI430" si="2433">D424+D429</f>
        <v>0</v>
      </c>
      <c r="E430" s="94">
        <f t="shared" si="2433"/>
        <v>0</v>
      </c>
      <c r="F430" s="94">
        <f t="shared" si="2433"/>
        <v>0</v>
      </c>
      <c r="G430" s="94">
        <f t="shared" si="2433"/>
        <v>0</v>
      </c>
      <c r="H430" s="94">
        <f t="shared" si="2433"/>
        <v>0</v>
      </c>
      <c r="I430" s="94">
        <f t="shared" si="2433"/>
        <v>0</v>
      </c>
      <c r="J430" s="94">
        <f t="shared" si="2433"/>
        <v>0</v>
      </c>
      <c r="K430" s="94">
        <f t="shared" si="2433"/>
        <v>0</v>
      </c>
      <c r="L430" s="94">
        <f t="shared" si="2433"/>
        <v>0</v>
      </c>
      <c r="M430" s="94">
        <f t="shared" si="2433"/>
        <v>0</v>
      </c>
      <c r="N430" s="94">
        <f t="shared" si="2433"/>
        <v>0</v>
      </c>
      <c r="O430" s="94">
        <f t="shared" si="2433"/>
        <v>0</v>
      </c>
      <c r="P430" s="94">
        <f t="shared" si="2433"/>
        <v>0</v>
      </c>
      <c r="Q430" s="94">
        <f t="shared" si="2433"/>
        <v>0</v>
      </c>
      <c r="R430" s="94">
        <f t="shared" si="2433"/>
        <v>0</v>
      </c>
      <c r="S430" s="94">
        <f t="shared" si="2433"/>
        <v>0</v>
      </c>
      <c r="T430" s="94">
        <f t="shared" si="2433"/>
        <v>0</v>
      </c>
      <c r="U430" s="94">
        <f t="shared" si="2433"/>
        <v>0</v>
      </c>
      <c r="V430" s="94">
        <f t="shared" si="2433"/>
        <v>0</v>
      </c>
      <c r="W430" s="94">
        <f t="shared" si="2433"/>
        <v>0</v>
      </c>
      <c r="X430" s="94">
        <f t="shared" si="2433"/>
        <v>0</v>
      </c>
      <c r="Y430" s="94">
        <f t="shared" si="2433"/>
        <v>0</v>
      </c>
      <c r="Z430" s="94">
        <f t="shared" si="2433"/>
        <v>0</v>
      </c>
      <c r="AA430" s="94">
        <f t="shared" si="2433"/>
        <v>0</v>
      </c>
      <c r="AB430" s="94">
        <f t="shared" si="2433"/>
        <v>0</v>
      </c>
      <c r="AC430" s="94">
        <f t="shared" si="2433"/>
        <v>0</v>
      </c>
      <c r="AD430" s="94">
        <f t="shared" si="2433"/>
        <v>0</v>
      </c>
      <c r="AE430" s="94">
        <f t="shared" si="2433"/>
        <v>0</v>
      </c>
      <c r="AF430" s="94">
        <f t="shared" si="2433"/>
        <v>0</v>
      </c>
      <c r="AG430" s="94">
        <f t="shared" si="2433"/>
        <v>0</v>
      </c>
      <c r="AH430" s="94">
        <f t="shared" si="2433"/>
        <v>0</v>
      </c>
      <c r="AI430" s="94">
        <f t="shared" si="2433"/>
        <v>0</v>
      </c>
      <c r="AJ430" s="94">
        <f t="shared" ref="AJ430:BO430" si="2434">AJ424+AJ429</f>
        <v>0</v>
      </c>
      <c r="AK430" s="94">
        <f t="shared" si="2434"/>
        <v>0</v>
      </c>
      <c r="AL430" s="94">
        <f t="shared" si="2434"/>
        <v>0</v>
      </c>
      <c r="AM430" s="94">
        <f t="shared" si="2434"/>
        <v>0</v>
      </c>
      <c r="AN430" s="94">
        <f t="shared" si="2434"/>
        <v>0</v>
      </c>
      <c r="AO430" s="94">
        <f t="shared" si="2434"/>
        <v>0</v>
      </c>
      <c r="AP430" s="94">
        <f t="shared" si="2434"/>
        <v>0</v>
      </c>
      <c r="AQ430" s="94">
        <f t="shared" si="2434"/>
        <v>0</v>
      </c>
      <c r="AR430" s="94">
        <f t="shared" si="2434"/>
        <v>0</v>
      </c>
      <c r="AS430" s="94">
        <f t="shared" si="2434"/>
        <v>0</v>
      </c>
      <c r="AT430" s="94">
        <f t="shared" si="2434"/>
        <v>0</v>
      </c>
      <c r="AU430" s="94">
        <f t="shared" si="2434"/>
        <v>0</v>
      </c>
      <c r="AV430" s="94">
        <f t="shared" si="2434"/>
        <v>0</v>
      </c>
      <c r="AW430" s="94">
        <f t="shared" si="2434"/>
        <v>0</v>
      </c>
      <c r="AX430" s="94">
        <f t="shared" si="2434"/>
        <v>0</v>
      </c>
      <c r="AY430" s="94">
        <f t="shared" si="2434"/>
        <v>0</v>
      </c>
      <c r="AZ430" s="94">
        <f t="shared" si="2434"/>
        <v>0</v>
      </c>
      <c r="BA430" s="94">
        <f t="shared" si="2434"/>
        <v>0</v>
      </c>
      <c r="BB430" s="94">
        <f t="shared" si="2434"/>
        <v>0</v>
      </c>
      <c r="BC430" s="94">
        <f t="shared" si="2434"/>
        <v>0</v>
      </c>
      <c r="BD430" s="94">
        <f t="shared" si="2434"/>
        <v>0</v>
      </c>
      <c r="BE430" s="94">
        <f t="shared" si="2434"/>
        <v>0</v>
      </c>
      <c r="BF430" s="94">
        <f t="shared" si="2434"/>
        <v>0</v>
      </c>
      <c r="BG430" s="94">
        <f t="shared" si="2434"/>
        <v>0</v>
      </c>
      <c r="BH430" s="94">
        <f t="shared" si="2434"/>
        <v>0</v>
      </c>
      <c r="BI430" s="94">
        <f t="shared" si="2434"/>
        <v>0</v>
      </c>
      <c r="BJ430" s="94">
        <f t="shared" si="2434"/>
        <v>0</v>
      </c>
      <c r="BK430" s="94">
        <f t="shared" si="2434"/>
        <v>0</v>
      </c>
      <c r="BL430" s="94">
        <f t="shared" si="2434"/>
        <v>0</v>
      </c>
      <c r="BM430" s="94">
        <f t="shared" si="2434"/>
        <v>0</v>
      </c>
      <c r="BN430" s="94">
        <f t="shared" si="2434"/>
        <v>0</v>
      </c>
      <c r="BO430" s="94">
        <f t="shared" si="2434"/>
        <v>0</v>
      </c>
      <c r="BP430" s="94">
        <f t="shared" ref="BP430:DS430" si="2435">BP424+BP429</f>
        <v>0</v>
      </c>
      <c r="BQ430" s="94">
        <f t="shared" si="2435"/>
        <v>0</v>
      </c>
      <c r="BR430" s="94">
        <f t="shared" si="2435"/>
        <v>0</v>
      </c>
      <c r="BS430" s="94">
        <f t="shared" si="2435"/>
        <v>0</v>
      </c>
      <c r="BT430" s="94">
        <f t="shared" si="2435"/>
        <v>0</v>
      </c>
      <c r="BU430" s="94">
        <f t="shared" si="2435"/>
        <v>0</v>
      </c>
      <c r="BV430" s="94">
        <f t="shared" si="2435"/>
        <v>0</v>
      </c>
      <c r="BW430" s="94">
        <f t="shared" si="2435"/>
        <v>0</v>
      </c>
      <c r="BX430" s="94">
        <f t="shared" si="2435"/>
        <v>0</v>
      </c>
      <c r="BY430" s="94">
        <f t="shared" si="2435"/>
        <v>0</v>
      </c>
      <c r="BZ430" s="94">
        <f t="shared" si="2435"/>
        <v>0</v>
      </c>
      <c r="CA430" s="94">
        <f t="shared" si="2435"/>
        <v>0</v>
      </c>
      <c r="CB430" s="94">
        <f t="shared" si="2435"/>
        <v>0</v>
      </c>
      <c r="CC430" s="94">
        <f t="shared" si="2435"/>
        <v>0</v>
      </c>
      <c r="CD430" s="94">
        <f t="shared" si="2435"/>
        <v>0</v>
      </c>
      <c r="CE430" s="94">
        <f t="shared" si="2435"/>
        <v>0</v>
      </c>
      <c r="CF430" s="94">
        <f t="shared" si="2435"/>
        <v>0</v>
      </c>
      <c r="CG430" s="94">
        <f t="shared" si="2435"/>
        <v>0</v>
      </c>
      <c r="CH430" s="94">
        <f t="shared" si="2435"/>
        <v>0</v>
      </c>
      <c r="CI430" s="94">
        <f t="shared" si="2435"/>
        <v>0</v>
      </c>
      <c r="CJ430" s="94">
        <f t="shared" ref="CJ430:CU430" si="2436">CJ424+CJ429</f>
        <v>0</v>
      </c>
      <c r="CK430" s="94">
        <f t="shared" si="2436"/>
        <v>0</v>
      </c>
      <c r="CL430" s="94">
        <f t="shared" si="2436"/>
        <v>0</v>
      </c>
      <c r="CM430" s="94">
        <f t="shared" si="2436"/>
        <v>0</v>
      </c>
      <c r="CN430" s="94">
        <f t="shared" si="2436"/>
        <v>0</v>
      </c>
      <c r="CO430" s="94">
        <f t="shared" si="2436"/>
        <v>0</v>
      </c>
      <c r="CP430" s="94">
        <f t="shared" si="2436"/>
        <v>0</v>
      </c>
      <c r="CQ430" s="94">
        <f t="shared" si="2436"/>
        <v>0</v>
      </c>
      <c r="CR430" s="94">
        <f t="shared" si="2436"/>
        <v>0</v>
      </c>
      <c r="CS430" s="94">
        <f t="shared" si="2436"/>
        <v>1210455.8992046353</v>
      </c>
      <c r="CT430" s="94">
        <f t="shared" si="2436"/>
        <v>1190352.7292046354</v>
      </c>
      <c r="CU430" s="94">
        <f t="shared" si="2436"/>
        <v>1152243.4592046354</v>
      </c>
      <c r="CV430" s="94">
        <f t="shared" ref="CV430:DH430" si="2437">CV424+CV429</f>
        <v>1115431.5792046355</v>
      </c>
      <c r="CW430" s="94">
        <f t="shared" si="2437"/>
        <v>1078522.7792046354</v>
      </c>
      <c r="CX430" s="94">
        <f t="shared" si="2437"/>
        <v>1047020.4792046354</v>
      </c>
      <c r="CY430" s="94">
        <f t="shared" si="2437"/>
        <v>1012603.4192046353</v>
      </c>
      <c r="CZ430" s="94">
        <f t="shared" si="2437"/>
        <v>978822.33920463535</v>
      </c>
      <c r="DA430" s="94">
        <f t="shared" si="2437"/>
        <v>943401.81920463534</v>
      </c>
      <c r="DB430" s="94">
        <f t="shared" si="2437"/>
        <v>908663.78920463531</v>
      </c>
      <c r="DC430" s="94">
        <f t="shared" si="2437"/>
        <v>871454.94920463534</v>
      </c>
      <c r="DD430" s="94">
        <f t="shared" si="2437"/>
        <v>837274.20920463535</v>
      </c>
      <c r="DE430" s="94">
        <f t="shared" si="2437"/>
        <v>795755.18920463533</v>
      </c>
      <c r="DF430" s="94">
        <f t="shared" si="2437"/>
        <v>765981.66920463531</v>
      </c>
      <c r="DG430" s="94">
        <f t="shared" si="2437"/>
        <v>724979.59920463536</v>
      </c>
      <c r="DH430" s="94">
        <f t="shared" si="2437"/>
        <v>683238.57920463535</v>
      </c>
      <c r="DI430" s="94">
        <f t="shared" si="2435"/>
        <v>647122.22920463537</v>
      </c>
      <c r="DJ430" s="94">
        <f t="shared" si="2435"/>
        <v>609904.97920463537</v>
      </c>
      <c r="DK430" s="94">
        <f t="shared" si="2435"/>
        <v>572223.82920463535</v>
      </c>
      <c r="DL430" s="94">
        <f t="shared" si="2435"/>
        <v>-7.9536472912877798E-4</v>
      </c>
      <c r="DM430" s="94">
        <f t="shared" si="2435"/>
        <v>-7.9536472912877798E-4</v>
      </c>
      <c r="DN430" s="94">
        <f t="shared" si="2435"/>
        <v>-7.9536472912877798E-4</v>
      </c>
      <c r="DO430" s="94">
        <f t="shared" si="2435"/>
        <v>-7.9536472912877798E-4</v>
      </c>
      <c r="DP430" s="94">
        <f t="shared" si="2435"/>
        <v>-7.9536472912877798E-4</v>
      </c>
      <c r="DQ430" s="94">
        <f t="shared" si="2435"/>
        <v>-7.9536472912877798E-4</v>
      </c>
      <c r="DR430" s="94">
        <f t="shared" si="2435"/>
        <v>-7.9536472912877798E-4</v>
      </c>
      <c r="DS430" s="94">
        <f t="shared" si="2435"/>
        <v>-7.9536472912877798E-4</v>
      </c>
      <c r="DT430" s="94">
        <f t="shared" ref="DT430:DW430" si="2438">DT424+DT429</f>
        <v>-7.9536472912877798E-4</v>
      </c>
      <c r="DU430" s="94">
        <f t="shared" si="2438"/>
        <v>-7.9536472912877798E-4</v>
      </c>
      <c r="DV430" s="94">
        <f t="shared" si="2438"/>
        <v>-7.9536472912877798E-4</v>
      </c>
      <c r="DW430" s="94">
        <f t="shared" si="2438"/>
        <v>-7.9536472912877798E-4</v>
      </c>
      <c r="DX430" s="94">
        <f t="shared" ref="DX430:EG430" si="2439">DX424+DX429</f>
        <v>-7.9536472912877798E-4</v>
      </c>
      <c r="DY430" s="94">
        <f t="shared" si="2439"/>
        <v>-7.9536472912877798E-4</v>
      </c>
      <c r="DZ430" s="94">
        <f t="shared" si="2439"/>
        <v>-7.9536472912877798E-4</v>
      </c>
      <c r="EA430" s="94">
        <f t="shared" si="2439"/>
        <v>-7.9536472912877798E-4</v>
      </c>
      <c r="EB430" s="94">
        <f t="shared" si="2439"/>
        <v>-7.9536472912877798E-4</v>
      </c>
      <c r="EC430" s="94">
        <f t="shared" si="2439"/>
        <v>-7.9536472912877798E-4</v>
      </c>
      <c r="ED430" s="94">
        <f t="shared" si="2439"/>
        <v>-7.9536472912877798E-4</v>
      </c>
      <c r="EE430" s="94">
        <f t="shared" si="2439"/>
        <v>-7.9536472912877798E-4</v>
      </c>
      <c r="EF430" s="94">
        <f t="shared" si="2439"/>
        <v>-7.9536472912877798E-4</v>
      </c>
      <c r="EG430" s="94">
        <f t="shared" si="2439"/>
        <v>-7.9536472912877798E-4</v>
      </c>
      <c r="EH430" s="94">
        <f t="shared" ref="EH430:EI430" si="2440">EH424+EH429</f>
        <v>-7.9536472912877798E-4</v>
      </c>
      <c r="EI430" s="94">
        <f t="shared" si="2440"/>
        <v>-7.9536472912877798E-4</v>
      </c>
    </row>
    <row r="431" spans="1:139" x14ac:dyDescent="0.2">
      <c r="C431" s="101"/>
      <c r="D431" s="94"/>
      <c r="E431" s="94"/>
      <c r="F431" s="94"/>
      <c r="G431" s="94"/>
      <c r="H431" s="94"/>
      <c r="I431" s="94"/>
      <c r="J431" s="94"/>
      <c r="K431" s="94"/>
      <c r="L431" s="9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c r="AO431" s="94"/>
      <c r="AP431" s="94"/>
      <c r="AQ431" s="94"/>
      <c r="AR431" s="94"/>
      <c r="AS431" s="94"/>
      <c r="AT431" s="94"/>
      <c r="AU431" s="94"/>
      <c r="AV431" s="94"/>
      <c r="AW431" s="94"/>
      <c r="AX431" s="94"/>
      <c r="AY431" s="94"/>
      <c r="AZ431" s="94"/>
      <c r="BA431" s="94"/>
      <c r="BB431" s="94"/>
      <c r="BC431" s="94"/>
      <c r="BD431" s="94"/>
      <c r="BE431" s="94"/>
      <c r="BF431" s="94"/>
      <c r="BG431" s="94"/>
      <c r="BH431" s="94"/>
      <c r="BI431" s="94"/>
      <c r="BJ431" s="94"/>
      <c r="BK431" s="94"/>
      <c r="BL431" s="94"/>
      <c r="BM431" s="94"/>
      <c r="BN431" s="94"/>
      <c r="BO431" s="94"/>
      <c r="BP431" s="94"/>
      <c r="BQ431" s="94"/>
      <c r="BR431" s="94"/>
      <c r="BS431" s="94"/>
      <c r="BT431" s="94"/>
      <c r="BU431" s="94"/>
      <c r="BV431" s="94"/>
      <c r="BW431" s="94"/>
      <c r="BX431" s="94"/>
      <c r="BY431" s="94"/>
      <c r="BZ431" s="94"/>
      <c r="CA431" s="94"/>
      <c r="CB431" s="94"/>
      <c r="CC431" s="94"/>
      <c r="CD431" s="94"/>
      <c r="CE431" s="94"/>
      <c r="CF431" s="94"/>
      <c r="CG431" s="94"/>
      <c r="CH431" s="91"/>
      <c r="CI431" s="91"/>
      <c r="CJ431" s="91"/>
      <c r="CK431" s="91"/>
      <c r="CL431" s="91"/>
      <c r="CM431" s="91"/>
      <c r="CN431" s="91"/>
      <c r="CO431" s="91"/>
      <c r="CP431" s="91"/>
      <c r="CQ431" s="91"/>
      <c r="CR431" s="91"/>
      <c r="CS431" s="91"/>
      <c r="CT431" s="91"/>
      <c r="CU431" s="91"/>
      <c r="CV431" s="91"/>
      <c r="CW431" s="91"/>
      <c r="CX431" s="91"/>
      <c r="CY431" s="91"/>
      <c r="CZ431" s="91"/>
      <c r="DA431" s="91"/>
      <c r="DB431" s="91"/>
      <c r="DC431" s="91"/>
      <c r="DD431" s="91"/>
      <c r="DE431" s="91"/>
      <c r="DF431" s="91"/>
      <c r="DG431" s="91"/>
      <c r="DH431" s="91"/>
      <c r="DI431" s="91"/>
      <c r="DJ431" s="91"/>
      <c r="DK431" s="91"/>
      <c r="DL431" s="91"/>
      <c r="DM431" s="91"/>
      <c r="DN431" s="91"/>
      <c r="DO431" s="91"/>
      <c r="DP431" s="91"/>
      <c r="DQ431" s="91"/>
      <c r="DR431" s="91"/>
      <c r="DS431" s="91"/>
      <c r="DT431" s="91"/>
      <c r="DU431" s="91"/>
      <c r="DV431" s="91"/>
      <c r="DW431" s="91"/>
      <c r="DX431" s="91"/>
      <c r="DY431" s="91"/>
      <c r="DZ431" s="91"/>
      <c r="EA431" s="91"/>
      <c r="EB431" s="91"/>
      <c r="EC431" s="91"/>
      <c r="ED431" s="91"/>
      <c r="EE431" s="91"/>
      <c r="EF431" s="91"/>
      <c r="EG431" s="91"/>
      <c r="EH431" s="91"/>
      <c r="EI431" s="91"/>
    </row>
    <row r="432" spans="1:139" ht="10.5" x14ac:dyDescent="0.25">
      <c r="A432" s="79" t="s">
        <v>254</v>
      </c>
      <c r="B432" s="76"/>
      <c r="C432" s="78">
        <v>18239451</v>
      </c>
      <c r="DV432" s="92"/>
      <c r="DW432" s="92"/>
      <c r="DX432" s="92"/>
      <c r="DY432" s="92"/>
      <c r="DZ432" s="92"/>
      <c r="EA432" s="92"/>
      <c r="EB432" s="92"/>
      <c r="EC432" s="92"/>
      <c r="ED432" s="92"/>
      <c r="EE432" s="92"/>
      <c r="EF432" s="92"/>
      <c r="EG432" s="92"/>
      <c r="EH432" s="92"/>
      <c r="EI432" s="92"/>
    </row>
    <row r="433" spans="1:139" x14ac:dyDescent="0.2">
      <c r="A433" s="76"/>
      <c r="B433" s="76" t="s">
        <v>149</v>
      </c>
      <c r="C433" s="78">
        <v>25401071</v>
      </c>
      <c r="D433" s="94">
        <v>0</v>
      </c>
      <c r="E433" s="94">
        <f t="shared" ref="E433:AJ433" si="2441">D439</f>
        <v>0</v>
      </c>
      <c r="F433" s="94">
        <f t="shared" si="2441"/>
        <v>0</v>
      </c>
      <c r="G433" s="94">
        <f t="shared" si="2441"/>
        <v>0</v>
      </c>
      <c r="H433" s="94">
        <f t="shared" si="2441"/>
        <v>0</v>
      </c>
      <c r="I433" s="94">
        <f t="shared" si="2441"/>
        <v>0</v>
      </c>
      <c r="J433" s="94">
        <f t="shared" si="2441"/>
        <v>0</v>
      </c>
      <c r="K433" s="94">
        <f t="shared" si="2441"/>
        <v>0</v>
      </c>
      <c r="L433" s="94">
        <f t="shared" si="2441"/>
        <v>0</v>
      </c>
      <c r="M433" s="94">
        <f t="shared" si="2441"/>
        <v>0</v>
      </c>
      <c r="N433" s="94">
        <f t="shared" si="2441"/>
        <v>0</v>
      </c>
      <c r="O433" s="94">
        <f t="shared" si="2441"/>
        <v>0</v>
      </c>
      <c r="P433" s="94">
        <f t="shared" si="2441"/>
        <v>0</v>
      </c>
      <c r="Q433" s="94">
        <f t="shared" si="2441"/>
        <v>0</v>
      </c>
      <c r="R433" s="94">
        <f t="shared" si="2441"/>
        <v>0</v>
      </c>
      <c r="S433" s="94">
        <f t="shared" si="2441"/>
        <v>0</v>
      </c>
      <c r="T433" s="94">
        <f t="shared" si="2441"/>
        <v>0</v>
      </c>
      <c r="U433" s="94">
        <f t="shared" si="2441"/>
        <v>0</v>
      </c>
      <c r="V433" s="94">
        <f t="shared" si="2441"/>
        <v>0</v>
      </c>
      <c r="W433" s="94">
        <f t="shared" si="2441"/>
        <v>0</v>
      </c>
      <c r="X433" s="94">
        <f t="shared" si="2441"/>
        <v>0</v>
      </c>
      <c r="Y433" s="94">
        <f t="shared" si="2441"/>
        <v>0</v>
      </c>
      <c r="Z433" s="94">
        <f t="shared" si="2441"/>
        <v>0</v>
      </c>
      <c r="AA433" s="94">
        <f t="shared" si="2441"/>
        <v>0</v>
      </c>
      <c r="AB433" s="94">
        <f t="shared" si="2441"/>
        <v>0</v>
      </c>
      <c r="AC433" s="94">
        <f t="shared" si="2441"/>
        <v>0</v>
      </c>
      <c r="AD433" s="94">
        <f t="shared" si="2441"/>
        <v>0</v>
      </c>
      <c r="AE433" s="94">
        <f t="shared" si="2441"/>
        <v>0</v>
      </c>
      <c r="AF433" s="94">
        <f t="shared" si="2441"/>
        <v>0</v>
      </c>
      <c r="AG433" s="94">
        <f t="shared" si="2441"/>
        <v>0</v>
      </c>
      <c r="AH433" s="94">
        <f t="shared" si="2441"/>
        <v>0</v>
      </c>
      <c r="AI433" s="94">
        <f t="shared" si="2441"/>
        <v>0</v>
      </c>
      <c r="AJ433" s="94">
        <f t="shared" si="2441"/>
        <v>0</v>
      </c>
      <c r="AK433" s="94">
        <f t="shared" ref="AK433:BP433" si="2442">AJ439</f>
        <v>0</v>
      </c>
      <c r="AL433" s="94">
        <f t="shared" si="2442"/>
        <v>0</v>
      </c>
      <c r="AM433" s="94">
        <f t="shared" si="2442"/>
        <v>0</v>
      </c>
      <c r="AN433" s="94">
        <f t="shared" si="2442"/>
        <v>0</v>
      </c>
      <c r="AO433" s="94">
        <f t="shared" si="2442"/>
        <v>0</v>
      </c>
      <c r="AP433" s="94">
        <f t="shared" si="2442"/>
        <v>0</v>
      </c>
      <c r="AQ433" s="94">
        <f t="shared" si="2442"/>
        <v>0</v>
      </c>
      <c r="AR433" s="94">
        <f t="shared" si="2442"/>
        <v>0</v>
      </c>
      <c r="AS433" s="94">
        <f t="shared" si="2442"/>
        <v>0</v>
      </c>
      <c r="AT433" s="94">
        <f t="shared" si="2442"/>
        <v>0</v>
      </c>
      <c r="AU433" s="94">
        <f t="shared" si="2442"/>
        <v>0</v>
      </c>
      <c r="AV433" s="94">
        <f t="shared" si="2442"/>
        <v>0</v>
      </c>
      <c r="AW433" s="94">
        <f t="shared" si="2442"/>
        <v>0</v>
      </c>
      <c r="AX433" s="94">
        <f t="shared" si="2442"/>
        <v>0</v>
      </c>
      <c r="AY433" s="94">
        <f t="shared" si="2442"/>
        <v>0</v>
      </c>
      <c r="AZ433" s="94">
        <f t="shared" si="2442"/>
        <v>0</v>
      </c>
      <c r="BA433" s="94">
        <f t="shared" si="2442"/>
        <v>0</v>
      </c>
      <c r="BB433" s="94">
        <f t="shared" si="2442"/>
        <v>0</v>
      </c>
      <c r="BC433" s="94">
        <f t="shared" si="2442"/>
        <v>0</v>
      </c>
      <c r="BD433" s="94">
        <f t="shared" si="2442"/>
        <v>0</v>
      </c>
      <c r="BE433" s="94">
        <f t="shared" si="2442"/>
        <v>0</v>
      </c>
      <c r="BF433" s="94">
        <f t="shared" si="2442"/>
        <v>0</v>
      </c>
      <c r="BG433" s="94">
        <f t="shared" si="2442"/>
        <v>0</v>
      </c>
      <c r="BH433" s="94">
        <f t="shared" si="2442"/>
        <v>0</v>
      </c>
      <c r="BI433" s="94">
        <f t="shared" si="2442"/>
        <v>0</v>
      </c>
      <c r="BJ433" s="94">
        <f t="shared" si="2442"/>
        <v>0</v>
      </c>
      <c r="BK433" s="94">
        <f t="shared" si="2442"/>
        <v>0</v>
      </c>
      <c r="BL433" s="94">
        <f t="shared" si="2442"/>
        <v>0</v>
      </c>
      <c r="BM433" s="94">
        <f t="shared" si="2442"/>
        <v>0</v>
      </c>
      <c r="BN433" s="94">
        <f t="shared" si="2442"/>
        <v>0</v>
      </c>
      <c r="BO433" s="94">
        <f t="shared" si="2442"/>
        <v>0</v>
      </c>
      <c r="BP433" s="94">
        <f t="shared" si="2442"/>
        <v>0</v>
      </c>
      <c r="BQ433" s="94">
        <f t="shared" ref="BQ433:DW433" si="2443">BP439</f>
        <v>0</v>
      </c>
      <c r="BR433" s="94">
        <f t="shared" si="2443"/>
        <v>0</v>
      </c>
      <c r="BS433" s="94">
        <f t="shared" si="2443"/>
        <v>0</v>
      </c>
      <c r="BT433" s="94">
        <f t="shared" si="2443"/>
        <v>0</v>
      </c>
      <c r="BU433" s="94">
        <f t="shared" si="2443"/>
        <v>0</v>
      </c>
      <c r="BV433" s="94">
        <f t="shared" si="2443"/>
        <v>0</v>
      </c>
      <c r="BW433" s="94">
        <f t="shared" si="2443"/>
        <v>0</v>
      </c>
      <c r="BX433" s="94">
        <f t="shared" si="2443"/>
        <v>0</v>
      </c>
      <c r="BY433" s="94">
        <f t="shared" si="2443"/>
        <v>0</v>
      </c>
      <c r="BZ433" s="94">
        <f t="shared" si="2443"/>
        <v>0</v>
      </c>
      <c r="CA433" s="94">
        <f t="shared" si="2443"/>
        <v>0</v>
      </c>
      <c r="CB433" s="94">
        <f t="shared" si="2443"/>
        <v>0</v>
      </c>
      <c r="CC433" s="94">
        <f t="shared" si="2443"/>
        <v>0</v>
      </c>
      <c r="CD433" s="94">
        <f t="shared" si="2443"/>
        <v>0</v>
      </c>
      <c r="CE433" s="94">
        <f t="shared" si="2443"/>
        <v>0</v>
      </c>
      <c r="CF433" s="94">
        <f t="shared" si="2443"/>
        <v>0</v>
      </c>
      <c r="CG433" s="94">
        <f t="shared" si="2443"/>
        <v>0</v>
      </c>
      <c r="CH433" s="94">
        <f t="shared" si="2443"/>
        <v>0</v>
      </c>
      <c r="CI433" s="94">
        <f t="shared" si="2443"/>
        <v>0</v>
      </c>
      <c r="CJ433" s="94">
        <f t="shared" ref="CJ433" si="2444">CI439</f>
        <v>0</v>
      </c>
      <c r="CK433" s="94">
        <f t="shared" ref="CK433" si="2445">CJ439</f>
        <v>0</v>
      </c>
      <c r="CL433" s="94">
        <f t="shared" ref="CL433" si="2446">CK439</f>
        <v>0</v>
      </c>
      <c r="CM433" s="94">
        <f t="shared" ref="CM433" si="2447">CL439</f>
        <v>0</v>
      </c>
      <c r="CN433" s="94">
        <f t="shared" ref="CN433" si="2448">CM439</f>
        <v>0</v>
      </c>
      <c r="CO433" s="94">
        <f t="shared" ref="CO433" si="2449">CN439</f>
        <v>0</v>
      </c>
      <c r="CP433" s="94">
        <f t="shared" ref="CP433" si="2450">CO439</f>
        <v>0</v>
      </c>
      <c r="CQ433" s="94">
        <f t="shared" ref="CQ433" si="2451">CP439</f>
        <v>0</v>
      </c>
      <c r="CR433" s="94">
        <f t="shared" ref="CR433" si="2452">CQ439</f>
        <v>0</v>
      </c>
      <c r="CS433" s="94">
        <f t="shared" ref="CS433" si="2453">CR439</f>
        <v>0</v>
      </c>
      <c r="CT433" s="94">
        <f t="shared" ref="CT433" si="2454">CS439</f>
        <v>150963.77523830844</v>
      </c>
      <c r="CU433" s="94">
        <f t="shared" ref="CU433" si="2455">CT439</f>
        <v>144703.88523830843</v>
      </c>
      <c r="CV433" s="94">
        <f t="shared" ref="CV433" si="2456">CU439</f>
        <v>136639.70523830844</v>
      </c>
      <c r="CW433" s="94">
        <f t="shared" ref="CW433" si="2457">CV439</f>
        <v>129056.79523830843</v>
      </c>
      <c r="CX433" s="94">
        <f t="shared" ref="CX433" si="2458">CW439</f>
        <v>121673.03523830844</v>
      </c>
      <c r="CY433" s="94">
        <f t="shared" ref="CY433" si="2459">CX439</f>
        <v>113659.16523830844</v>
      </c>
      <c r="CZ433" s="94">
        <f t="shared" ref="CZ433" si="2460">CY439</f>
        <v>105842.35523830845</v>
      </c>
      <c r="DA433" s="94">
        <f t="shared" ref="DA433" si="2461">CZ439</f>
        <v>98400.955238308452</v>
      </c>
      <c r="DB433" s="94">
        <f t="shared" ref="DB433" si="2462">DA439</f>
        <v>90233.615238308455</v>
      </c>
      <c r="DC433" s="94">
        <f t="shared" ref="DC433" si="2463">DB439</f>
        <v>81194.035238308454</v>
      </c>
      <c r="DD433" s="94">
        <f t="shared" ref="DD433" si="2464">DC439</f>
        <v>71236.935238308448</v>
      </c>
      <c r="DE433" s="94">
        <f t="shared" ref="DE433" si="2465">DD439</f>
        <v>65286.905238308449</v>
      </c>
      <c r="DF433" s="94">
        <f t="shared" ref="DF433" si="2466">DE439</f>
        <v>58007.595238308451</v>
      </c>
      <c r="DG433" s="94">
        <f t="shared" ref="DG433" si="2467">DF439</f>
        <v>49888.605238308453</v>
      </c>
      <c r="DH433" s="94">
        <f t="shared" ref="DH433" si="2468">DG439</f>
        <v>41789.885238308452</v>
      </c>
      <c r="DI433" s="94">
        <f t="shared" si="2443"/>
        <v>33206.755238308455</v>
      </c>
      <c r="DJ433" s="94">
        <f t="shared" si="2443"/>
        <v>26143.225238308456</v>
      </c>
      <c r="DK433" s="94">
        <f t="shared" si="2443"/>
        <v>18029.915238308455</v>
      </c>
      <c r="DL433" s="94">
        <f t="shared" si="2443"/>
        <v>9994.6352383084559</v>
      </c>
      <c r="DM433" s="94">
        <f t="shared" si="2443"/>
        <v>-4.761691547173541E-3</v>
      </c>
      <c r="DN433" s="94">
        <f t="shared" si="2443"/>
        <v>-4.761691547173541E-3</v>
      </c>
      <c r="DO433" s="94">
        <f t="shared" si="2443"/>
        <v>-4.761691547173541E-3</v>
      </c>
      <c r="DP433" s="94">
        <f t="shared" si="2443"/>
        <v>-4.761691547173541E-3</v>
      </c>
      <c r="DQ433" s="94">
        <f t="shared" si="2443"/>
        <v>-4.761691547173541E-3</v>
      </c>
      <c r="DR433" s="94">
        <f t="shared" si="2443"/>
        <v>-4.761691547173541E-3</v>
      </c>
      <c r="DS433" s="94">
        <f t="shared" si="2443"/>
        <v>-4.761691547173541E-3</v>
      </c>
      <c r="DT433" s="94">
        <f t="shared" si="2443"/>
        <v>-4.761691547173541E-3</v>
      </c>
      <c r="DU433" s="94">
        <f t="shared" si="2443"/>
        <v>-4.761691547173541E-3</v>
      </c>
      <c r="DV433" s="94">
        <f t="shared" si="2443"/>
        <v>-4.761691547173541E-3</v>
      </c>
      <c r="DW433" s="94">
        <f t="shared" si="2443"/>
        <v>-4.761691547173541E-3</v>
      </c>
      <c r="DX433" s="94">
        <f t="shared" ref="DX433" si="2469">DW439</f>
        <v>-4.761691547173541E-3</v>
      </c>
      <c r="DY433" s="94">
        <f t="shared" ref="DY433" si="2470">DX439</f>
        <v>-4.761691547173541E-3</v>
      </c>
      <c r="DZ433" s="94">
        <f t="shared" ref="DZ433" si="2471">DY439</f>
        <v>-4.761691547173541E-3</v>
      </c>
      <c r="EA433" s="94">
        <f t="shared" ref="EA433" si="2472">DZ439</f>
        <v>-4.761691547173541E-3</v>
      </c>
      <c r="EB433" s="94">
        <f t="shared" ref="EB433" si="2473">EA439</f>
        <v>-4.761691547173541E-3</v>
      </c>
      <c r="EC433" s="94">
        <f t="shared" ref="EC433" si="2474">EB439</f>
        <v>-4.761691547173541E-3</v>
      </c>
      <c r="ED433" s="94">
        <f t="shared" ref="ED433" si="2475">EC439</f>
        <v>-4.761691547173541E-3</v>
      </c>
      <c r="EE433" s="94">
        <f t="shared" ref="EE433" si="2476">ED439</f>
        <v>-4.761691547173541E-3</v>
      </c>
      <c r="EF433" s="94">
        <f t="shared" ref="EF433" si="2477">EE439</f>
        <v>-4.761691547173541E-3</v>
      </c>
      <c r="EG433" s="94">
        <f t="shared" ref="EG433" si="2478">EF439</f>
        <v>-4.761691547173541E-3</v>
      </c>
      <c r="EH433" s="94">
        <f t="shared" ref="EH433" si="2479">EG439</f>
        <v>-4.761691547173541E-3</v>
      </c>
      <c r="EI433" s="94">
        <f t="shared" ref="EI433" si="2480">EH439</f>
        <v>-4.761691547173541E-3</v>
      </c>
    </row>
    <row r="434" spans="1:139" x14ac:dyDescent="0.2">
      <c r="A434" s="76"/>
      <c r="B434" s="76" t="s">
        <v>150</v>
      </c>
      <c r="C434" s="101"/>
      <c r="D434" s="22">
        <v>0</v>
      </c>
      <c r="E434" s="22">
        <v>0</v>
      </c>
      <c r="F434" s="22">
        <v>0</v>
      </c>
      <c r="G434" s="22">
        <v>0</v>
      </c>
      <c r="H434" s="22">
        <v>0</v>
      </c>
      <c r="I434" s="22">
        <v>0</v>
      </c>
      <c r="J434" s="22">
        <v>0</v>
      </c>
      <c r="K434" s="22">
        <v>0</v>
      </c>
      <c r="L434" s="22">
        <v>0</v>
      </c>
      <c r="M434" s="22">
        <v>0</v>
      </c>
      <c r="N434" s="22">
        <v>0</v>
      </c>
      <c r="O434" s="22">
        <v>0</v>
      </c>
      <c r="P434" s="22">
        <v>0</v>
      </c>
      <c r="Q434" s="22">
        <v>0</v>
      </c>
      <c r="R434" s="22">
        <v>0</v>
      </c>
      <c r="S434" s="22">
        <v>0</v>
      </c>
      <c r="T434" s="22">
        <v>0</v>
      </c>
      <c r="U434" s="22">
        <v>0</v>
      </c>
      <c r="V434" s="22">
        <v>0</v>
      </c>
      <c r="W434" s="22">
        <v>0</v>
      </c>
      <c r="X434" s="22">
        <v>0</v>
      </c>
      <c r="Y434" s="22">
        <v>0</v>
      </c>
      <c r="Z434" s="22">
        <v>0</v>
      </c>
      <c r="AA434" s="22">
        <v>0</v>
      </c>
      <c r="AB434" s="22">
        <v>0</v>
      </c>
      <c r="AC434" s="22">
        <v>0</v>
      </c>
      <c r="AD434" s="22">
        <v>0</v>
      </c>
      <c r="AE434" s="22">
        <v>0</v>
      </c>
      <c r="AF434" s="22">
        <v>0</v>
      </c>
      <c r="AG434" s="22">
        <v>0</v>
      </c>
      <c r="AH434" s="22">
        <v>0</v>
      </c>
      <c r="AI434" s="22">
        <v>0</v>
      </c>
      <c r="AJ434" s="22">
        <v>0</v>
      </c>
      <c r="AK434" s="22">
        <v>0</v>
      </c>
      <c r="AL434" s="22">
        <v>0</v>
      </c>
      <c r="AM434" s="22">
        <v>0</v>
      </c>
      <c r="AN434" s="22">
        <v>0</v>
      </c>
      <c r="AO434" s="22">
        <v>0</v>
      </c>
      <c r="AP434" s="22">
        <v>0</v>
      </c>
      <c r="AQ434" s="22">
        <v>0</v>
      </c>
      <c r="AR434" s="22">
        <v>0</v>
      </c>
      <c r="AS434" s="22">
        <v>0</v>
      </c>
      <c r="AT434" s="22">
        <v>0</v>
      </c>
      <c r="AU434" s="22">
        <v>0</v>
      </c>
      <c r="AV434" s="22">
        <v>0</v>
      </c>
      <c r="AW434" s="22">
        <v>0</v>
      </c>
      <c r="AX434" s="22">
        <v>0</v>
      </c>
      <c r="AY434" s="22">
        <v>0</v>
      </c>
      <c r="AZ434" s="22">
        <v>0</v>
      </c>
      <c r="BA434" s="22">
        <v>0</v>
      </c>
      <c r="BB434" s="22">
        <v>0</v>
      </c>
      <c r="BC434" s="22">
        <v>0</v>
      </c>
      <c r="BD434" s="22">
        <v>0</v>
      </c>
      <c r="BE434" s="22">
        <v>0</v>
      </c>
      <c r="BF434" s="22">
        <v>0</v>
      </c>
      <c r="BG434" s="22">
        <v>0</v>
      </c>
      <c r="BH434" s="22">
        <v>0</v>
      </c>
      <c r="BI434" s="22">
        <v>0</v>
      </c>
      <c r="BJ434" s="22">
        <v>0</v>
      </c>
      <c r="BK434" s="22">
        <v>0</v>
      </c>
      <c r="BL434" s="22">
        <v>0</v>
      </c>
      <c r="BM434" s="22">
        <v>0</v>
      </c>
      <c r="BN434" s="22">
        <v>0</v>
      </c>
      <c r="BO434" s="22">
        <v>0</v>
      </c>
      <c r="BP434" s="22">
        <v>0</v>
      </c>
      <c r="BQ434" s="22">
        <v>0</v>
      </c>
      <c r="BR434" s="22">
        <v>0</v>
      </c>
      <c r="BS434" s="22">
        <v>0</v>
      </c>
      <c r="BT434" s="22">
        <v>0</v>
      </c>
      <c r="BU434" s="22">
        <v>0</v>
      </c>
      <c r="BV434" s="22">
        <v>0</v>
      </c>
      <c r="BW434" s="22">
        <v>0</v>
      </c>
      <c r="BX434" s="22">
        <v>0</v>
      </c>
      <c r="BY434" s="22">
        <v>0</v>
      </c>
      <c r="BZ434" s="22">
        <v>0</v>
      </c>
      <c r="CA434" s="22">
        <v>0</v>
      </c>
      <c r="CB434" s="22">
        <v>0</v>
      </c>
      <c r="CC434" s="22">
        <v>0</v>
      </c>
      <c r="CD434" s="22">
        <v>0</v>
      </c>
      <c r="CE434" s="22">
        <v>0</v>
      </c>
      <c r="CF434" s="22">
        <v>0</v>
      </c>
      <c r="CG434" s="22">
        <v>0</v>
      </c>
      <c r="CH434" s="22">
        <v>0</v>
      </c>
      <c r="CI434" s="22">
        <v>0</v>
      </c>
      <c r="CJ434" s="22">
        <v>0</v>
      </c>
      <c r="CK434" s="22">
        <v>0</v>
      </c>
      <c r="CL434" s="22">
        <v>0</v>
      </c>
      <c r="CM434" s="22">
        <v>0</v>
      </c>
      <c r="CN434" s="22">
        <v>0</v>
      </c>
      <c r="CO434" s="22">
        <v>0</v>
      </c>
      <c r="CP434" s="22">
        <v>0</v>
      </c>
      <c r="CQ434" s="22">
        <v>0</v>
      </c>
      <c r="CR434" s="22">
        <v>0</v>
      </c>
      <c r="CS434" s="22">
        <v>0</v>
      </c>
      <c r="CT434" s="22">
        <v>0</v>
      </c>
      <c r="CU434" s="22">
        <v>0</v>
      </c>
      <c r="CV434" s="22">
        <v>0</v>
      </c>
      <c r="CW434" s="22">
        <v>0</v>
      </c>
      <c r="CX434" s="22">
        <v>0</v>
      </c>
      <c r="CY434" s="22">
        <v>0</v>
      </c>
      <c r="CZ434" s="22">
        <v>0</v>
      </c>
      <c r="DA434" s="22">
        <v>0</v>
      </c>
      <c r="DB434" s="22">
        <v>0</v>
      </c>
      <c r="DC434" s="22">
        <v>0</v>
      </c>
      <c r="DD434" s="22">
        <v>0</v>
      </c>
      <c r="DE434" s="22">
        <v>0</v>
      </c>
      <c r="DF434" s="22">
        <v>0</v>
      </c>
      <c r="DG434" s="22">
        <v>0</v>
      </c>
      <c r="DH434" s="22">
        <v>0</v>
      </c>
      <c r="DI434" s="22">
        <v>0</v>
      </c>
      <c r="DJ434" s="22">
        <v>0</v>
      </c>
      <c r="DK434" s="22">
        <v>0</v>
      </c>
      <c r="DL434" s="22">
        <v>-11002.738850589454</v>
      </c>
      <c r="DM434" s="22">
        <v>0</v>
      </c>
      <c r="DN434" s="22">
        <v>0</v>
      </c>
      <c r="DO434" s="22">
        <v>0</v>
      </c>
      <c r="DP434" s="22">
        <v>0</v>
      </c>
      <c r="DQ434" s="22">
        <v>0</v>
      </c>
      <c r="DR434" s="22">
        <v>0</v>
      </c>
      <c r="DS434" s="22">
        <v>0</v>
      </c>
      <c r="DT434" s="22">
        <v>0</v>
      </c>
      <c r="DU434" s="22">
        <v>0</v>
      </c>
      <c r="DV434" s="22">
        <v>0</v>
      </c>
      <c r="DW434" s="22">
        <v>0</v>
      </c>
      <c r="DX434" s="315">
        <v>4.761691547173541E-3</v>
      </c>
      <c r="DY434" s="22">
        <v>0</v>
      </c>
      <c r="DZ434" s="22">
        <v>0</v>
      </c>
      <c r="EA434" s="22">
        <v>0</v>
      </c>
      <c r="EB434" s="22">
        <v>0</v>
      </c>
      <c r="EC434" s="22">
        <v>0</v>
      </c>
      <c r="ED434" s="22">
        <v>0</v>
      </c>
      <c r="EE434" s="22">
        <v>0</v>
      </c>
      <c r="EF434" s="22">
        <v>0</v>
      </c>
      <c r="EG434" s="22">
        <v>0</v>
      </c>
      <c r="EH434" s="22">
        <v>0</v>
      </c>
      <c r="EI434" s="22">
        <v>0</v>
      </c>
    </row>
    <row r="435" spans="1:139" x14ac:dyDescent="0.2">
      <c r="A435" s="76"/>
      <c r="B435" s="76" t="s">
        <v>289</v>
      </c>
      <c r="C435" s="101"/>
      <c r="D435" s="22">
        <v>0</v>
      </c>
      <c r="E435" s="22">
        <v>0</v>
      </c>
      <c r="F435" s="22">
        <v>0</v>
      </c>
      <c r="G435" s="22">
        <v>0</v>
      </c>
      <c r="H435" s="22">
        <v>0</v>
      </c>
      <c r="I435" s="22">
        <v>0</v>
      </c>
      <c r="J435" s="22">
        <v>0</v>
      </c>
      <c r="K435" s="22">
        <v>0</v>
      </c>
      <c r="L435" s="22">
        <v>0</v>
      </c>
      <c r="M435" s="22">
        <v>0</v>
      </c>
      <c r="N435" s="22">
        <v>0</v>
      </c>
      <c r="O435" s="22">
        <v>0</v>
      </c>
      <c r="P435" s="22">
        <v>0</v>
      </c>
      <c r="Q435" s="22">
        <v>0</v>
      </c>
      <c r="R435" s="22">
        <v>0</v>
      </c>
      <c r="S435" s="22">
        <v>0</v>
      </c>
      <c r="T435" s="22">
        <v>0</v>
      </c>
      <c r="U435" s="22">
        <v>0</v>
      </c>
      <c r="V435" s="22">
        <v>0</v>
      </c>
      <c r="W435" s="22">
        <v>0</v>
      </c>
      <c r="X435" s="22">
        <v>0</v>
      </c>
      <c r="Y435" s="22">
        <v>0</v>
      </c>
      <c r="Z435" s="22">
        <v>0</v>
      </c>
      <c r="AA435" s="22">
        <v>0</v>
      </c>
      <c r="AB435" s="22">
        <v>0</v>
      </c>
      <c r="AC435" s="22">
        <v>0</v>
      </c>
      <c r="AD435" s="22">
        <v>0</v>
      </c>
      <c r="AE435" s="22">
        <v>0</v>
      </c>
      <c r="AF435" s="22">
        <v>0</v>
      </c>
      <c r="AG435" s="22">
        <v>0</v>
      </c>
      <c r="AH435" s="22">
        <v>0</v>
      </c>
      <c r="AI435" s="22">
        <v>0</v>
      </c>
      <c r="AJ435" s="22">
        <v>0</v>
      </c>
      <c r="AK435" s="22">
        <v>0</v>
      </c>
      <c r="AL435" s="22">
        <v>0</v>
      </c>
      <c r="AM435" s="22">
        <v>0</v>
      </c>
      <c r="AN435" s="22">
        <v>0</v>
      </c>
      <c r="AO435" s="22">
        <v>0</v>
      </c>
      <c r="AP435" s="22">
        <v>0</v>
      </c>
      <c r="AQ435" s="22">
        <v>0</v>
      </c>
      <c r="AR435" s="22">
        <v>0</v>
      </c>
      <c r="AS435" s="22">
        <v>0</v>
      </c>
      <c r="AT435" s="22">
        <v>0</v>
      </c>
      <c r="AU435" s="22">
        <v>0</v>
      </c>
      <c r="AV435" s="22">
        <v>0</v>
      </c>
      <c r="AW435" s="22">
        <v>0</v>
      </c>
      <c r="AX435" s="22">
        <v>0</v>
      </c>
      <c r="AY435" s="22">
        <v>0</v>
      </c>
      <c r="AZ435" s="22">
        <v>0</v>
      </c>
      <c r="BA435" s="22">
        <v>0</v>
      </c>
      <c r="BB435" s="22">
        <v>0</v>
      </c>
      <c r="BC435" s="22">
        <v>0</v>
      </c>
      <c r="BD435" s="22">
        <v>0</v>
      </c>
      <c r="BE435" s="22">
        <v>0</v>
      </c>
      <c r="BF435" s="22">
        <v>0</v>
      </c>
      <c r="BG435" s="22">
        <v>0</v>
      </c>
      <c r="BH435" s="22">
        <v>0</v>
      </c>
      <c r="BI435" s="22">
        <v>0</v>
      </c>
      <c r="BJ435" s="22">
        <v>0</v>
      </c>
      <c r="BK435" s="22">
        <v>0</v>
      </c>
      <c r="BL435" s="22">
        <v>0</v>
      </c>
      <c r="BM435" s="22">
        <v>0</v>
      </c>
      <c r="BN435" s="22">
        <v>0</v>
      </c>
      <c r="BO435" s="22">
        <v>0</v>
      </c>
      <c r="BP435" s="22">
        <v>0</v>
      </c>
      <c r="BQ435" s="22">
        <v>0</v>
      </c>
      <c r="BR435" s="22">
        <v>0</v>
      </c>
      <c r="BS435" s="22">
        <v>0</v>
      </c>
      <c r="BT435" s="22">
        <v>0</v>
      </c>
      <c r="BU435" s="22">
        <v>0</v>
      </c>
      <c r="BV435" s="22">
        <v>0</v>
      </c>
      <c r="BW435" s="22">
        <v>0</v>
      </c>
      <c r="BX435" s="22">
        <v>0</v>
      </c>
      <c r="BY435" s="22">
        <v>0</v>
      </c>
      <c r="BZ435" s="22">
        <v>0</v>
      </c>
      <c r="CA435" s="22">
        <v>0</v>
      </c>
      <c r="CB435" s="22">
        <v>0</v>
      </c>
      <c r="CC435" s="22">
        <v>0</v>
      </c>
      <c r="CD435" s="22">
        <v>0</v>
      </c>
      <c r="CE435" s="22">
        <v>0</v>
      </c>
      <c r="CF435" s="22">
        <v>0</v>
      </c>
      <c r="CG435" s="22">
        <v>0</v>
      </c>
      <c r="CH435" s="22">
        <v>0</v>
      </c>
      <c r="CI435" s="22">
        <v>0</v>
      </c>
      <c r="CJ435" s="22">
        <v>0</v>
      </c>
      <c r="CK435" s="22">
        <v>0</v>
      </c>
      <c r="CL435" s="22">
        <v>0</v>
      </c>
      <c r="CM435" s="22">
        <v>0</v>
      </c>
      <c r="CN435" s="22">
        <v>0</v>
      </c>
      <c r="CO435" s="22">
        <v>0</v>
      </c>
      <c r="CP435" s="22">
        <v>0</v>
      </c>
      <c r="CQ435" s="22">
        <v>0</v>
      </c>
      <c r="CR435" s="22">
        <v>0</v>
      </c>
      <c r="CS435" s="22">
        <v>156515.65987235011</v>
      </c>
      <c r="CT435" s="22">
        <v>0</v>
      </c>
      <c r="CU435" s="22">
        <v>0</v>
      </c>
      <c r="CV435" s="22">
        <v>0</v>
      </c>
      <c r="CW435" s="22">
        <v>0</v>
      </c>
      <c r="CX435" s="22">
        <v>0</v>
      </c>
      <c r="CY435" s="22">
        <v>0</v>
      </c>
      <c r="CZ435" s="22">
        <v>0</v>
      </c>
      <c r="DA435" s="22">
        <v>0</v>
      </c>
      <c r="DB435" s="22">
        <v>0</v>
      </c>
      <c r="DC435" s="22">
        <v>0</v>
      </c>
      <c r="DD435" s="22">
        <v>0</v>
      </c>
      <c r="DE435" s="22">
        <v>0</v>
      </c>
      <c r="DF435" s="22">
        <v>0</v>
      </c>
      <c r="DG435" s="22">
        <v>0</v>
      </c>
      <c r="DH435" s="22">
        <v>0</v>
      </c>
      <c r="DI435" s="22">
        <v>0</v>
      </c>
      <c r="DJ435" s="22">
        <v>0</v>
      </c>
      <c r="DK435" s="22">
        <v>0</v>
      </c>
      <c r="DL435" s="22">
        <v>1008.0988505894511</v>
      </c>
      <c r="DM435" s="22">
        <v>0</v>
      </c>
      <c r="DN435" s="22">
        <v>0</v>
      </c>
      <c r="DO435" s="22">
        <v>0</v>
      </c>
      <c r="DP435" s="22">
        <v>0</v>
      </c>
      <c r="DQ435" s="22">
        <v>0</v>
      </c>
      <c r="DR435" s="22">
        <v>0</v>
      </c>
      <c r="DS435" s="22">
        <v>0</v>
      </c>
      <c r="DT435" s="22">
        <v>0</v>
      </c>
      <c r="DU435" s="22">
        <v>0</v>
      </c>
      <c r="DV435" s="22">
        <v>0</v>
      </c>
      <c r="DW435" s="22">
        <v>0</v>
      </c>
      <c r="DX435" s="315">
        <v>-4.761691547173541E-3</v>
      </c>
      <c r="DY435" s="22">
        <v>0</v>
      </c>
      <c r="DZ435" s="22">
        <v>0</v>
      </c>
      <c r="EA435" s="22">
        <v>0</v>
      </c>
      <c r="EB435" s="22">
        <v>0</v>
      </c>
      <c r="EC435" s="22">
        <v>0</v>
      </c>
      <c r="ED435" s="22">
        <v>0</v>
      </c>
      <c r="EE435" s="22">
        <v>0</v>
      </c>
      <c r="EF435" s="22">
        <v>0</v>
      </c>
      <c r="EG435" s="22">
        <v>0</v>
      </c>
      <c r="EH435" s="22">
        <v>0</v>
      </c>
      <c r="EI435" s="22">
        <v>0</v>
      </c>
    </row>
    <row r="436" spans="1:139" x14ac:dyDescent="0.2">
      <c r="A436" s="76"/>
      <c r="B436" s="76" t="s">
        <v>234</v>
      </c>
      <c r="C436" s="101"/>
      <c r="D436" s="22">
        <v>0</v>
      </c>
      <c r="E436" s="22">
        <v>0</v>
      </c>
      <c r="F436" s="22">
        <v>0</v>
      </c>
      <c r="G436" s="22">
        <v>0</v>
      </c>
      <c r="H436" s="22">
        <v>0</v>
      </c>
      <c r="I436" s="22">
        <v>0</v>
      </c>
      <c r="J436" s="22">
        <v>0</v>
      </c>
      <c r="K436" s="22">
        <v>0</v>
      </c>
      <c r="L436" s="22">
        <v>0</v>
      </c>
      <c r="M436" s="22">
        <v>0</v>
      </c>
      <c r="N436" s="22">
        <v>0</v>
      </c>
      <c r="O436" s="22">
        <v>0</v>
      </c>
      <c r="P436" s="22">
        <v>0</v>
      </c>
      <c r="Q436" s="22">
        <v>0</v>
      </c>
      <c r="R436" s="22">
        <v>0</v>
      </c>
      <c r="S436" s="22">
        <v>0</v>
      </c>
      <c r="T436" s="22">
        <v>0</v>
      </c>
      <c r="U436" s="22">
        <v>0</v>
      </c>
      <c r="V436" s="22">
        <v>0</v>
      </c>
      <c r="W436" s="22">
        <v>0</v>
      </c>
      <c r="X436" s="22">
        <v>0</v>
      </c>
      <c r="Y436" s="22">
        <v>0</v>
      </c>
      <c r="Z436" s="22">
        <v>0</v>
      </c>
      <c r="AA436" s="22">
        <v>0</v>
      </c>
      <c r="AB436" s="22">
        <v>0</v>
      </c>
      <c r="AC436" s="22">
        <v>0</v>
      </c>
      <c r="AD436" s="22">
        <v>0</v>
      </c>
      <c r="AE436" s="22">
        <v>0</v>
      </c>
      <c r="AF436" s="22">
        <v>0</v>
      </c>
      <c r="AG436" s="22">
        <v>0</v>
      </c>
      <c r="AH436" s="22">
        <v>0</v>
      </c>
      <c r="AI436" s="22">
        <v>0</v>
      </c>
      <c r="AJ436" s="22">
        <v>0</v>
      </c>
      <c r="AK436" s="22">
        <v>0</v>
      </c>
      <c r="AL436" s="22">
        <v>0</v>
      </c>
      <c r="AM436" s="22">
        <v>0</v>
      </c>
      <c r="AN436" s="22">
        <v>0</v>
      </c>
      <c r="AO436" s="22">
        <v>0</v>
      </c>
      <c r="AP436" s="22">
        <v>0</v>
      </c>
      <c r="AQ436" s="22">
        <v>0</v>
      </c>
      <c r="AR436" s="22">
        <v>0</v>
      </c>
      <c r="AS436" s="22">
        <v>0</v>
      </c>
      <c r="AT436" s="22">
        <v>0</v>
      </c>
      <c r="AU436" s="22">
        <v>0</v>
      </c>
      <c r="AV436" s="22">
        <v>0</v>
      </c>
      <c r="AW436" s="22">
        <v>0</v>
      </c>
      <c r="AX436" s="22">
        <v>0</v>
      </c>
      <c r="AY436" s="22">
        <v>0</v>
      </c>
      <c r="AZ436" s="22">
        <v>0</v>
      </c>
      <c r="BA436" s="22">
        <v>0</v>
      </c>
      <c r="BB436" s="22">
        <v>0</v>
      </c>
      <c r="BC436" s="22">
        <v>0</v>
      </c>
      <c r="BD436" s="22">
        <v>0</v>
      </c>
      <c r="BE436" s="22">
        <v>0</v>
      </c>
      <c r="BF436" s="22">
        <v>0</v>
      </c>
      <c r="BG436" s="22">
        <v>0</v>
      </c>
      <c r="BH436" s="22">
        <v>0</v>
      </c>
      <c r="BI436" s="22">
        <v>0</v>
      </c>
      <c r="BJ436" s="22">
        <v>0</v>
      </c>
      <c r="BK436" s="22">
        <v>0</v>
      </c>
      <c r="BL436" s="22">
        <v>0</v>
      </c>
      <c r="BM436" s="22">
        <v>0</v>
      </c>
      <c r="BN436" s="22">
        <v>0</v>
      </c>
      <c r="BO436" s="22">
        <v>0</v>
      </c>
      <c r="BP436" s="22">
        <v>0</v>
      </c>
      <c r="BQ436" s="22">
        <v>0</v>
      </c>
      <c r="BR436" s="22">
        <v>0</v>
      </c>
      <c r="BS436" s="22">
        <v>0</v>
      </c>
      <c r="BT436" s="22">
        <v>0</v>
      </c>
      <c r="BU436" s="22">
        <v>0</v>
      </c>
      <c r="BV436" s="22">
        <v>0</v>
      </c>
      <c r="BW436" s="22">
        <v>0</v>
      </c>
      <c r="BX436" s="22">
        <v>0</v>
      </c>
      <c r="BY436" s="22">
        <v>0</v>
      </c>
      <c r="BZ436" s="22">
        <v>0</v>
      </c>
      <c r="CA436" s="22">
        <v>0</v>
      </c>
      <c r="CB436" s="22">
        <v>0</v>
      </c>
      <c r="CC436" s="22">
        <v>0</v>
      </c>
      <c r="CD436" s="22">
        <v>0</v>
      </c>
      <c r="CE436" s="22">
        <v>0</v>
      </c>
      <c r="CF436" s="22">
        <v>0</v>
      </c>
      <c r="CG436" s="22">
        <v>0</v>
      </c>
      <c r="CH436" s="22">
        <v>0</v>
      </c>
      <c r="CI436" s="22">
        <v>0</v>
      </c>
      <c r="CJ436" s="22">
        <v>0</v>
      </c>
      <c r="CK436" s="22">
        <v>0</v>
      </c>
      <c r="CL436" s="22">
        <v>0</v>
      </c>
      <c r="CM436" s="22">
        <v>0</v>
      </c>
      <c r="CN436" s="22">
        <v>0</v>
      </c>
      <c r="CO436" s="22">
        <v>0</v>
      </c>
      <c r="CP436" s="22">
        <v>0</v>
      </c>
      <c r="CQ436" s="22">
        <v>0</v>
      </c>
      <c r="CR436" s="22">
        <v>0</v>
      </c>
      <c r="CS436" s="22">
        <v>-1232.5846340416695</v>
      </c>
      <c r="CT436" s="22">
        <v>0</v>
      </c>
      <c r="CU436" s="22">
        <v>0</v>
      </c>
      <c r="CV436" s="22">
        <v>0</v>
      </c>
      <c r="CW436" s="22">
        <v>0</v>
      </c>
      <c r="CX436" s="22">
        <v>0</v>
      </c>
      <c r="CY436" s="22">
        <v>0</v>
      </c>
      <c r="CZ436" s="22">
        <v>0</v>
      </c>
      <c r="DA436" s="22">
        <v>0</v>
      </c>
      <c r="DB436" s="22">
        <v>0</v>
      </c>
      <c r="DC436" s="22">
        <v>0</v>
      </c>
      <c r="DD436" s="22">
        <v>0</v>
      </c>
      <c r="DE436" s="22">
        <v>0</v>
      </c>
      <c r="DF436" s="22">
        <v>0</v>
      </c>
      <c r="DG436" s="22">
        <v>0</v>
      </c>
      <c r="DH436" s="22">
        <v>0</v>
      </c>
      <c r="DI436" s="22">
        <v>0</v>
      </c>
      <c r="DJ436" s="22">
        <v>0</v>
      </c>
      <c r="DK436" s="22">
        <v>0</v>
      </c>
      <c r="DL436" s="22">
        <v>0</v>
      </c>
      <c r="DM436" s="22">
        <v>0</v>
      </c>
      <c r="DN436" s="22">
        <v>0</v>
      </c>
      <c r="DO436" s="22">
        <v>0</v>
      </c>
      <c r="DP436" s="22">
        <v>0</v>
      </c>
      <c r="DQ436" s="22">
        <v>0</v>
      </c>
      <c r="DR436" s="22">
        <v>0</v>
      </c>
      <c r="DS436" s="22">
        <v>0</v>
      </c>
      <c r="DT436" s="22">
        <v>0</v>
      </c>
      <c r="DU436" s="22">
        <v>0</v>
      </c>
      <c r="DV436" s="22">
        <v>0</v>
      </c>
      <c r="DW436" s="22">
        <v>0</v>
      </c>
      <c r="DX436" s="22">
        <v>0</v>
      </c>
      <c r="DY436" s="22">
        <v>0</v>
      </c>
      <c r="DZ436" s="22">
        <v>0</v>
      </c>
      <c r="EA436" s="22">
        <v>0</v>
      </c>
      <c r="EB436" s="22">
        <v>0</v>
      </c>
      <c r="EC436" s="22">
        <v>0</v>
      </c>
      <c r="ED436" s="22">
        <v>0</v>
      </c>
      <c r="EE436" s="22">
        <v>0</v>
      </c>
      <c r="EF436" s="22">
        <v>0</v>
      </c>
      <c r="EG436" s="22">
        <v>0</v>
      </c>
      <c r="EH436" s="22">
        <v>0</v>
      </c>
      <c r="EI436" s="22">
        <v>0</v>
      </c>
    </row>
    <row r="437" spans="1:139" x14ac:dyDescent="0.2">
      <c r="A437" s="76"/>
      <c r="B437" s="76" t="s">
        <v>151</v>
      </c>
      <c r="C437" s="101"/>
      <c r="D437" s="22">
        <v>0</v>
      </c>
      <c r="E437" s="22">
        <v>0</v>
      </c>
      <c r="F437" s="22">
        <v>0</v>
      </c>
      <c r="G437" s="22">
        <v>0</v>
      </c>
      <c r="H437" s="22">
        <v>0</v>
      </c>
      <c r="I437" s="22">
        <v>0</v>
      </c>
      <c r="J437" s="22">
        <v>0</v>
      </c>
      <c r="K437" s="22">
        <v>0</v>
      </c>
      <c r="L437" s="22">
        <v>0</v>
      </c>
      <c r="M437" s="22">
        <v>0</v>
      </c>
      <c r="N437" s="22">
        <v>0</v>
      </c>
      <c r="O437" s="22">
        <v>0</v>
      </c>
      <c r="P437" s="22">
        <v>0</v>
      </c>
      <c r="Q437" s="22">
        <v>0</v>
      </c>
      <c r="R437" s="22">
        <v>0</v>
      </c>
      <c r="S437" s="22">
        <v>0</v>
      </c>
      <c r="T437" s="22">
        <v>0</v>
      </c>
      <c r="U437" s="22">
        <v>0</v>
      </c>
      <c r="V437" s="22">
        <v>0</v>
      </c>
      <c r="W437" s="22">
        <v>0</v>
      </c>
      <c r="X437" s="22">
        <v>0</v>
      </c>
      <c r="Y437" s="22">
        <v>0</v>
      </c>
      <c r="Z437" s="22">
        <v>0</v>
      </c>
      <c r="AA437" s="22">
        <v>0</v>
      </c>
      <c r="AB437" s="22">
        <v>0</v>
      </c>
      <c r="AC437" s="22">
        <v>0</v>
      </c>
      <c r="AD437" s="22">
        <v>0</v>
      </c>
      <c r="AE437" s="22">
        <v>0</v>
      </c>
      <c r="AF437" s="22">
        <v>0</v>
      </c>
      <c r="AG437" s="22">
        <v>0</v>
      </c>
      <c r="AH437" s="22">
        <v>0</v>
      </c>
      <c r="AI437" s="22">
        <v>0</v>
      </c>
      <c r="AJ437" s="22">
        <v>0</v>
      </c>
      <c r="AK437" s="22">
        <v>0</v>
      </c>
      <c r="AL437" s="22">
        <v>0</v>
      </c>
      <c r="AM437" s="22">
        <v>0</v>
      </c>
      <c r="AN437" s="22">
        <v>0</v>
      </c>
      <c r="AO437" s="22">
        <v>0</v>
      </c>
      <c r="AP437" s="22">
        <v>0</v>
      </c>
      <c r="AQ437" s="22">
        <v>0</v>
      </c>
      <c r="AR437" s="22">
        <v>0</v>
      </c>
      <c r="AS437" s="22">
        <v>0</v>
      </c>
      <c r="AT437" s="22">
        <v>0</v>
      </c>
      <c r="AU437" s="22">
        <v>0</v>
      </c>
      <c r="AV437" s="22">
        <v>0</v>
      </c>
      <c r="AW437" s="22">
        <v>0</v>
      </c>
      <c r="AX437" s="22">
        <v>0</v>
      </c>
      <c r="AY437" s="22">
        <v>0</v>
      </c>
      <c r="AZ437" s="22">
        <v>0</v>
      </c>
      <c r="BA437" s="22">
        <v>0</v>
      </c>
      <c r="BB437" s="22">
        <v>0</v>
      </c>
      <c r="BC437" s="22">
        <v>0</v>
      </c>
      <c r="BD437" s="22">
        <v>0</v>
      </c>
      <c r="BE437" s="22">
        <v>0</v>
      </c>
      <c r="BF437" s="22">
        <v>0</v>
      </c>
      <c r="BG437" s="22">
        <v>0</v>
      </c>
      <c r="BH437" s="22">
        <v>0</v>
      </c>
      <c r="BI437" s="22">
        <v>0</v>
      </c>
      <c r="BJ437" s="22">
        <v>0</v>
      </c>
      <c r="BK437" s="22">
        <v>0</v>
      </c>
      <c r="BL437" s="22">
        <v>0</v>
      </c>
      <c r="BM437" s="22">
        <v>0</v>
      </c>
      <c r="BN437" s="22">
        <v>0</v>
      </c>
      <c r="BO437" s="22">
        <v>0</v>
      </c>
      <c r="BP437" s="22">
        <v>0</v>
      </c>
      <c r="BQ437" s="22">
        <v>0</v>
      </c>
      <c r="BR437" s="22">
        <v>0</v>
      </c>
      <c r="BS437" s="22">
        <v>0</v>
      </c>
      <c r="BT437" s="22">
        <v>0</v>
      </c>
      <c r="BU437" s="22">
        <v>0</v>
      </c>
      <c r="BV437" s="22">
        <v>0</v>
      </c>
      <c r="BW437" s="22">
        <v>0</v>
      </c>
      <c r="BX437" s="22">
        <v>0</v>
      </c>
      <c r="BY437" s="22">
        <v>0</v>
      </c>
      <c r="BZ437" s="22">
        <v>0</v>
      </c>
      <c r="CA437" s="22">
        <v>0</v>
      </c>
      <c r="CB437" s="22">
        <v>0</v>
      </c>
      <c r="CC437" s="22">
        <v>0</v>
      </c>
      <c r="CD437" s="22">
        <v>0</v>
      </c>
      <c r="CE437" s="22">
        <v>0</v>
      </c>
      <c r="CF437" s="22">
        <v>0</v>
      </c>
      <c r="CG437" s="22">
        <v>0</v>
      </c>
      <c r="CH437" s="22">
        <v>0</v>
      </c>
      <c r="CI437" s="22">
        <v>0</v>
      </c>
      <c r="CJ437" s="22">
        <v>0</v>
      </c>
      <c r="CK437" s="22">
        <v>0</v>
      </c>
      <c r="CL437" s="22">
        <v>0</v>
      </c>
      <c r="CM437" s="22">
        <v>0</v>
      </c>
      <c r="CN437" s="22">
        <v>0</v>
      </c>
      <c r="CO437" s="22">
        <v>0</v>
      </c>
      <c r="CP437" s="22">
        <v>0</v>
      </c>
      <c r="CQ437" s="22">
        <v>0</v>
      </c>
      <c r="CR437" s="22">
        <v>0</v>
      </c>
      <c r="CS437" s="22">
        <v>-4319.3</v>
      </c>
      <c r="CT437" s="22">
        <v>-6259.89</v>
      </c>
      <c r="CU437" s="22">
        <v>-8064.18</v>
      </c>
      <c r="CV437" s="22">
        <v>-7582.91</v>
      </c>
      <c r="CW437" s="22">
        <v>-7383.76</v>
      </c>
      <c r="CX437" s="22">
        <v>-8013.87</v>
      </c>
      <c r="CY437" s="22">
        <v>-7816.81</v>
      </c>
      <c r="CZ437" s="22">
        <v>-7441.4</v>
      </c>
      <c r="DA437" s="22">
        <v>-8167.34</v>
      </c>
      <c r="DB437" s="22">
        <v>-9039.58</v>
      </c>
      <c r="DC437" s="22">
        <v>-9957.1</v>
      </c>
      <c r="DD437" s="22">
        <v>-5950.03</v>
      </c>
      <c r="DE437" s="22">
        <v>-7279.31</v>
      </c>
      <c r="DF437" s="22">
        <v>-8118.99</v>
      </c>
      <c r="DG437" s="22">
        <v>-8098.72</v>
      </c>
      <c r="DH437" s="22">
        <v>-8583.1299999999992</v>
      </c>
      <c r="DI437" s="22">
        <v>-7063.53</v>
      </c>
      <c r="DJ437" s="22">
        <v>-8113.31</v>
      </c>
      <c r="DK437" s="22">
        <v>-8035.28</v>
      </c>
      <c r="DL437" s="22">
        <v>0</v>
      </c>
      <c r="DM437" s="22">
        <v>0</v>
      </c>
      <c r="DN437" s="22">
        <v>0</v>
      </c>
      <c r="DO437" s="22">
        <v>0</v>
      </c>
      <c r="DP437" s="22">
        <v>0</v>
      </c>
      <c r="DQ437" s="22">
        <v>0</v>
      </c>
      <c r="DR437" s="22">
        <v>0</v>
      </c>
      <c r="DS437" s="22">
        <v>0</v>
      </c>
      <c r="DT437" s="22">
        <v>0</v>
      </c>
      <c r="DU437" s="22">
        <v>0</v>
      </c>
      <c r="DV437" s="22">
        <v>0</v>
      </c>
      <c r="DW437" s="22">
        <v>0</v>
      </c>
      <c r="DX437" s="22">
        <v>0</v>
      </c>
      <c r="DY437" s="22">
        <v>0</v>
      </c>
      <c r="DZ437" s="22">
        <v>0</v>
      </c>
      <c r="EA437" s="22">
        <v>0</v>
      </c>
      <c r="EB437" s="22">
        <v>0</v>
      </c>
      <c r="EC437" s="22">
        <v>0</v>
      </c>
      <c r="ED437" s="22">
        <v>0</v>
      </c>
      <c r="EE437" s="22">
        <v>0</v>
      </c>
      <c r="EF437" s="22">
        <v>0</v>
      </c>
      <c r="EG437" s="22">
        <v>0</v>
      </c>
      <c r="EH437" s="315">
        <f>-'Amort Estimate'!I84</f>
        <v>0</v>
      </c>
      <c r="EI437" s="315">
        <f>-'Amort Estimate'!J84</f>
        <v>0</v>
      </c>
    </row>
    <row r="438" spans="1:139" x14ac:dyDescent="0.2">
      <c r="A438" s="76"/>
      <c r="B438" s="76" t="s">
        <v>152</v>
      </c>
      <c r="C438" s="101"/>
      <c r="D438" s="18">
        <f t="shared" ref="D438:AI438" si="2481">SUM(D434:D437)</f>
        <v>0</v>
      </c>
      <c r="E438" s="18">
        <f t="shared" si="2481"/>
        <v>0</v>
      </c>
      <c r="F438" s="18">
        <f t="shared" si="2481"/>
        <v>0</v>
      </c>
      <c r="G438" s="18">
        <f t="shared" si="2481"/>
        <v>0</v>
      </c>
      <c r="H438" s="18">
        <f t="shared" si="2481"/>
        <v>0</v>
      </c>
      <c r="I438" s="18">
        <f t="shared" si="2481"/>
        <v>0</v>
      </c>
      <c r="J438" s="18">
        <f t="shared" si="2481"/>
        <v>0</v>
      </c>
      <c r="K438" s="18">
        <f t="shared" si="2481"/>
        <v>0</v>
      </c>
      <c r="L438" s="18">
        <f t="shared" si="2481"/>
        <v>0</v>
      </c>
      <c r="M438" s="18">
        <f t="shared" si="2481"/>
        <v>0</v>
      </c>
      <c r="N438" s="18">
        <f t="shared" si="2481"/>
        <v>0</v>
      </c>
      <c r="O438" s="18">
        <f t="shared" si="2481"/>
        <v>0</v>
      </c>
      <c r="P438" s="18">
        <f t="shared" si="2481"/>
        <v>0</v>
      </c>
      <c r="Q438" s="18">
        <f t="shared" si="2481"/>
        <v>0</v>
      </c>
      <c r="R438" s="18">
        <f t="shared" si="2481"/>
        <v>0</v>
      </c>
      <c r="S438" s="18">
        <f t="shared" si="2481"/>
        <v>0</v>
      </c>
      <c r="T438" s="18">
        <f t="shared" si="2481"/>
        <v>0</v>
      </c>
      <c r="U438" s="18">
        <f t="shared" si="2481"/>
        <v>0</v>
      </c>
      <c r="V438" s="18">
        <f t="shared" si="2481"/>
        <v>0</v>
      </c>
      <c r="W438" s="18">
        <f t="shared" si="2481"/>
        <v>0</v>
      </c>
      <c r="X438" s="18">
        <f t="shared" si="2481"/>
        <v>0</v>
      </c>
      <c r="Y438" s="18">
        <f t="shared" si="2481"/>
        <v>0</v>
      </c>
      <c r="Z438" s="18">
        <f t="shared" si="2481"/>
        <v>0</v>
      </c>
      <c r="AA438" s="18">
        <f t="shared" si="2481"/>
        <v>0</v>
      </c>
      <c r="AB438" s="18">
        <f t="shared" si="2481"/>
        <v>0</v>
      </c>
      <c r="AC438" s="18">
        <f t="shared" si="2481"/>
        <v>0</v>
      </c>
      <c r="AD438" s="18">
        <f t="shared" si="2481"/>
        <v>0</v>
      </c>
      <c r="AE438" s="18">
        <f t="shared" si="2481"/>
        <v>0</v>
      </c>
      <c r="AF438" s="18">
        <f t="shared" si="2481"/>
        <v>0</v>
      </c>
      <c r="AG438" s="18">
        <f t="shared" si="2481"/>
        <v>0</v>
      </c>
      <c r="AH438" s="18">
        <f t="shared" si="2481"/>
        <v>0</v>
      </c>
      <c r="AI438" s="18">
        <f t="shared" si="2481"/>
        <v>0</v>
      </c>
      <c r="AJ438" s="18">
        <f t="shared" ref="AJ438:BO438" si="2482">SUM(AJ434:AJ437)</f>
        <v>0</v>
      </c>
      <c r="AK438" s="18">
        <f t="shared" si="2482"/>
        <v>0</v>
      </c>
      <c r="AL438" s="18">
        <f t="shared" si="2482"/>
        <v>0</v>
      </c>
      <c r="AM438" s="18">
        <f t="shared" si="2482"/>
        <v>0</v>
      </c>
      <c r="AN438" s="18">
        <f t="shared" si="2482"/>
        <v>0</v>
      </c>
      <c r="AO438" s="18">
        <f t="shared" si="2482"/>
        <v>0</v>
      </c>
      <c r="AP438" s="18">
        <f t="shared" si="2482"/>
        <v>0</v>
      </c>
      <c r="AQ438" s="18">
        <f t="shared" si="2482"/>
        <v>0</v>
      </c>
      <c r="AR438" s="18">
        <f t="shared" si="2482"/>
        <v>0</v>
      </c>
      <c r="AS438" s="18">
        <f t="shared" si="2482"/>
        <v>0</v>
      </c>
      <c r="AT438" s="18">
        <f t="shared" si="2482"/>
        <v>0</v>
      </c>
      <c r="AU438" s="18">
        <f t="shared" si="2482"/>
        <v>0</v>
      </c>
      <c r="AV438" s="18">
        <f t="shared" si="2482"/>
        <v>0</v>
      </c>
      <c r="AW438" s="18">
        <f t="shared" si="2482"/>
        <v>0</v>
      </c>
      <c r="AX438" s="18">
        <f t="shared" si="2482"/>
        <v>0</v>
      </c>
      <c r="AY438" s="18">
        <f t="shared" si="2482"/>
        <v>0</v>
      </c>
      <c r="AZ438" s="18">
        <f t="shared" si="2482"/>
        <v>0</v>
      </c>
      <c r="BA438" s="18">
        <f t="shared" si="2482"/>
        <v>0</v>
      </c>
      <c r="BB438" s="18">
        <f t="shared" si="2482"/>
        <v>0</v>
      </c>
      <c r="BC438" s="18">
        <f t="shared" si="2482"/>
        <v>0</v>
      </c>
      <c r="BD438" s="18">
        <f t="shared" si="2482"/>
        <v>0</v>
      </c>
      <c r="BE438" s="18">
        <f t="shared" si="2482"/>
        <v>0</v>
      </c>
      <c r="BF438" s="18">
        <f t="shared" si="2482"/>
        <v>0</v>
      </c>
      <c r="BG438" s="18">
        <f t="shared" si="2482"/>
        <v>0</v>
      </c>
      <c r="BH438" s="18">
        <f t="shared" si="2482"/>
        <v>0</v>
      </c>
      <c r="BI438" s="18">
        <f t="shared" si="2482"/>
        <v>0</v>
      </c>
      <c r="BJ438" s="18">
        <f t="shared" si="2482"/>
        <v>0</v>
      </c>
      <c r="BK438" s="18">
        <f t="shared" si="2482"/>
        <v>0</v>
      </c>
      <c r="BL438" s="18">
        <f t="shared" si="2482"/>
        <v>0</v>
      </c>
      <c r="BM438" s="18">
        <f t="shared" si="2482"/>
        <v>0</v>
      </c>
      <c r="BN438" s="18">
        <f t="shared" si="2482"/>
        <v>0</v>
      </c>
      <c r="BO438" s="18">
        <f t="shared" si="2482"/>
        <v>0</v>
      </c>
      <c r="BP438" s="18">
        <f t="shared" ref="BP438:DS438" si="2483">SUM(BP434:BP437)</f>
        <v>0</v>
      </c>
      <c r="BQ438" s="18">
        <f t="shared" si="2483"/>
        <v>0</v>
      </c>
      <c r="BR438" s="18">
        <f t="shared" si="2483"/>
        <v>0</v>
      </c>
      <c r="BS438" s="18">
        <f t="shared" si="2483"/>
        <v>0</v>
      </c>
      <c r="BT438" s="18">
        <f t="shared" si="2483"/>
        <v>0</v>
      </c>
      <c r="BU438" s="18">
        <f t="shared" si="2483"/>
        <v>0</v>
      </c>
      <c r="BV438" s="18">
        <f t="shared" si="2483"/>
        <v>0</v>
      </c>
      <c r="BW438" s="18">
        <f t="shared" si="2483"/>
        <v>0</v>
      </c>
      <c r="BX438" s="18">
        <f t="shared" si="2483"/>
        <v>0</v>
      </c>
      <c r="BY438" s="18">
        <f t="shared" si="2483"/>
        <v>0</v>
      </c>
      <c r="BZ438" s="18">
        <f t="shared" si="2483"/>
        <v>0</v>
      </c>
      <c r="CA438" s="18">
        <f t="shared" si="2483"/>
        <v>0</v>
      </c>
      <c r="CB438" s="18">
        <f t="shared" si="2483"/>
        <v>0</v>
      </c>
      <c r="CC438" s="18">
        <f t="shared" si="2483"/>
        <v>0</v>
      </c>
      <c r="CD438" s="18">
        <f t="shared" si="2483"/>
        <v>0</v>
      </c>
      <c r="CE438" s="18">
        <f t="shared" si="2483"/>
        <v>0</v>
      </c>
      <c r="CF438" s="18">
        <f t="shared" si="2483"/>
        <v>0</v>
      </c>
      <c r="CG438" s="18">
        <f t="shared" si="2483"/>
        <v>0</v>
      </c>
      <c r="CH438" s="18">
        <f t="shared" si="2483"/>
        <v>0</v>
      </c>
      <c r="CI438" s="18">
        <f t="shared" si="2483"/>
        <v>0</v>
      </c>
      <c r="CJ438" s="18">
        <f t="shared" ref="CJ438:CU438" si="2484">SUM(CJ434:CJ437)</f>
        <v>0</v>
      </c>
      <c r="CK438" s="18">
        <f t="shared" si="2484"/>
        <v>0</v>
      </c>
      <c r="CL438" s="18">
        <f t="shared" si="2484"/>
        <v>0</v>
      </c>
      <c r="CM438" s="18">
        <f t="shared" si="2484"/>
        <v>0</v>
      </c>
      <c r="CN438" s="18">
        <f t="shared" si="2484"/>
        <v>0</v>
      </c>
      <c r="CO438" s="18">
        <f t="shared" si="2484"/>
        <v>0</v>
      </c>
      <c r="CP438" s="18">
        <f t="shared" si="2484"/>
        <v>0</v>
      </c>
      <c r="CQ438" s="18">
        <f t="shared" si="2484"/>
        <v>0</v>
      </c>
      <c r="CR438" s="18">
        <f t="shared" si="2484"/>
        <v>0</v>
      </c>
      <c r="CS438" s="18">
        <f t="shared" si="2484"/>
        <v>150963.77523830844</v>
      </c>
      <c r="CT438" s="18">
        <f t="shared" si="2484"/>
        <v>-6259.89</v>
      </c>
      <c r="CU438" s="18">
        <f t="shared" si="2484"/>
        <v>-8064.18</v>
      </c>
      <c r="CV438" s="18">
        <f t="shared" ref="CV438:DH438" si="2485">SUM(CV434:CV437)</f>
        <v>-7582.91</v>
      </c>
      <c r="CW438" s="18">
        <f t="shared" si="2485"/>
        <v>-7383.76</v>
      </c>
      <c r="CX438" s="18">
        <f t="shared" si="2485"/>
        <v>-8013.87</v>
      </c>
      <c r="CY438" s="18">
        <f t="shared" si="2485"/>
        <v>-7816.81</v>
      </c>
      <c r="CZ438" s="18">
        <f t="shared" si="2485"/>
        <v>-7441.4</v>
      </c>
      <c r="DA438" s="18">
        <f t="shared" si="2485"/>
        <v>-8167.34</v>
      </c>
      <c r="DB438" s="18">
        <f t="shared" si="2485"/>
        <v>-9039.58</v>
      </c>
      <c r="DC438" s="18">
        <f t="shared" si="2485"/>
        <v>-9957.1</v>
      </c>
      <c r="DD438" s="18">
        <f t="shared" si="2485"/>
        <v>-5950.03</v>
      </c>
      <c r="DE438" s="18">
        <f t="shared" si="2485"/>
        <v>-7279.31</v>
      </c>
      <c r="DF438" s="18">
        <f t="shared" si="2485"/>
        <v>-8118.99</v>
      </c>
      <c r="DG438" s="18">
        <f t="shared" si="2485"/>
        <v>-8098.72</v>
      </c>
      <c r="DH438" s="18">
        <f t="shared" si="2485"/>
        <v>-8583.1299999999992</v>
      </c>
      <c r="DI438" s="18">
        <f t="shared" si="2483"/>
        <v>-7063.53</v>
      </c>
      <c r="DJ438" s="18">
        <f t="shared" si="2483"/>
        <v>-8113.31</v>
      </c>
      <c r="DK438" s="18">
        <f t="shared" si="2483"/>
        <v>-8035.28</v>
      </c>
      <c r="DL438" s="18">
        <f t="shared" si="2483"/>
        <v>-9994.6400000000031</v>
      </c>
      <c r="DM438" s="18">
        <f t="shared" si="2483"/>
        <v>0</v>
      </c>
      <c r="DN438" s="18">
        <f t="shared" si="2483"/>
        <v>0</v>
      </c>
      <c r="DO438" s="18">
        <f t="shared" si="2483"/>
        <v>0</v>
      </c>
      <c r="DP438" s="18">
        <f t="shared" si="2483"/>
        <v>0</v>
      </c>
      <c r="DQ438" s="18">
        <f t="shared" si="2483"/>
        <v>0</v>
      </c>
      <c r="DR438" s="18">
        <f t="shared" si="2483"/>
        <v>0</v>
      </c>
      <c r="DS438" s="18">
        <f t="shared" si="2483"/>
        <v>0</v>
      </c>
      <c r="DT438" s="18">
        <f t="shared" ref="DT438:DW438" si="2486">SUM(DT434:DT437)</f>
        <v>0</v>
      </c>
      <c r="DU438" s="18">
        <f t="shared" si="2486"/>
        <v>0</v>
      </c>
      <c r="DV438" s="18">
        <f t="shared" si="2486"/>
        <v>0</v>
      </c>
      <c r="DW438" s="18">
        <f t="shared" si="2486"/>
        <v>0</v>
      </c>
      <c r="DX438" s="18">
        <f t="shared" ref="DX438:EG438" si="2487">SUM(DX434:DX437)</f>
        <v>0</v>
      </c>
      <c r="DY438" s="18">
        <f t="shared" si="2487"/>
        <v>0</v>
      </c>
      <c r="DZ438" s="18">
        <f t="shared" si="2487"/>
        <v>0</v>
      </c>
      <c r="EA438" s="18">
        <f t="shared" si="2487"/>
        <v>0</v>
      </c>
      <c r="EB438" s="18">
        <f t="shared" si="2487"/>
        <v>0</v>
      </c>
      <c r="EC438" s="18">
        <f t="shared" si="2487"/>
        <v>0</v>
      </c>
      <c r="ED438" s="18">
        <f t="shared" si="2487"/>
        <v>0</v>
      </c>
      <c r="EE438" s="18">
        <f t="shared" si="2487"/>
        <v>0</v>
      </c>
      <c r="EF438" s="18">
        <f t="shared" si="2487"/>
        <v>0</v>
      </c>
      <c r="EG438" s="18">
        <f t="shared" si="2487"/>
        <v>0</v>
      </c>
      <c r="EH438" s="18">
        <f t="shared" ref="EH438:EI438" si="2488">SUM(EH434:EH437)</f>
        <v>0</v>
      </c>
      <c r="EI438" s="18">
        <f t="shared" si="2488"/>
        <v>0</v>
      </c>
    </row>
    <row r="439" spans="1:139" x14ac:dyDescent="0.2">
      <c r="A439" s="76"/>
      <c r="B439" s="76" t="s">
        <v>153</v>
      </c>
      <c r="C439" s="101"/>
      <c r="D439" s="94">
        <f t="shared" ref="D439:AI439" si="2489">D433+D438</f>
        <v>0</v>
      </c>
      <c r="E439" s="94">
        <f t="shared" si="2489"/>
        <v>0</v>
      </c>
      <c r="F439" s="94">
        <f t="shared" si="2489"/>
        <v>0</v>
      </c>
      <c r="G439" s="94">
        <f t="shared" si="2489"/>
        <v>0</v>
      </c>
      <c r="H439" s="94">
        <f t="shared" si="2489"/>
        <v>0</v>
      </c>
      <c r="I439" s="94">
        <f t="shared" si="2489"/>
        <v>0</v>
      </c>
      <c r="J439" s="94">
        <f t="shared" si="2489"/>
        <v>0</v>
      </c>
      <c r="K439" s="94">
        <f t="shared" si="2489"/>
        <v>0</v>
      </c>
      <c r="L439" s="94">
        <f t="shared" si="2489"/>
        <v>0</v>
      </c>
      <c r="M439" s="94">
        <f t="shared" si="2489"/>
        <v>0</v>
      </c>
      <c r="N439" s="94">
        <f t="shared" si="2489"/>
        <v>0</v>
      </c>
      <c r="O439" s="94">
        <f t="shared" si="2489"/>
        <v>0</v>
      </c>
      <c r="P439" s="94">
        <f t="shared" si="2489"/>
        <v>0</v>
      </c>
      <c r="Q439" s="94">
        <f t="shared" si="2489"/>
        <v>0</v>
      </c>
      <c r="R439" s="94">
        <f t="shared" si="2489"/>
        <v>0</v>
      </c>
      <c r="S439" s="94">
        <f t="shared" si="2489"/>
        <v>0</v>
      </c>
      <c r="T439" s="94">
        <f t="shared" si="2489"/>
        <v>0</v>
      </c>
      <c r="U439" s="94">
        <f t="shared" si="2489"/>
        <v>0</v>
      </c>
      <c r="V439" s="94">
        <f t="shared" si="2489"/>
        <v>0</v>
      </c>
      <c r="W439" s="94">
        <f t="shared" si="2489"/>
        <v>0</v>
      </c>
      <c r="X439" s="94">
        <f t="shared" si="2489"/>
        <v>0</v>
      </c>
      <c r="Y439" s="94">
        <f t="shared" si="2489"/>
        <v>0</v>
      </c>
      <c r="Z439" s="94">
        <f t="shared" si="2489"/>
        <v>0</v>
      </c>
      <c r="AA439" s="94">
        <f t="shared" si="2489"/>
        <v>0</v>
      </c>
      <c r="AB439" s="94">
        <f t="shared" si="2489"/>
        <v>0</v>
      </c>
      <c r="AC439" s="94">
        <f t="shared" si="2489"/>
        <v>0</v>
      </c>
      <c r="AD439" s="94">
        <f t="shared" si="2489"/>
        <v>0</v>
      </c>
      <c r="AE439" s="94">
        <f t="shared" si="2489"/>
        <v>0</v>
      </c>
      <c r="AF439" s="94">
        <f t="shared" si="2489"/>
        <v>0</v>
      </c>
      <c r="AG439" s="94">
        <f t="shared" si="2489"/>
        <v>0</v>
      </c>
      <c r="AH439" s="94">
        <f t="shared" si="2489"/>
        <v>0</v>
      </c>
      <c r="AI439" s="94">
        <f t="shared" si="2489"/>
        <v>0</v>
      </c>
      <c r="AJ439" s="94">
        <f t="shared" ref="AJ439:BO439" si="2490">AJ433+AJ438</f>
        <v>0</v>
      </c>
      <c r="AK439" s="94">
        <f t="shared" si="2490"/>
        <v>0</v>
      </c>
      <c r="AL439" s="94">
        <f t="shared" si="2490"/>
        <v>0</v>
      </c>
      <c r="AM439" s="94">
        <f t="shared" si="2490"/>
        <v>0</v>
      </c>
      <c r="AN439" s="94">
        <f t="shared" si="2490"/>
        <v>0</v>
      </c>
      <c r="AO439" s="94">
        <f t="shared" si="2490"/>
        <v>0</v>
      </c>
      <c r="AP439" s="94">
        <f t="shared" si="2490"/>
        <v>0</v>
      </c>
      <c r="AQ439" s="94">
        <f t="shared" si="2490"/>
        <v>0</v>
      </c>
      <c r="AR439" s="94">
        <f t="shared" si="2490"/>
        <v>0</v>
      </c>
      <c r="AS439" s="94">
        <f t="shared" si="2490"/>
        <v>0</v>
      </c>
      <c r="AT439" s="94">
        <f t="shared" si="2490"/>
        <v>0</v>
      </c>
      <c r="AU439" s="94">
        <f t="shared" si="2490"/>
        <v>0</v>
      </c>
      <c r="AV439" s="94">
        <f t="shared" si="2490"/>
        <v>0</v>
      </c>
      <c r="AW439" s="94">
        <f t="shared" si="2490"/>
        <v>0</v>
      </c>
      <c r="AX439" s="94">
        <f t="shared" si="2490"/>
        <v>0</v>
      </c>
      <c r="AY439" s="94">
        <f t="shared" si="2490"/>
        <v>0</v>
      </c>
      <c r="AZ439" s="94">
        <f t="shared" si="2490"/>
        <v>0</v>
      </c>
      <c r="BA439" s="94">
        <f t="shared" si="2490"/>
        <v>0</v>
      </c>
      <c r="BB439" s="94">
        <f t="shared" si="2490"/>
        <v>0</v>
      </c>
      <c r="BC439" s="94">
        <f t="shared" si="2490"/>
        <v>0</v>
      </c>
      <c r="BD439" s="94">
        <f t="shared" si="2490"/>
        <v>0</v>
      </c>
      <c r="BE439" s="94">
        <f t="shared" si="2490"/>
        <v>0</v>
      </c>
      <c r="BF439" s="94">
        <f t="shared" si="2490"/>
        <v>0</v>
      </c>
      <c r="BG439" s="94">
        <f t="shared" si="2490"/>
        <v>0</v>
      </c>
      <c r="BH439" s="94">
        <f t="shared" si="2490"/>
        <v>0</v>
      </c>
      <c r="BI439" s="94">
        <f t="shared" si="2490"/>
        <v>0</v>
      </c>
      <c r="BJ439" s="94">
        <f t="shared" si="2490"/>
        <v>0</v>
      </c>
      <c r="BK439" s="94">
        <f t="shared" si="2490"/>
        <v>0</v>
      </c>
      <c r="BL439" s="94">
        <f t="shared" si="2490"/>
        <v>0</v>
      </c>
      <c r="BM439" s="94">
        <f t="shared" si="2490"/>
        <v>0</v>
      </c>
      <c r="BN439" s="94">
        <f t="shared" si="2490"/>
        <v>0</v>
      </c>
      <c r="BO439" s="94">
        <f t="shared" si="2490"/>
        <v>0</v>
      </c>
      <c r="BP439" s="94">
        <f t="shared" ref="BP439:DS439" si="2491">BP433+BP438</f>
        <v>0</v>
      </c>
      <c r="BQ439" s="94">
        <f t="shared" si="2491"/>
        <v>0</v>
      </c>
      <c r="BR439" s="94">
        <f t="shared" si="2491"/>
        <v>0</v>
      </c>
      <c r="BS439" s="94">
        <f t="shared" si="2491"/>
        <v>0</v>
      </c>
      <c r="BT439" s="94">
        <f t="shared" si="2491"/>
        <v>0</v>
      </c>
      <c r="BU439" s="94">
        <f t="shared" si="2491"/>
        <v>0</v>
      </c>
      <c r="BV439" s="94">
        <f t="shared" si="2491"/>
        <v>0</v>
      </c>
      <c r="BW439" s="94">
        <f t="shared" si="2491"/>
        <v>0</v>
      </c>
      <c r="BX439" s="94">
        <f t="shared" si="2491"/>
        <v>0</v>
      </c>
      <c r="BY439" s="94">
        <f t="shared" si="2491"/>
        <v>0</v>
      </c>
      <c r="BZ439" s="94">
        <f t="shared" si="2491"/>
        <v>0</v>
      </c>
      <c r="CA439" s="94">
        <f t="shared" si="2491"/>
        <v>0</v>
      </c>
      <c r="CB439" s="94">
        <f t="shared" si="2491"/>
        <v>0</v>
      </c>
      <c r="CC439" s="94">
        <f t="shared" si="2491"/>
        <v>0</v>
      </c>
      <c r="CD439" s="94">
        <f t="shared" si="2491"/>
        <v>0</v>
      </c>
      <c r="CE439" s="94">
        <f t="shared" si="2491"/>
        <v>0</v>
      </c>
      <c r="CF439" s="94">
        <f t="shared" si="2491"/>
        <v>0</v>
      </c>
      <c r="CG439" s="94">
        <f t="shared" si="2491"/>
        <v>0</v>
      </c>
      <c r="CH439" s="94">
        <f t="shared" si="2491"/>
        <v>0</v>
      </c>
      <c r="CI439" s="94">
        <f t="shared" si="2491"/>
        <v>0</v>
      </c>
      <c r="CJ439" s="94">
        <f t="shared" ref="CJ439:CU439" si="2492">CJ433+CJ438</f>
        <v>0</v>
      </c>
      <c r="CK439" s="94">
        <f t="shared" si="2492"/>
        <v>0</v>
      </c>
      <c r="CL439" s="94">
        <f t="shared" si="2492"/>
        <v>0</v>
      </c>
      <c r="CM439" s="94">
        <f t="shared" si="2492"/>
        <v>0</v>
      </c>
      <c r="CN439" s="94">
        <f t="shared" si="2492"/>
        <v>0</v>
      </c>
      <c r="CO439" s="94">
        <f t="shared" si="2492"/>
        <v>0</v>
      </c>
      <c r="CP439" s="94">
        <f t="shared" si="2492"/>
        <v>0</v>
      </c>
      <c r="CQ439" s="94">
        <f t="shared" si="2492"/>
        <v>0</v>
      </c>
      <c r="CR439" s="94">
        <f t="shared" si="2492"/>
        <v>0</v>
      </c>
      <c r="CS439" s="94">
        <f t="shared" si="2492"/>
        <v>150963.77523830844</v>
      </c>
      <c r="CT439" s="94">
        <f t="shared" si="2492"/>
        <v>144703.88523830843</v>
      </c>
      <c r="CU439" s="94">
        <f t="shared" si="2492"/>
        <v>136639.70523830844</v>
      </c>
      <c r="CV439" s="94">
        <f t="shared" ref="CV439:DH439" si="2493">CV433+CV438</f>
        <v>129056.79523830843</v>
      </c>
      <c r="CW439" s="94">
        <f t="shared" si="2493"/>
        <v>121673.03523830844</v>
      </c>
      <c r="CX439" s="94">
        <f t="shared" si="2493"/>
        <v>113659.16523830844</v>
      </c>
      <c r="CY439" s="94">
        <f t="shared" si="2493"/>
        <v>105842.35523830845</v>
      </c>
      <c r="CZ439" s="94">
        <f t="shared" si="2493"/>
        <v>98400.955238308452</v>
      </c>
      <c r="DA439" s="94">
        <f t="shared" si="2493"/>
        <v>90233.615238308455</v>
      </c>
      <c r="DB439" s="94">
        <f t="shared" si="2493"/>
        <v>81194.035238308454</v>
      </c>
      <c r="DC439" s="94">
        <f t="shared" si="2493"/>
        <v>71236.935238308448</v>
      </c>
      <c r="DD439" s="94">
        <f t="shared" si="2493"/>
        <v>65286.905238308449</v>
      </c>
      <c r="DE439" s="94">
        <f t="shared" si="2493"/>
        <v>58007.595238308451</v>
      </c>
      <c r="DF439" s="94">
        <f t="shared" si="2493"/>
        <v>49888.605238308453</v>
      </c>
      <c r="DG439" s="94">
        <f t="shared" si="2493"/>
        <v>41789.885238308452</v>
      </c>
      <c r="DH439" s="94">
        <f t="shared" si="2493"/>
        <v>33206.755238308455</v>
      </c>
      <c r="DI439" s="94">
        <f t="shared" si="2491"/>
        <v>26143.225238308456</v>
      </c>
      <c r="DJ439" s="94">
        <f t="shared" si="2491"/>
        <v>18029.915238308455</v>
      </c>
      <c r="DK439" s="94">
        <f t="shared" si="2491"/>
        <v>9994.6352383084559</v>
      </c>
      <c r="DL439" s="94">
        <f t="shared" si="2491"/>
        <v>-4.761691547173541E-3</v>
      </c>
      <c r="DM439" s="94">
        <f t="shared" si="2491"/>
        <v>-4.761691547173541E-3</v>
      </c>
      <c r="DN439" s="94">
        <f t="shared" si="2491"/>
        <v>-4.761691547173541E-3</v>
      </c>
      <c r="DO439" s="94">
        <f t="shared" si="2491"/>
        <v>-4.761691547173541E-3</v>
      </c>
      <c r="DP439" s="94">
        <f t="shared" si="2491"/>
        <v>-4.761691547173541E-3</v>
      </c>
      <c r="DQ439" s="94">
        <f t="shared" si="2491"/>
        <v>-4.761691547173541E-3</v>
      </c>
      <c r="DR439" s="94">
        <f t="shared" si="2491"/>
        <v>-4.761691547173541E-3</v>
      </c>
      <c r="DS439" s="94">
        <f t="shared" si="2491"/>
        <v>-4.761691547173541E-3</v>
      </c>
      <c r="DT439" s="94">
        <f t="shared" ref="DT439:DW439" si="2494">DT433+DT438</f>
        <v>-4.761691547173541E-3</v>
      </c>
      <c r="DU439" s="94">
        <f t="shared" si="2494"/>
        <v>-4.761691547173541E-3</v>
      </c>
      <c r="DV439" s="94">
        <f t="shared" si="2494"/>
        <v>-4.761691547173541E-3</v>
      </c>
      <c r="DW439" s="94">
        <f t="shared" si="2494"/>
        <v>-4.761691547173541E-3</v>
      </c>
      <c r="DX439" s="94">
        <f t="shared" ref="DX439:EG439" si="2495">DX433+DX438</f>
        <v>-4.761691547173541E-3</v>
      </c>
      <c r="DY439" s="94">
        <f t="shared" si="2495"/>
        <v>-4.761691547173541E-3</v>
      </c>
      <c r="DZ439" s="94">
        <f t="shared" si="2495"/>
        <v>-4.761691547173541E-3</v>
      </c>
      <c r="EA439" s="94">
        <f t="shared" si="2495"/>
        <v>-4.761691547173541E-3</v>
      </c>
      <c r="EB439" s="94">
        <f t="shared" si="2495"/>
        <v>-4.761691547173541E-3</v>
      </c>
      <c r="EC439" s="94">
        <f t="shared" si="2495"/>
        <v>-4.761691547173541E-3</v>
      </c>
      <c r="ED439" s="94">
        <f t="shared" si="2495"/>
        <v>-4.761691547173541E-3</v>
      </c>
      <c r="EE439" s="94">
        <f t="shared" si="2495"/>
        <v>-4.761691547173541E-3</v>
      </c>
      <c r="EF439" s="94">
        <f t="shared" si="2495"/>
        <v>-4.761691547173541E-3</v>
      </c>
      <c r="EG439" s="94">
        <f t="shared" si="2495"/>
        <v>-4.761691547173541E-3</v>
      </c>
      <c r="EH439" s="94">
        <f t="shared" ref="EH439:EI439" si="2496">EH433+EH438</f>
        <v>-4.761691547173541E-3</v>
      </c>
      <c r="EI439" s="94">
        <f t="shared" si="2496"/>
        <v>-4.761691547173541E-3</v>
      </c>
    </row>
    <row r="440" spans="1:139" x14ac:dyDescent="0.2">
      <c r="C440" s="101"/>
      <c r="D440" s="94"/>
      <c r="E440" s="94"/>
      <c r="F440" s="94"/>
      <c r="G440" s="94"/>
      <c r="H440" s="94"/>
      <c r="I440" s="94"/>
      <c r="J440" s="94"/>
      <c r="K440" s="94"/>
      <c r="L440" s="9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c r="AO440" s="94"/>
      <c r="AP440" s="94"/>
      <c r="AQ440" s="94"/>
      <c r="AR440" s="94"/>
      <c r="AS440" s="94"/>
      <c r="AT440" s="94"/>
      <c r="AU440" s="94"/>
      <c r="AV440" s="94"/>
      <c r="AW440" s="94"/>
      <c r="AX440" s="94"/>
      <c r="AY440" s="94"/>
      <c r="AZ440" s="94"/>
      <c r="BA440" s="94"/>
      <c r="BB440" s="94"/>
      <c r="BC440" s="94"/>
      <c r="BD440" s="94"/>
      <c r="BE440" s="94"/>
      <c r="BF440" s="94"/>
      <c r="BG440" s="94"/>
      <c r="BH440" s="94"/>
      <c r="BI440" s="94"/>
      <c r="BJ440" s="94"/>
      <c r="BK440" s="94"/>
      <c r="BL440" s="94"/>
      <c r="BM440" s="94"/>
      <c r="BN440" s="94"/>
      <c r="BO440" s="94"/>
      <c r="BP440" s="94"/>
      <c r="BQ440" s="94"/>
      <c r="BR440" s="94"/>
      <c r="BS440" s="94"/>
      <c r="BT440" s="94"/>
      <c r="BU440" s="94"/>
      <c r="BV440" s="94"/>
      <c r="BW440" s="94"/>
      <c r="BX440" s="94"/>
      <c r="BY440" s="94"/>
      <c r="BZ440" s="94"/>
      <c r="CA440" s="94"/>
      <c r="CB440" s="94"/>
      <c r="CC440" s="94"/>
      <c r="CD440" s="94"/>
      <c r="CE440" s="94"/>
      <c r="CF440" s="94"/>
      <c r="CG440" s="94"/>
      <c r="CH440" s="91"/>
      <c r="CI440" s="91"/>
      <c r="CJ440" s="91"/>
      <c r="CK440" s="91"/>
      <c r="CL440" s="91"/>
      <c r="CM440" s="91"/>
      <c r="CN440" s="91"/>
      <c r="CO440" s="91"/>
      <c r="CP440" s="91"/>
      <c r="CQ440" s="91"/>
      <c r="CR440" s="91"/>
      <c r="CS440" s="91"/>
      <c r="CT440" s="91"/>
      <c r="CU440" s="91"/>
      <c r="CV440" s="91"/>
      <c r="CW440" s="91"/>
      <c r="CX440" s="91"/>
      <c r="CY440" s="91"/>
      <c r="CZ440" s="91"/>
      <c r="DA440" s="91"/>
      <c r="DB440" s="91"/>
      <c r="DC440" s="91"/>
      <c r="DD440" s="91"/>
      <c r="DE440" s="91"/>
      <c r="DF440" s="91"/>
      <c r="DG440" s="91"/>
      <c r="DH440" s="91"/>
      <c r="DI440" s="91"/>
      <c r="DJ440" s="91"/>
      <c r="DK440" s="91"/>
      <c r="DL440" s="91"/>
      <c r="DM440" s="91"/>
      <c r="DN440" s="91"/>
      <c r="DO440" s="91"/>
      <c r="DP440" s="91"/>
      <c r="DQ440" s="91"/>
      <c r="DR440" s="91"/>
      <c r="DS440" s="91"/>
      <c r="DT440" s="91"/>
      <c r="DU440" s="91"/>
      <c r="DV440" s="91"/>
      <c r="DW440" s="91"/>
      <c r="DX440" s="91"/>
      <c r="DY440" s="91"/>
      <c r="DZ440" s="91"/>
      <c r="EA440" s="91"/>
      <c r="EB440" s="91"/>
      <c r="EC440" s="91"/>
      <c r="ED440" s="91"/>
      <c r="EE440" s="91"/>
      <c r="EF440" s="91"/>
      <c r="EG440" s="91"/>
      <c r="EH440" s="91"/>
      <c r="EI440" s="91"/>
    </row>
    <row r="441" spans="1:139" ht="10.5" x14ac:dyDescent="0.25">
      <c r="A441" s="79" t="s">
        <v>255</v>
      </c>
      <c r="B441" s="76"/>
      <c r="C441" s="78">
        <v>18239431</v>
      </c>
      <c r="DV441" s="92"/>
      <c r="DW441" s="92"/>
      <c r="DX441" s="92"/>
      <c r="DY441" s="92"/>
      <c r="DZ441" s="92"/>
      <c r="EA441" s="92"/>
      <c r="EB441" s="92"/>
      <c r="EC441" s="92"/>
      <c r="ED441" s="92"/>
      <c r="EE441" s="92"/>
      <c r="EF441" s="92"/>
      <c r="EG441" s="92"/>
      <c r="EH441" s="92"/>
      <c r="EI441" s="92"/>
    </row>
    <row r="442" spans="1:139" x14ac:dyDescent="0.2">
      <c r="A442" s="76"/>
      <c r="B442" s="76" t="s">
        <v>149</v>
      </c>
      <c r="C442" s="78">
        <v>25401051</v>
      </c>
      <c r="D442" s="94">
        <v>0</v>
      </c>
      <c r="E442" s="94">
        <f t="shared" ref="E442:AJ442" si="2497">D448</f>
        <v>0</v>
      </c>
      <c r="F442" s="94">
        <f t="shared" si="2497"/>
        <v>0</v>
      </c>
      <c r="G442" s="94">
        <f t="shared" si="2497"/>
        <v>0</v>
      </c>
      <c r="H442" s="94">
        <f t="shared" si="2497"/>
        <v>0</v>
      </c>
      <c r="I442" s="94">
        <f t="shared" si="2497"/>
        <v>0</v>
      </c>
      <c r="J442" s="94">
        <f t="shared" si="2497"/>
        <v>0</v>
      </c>
      <c r="K442" s="94">
        <f t="shared" si="2497"/>
        <v>0</v>
      </c>
      <c r="L442" s="94">
        <f t="shared" si="2497"/>
        <v>0</v>
      </c>
      <c r="M442" s="94">
        <f t="shared" si="2497"/>
        <v>0</v>
      </c>
      <c r="N442" s="94">
        <f t="shared" si="2497"/>
        <v>0</v>
      </c>
      <c r="O442" s="94">
        <f t="shared" si="2497"/>
        <v>0</v>
      </c>
      <c r="P442" s="94">
        <f t="shared" si="2497"/>
        <v>0</v>
      </c>
      <c r="Q442" s="94">
        <f t="shared" si="2497"/>
        <v>0</v>
      </c>
      <c r="R442" s="94">
        <f t="shared" si="2497"/>
        <v>0</v>
      </c>
      <c r="S442" s="94">
        <f t="shared" si="2497"/>
        <v>0</v>
      </c>
      <c r="T442" s="94">
        <f t="shared" si="2497"/>
        <v>0</v>
      </c>
      <c r="U442" s="94">
        <f t="shared" si="2497"/>
        <v>0</v>
      </c>
      <c r="V442" s="94">
        <f t="shared" si="2497"/>
        <v>0</v>
      </c>
      <c r="W442" s="94">
        <f t="shared" si="2497"/>
        <v>0</v>
      </c>
      <c r="X442" s="94">
        <f t="shared" si="2497"/>
        <v>0</v>
      </c>
      <c r="Y442" s="94">
        <f t="shared" si="2497"/>
        <v>0</v>
      </c>
      <c r="Z442" s="94">
        <f t="shared" si="2497"/>
        <v>0</v>
      </c>
      <c r="AA442" s="94">
        <f t="shared" si="2497"/>
        <v>0</v>
      </c>
      <c r="AB442" s="94">
        <f t="shared" si="2497"/>
        <v>0</v>
      </c>
      <c r="AC442" s="94">
        <f t="shared" si="2497"/>
        <v>0</v>
      </c>
      <c r="AD442" s="94">
        <f t="shared" si="2497"/>
        <v>0</v>
      </c>
      <c r="AE442" s="94">
        <f t="shared" si="2497"/>
        <v>0</v>
      </c>
      <c r="AF442" s="94">
        <f t="shared" si="2497"/>
        <v>0</v>
      </c>
      <c r="AG442" s="94">
        <f t="shared" si="2497"/>
        <v>0</v>
      </c>
      <c r="AH442" s="94">
        <f t="shared" si="2497"/>
        <v>0</v>
      </c>
      <c r="AI442" s="94">
        <f t="shared" si="2497"/>
        <v>0</v>
      </c>
      <c r="AJ442" s="94">
        <f t="shared" si="2497"/>
        <v>0</v>
      </c>
      <c r="AK442" s="94">
        <f t="shared" ref="AK442:BP442" si="2498">AJ448</f>
        <v>0</v>
      </c>
      <c r="AL442" s="94">
        <f t="shared" si="2498"/>
        <v>0</v>
      </c>
      <c r="AM442" s="94">
        <f t="shared" si="2498"/>
        <v>0</v>
      </c>
      <c r="AN442" s="94">
        <f t="shared" si="2498"/>
        <v>0</v>
      </c>
      <c r="AO442" s="94">
        <f t="shared" si="2498"/>
        <v>0</v>
      </c>
      <c r="AP442" s="94">
        <f t="shared" si="2498"/>
        <v>0</v>
      </c>
      <c r="AQ442" s="94">
        <f t="shared" si="2498"/>
        <v>0</v>
      </c>
      <c r="AR442" s="94">
        <f t="shared" si="2498"/>
        <v>0</v>
      </c>
      <c r="AS442" s="94">
        <f t="shared" si="2498"/>
        <v>0</v>
      </c>
      <c r="AT442" s="94">
        <f t="shared" si="2498"/>
        <v>0</v>
      </c>
      <c r="AU442" s="94">
        <f t="shared" si="2498"/>
        <v>0</v>
      </c>
      <c r="AV442" s="94">
        <f t="shared" si="2498"/>
        <v>0</v>
      </c>
      <c r="AW442" s="94">
        <f t="shared" si="2498"/>
        <v>0</v>
      </c>
      <c r="AX442" s="94">
        <f t="shared" si="2498"/>
        <v>0</v>
      </c>
      <c r="AY442" s="94">
        <f t="shared" si="2498"/>
        <v>0</v>
      </c>
      <c r="AZ442" s="94">
        <f t="shared" si="2498"/>
        <v>0</v>
      </c>
      <c r="BA442" s="94">
        <f t="shared" si="2498"/>
        <v>0</v>
      </c>
      <c r="BB442" s="94">
        <f t="shared" si="2498"/>
        <v>0</v>
      </c>
      <c r="BC442" s="94">
        <f t="shared" si="2498"/>
        <v>0</v>
      </c>
      <c r="BD442" s="94">
        <f t="shared" si="2498"/>
        <v>0</v>
      </c>
      <c r="BE442" s="94">
        <f t="shared" si="2498"/>
        <v>0</v>
      </c>
      <c r="BF442" s="94">
        <f t="shared" si="2498"/>
        <v>0</v>
      </c>
      <c r="BG442" s="94">
        <f t="shared" si="2498"/>
        <v>0</v>
      </c>
      <c r="BH442" s="94">
        <f t="shared" si="2498"/>
        <v>0</v>
      </c>
      <c r="BI442" s="94">
        <f t="shared" si="2498"/>
        <v>0</v>
      </c>
      <c r="BJ442" s="94">
        <f t="shared" si="2498"/>
        <v>0</v>
      </c>
      <c r="BK442" s="94">
        <f t="shared" si="2498"/>
        <v>0</v>
      </c>
      <c r="BL442" s="94">
        <f t="shared" si="2498"/>
        <v>0</v>
      </c>
      <c r="BM442" s="94">
        <f t="shared" si="2498"/>
        <v>0</v>
      </c>
      <c r="BN442" s="94">
        <f t="shared" si="2498"/>
        <v>0</v>
      </c>
      <c r="BO442" s="94">
        <f t="shared" si="2498"/>
        <v>0</v>
      </c>
      <c r="BP442" s="94">
        <f t="shared" si="2498"/>
        <v>0</v>
      </c>
      <c r="BQ442" s="94">
        <f t="shared" ref="BQ442:DW442" si="2499">BP448</f>
        <v>0</v>
      </c>
      <c r="BR442" s="94">
        <f t="shared" si="2499"/>
        <v>0</v>
      </c>
      <c r="BS442" s="94">
        <f t="shared" si="2499"/>
        <v>0</v>
      </c>
      <c r="BT442" s="94">
        <f t="shared" si="2499"/>
        <v>0</v>
      </c>
      <c r="BU442" s="94">
        <f t="shared" si="2499"/>
        <v>0</v>
      </c>
      <c r="BV442" s="94">
        <f t="shared" si="2499"/>
        <v>0</v>
      </c>
      <c r="BW442" s="94">
        <f t="shared" si="2499"/>
        <v>0</v>
      </c>
      <c r="BX442" s="94">
        <f t="shared" si="2499"/>
        <v>0</v>
      </c>
      <c r="BY442" s="94">
        <f t="shared" si="2499"/>
        <v>0</v>
      </c>
      <c r="BZ442" s="94">
        <f t="shared" si="2499"/>
        <v>0</v>
      </c>
      <c r="CA442" s="94">
        <f t="shared" si="2499"/>
        <v>0</v>
      </c>
      <c r="CB442" s="94">
        <f t="shared" si="2499"/>
        <v>0</v>
      </c>
      <c r="CC442" s="94">
        <f t="shared" si="2499"/>
        <v>0</v>
      </c>
      <c r="CD442" s="94">
        <f t="shared" si="2499"/>
        <v>0</v>
      </c>
      <c r="CE442" s="94">
        <f t="shared" si="2499"/>
        <v>0</v>
      </c>
      <c r="CF442" s="94">
        <f t="shared" si="2499"/>
        <v>0</v>
      </c>
      <c r="CG442" s="94">
        <f t="shared" si="2499"/>
        <v>0</v>
      </c>
      <c r="CH442" s="94">
        <f t="shared" si="2499"/>
        <v>0</v>
      </c>
      <c r="CI442" s="94">
        <f t="shared" si="2499"/>
        <v>0</v>
      </c>
      <c r="CJ442" s="94">
        <f t="shared" ref="CJ442" si="2500">CI448</f>
        <v>0</v>
      </c>
      <c r="CK442" s="94">
        <f t="shared" ref="CK442" si="2501">CJ448</f>
        <v>0</v>
      </c>
      <c r="CL442" s="94">
        <f t="shared" ref="CL442" si="2502">CK448</f>
        <v>0</v>
      </c>
      <c r="CM442" s="94">
        <f t="shared" ref="CM442" si="2503">CL448</f>
        <v>0</v>
      </c>
      <c r="CN442" s="94">
        <f t="shared" ref="CN442" si="2504">CM448</f>
        <v>0</v>
      </c>
      <c r="CO442" s="94">
        <f t="shared" ref="CO442" si="2505">CN448</f>
        <v>0</v>
      </c>
      <c r="CP442" s="94">
        <f t="shared" ref="CP442" si="2506">CO448</f>
        <v>0</v>
      </c>
      <c r="CQ442" s="94">
        <f t="shared" ref="CQ442" si="2507">CP448</f>
        <v>0</v>
      </c>
      <c r="CR442" s="94">
        <f t="shared" ref="CR442" si="2508">CQ448</f>
        <v>0</v>
      </c>
      <c r="CS442" s="94">
        <f t="shared" ref="CS442" si="2509">CR448</f>
        <v>0</v>
      </c>
      <c r="CT442" s="94">
        <f t="shared" ref="CT442" si="2510">CS448</f>
        <v>687463.55625397235</v>
      </c>
      <c r="CU442" s="94">
        <f t="shared" ref="CU442" si="2511">CT448</f>
        <v>660087.5062539723</v>
      </c>
      <c r="CV442" s="94">
        <f t="shared" ref="CV442" si="2512">CU448</f>
        <v>625424.54625397234</v>
      </c>
      <c r="CW442" s="94">
        <f t="shared" ref="CW442" si="2513">CV448</f>
        <v>587287.78625397233</v>
      </c>
      <c r="CX442" s="94">
        <f t="shared" ref="CX442" si="2514">CW448</f>
        <v>551020.55625397235</v>
      </c>
      <c r="CY442" s="94">
        <f t="shared" ref="CY442" si="2515">CX448</f>
        <v>515517.27625397232</v>
      </c>
      <c r="CZ442" s="94">
        <f t="shared" ref="CZ442" si="2516">CY448</f>
        <v>481833.6362539723</v>
      </c>
      <c r="DA442" s="94">
        <f t="shared" ref="DA442" si="2517">CZ448</f>
        <v>446350.03625397233</v>
      </c>
      <c r="DB442" s="94">
        <f t="shared" ref="DB442" si="2518">DA448</f>
        <v>406563.64625397231</v>
      </c>
      <c r="DC442" s="94">
        <f t="shared" ref="DC442" si="2519">DB448</f>
        <v>371647.97625397233</v>
      </c>
      <c r="DD442" s="94">
        <f t="shared" ref="DD442" si="2520">DC448</f>
        <v>332690.46625397232</v>
      </c>
      <c r="DE442" s="94">
        <f t="shared" ref="DE442" si="2521">DD448</f>
        <v>299250.46625397232</v>
      </c>
      <c r="DF442" s="94">
        <f t="shared" ref="DF442" si="2522">DE448</f>
        <v>261855.69625397233</v>
      </c>
      <c r="DG442" s="94">
        <f t="shared" ref="DG442" si="2523">DF448</f>
        <v>225489.77625397232</v>
      </c>
      <c r="DH442" s="94">
        <f t="shared" ref="DH442" si="2524">DG448</f>
        <v>188810.89625397231</v>
      </c>
      <c r="DI442" s="94">
        <f t="shared" si="2499"/>
        <v>150694.21625397232</v>
      </c>
      <c r="DJ442" s="94">
        <f t="shared" si="2499"/>
        <v>113644.94625397233</v>
      </c>
      <c r="DK442" s="94">
        <f t="shared" si="2499"/>
        <v>76279.606253972335</v>
      </c>
      <c r="DL442" s="94">
        <f t="shared" si="2499"/>
        <v>37670.716253972336</v>
      </c>
      <c r="DM442" s="94">
        <f t="shared" si="2499"/>
        <v>-3.746027679881081E-3</v>
      </c>
      <c r="DN442" s="94">
        <f t="shared" si="2499"/>
        <v>-3.746027679881081E-3</v>
      </c>
      <c r="DO442" s="94">
        <f t="shared" si="2499"/>
        <v>-3.746027679881081E-3</v>
      </c>
      <c r="DP442" s="94">
        <f t="shared" si="2499"/>
        <v>-3.746027679881081E-3</v>
      </c>
      <c r="DQ442" s="94">
        <f t="shared" si="2499"/>
        <v>-3.746027679881081E-3</v>
      </c>
      <c r="DR442" s="94">
        <f t="shared" si="2499"/>
        <v>-3.746027679881081E-3</v>
      </c>
      <c r="DS442" s="94">
        <f t="shared" si="2499"/>
        <v>-3.746027679881081E-3</v>
      </c>
      <c r="DT442" s="94">
        <f t="shared" si="2499"/>
        <v>-3.746027679881081E-3</v>
      </c>
      <c r="DU442" s="94">
        <f t="shared" si="2499"/>
        <v>-3.746027679881081E-3</v>
      </c>
      <c r="DV442" s="94">
        <f t="shared" si="2499"/>
        <v>-3.746027679881081E-3</v>
      </c>
      <c r="DW442" s="94">
        <f t="shared" si="2499"/>
        <v>-3.746027679881081E-3</v>
      </c>
      <c r="DX442" s="94">
        <f t="shared" ref="DX442" si="2525">DW448</f>
        <v>-3.746027679881081E-3</v>
      </c>
      <c r="DY442" s="94">
        <f t="shared" ref="DY442" si="2526">DX448</f>
        <v>-3.746027679881081E-3</v>
      </c>
      <c r="DZ442" s="94">
        <f t="shared" ref="DZ442" si="2527">DY448</f>
        <v>-3.746027679881081E-3</v>
      </c>
      <c r="EA442" s="94">
        <f t="shared" ref="EA442" si="2528">DZ448</f>
        <v>-3.746027679881081E-3</v>
      </c>
      <c r="EB442" s="94">
        <f t="shared" ref="EB442" si="2529">EA448</f>
        <v>-3.746027679881081E-3</v>
      </c>
      <c r="EC442" s="94">
        <f t="shared" ref="EC442" si="2530">EB448</f>
        <v>-3.746027679881081E-3</v>
      </c>
      <c r="ED442" s="94">
        <f t="shared" ref="ED442" si="2531">EC448</f>
        <v>-3.746027679881081E-3</v>
      </c>
      <c r="EE442" s="94">
        <f t="shared" ref="EE442" si="2532">ED448</f>
        <v>-3.746027679881081E-3</v>
      </c>
      <c r="EF442" s="94">
        <f t="shared" ref="EF442" si="2533">EE448</f>
        <v>-3.746027679881081E-3</v>
      </c>
      <c r="EG442" s="94">
        <f t="shared" ref="EG442" si="2534">EF448</f>
        <v>-3.746027679881081E-3</v>
      </c>
      <c r="EH442" s="94">
        <f t="shared" ref="EH442" si="2535">EG448</f>
        <v>-3.746027679881081E-3</v>
      </c>
      <c r="EI442" s="94">
        <f t="shared" ref="EI442" si="2536">EH448</f>
        <v>-3.746027679881081E-3</v>
      </c>
    </row>
    <row r="443" spans="1:139" x14ac:dyDescent="0.2">
      <c r="A443" s="76"/>
      <c r="B443" s="76" t="s">
        <v>150</v>
      </c>
      <c r="C443" s="101"/>
      <c r="D443" s="22">
        <v>0</v>
      </c>
      <c r="E443" s="22">
        <v>0</v>
      </c>
      <c r="F443" s="22">
        <v>0</v>
      </c>
      <c r="G443" s="22">
        <v>0</v>
      </c>
      <c r="H443" s="22">
        <v>0</v>
      </c>
      <c r="I443" s="22">
        <v>0</v>
      </c>
      <c r="J443" s="22">
        <v>0</v>
      </c>
      <c r="K443" s="22">
        <v>0</v>
      </c>
      <c r="L443" s="22">
        <v>0</v>
      </c>
      <c r="M443" s="22">
        <v>0</v>
      </c>
      <c r="N443" s="22">
        <v>0</v>
      </c>
      <c r="O443" s="22">
        <v>0</v>
      </c>
      <c r="P443" s="22">
        <v>0</v>
      </c>
      <c r="Q443" s="22">
        <v>0</v>
      </c>
      <c r="R443" s="22">
        <v>0</v>
      </c>
      <c r="S443" s="22">
        <v>0</v>
      </c>
      <c r="T443" s="22">
        <v>0</v>
      </c>
      <c r="U443" s="22">
        <v>0</v>
      </c>
      <c r="V443" s="22">
        <v>0</v>
      </c>
      <c r="W443" s="22">
        <v>0</v>
      </c>
      <c r="X443" s="22">
        <v>0</v>
      </c>
      <c r="Y443" s="22">
        <v>0</v>
      </c>
      <c r="Z443" s="22">
        <v>0</v>
      </c>
      <c r="AA443" s="22">
        <v>0</v>
      </c>
      <c r="AB443" s="22">
        <v>0</v>
      </c>
      <c r="AC443" s="22">
        <v>0</v>
      </c>
      <c r="AD443" s="22">
        <v>0</v>
      </c>
      <c r="AE443" s="22">
        <v>0</v>
      </c>
      <c r="AF443" s="22">
        <v>0</v>
      </c>
      <c r="AG443" s="22">
        <v>0</v>
      </c>
      <c r="AH443" s="22">
        <v>0</v>
      </c>
      <c r="AI443" s="22">
        <v>0</v>
      </c>
      <c r="AJ443" s="22">
        <v>0</v>
      </c>
      <c r="AK443" s="22">
        <v>0</v>
      </c>
      <c r="AL443" s="22">
        <v>0</v>
      </c>
      <c r="AM443" s="22">
        <v>0</v>
      </c>
      <c r="AN443" s="22">
        <v>0</v>
      </c>
      <c r="AO443" s="22">
        <v>0</v>
      </c>
      <c r="AP443" s="22">
        <v>0</v>
      </c>
      <c r="AQ443" s="22">
        <v>0</v>
      </c>
      <c r="AR443" s="22">
        <v>0</v>
      </c>
      <c r="AS443" s="22">
        <v>0</v>
      </c>
      <c r="AT443" s="22">
        <v>0</v>
      </c>
      <c r="AU443" s="22">
        <v>0</v>
      </c>
      <c r="AV443" s="22">
        <v>0</v>
      </c>
      <c r="AW443" s="22">
        <v>0</v>
      </c>
      <c r="AX443" s="22">
        <v>0</v>
      </c>
      <c r="AY443" s="22">
        <v>0</v>
      </c>
      <c r="AZ443" s="22">
        <v>0</v>
      </c>
      <c r="BA443" s="22">
        <v>0</v>
      </c>
      <c r="BB443" s="22">
        <v>0</v>
      </c>
      <c r="BC443" s="22">
        <v>0</v>
      </c>
      <c r="BD443" s="22">
        <v>0</v>
      </c>
      <c r="BE443" s="22">
        <v>0</v>
      </c>
      <c r="BF443" s="22">
        <v>0</v>
      </c>
      <c r="BG443" s="22">
        <v>0</v>
      </c>
      <c r="BH443" s="22">
        <v>0</v>
      </c>
      <c r="BI443" s="22">
        <v>0</v>
      </c>
      <c r="BJ443" s="22">
        <v>0</v>
      </c>
      <c r="BK443" s="22">
        <v>0</v>
      </c>
      <c r="BL443" s="22">
        <v>0</v>
      </c>
      <c r="BM443" s="22">
        <v>0</v>
      </c>
      <c r="BN443" s="22">
        <v>0</v>
      </c>
      <c r="BO443" s="22">
        <v>0</v>
      </c>
      <c r="BP443" s="22">
        <v>0</v>
      </c>
      <c r="BQ443" s="22">
        <v>0</v>
      </c>
      <c r="BR443" s="22">
        <v>0</v>
      </c>
      <c r="BS443" s="22">
        <v>0</v>
      </c>
      <c r="BT443" s="22">
        <v>0</v>
      </c>
      <c r="BU443" s="22">
        <v>0</v>
      </c>
      <c r="BV443" s="22">
        <v>0</v>
      </c>
      <c r="BW443" s="22">
        <v>0</v>
      </c>
      <c r="BX443" s="22">
        <v>0</v>
      </c>
      <c r="BY443" s="22">
        <v>0</v>
      </c>
      <c r="BZ443" s="22">
        <v>0</v>
      </c>
      <c r="CA443" s="22">
        <v>0</v>
      </c>
      <c r="CB443" s="22">
        <v>0</v>
      </c>
      <c r="CC443" s="22">
        <v>0</v>
      </c>
      <c r="CD443" s="22">
        <v>0</v>
      </c>
      <c r="CE443" s="22">
        <v>0</v>
      </c>
      <c r="CF443" s="22">
        <v>0</v>
      </c>
      <c r="CG443" s="22">
        <v>0</v>
      </c>
      <c r="CH443" s="22">
        <v>0</v>
      </c>
      <c r="CI443" s="22">
        <v>0</v>
      </c>
      <c r="CJ443" s="22">
        <v>0</v>
      </c>
      <c r="CK443" s="22">
        <v>0</v>
      </c>
      <c r="CL443" s="22">
        <v>0</v>
      </c>
      <c r="CM443" s="22">
        <v>0</v>
      </c>
      <c r="CN443" s="22">
        <v>0</v>
      </c>
      <c r="CO443" s="22">
        <v>0</v>
      </c>
      <c r="CP443" s="22">
        <v>0</v>
      </c>
      <c r="CQ443" s="22">
        <v>0</v>
      </c>
      <c r="CR443" s="22">
        <v>0</v>
      </c>
      <c r="CS443" s="22">
        <v>0</v>
      </c>
      <c r="CT443" s="22">
        <v>0</v>
      </c>
      <c r="CU443" s="22">
        <v>0</v>
      </c>
      <c r="CV443" s="22">
        <v>0</v>
      </c>
      <c r="CW443" s="22">
        <v>0</v>
      </c>
      <c r="CX443" s="22">
        <v>0</v>
      </c>
      <c r="CY443" s="22">
        <v>0</v>
      </c>
      <c r="CZ443" s="22">
        <v>0</v>
      </c>
      <c r="DA443" s="22">
        <v>0</v>
      </c>
      <c r="DB443" s="22">
        <v>0</v>
      </c>
      <c r="DC443" s="22">
        <v>0</v>
      </c>
      <c r="DD443" s="22">
        <v>0</v>
      </c>
      <c r="DE443" s="22">
        <v>0</v>
      </c>
      <c r="DF443" s="22">
        <v>0</v>
      </c>
      <c r="DG443" s="22">
        <v>0</v>
      </c>
      <c r="DH443" s="22">
        <v>0</v>
      </c>
      <c r="DI443" s="22">
        <v>0</v>
      </c>
      <c r="DJ443" s="22">
        <v>0</v>
      </c>
      <c r="DK443" s="22">
        <v>0</v>
      </c>
      <c r="DL443" s="22">
        <v>-43156.509254372482</v>
      </c>
      <c r="DM443" s="22">
        <v>0</v>
      </c>
      <c r="DN443" s="22">
        <v>0</v>
      </c>
      <c r="DO443" s="22">
        <v>0</v>
      </c>
      <c r="DP443" s="22">
        <v>0</v>
      </c>
      <c r="DQ443" s="22">
        <v>0</v>
      </c>
      <c r="DR443" s="22">
        <v>0</v>
      </c>
      <c r="DS443" s="22">
        <v>0</v>
      </c>
      <c r="DT443" s="22">
        <v>0</v>
      </c>
      <c r="DU443" s="22">
        <v>0</v>
      </c>
      <c r="DV443" s="22">
        <v>0</v>
      </c>
      <c r="DW443" s="22">
        <v>0</v>
      </c>
      <c r="DX443" s="315">
        <v>3.746027679881081E-3</v>
      </c>
      <c r="DY443" s="22">
        <v>0</v>
      </c>
      <c r="DZ443" s="22">
        <v>0</v>
      </c>
      <c r="EA443" s="22">
        <v>0</v>
      </c>
      <c r="EB443" s="22">
        <v>0</v>
      </c>
      <c r="EC443" s="22">
        <v>0</v>
      </c>
      <c r="ED443" s="22">
        <v>0</v>
      </c>
      <c r="EE443" s="22">
        <v>0</v>
      </c>
      <c r="EF443" s="22">
        <v>0</v>
      </c>
      <c r="EG443" s="22">
        <v>0</v>
      </c>
      <c r="EH443" s="22">
        <v>0</v>
      </c>
      <c r="EI443" s="22">
        <v>0</v>
      </c>
    </row>
    <row r="444" spans="1:139" x14ac:dyDescent="0.2">
      <c r="A444" s="76"/>
      <c r="B444" s="76" t="s">
        <v>289</v>
      </c>
      <c r="C444" s="101"/>
      <c r="D444" s="22">
        <v>0</v>
      </c>
      <c r="E444" s="22">
        <v>0</v>
      </c>
      <c r="F444" s="22">
        <v>0</v>
      </c>
      <c r="G444" s="22">
        <v>0</v>
      </c>
      <c r="H444" s="22">
        <v>0</v>
      </c>
      <c r="I444" s="22">
        <v>0</v>
      </c>
      <c r="J444" s="22">
        <v>0</v>
      </c>
      <c r="K444" s="22">
        <v>0</v>
      </c>
      <c r="L444" s="22">
        <v>0</v>
      </c>
      <c r="M444" s="22">
        <v>0</v>
      </c>
      <c r="N444" s="22">
        <v>0</v>
      </c>
      <c r="O444" s="22">
        <v>0</v>
      </c>
      <c r="P444" s="22">
        <v>0</v>
      </c>
      <c r="Q444" s="22">
        <v>0</v>
      </c>
      <c r="R444" s="22">
        <v>0</v>
      </c>
      <c r="S444" s="22">
        <v>0</v>
      </c>
      <c r="T444" s="22">
        <v>0</v>
      </c>
      <c r="U444" s="22">
        <v>0</v>
      </c>
      <c r="V444" s="22">
        <v>0</v>
      </c>
      <c r="W444" s="22">
        <v>0</v>
      </c>
      <c r="X444" s="22">
        <v>0</v>
      </c>
      <c r="Y444" s="22">
        <v>0</v>
      </c>
      <c r="Z444" s="22">
        <v>0</v>
      </c>
      <c r="AA444" s="22">
        <v>0</v>
      </c>
      <c r="AB444" s="22">
        <v>0</v>
      </c>
      <c r="AC444" s="22">
        <v>0</v>
      </c>
      <c r="AD444" s="22">
        <v>0</v>
      </c>
      <c r="AE444" s="22">
        <v>0</v>
      </c>
      <c r="AF444" s="22">
        <v>0</v>
      </c>
      <c r="AG444" s="22">
        <v>0</v>
      </c>
      <c r="AH444" s="22">
        <v>0</v>
      </c>
      <c r="AI444" s="22">
        <v>0</v>
      </c>
      <c r="AJ444" s="22">
        <v>0</v>
      </c>
      <c r="AK444" s="22">
        <v>0</v>
      </c>
      <c r="AL444" s="22">
        <v>0</v>
      </c>
      <c r="AM444" s="22">
        <v>0</v>
      </c>
      <c r="AN444" s="22">
        <v>0</v>
      </c>
      <c r="AO444" s="22">
        <v>0</v>
      </c>
      <c r="AP444" s="22">
        <v>0</v>
      </c>
      <c r="AQ444" s="22">
        <v>0</v>
      </c>
      <c r="AR444" s="22">
        <v>0</v>
      </c>
      <c r="AS444" s="22">
        <v>0</v>
      </c>
      <c r="AT444" s="22">
        <v>0</v>
      </c>
      <c r="AU444" s="22">
        <v>0</v>
      </c>
      <c r="AV444" s="22">
        <v>0</v>
      </c>
      <c r="AW444" s="22">
        <v>0</v>
      </c>
      <c r="AX444" s="22">
        <v>0</v>
      </c>
      <c r="AY444" s="22">
        <v>0</v>
      </c>
      <c r="AZ444" s="22">
        <v>0</v>
      </c>
      <c r="BA444" s="22">
        <v>0</v>
      </c>
      <c r="BB444" s="22">
        <v>0</v>
      </c>
      <c r="BC444" s="22">
        <v>0</v>
      </c>
      <c r="BD444" s="22">
        <v>0</v>
      </c>
      <c r="BE444" s="22">
        <v>0</v>
      </c>
      <c r="BF444" s="22">
        <v>0</v>
      </c>
      <c r="BG444" s="22">
        <v>0</v>
      </c>
      <c r="BH444" s="22">
        <v>0</v>
      </c>
      <c r="BI444" s="22">
        <v>0</v>
      </c>
      <c r="BJ444" s="22">
        <v>0</v>
      </c>
      <c r="BK444" s="22">
        <v>0</v>
      </c>
      <c r="BL444" s="22">
        <v>0</v>
      </c>
      <c r="BM444" s="22">
        <v>0</v>
      </c>
      <c r="BN444" s="22">
        <v>0</v>
      </c>
      <c r="BO444" s="22">
        <v>0</v>
      </c>
      <c r="BP444" s="22">
        <v>0</v>
      </c>
      <c r="BQ444" s="22">
        <v>0</v>
      </c>
      <c r="BR444" s="22">
        <v>0</v>
      </c>
      <c r="BS444" s="22">
        <v>0</v>
      </c>
      <c r="BT444" s="22">
        <v>0</v>
      </c>
      <c r="BU444" s="22">
        <v>0</v>
      </c>
      <c r="BV444" s="22">
        <v>0</v>
      </c>
      <c r="BW444" s="22">
        <v>0</v>
      </c>
      <c r="BX444" s="22">
        <v>0</v>
      </c>
      <c r="BY444" s="22">
        <v>0</v>
      </c>
      <c r="BZ444" s="22">
        <v>0</v>
      </c>
      <c r="CA444" s="22">
        <v>0</v>
      </c>
      <c r="CB444" s="22">
        <v>0</v>
      </c>
      <c r="CC444" s="22">
        <v>0</v>
      </c>
      <c r="CD444" s="22">
        <v>0</v>
      </c>
      <c r="CE444" s="22">
        <v>0</v>
      </c>
      <c r="CF444" s="22">
        <v>0</v>
      </c>
      <c r="CG444" s="22">
        <v>0</v>
      </c>
      <c r="CH444" s="22">
        <v>0</v>
      </c>
      <c r="CI444" s="22">
        <v>0</v>
      </c>
      <c r="CJ444" s="22">
        <v>0</v>
      </c>
      <c r="CK444" s="22">
        <v>0</v>
      </c>
      <c r="CL444" s="22">
        <v>0</v>
      </c>
      <c r="CM444" s="22">
        <v>0</v>
      </c>
      <c r="CN444" s="22">
        <v>0</v>
      </c>
      <c r="CO444" s="22">
        <v>0</v>
      </c>
      <c r="CP444" s="22">
        <v>0</v>
      </c>
      <c r="CQ444" s="22">
        <v>0</v>
      </c>
      <c r="CR444" s="22">
        <v>0</v>
      </c>
      <c r="CS444" s="22">
        <v>711156.30399474851</v>
      </c>
      <c r="CT444" s="22">
        <v>0</v>
      </c>
      <c r="CU444" s="22">
        <v>0</v>
      </c>
      <c r="CV444" s="22">
        <v>0</v>
      </c>
      <c r="CW444" s="22">
        <v>0</v>
      </c>
      <c r="CX444" s="22">
        <v>0</v>
      </c>
      <c r="CY444" s="22">
        <v>0</v>
      </c>
      <c r="CZ444" s="22">
        <v>0</v>
      </c>
      <c r="DA444" s="22">
        <v>0</v>
      </c>
      <c r="DB444" s="22">
        <v>0</v>
      </c>
      <c r="DC444" s="22">
        <v>0</v>
      </c>
      <c r="DD444" s="22">
        <v>0</v>
      </c>
      <c r="DE444" s="22">
        <v>0</v>
      </c>
      <c r="DF444" s="22">
        <v>0</v>
      </c>
      <c r="DG444" s="22">
        <v>0</v>
      </c>
      <c r="DH444" s="22">
        <v>0</v>
      </c>
      <c r="DI444" s="22">
        <v>0</v>
      </c>
      <c r="DJ444" s="22">
        <v>0</v>
      </c>
      <c r="DK444" s="22">
        <v>0</v>
      </c>
      <c r="DL444" s="22">
        <v>5485.7892543724665</v>
      </c>
      <c r="DM444" s="22">
        <v>0</v>
      </c>
      <c r="DN444" s="22">
        <v>0</v>
      </c>
      <c r="DO444" s="22">
        <v>0</v>
      </c>
      <c r="DP444" s="22">
        <v>0</v>
      </c>
      <c r="DQ444" s="22">
        <v>0</v>
      </c>
      <c r="DR444" s="22">
        <v>0</v>
      </c>
      <c r="DS444" s="22">
        <v>0</v>
      </c>
      <c r="DT444" s="22">
        <v>0</v>
      </c>
      <c r="DU444" s="22">
        <v>0</v>
      </c>
      <c r="DV444" s="22">
        <v>0</v>
      </c>
      <c r="DW444" s="22">
        <v>0</v>
      </c>
      <c r="DX444" s="315">
        <v>-3.746027679881081E-3</v>
      </c>
      <c r="DY444" s="22">
        <v>0</v>
      </c>
      <c r="DZ444" s="22">
        <v>0</v>
      </c>
      <c r="EA444" s="22">
        <v>0</v>
      </c>
      <c r="EB444" s="22">
        <v>0</v>
      </c>
      <c r="EC444" s="22">
        <v>0</v>
      </c>
      <c r="ED444" s="22">
        <v>0</v>
      </c>
      <c r="EE444" s="22">
        <v>0</v>
      </c>
      <c r="EF444" s="22">
        <v>0</v>
      </c>
      <c r="EG444" s="22">
        <v>0</v>
      </c>
      <c r="EH444" s="22">
        <v>0</v>
      </c>
      <c r="EI444" s="22">
        <v>0</v>
      </c>
    </row>
    <row r="445" spans="1:139" x14ac:dyDescent="0.2">
      <c r="A445" s="76"/>
      <c r="B445" s="76" t="s">
        <v>234</v>
      </c>
      <c r="C445" s="101"/>
      <c r="D445" s="22">
        <v>0</v>
      </c>
      <c r="E445" s="22">
        <v>0</v>
      </c>
      <c r="F445" s="22">
        <v>0</v>
      </c>
      <c r="G445" s="22">
        <v>0</v>
      </c>
      <c r="H445" s="22">
        <v>0</v>
      </c>
      <c r="I445" s="22">
        <v>0</v>
      </c>
      <c r="J445" s="22">
        <v>0</v>
      </c>
      <c r="K445" s="22">
        <v>0</v>
      </c>
      <c r="L445" s="22">
        <v>0</v>
      </c>
      <c r="M445" s="22">
        <v>0</v>
      </c>
      <c r="N445" s="22">
        <v>0</v>
      </c>
      <c r="O445" s="22">
        <v>0</v>
      </c>
      <c r="P445" s="22">
        <v>0</v>
      </c>
      <c r="Q445" s="22">
        <v>0</v>
      </c>
      <c r="R445" s="22">
        <v>0</v>
      </c>
      <c r="S445" s="22">
        <v>0</v>
      </c>
      <c r="T445" s="22">
        <v>0</v>
      </c>
      <c r="U445" s="22">
        <v>0</v>
      </c>
      <c r="V445" s="22">
        <v>0</v>
      </c>
      <c r="W445" s="22">
        <v>0</v>
      </c>
      <c r="X445" s="22">
        <v>0</v>
      </c>
      <c r="Y445" s="22">
        <v>0</v>
      </c>
      <c r="Z445" s="22">
        <v>0</v>
      </c>
      <c r="AA445" s="22">
        <v>0</v>
      </c>
      <c r="AB445" s="22">
        <v>0</v>
      </c>
      <c r="AC445" s="22">
        <v>0</v>
      </c>
      <c r="AD445" s="22">
        <v>0</v>
      </c>
      <c r="AE445" s="22">
        <v>0</v>
      </c>
      <c r="AF445" s="22">
        <v>0</v>
      </c>
      <c r="AG445" s="22">
        <v>0</v>
      </c>
      <c r="AH445" s="22">
        <v>0</v>
      </c>
      <c r="AI445" s="22">
        <v>0</v>
      </c>
      <c r="AJ445" s="22">
        <v>0</v>
      </c>
      <c r="AK445" s="22">
        <v>0</v>
      </c>
      <c r="AL445" s="22">
        <v>0</v>
      </c>
      <c r="AM445" s="22">
        <v>0</v>
      </c>
      <c r="AN445" s="22">
        <v>0</v>
      </c>
      <c r="AO445" s="22">
        <v>0</v>
      </c>
      <c r="AP445" s="22">
        <v>0</v>
      </c>
      <c r="AQ445" s="22">
        <v>0</v>
      </c>
      <c r="AR445" s="22">
        <v>0</v>
      </c>
      <c r="AS445" s="22">
        <v>0</v>
      </c>
      <c r="AT445" s="22">
        <v>0</v>
      </c>
      <c r="AU445" s="22">
        <v>0</v>
      </c>
      <c r="AV445" s="22">
        <v>0</v>
      </c>
      <c r="AW445" s="22">
        <v>0</v>
      </c>
      <c r="AX445" s="22">
        <v>0</v>
      </c>
      <c r="AY445" s="22">
        <v>0</v>
      </c>
      <c r="AZ445" s="22">
        <v>0</v>
      </c>
      <c r="BA445" s="22">
        <v>0</v>
      </c>
      <c r="BB445" s="22">
        <v>0</v>
      </c>
      <c r="BC445" s="22">
        <v>0</v>
      </c>
      <c r="BD445" s="22">
        <v>0</v>
      </c>
      <c r="BE445" s="22">
        <v>0</v>
      </c>
      <c r="BF445" s="22">
        <v>0</v>
      </c>
      <c r="BG445" s="22">
        <v>0</v>
      </c>
      <c r="BH445" s="22">
        <v>0</v>
      </c>
      <c r="BI445" s="22">
        <v>0</v>
      </c>
      <c r="BJ445" s="22">
        <v>0</v>
      </c>
      <c r="BK445" s="22">
        <v>0</v>
      </c>
      <c r="BL445" s="22">
        <v>0</v>
      </c>
      <c r="BM445" s="22">
        <v>0</v>
      </c>
      <c r="BN445" s="22">
        <v>0</v>
      </c>
      <c r="BO445" s="22">
        <v>0</v>
      </c>
      <c r="BP445" s="22">
        <v>0</v>
      </c>
      <c r="BQ445" s="22">
        <v>0</v>
      </c>
      <c r="BR445" s="22">
        <v>0</v>
      </c>
      <c r="BS445" s="22">
        <v>0</v>
      </c>
      <c r="BT445" s="22">
        <v>0</v>
      </c>
      <c r="BU445" s="22">
        <v>0</v>
      </c>
      <c r="BV445" s="22">
        <v>0</v>
      </c>
      <c r="BW445" s="22">
        <v>0</v>
      </c>
      <c r="BX445" s="22">
        <v>0</v>
      </c>
      <c r="BY445" s="22">
        <v>0</v>
      </c>
      <c r="BZ445" s="22">
        <v>0</v>
      </c>
      <c r="CA445" s="22">
        <v>0</v>
      </c>
      <c r="CB445" s="22">
        <v>0</v>
      </c>
      <c r="CC445" s="22">
        <v>0</v>
      </c>
      <c r="CD445" s="22">
        <v>0</v>
      </c>
      <c r="CE445" s="22">
        <v>0</v>
      </c>
      <c r="CF445" s="22">
        <v>0</v>
      </c>
      <c r="CG445" s="22">
        <v>0</v>
      </c>
      <c r="CH445" s="22">
        <v>0</v>
      </c>
      <c r="CI445" s="22">
        <v>0</v>
      </c>
      <c r="CJ445" s="22">
        <v>0</v>
      </c>
      <c r="CK445" s="22">
        <v>0</v>
      </c>
      <c r="CL445" s="22">
        <v>0</v>
      </c>
      <c r="CM445" s="22">
        <v>0</v>
      </c>
      <c r="CN445" s="22">
        <v>0</v>
      </c>
      <c r="CO445" s="22">
        <v>0</v>
      </c>
      <c r="CP445" s="22">
        <v>0</v>
      </c>
      <c r="CQ445" s="22">
        <v>0</v>
      </c>
      <c r="CR445" s="22">
        <v>0</v>
      </c>
      <c r="CS445" s="22">
        <v>-3097.1577407762147</v>
      </c>
      <c r="CT445" s="22">
        <v>0</v>
      </c>
      <c r="CU445" s="22">
        <v>0</v>
      </c>
      <c r="CV445" s="22">
        <v>0</v>
      </c>
      <c r="CW445" s="22">
        <v>0</v>
      </c>
      <c r="CX445" s="22">
        <v>0</v>
      </c>
      <c r="CY445" s="22">
        <v>0</v>
      </c>
      <c r="CZ445" s="22">
        <v>0</v>
      </c>
      <c r="DA445" s="22">
        <v>0</v>
      </c>
      <c r="DB445" s="22">
        <v>0</v>
      </c>
      <c r="DC445" s="22">
        <v>0</v>
      </c>
      <c r="DD445" s="22">
        <v>0</v>
      </c>
      <c r="DE445" s="22">
        <v>0</v>
      </c>
      <c r="DF445" s="22">
        <v>0</v>
      </c>
      <c r="DG445" s="22">
        <v>0</v>
      </c>
      <c r="DH445" s="22">
        <v>0</v>
      </c>
      <c r="DI445" s="22">
        <v>0</v>
      </c>
      <c r="DJ445" s="22">
        <v>0</v>
      </c>
      <c r="DK445" s="22">
        <v>0</v>
      </c>
      <c r="DL445" s="22">
        <v>0</v>
      </c>
      <c r="DM445" s="22">
        <v>0</v>
      </c>
      <c r="DN445" s="22">
        <v>0</v>
      </c>
      <c r="DO445" s="22">
        <v>0</v>
      </c>
      <c r="DP445" s="22">
        <v>0</v>
      </c>
      <c r="DQ445" s="22">
        <v>0</v>
      </c>
      <c r="DR445" s="22">
        <v>0</v>
      </c>
      <c r="DS445" s="22">
        <v>0</v>
      </c>
      <c r="DT445" s="22">
        <v>0</v>
      </c>
      <c r="DU445" s="22">
        <v>0</v>
      </c>
      <c r="DV445" s="22">
        <v>0</v>
      </c>
      <c r="DW445" s="22">
        <v>0</v>
      </c>
      <c r="DX445" s="22">
        <v>0</v>
      </c>
      <c r="DY445" s="22">
        <v>0</v>
      </c>
      <c r="DZ445" s="22">
        <v>0</v>
      </c>
      <c r="EA445" s="22">
        <v>0</v>
      </c>
      <c r="EB445" s="22">
        <v>0</v>
      </c>
      <c r="EC445" s="22">
        <v>0</v>
      </c>
      <c r="ED445" s="22">
        <v>0</v>
      </c>
      <c r="EE445" s="22">
        <v>0</v>
      </c>
      <c r="EF445" s="22">
        <v>0</v>
      </c>
      <c r="EG445" s="22">
        <v>0</v>
      </c>
      <c r="EH445" s="22">
        <v>0</v>
      </c>
      <c r="EI445" s="22">
        <v>0</v>
      </c>
    </row>
    <row r="446" spans="1:139" x14ac:dyDescent="0.2">
      <c r="A446" s="76"/>
      <c r="B446" s="76" t="s">
        <v>151</v>
      </c>
      <c r="C446" s="101"/>
      <c r="D446" s="22">
        <v>0</v>
      </c>
      <c r="E446" s="22">
        <v>0</v>
      </c>
      <c r="F446" s="22">
        <v>0</v>
      </c>
      <c r="G446" s="22">
        <v>0</v>
      </c>
      <c r="H446" s="22">
        <v>0</v>
      </c>
      <c r="I446" s="22">
        <v>0</v>
      </c>
      <c r="J446" s="22">
        <v>0</v>
      </c>
      <c r="K446" s="22">
        <v>0</v>
      </c>
      <c r="L446" s="22">
        <v>0</v>
      </c>
      <c r="M446" s="22">
        <v>0</v>
      </c>
      <c r="N446" s="22">
        <v>0</v>
      </c>
      <c r="O446" s="22">
        <v>0</v>
      </c>
      <c r="P446" s="22">
        <v>0</v>
      </c>
      <c r="Q446" s="22">
        <v>0</v>
      </c>
      <c r="R446" s="22">
        <v>0</v>
      </c>
      <c r="S446" s="22">
        <v>0</v>
      </c>
      <c r="T446" s="22">
        <v>0</v>
      </c>
      <c r="U446" s="22">
        <v>0</v>
      </c>
      <c r="V446" s="22">
        <v>0</v>
      </c>
      <c r="W446" s="22">
        <v>0</v>
      </c>
      <c r="X446" s="22">
        <v>0</v>
      </c>
      <c r="Y446" s="22">
        <v>0</v>
      </c>
      <c r="Z446" s="22">
        <v>0</v>
      </c>
      <c r="AA446" s="22">
        <v>0</v>
      </c>
      <c r="AB446" s="22">
        <v>0</v>
      </c>
      <c r="AC446" s="22">
        <v>0</v>
      </c>
      <c r="AD446" s="22">
        <v>0</v>
      </c>
      <c r="AE446" s="22">
        <v>0</v>
      </c>
      <c r="AF446" s="22">
        <v>0</v>
      </c>
      <c r="AG446" s="22">
        <v>0</v>
      </c>
      <c r="AH446" s="22">
        <v>0</v>
      </c>
      <c r="AI446" s="22">
        <v>0</v>
      </c>
      <c r="AJ446" s="22">
        <v>0</v>
      </c>
      <c r="AK446" s="22">
        <v>0</v>
      </c>
      <c r="AL446" s="22">
        <v>0</v>
      </c>
      <c r="AM446" s="22">
        <v>0</v>
      </c>
      <c r="AN446" s="22">
        <v>0</v>
      </c>
      <c r="AO446" s="22">
        <v>0</v>
      </c>
      <c r="AP446" s="22">
        <v>0</v>
      </c>
      <c r="AQ446" s="22">
        <v>0</v>
      </c>
      <c r="AR446" s="22">
        <v>0</v>
      </c>
      <c r="AS446" s="22">
        <v>0</v>
      </c>
      <c r="AT446" s="22">
        <v>0</v>
      </c>
      <c r="AU446" s="22">
        <v>0</v>
      </c>
      <c r="AV446" s="22">
        <v>0</v>
      </c>
      <c r="AW446" s="22">
        <v>0</v>
      </c>
      <c r="AX446" s="22">
        <v>0</v>
      </c>
      <c r="AY446" s="22">
        <v>0</v>
      </c>
      <c r="AZ446" s="22">
        <v>0</v>
      </c>
      <c r="BA446" s="22">
        <v>0</v>
      </c>
      <c r="BB446" s="22">
        <v>0</v>
      </c>
      <c r="BC446" s="22">
        <v>0</v>
      </c>
      <c r="BD446" s="22">
        <v>0</v>
      </c>
      <c r="BE446" s="22">
        <v>0</v>
      </c>
      <c r="BF446" s="22">
        <v>0</v>
      </c>
      <c r="BG446" s="22">
        <v>0</v>
      </c>
      <c r="BH446" s="22">
        <v>0</v>
      </c>
      <c r="BI446" s="22">
        <v>0</v>
      </c>
      <c r="BJ446" s="22">
        <v>0</v>
      </c>
      <c r="BK446" s="22">
        <v>0</v>
      </c>
      <c r="BL446" s="22">
        <v>0</v>
      </c>
      <c r="BM446" s="22">
        <v>0</v>
      </c>
      <c r="BN446" s="22">
        <v>0</v>
      </c>
      <c r="BO446" s="22">
        <v>0</v>
      </c>
      <c r="BP446" s="22">
        <v>0</v>
      </c>
      <c r="BQ446" s="22">
        <v>0</v>
      </c>
      <c r="BR446" s="22">
        <v>0</v>
      </c>
      <c r="BS446" s="22">
        <v>0</v>
      </c>
      <c r="BT446" s="22">
        <v>0</v>
      </c>
      <c r="BU446" s="22">
        <v>0</v>
      </c>
      <c r="BV446" s="22">
        <v>0</v>
      </c>
      <c r="BW446" s="22">
        <v>0</v>
      </c>
      <c r="BX446" s="22">
        <v>0</v>
      </c>
      <c r="BY446" s="22">
        <v>0</v>
      </c>
      <c r="BZ446" s="22">
        <v>0</v>
      </c>
      <c r="CA446" s="22">
        <v>0</v>
      </c>
      <c r="CB446" s="22">
        <v>0</v>
      </c>
      <c r="CC446" s="22">
        <v>0</v>
      </c>
      <c r="CD446" s="22">
        <v>0</v>
      </c>
      <c r="CE446" s="22">
        <v>0</v>
      </c>
      <c r="CF446" s="22">
        <v>0</v>
      </c>
      <c r="CG446" s="22">
        <v>0</v>
      </c>
      <c r="CH446" s="22">
        <v>0</v>
      </c>
      <c r="CI446" s="22">
        <v>0</v>
      </c>
      <c r="CJ446" s="22">
        <v>0</v>
      </c>
      <c r="CK446" s="22">
        <v>0</v>
      </c>
      <c r="CL446" s="22">
        <v>0</v>
      </c>
      <c r="CM446" s="22">
        <v>0</v>
      </c>
      <c r="CN446" s="22">
        <v>0</v>
      </c>
      <c r="CO446" s="22">
        <v>0</v>
      </c>
      <c r="CP446" s="22">
        <v>0</v>
      </c>
      <c r="CQ446" s="22">
        <v>0</v>
      </c>
      <c r="CR446" s="22">
        <v>0</v>
      </c>
      <c r="CS446" s="22">
        <v>-20595.59</v>
      </c>
      <c r="CT446" s="22">
        <v>-27376.05</v>
      </c>
      <c r="CU446" s="22">
        <v>-34662.959999999999</v>
      </c>
      <c r="CV446" s="22">
        <v>-38136.76</v>
      </c>
      <c r="CW446" s="22">
        <v>-36267.230000000003</v>
      </c>
      <c r="CX446" s="22">
        <v>-35503.279999999999</v>
      </c>
      <c r="CY446" s="22">
        <v>-33683.64</v>
      </c>
      <c r="CZ446" s="22">
        <v>-35483.599999999999</v>
      </c>
      <c r="DA446" s="22">
        <v>-39786.39</v>
      </c>
      <c r="DB446" s="22">
        <v>-34915.67</v>
      </c>
      <c r="DC446" s="22">
        <v>-38957.51</v>
      </c>
      <c r="DD446" s="22">
        <v>-33440</v>
      </c>
      <c r="DE446" s="22">
        <v>-37394.769999999997</v>
      </c>
      <c r="DF446" s="22">
        <v>-36365.919999999998</v>
      </c>
      <c r="DG446" s="22">
        <v>-36678.879999999997</v>
      </c>
      <c r="DH446" s="22">
        <v>-38116.68</v>
      </c>
      <c r="DI446" s="22">
        <v>-37049.269999999997</v>
      </c>
      <c r="DJ446" s="22">
        <v>-37365.339999999997</v>
      </c>
      <c r="DK446" s="22">
        <v>-38608.89</v>
      </c>
      <c r="DL446" s="22">
        <v>0</v>
      </c>
      <c r="DM446" s="22">
        <v>0</v>
      </c>
      <c r="DN446" s="22">
        <v>0</v>
      </c>
      <c r="DO446" s="22">
        <v>0</v>
      </c>
      <c r="DP446" s="22">
        <v>0</v>
      </c>
      <c r="DQ446" s="22">
        <v>0</v>
      </c>
      <c r="DR446" s="22">
        <v>0</v>
      </c>
      <c r="DS446" s="22">
        <v>0</v>
      </c>
      <c r="DT446" s="22">
        <v>0</v>
      </c>
      <c r="DU446" s="22">
        <v>0</v>
      </c>
      <c r="DV446" s="22">
        <v>0</v>
      </c>
      <c r="DW446" s="22">
        <v>0</v>
      </c>
      <c r="DX446" s="22">
        <v>0</v>
      </c>
      <c r="DY446" s="22">
        <v>0</v>
      </c>
      <c r="DZ446" s="22">
        <v>0</v>
      </c>
      <c r="EA446" s="22">
        <v>0</v>
      </c>
      <c r="EB446" s="22">
        <v>0</v>
      </c>
      <c r="EC446" s="22">
        <v>0</v>
      </c>
      <c r="ED446" s="22">
        <v>0</v>
      </c>
      <c r="EE446" s="22">
        <v>0</v>
      </c>
      <c r="EF446" s="22">
        <v>0</v>
      </c>
      <c r="EG446" s="22">
        <v>0</v>
      </c>
      <c r="EH446" s="315">
        <f>-'Amort Estimate'!I91</f>
        <v>0</v>
      </c>
      <c r="EI446" s="315">
        <f>-'Amort Estimate'!J91</f>
        <v>0</v>
      </c>
    </row>
    <row r="447" spans="1:139" x14ac:dyDescent="0.2">
      <c r="A447" s="76"/>
      <c r="B447" s="76" t="s">
        <v>152</v>
      </c>
      <c r="C447" s="101"/>
      <c r="D447" s="18">
        <f t="shared" ref="D447:AI447" si="2537">SUM(D443:D446)</f>
        <v>0</v>
      </c>
      <c r="E447" s="18">
        <f t="shared" si="2537"/>
        <v>0</v>
      </c>
      <c r="F447" s="18">
        <f t="shared" si="2537"/>
        <v>0</v>
      </c>
      <c r="G447" s="18">
        <f t="shared" si="2537"/>
        <v>0</v>
      </c>
      <c r="H447" s="18">
        <f t="shared" si="2537"/>
        <v>0</v>
      </c>
      <c r="I447" s="18">
        <f t="shared" si="2537"/>
        <v>0</v>
      </c>
      <c r="J447" s="18">
        <f t="shared" si="2537"/>
        <v>0</v>
      </c>
      <c r="K447" s="18">
        <f t="shared" si="2537"/>
        <v>0</v>
      </c>
      <c r="L447" s="18">
        <f t="shared" si="2537"/>
        <v>0</v>
      </c>
      <c r="M447" s="18">
        <f t="shared" si="2537"/>
        <v>0</v>
      </c>
      <c r="N447" s="18">
        <f t="shared" si="2537"/>
        <v>0</v>
      </c>
      <c r="O447" s="18">
        <f t="shared" si="2537"/>
        <v>0</v>
      </c>
      <c r="P447" s="18">
        <f t="shared" si="2537"/>
        <v>0</v>
      </c>
      <c r="Q447" s="18">
        <f t="shared" si="2537"/>
        <v>0</v>
      </c>
      <c r="R447" s="18">
        <f t="shared" si="2537"/>
        <v>0</v>
      </c>
      <c r="S447" s="18">
        <f t="shared" si="2537"/>
        <v>0</v>
      </c>
      <c r="T447" s="18">
        <f t="shared" si="2537"/>
        <v>0</v>
      </c>
      <c r="U447" s="18">
        <f t="shared" si="2537"/>
        <v>0</v>
      </c>
      <c r="V447" s="18">
        <f t="shared" si="2537"/>
        <v>0</v>
      </c>
      <c r="W447" s="18">
        <f t="shared" si="2537"/>
        <v>0</v>
      </c>
      <c r="X447" s="18">
        <f t="shared" si="2537"/>
        <v>0</v>
      </c>
      <c r="Y447" s="18">
        <f t="shared" si="2537"/>
        <v>0</v>
      </c>
      <c r="Z447" s="18">
        <f t="shared" si="2537"/>
        <v>0</v>
      </c>
      <c r="AA447" s="18">
        <f t="shared" si="2537"/>
        <v>0</v>
      </c>
      <c r="AB447" s="18">
        <f t="shared" si="2537"/>
        <v>0</v>
      </c>
      <c r="AC447" s="18">
        <f t="shared" si="2537"/>
        <v>0</v>
      </c>
      <c r="AD447" s="18">
        <f t="shared" si="2537"/>
        <v>0</v>
      </c>
      <c r="AE447" s="18">
        <f t="shared" si="2537"/>
        <v>0</v>
      </c>
      <c r="AF447" s="18">
        <f t="shared" si="2537"/>
        <v>0</v>
      </c>
      <c r="AG447" s="18">
        <f t="shared" si="2537"/>
        <v>0</v>
      </c>
      <c r="AH447" s="18">
        <f t="shared" si="2537"/>
        <v>0</v>
      </c>
      <c r="AI447" s="18">
        <f t="shared" si="2537"/>
        <v>0</v>
      </c>
      <c r="AJ447" s="18">
        <f t="shared" ref="AJ447:BO447" si="2538">SUM(AJ443:AJ446)</f>
        <v>0</v>
      </c>
      <c r="AK447" s="18">
        <f t="shared" si="2538"/>
        <v>0</v>
      </c>
      <c r="AL447" s="18">
        <f t="shared" si="2538"/>
        <v>0</v>
      </c>
      <c r="AM447" s="18">
        <f t="shared" si="2538"/>
        <v>0</v>
      </c>
      <c r="AN447" s="18">
        <f t="shared" si="2538"/>
        <v>0</v>
      </c>
      <c r="AO447" s="18">
        <f t="shared" si="2538"/>
        <v>0</v>
      </c>
      <c r="AP447" s="18">
        <f t="shared" si="2538"/>
        <v>0</v>
      </c>
      <c r="AQ447" s="18">
        <f t="shared" si="2538"/>
        <v>0</v>
      </c>
      <c r="AR447" s="18">
        <f t="shared" si="2538"/>
        <v>0</v>
      </c>
      <c r="AS447" s="18">
        <f t="shared" si="2538"/>
        <v>0</v>
      </c>
      <c r="AT447" s="18">
        <f t="shared" si="2538"/>
        <v>0</v>
      </c>
      <c r="AU447" s="18">
        <f t="shared" si="2538"/>
        <v>0</v>
      </c>
      <c r="AV447" s="18">
        <f t="shared" si="2538"/>
        <v>0</v>
      </c>
      <c r="AW447" s="18">
        <f t="shared" si="2538"/>
        <v>0</v>
      </c>
      <c r="AX447" s="18">
        <f t="shared" si="2538"/>
        <v>0</v>
      </c>
      <c r="AY447" s="18">
        <f t="shared" si="2538"/>
        <v>0</v>
      </c>
      <c r="AZ447" s="18">
        <f t="shared" si="2538"/>
        <v>0</v>
      </c>
      <c r="BA447" s="18">
        <f t="shared" si="2538"/>
        <v>0</v>
      </c>
      <c r="BB447" s="18">
        <f t="shared" si="2538"/>
        <v>0</v>
      </c>
      <c r="BC447" s="18">
        <f t="shared" si="2538"/>
        <v>0</v>
      </c>
      <c r="BD447" s="18">
        <f t="shared" si="2538"/>
        <v>0</v>
      </c>
      <c r="BE447" s="18">
        <f t="shared" si="2538"/>
        <v>0</v>
      </c>
      <c r="BF447" s="18">
        <f t="shared" si="2538"/>
        <v>0</v>
      </c>
      <c r="BG447" s="18">
        <f t="shared" si="2538"/>
        <v>0</v>
      </c>
      <c r="BH447" s="18">
        <f t="shared" si="2538"/>
        <v>0</v>
      </c>
      <c r="BI447" s="18">
        <f t="shared" si="2538"/>
        <v>0</v>
      </c>
      <c r="BJ447" s="18">
        <f t="shared" si="2538"/>
        <v>0</v>
      </c>
      <c r="BK447" s="18">
        <f t="shared" si="2538"/>
        <v>0</v>
      </c>
      <c r="BL447" s="18">
        <f t="shared" si="2538"/>
        <v>0</v>
      </c>
      <c r="BM447" s="18">
        <f t="shared" si="2538"/>
        <v>0</v>
      </c>
      <c r="BN447" s="18">
        <f t="shared" si="2538"/>
        <v>0</v>
      </c>
      <c r="BO447" s="18">
        <f t="shared" si="2538"/>
        <v>0</v>
      </c>
      <c r="BP447" s="18">
        <f t="shared" ref="BP447:DS447" si="2539">SUM(BP443:BP446)</f>
        <v>0</v>
      </c>
      <c r="BQ447" s="18">
        <f t="shared" si="2539"/>
        <v>0</v>
      </c>
      <c r="BR447" s="18">
        <f t="shared" si="2539"/>
        <v>0</v>
      </c>
      <c r="BS447" s="18">
        <f t="shared" si="2539"/>
        <v>0</v>
      </c>
      <c r="BT447" s="18">
        <f t="shared" si="2539"/>
        <v>0</v>
      </c>
      <c r="BU447" s="18">
        <f t="shared" si="2539"/>
        <v>0</v>
      </c>
      <c r="BV447" s="18">
        <f t="shared" si="2539"/>
        <v>0</v>
      </c>
      <c r="BW447" s="18">
        <f t="shared" si="2539"/>
        <v>0</v>
      </c>
      <c r="BX447" s="18">
        <f t="shared" si="2539"/>
        <v>0</v>
      </c>
      <c r="BY447" s="18">
        <f t="shared" si="2539"/>
        <v>0</v>
      </c>
      <c r="BZ447" s="18">
        <f t="shared" si="2539"/>
        <v>0</v>
      </c>
      <c r="CA447" s="18">
        <f t="shared" si="2539"/>
        <v>0</v>
      </c>
      <c r="CB447" s="18">
        <f t="shared" si="2539"/>
        <v>0</v>
      </c>
      <c r="CC447" s="18">
        <f t="shared" si="2539"/>
        <v>0</v>
      </c>
      <c r="CD447" s="18">
        <f t="shared" si="2539"/>
        <v>0</v>
      </c>
      <c r="CE447" s="18">
        <f t="shared" si="2539"/>
        <v>0</v>
      </c>
      <c r="CF447" s="18">
        <f t="shared" si="2539"/>
        <v>0</v>
      </c>
      <c r="CG447" s="18">
        <f t="shared" si="2539"/>
        <v>0</v>
      </c>
      <c r="CH447" s="18">
        <f t="shared" si="2539"/>
        <v>0</v>
      </c>
      <c r="CI447" s="18">
        <f t="shared" si="2539"/>
        <v>0</v>
      </c>
      <c r="CJ447" s="18">
        <f t="shared" ref="CJ447:CU447" si="2540">SUM(CJ443:CJ446)</f>
        <v>0</v>
      </c>
      <c r="CK447" s="18">
        <f t="shared" si="2540"/>
        <v>0</v>
      </c>
      <c r="CL447" s="18">
        <f t="shared" si="2540"/>
        <v>0</v>
      </c>
      <c r="CM447" s="18">
        <f t="shared" si="2540"/>
        <v>0</v>
      </c>
      <c r="CN447" s="18">
        <f t="shared" si="2540"/>
        <v>0</v>
      </c>
      <c r="CO447" s="18">
        <f t="shared" si="2540"/>
        <v>0</v>
      </c>
      <c r="CP447" s="18">
        <f t="shared" si="2540"/>
        <v>0</v>
      </c>
      <c r="CQ447" s="18">
        <f t="shared" si="2540"/>
        <v>0</v>
      </c>
      <c r="CR447" s="18">
        <f t="shared" si="2540"/>
        <v>0</v>
      </c>
      <c r="CS447" s="18">
        <f t="shared" si="2540"/>
        <v>687463.55625397235</v>
      </c>
      <c r="CT447" s="18">
        <f t="shared" si="2540"/>
        <v>-27376.05</v>
      </c>
      <c r="CU447" s="18">
        <f t="shared" si="2540"/>
        <v>-34662.959999999999</v>
      </c>
      <c r="CV447" s="18">
        <f t="shared" ref="CV447:DH447" si="2541">SUM(CV443:CV446)</f>
        <v>-38136.76</v>
      </c>
      <c r="CW447" s="18">
        <f t="shared" si="2541"/>
        <v>-36267.230000000003</v>
      </c>
      <c r="CX447" s="18">
        <f t="shared" si="2541"/>
        <v>-35503.279999999999</v>
      </c>
      <c r="CY447" s="18">
        <f t="shared" si="2541"/>
        <v>-33683.64</v>
      </c>
      <c r="CZ447" s="18">
        <f t="shared" si="2541"/>
        <v>-35483.599999999999</v>
      </c>
      <c r="DA447" s="18">
        <f t="shared" si="2541"/>
        <v>-39786.39</v>
      </c>
      <c r="DB447" s="18">
        <f t="shared" si="2541"/>
        <v>-34915.67</v>
      </c>
      <c r="DC447" s="18">
        <f t="shared" si="2541"/>
        <v>-38957.51</v>
      </c>
      <c r="DD447" s="18">
        <f t="shared" si="2541"/>
        <v>-33440</v>
      </c>
      <c r="DE447" s="18">
        <f t="shared" si="2541"/>
        <v>-37394.769999999997</v>
      </c>
      <c r="DF447" s="18">
        <f t="shared" si="2541"/>
        <v>-36365.919999999998</v>
      </c>
      <c r="DG447" s="18">
        <f t="shared" si="2541"/>
        <v>-36678.879999999997</v>
      </c>
      <c r="DH447" s="18">
        <f t="shared" si="2541"/>
        <v>-38116.68</v>
      </c>
      <c r="DI447" s="18">
        <f t="shared" si="2539"/>
        <v>-37049.269999999997</v>
      </c>
      <c r="DJ447" s="18">
        <f t="shared" si="2539"/>
        <v>-37365.339999999997</v>
      </c>
      <c r="DK447" s="18">
        <f t="shared" si="2539"/>
        <v>-38608.89</v>
      </c>
      <c r="DL447" s="18">
        <f t="shared" si="2539"/>
        <v>-37670.720000000016</v>
      </c>
      <c r="DM447" s="18">
        <f t="shared" si="2539"/>
        <v>0</v>
      </c>
      <c r="DN447" s="18">
        <f t="shared" si="2539"/>
        <v>0</v>
      </c>
      <c r="DO447" s="18">
        <f t="shared" si="2539"/>
        <v>0</v>
      </c>
      <c r="DP447" s="18">
        <f t="shared" si="2539"/>
        <v>0</v>
      </c>
      <c r="DQ447" s="18">
        <f t="shared" si="2539"/>
        <v>0</v>
      </c>
      <c r="DR447" s="18">
        <f t="shared" si="2539"/>
        <v>0</v>
      </c>
      <c r="DS447" s="18">
        <f t="shared" si="2539"/>
        <v>0</v>
      </c>
      <c r="DT447" s="18">
        <f t="shared" ref="DT447:DW447" si="2542">SUM(DT443:DT446)</f>
        <v>0</v>
      </c>
      <c r="DU447" s="18">
        <f t="shared" si="2542"/>
        <v>0</v>
      </c>
      <c r="DV447" s="18">
        <f t="shared" si="2542"/>
        <v>0</v>
      </c>
      <c r="DW447" s="18">
        <f t="shared" si="2542"/>
        <v>0</v>
      </c>
      <c r="DX447" s="18">
        <f t="shared" ref="DX447:EG447" si="2543">SUM(DX443:DX446)</f>
        <v>0</v>
      </c>
      <c r="DY447" s="18">
        <f t="shared" si="2543"/>
        <v>0</v>
      </c>
      <c r="DZ447" s="18">
        <f t="shared" si="2543"/>
        <v>0</v>
      </c>
      <c r="EA447" s="18">
        <f t="shared" si="2543"/>
        <v>0</v>
      </c>
      <c r="EB447" s="18">
        <f t="shared" si="2543"/>
        <v>0</v>
      </c>
      <c r="EC447" s="18">
        <f t="shared" si="2543"/>
        <v>0</v>
      </c>
      <c r="ED447" s="18">
        <f t="shared" si="2543"/>
        <v>0</v>
      </c>
      <c r="EE447" s="18">
        <f t="shared" si="2543"/>
        <v>0</v>
      </c>
      <c r="EF447" s="18">
        <f t="shared" si="2543"/>
        <v>0</v>
      </c>
      <c r="EG447" s="18">
        <f t="shared" si="2543"/>
        <v>0</v>
      </c>
      <c r="EH447" s="18">
        <f t="shared" ref="EH447:EI447" si="2544">SUM(EH443:EH446)</f>
        <v>0</v>
      </c>
      <c r="EI447" s="18">
        <f t="shared" si="2544"/>
        <v>0</v>
      </c>
    </row>
    <row r="448" spans="1:139" x14ac:dyDescent="0.2">
      <c r="A448" s="76"/>
      <c r="B448" s="76" t="s">
        <v>153</v>
      </c>
      <c r="C448" s="101"/>
      <c r="D448" s="94">
        <f t="shared" ref="D448:AI448" si="2545">D442+D447</f>
        <v>0</v>
      </c>
      <c r="E448" s="94">
        <f t="shared" si="2545"/>
        <v>0</v>
      </c>
      <c r="F448" s="94">
        <f t="shared" si="2545"/>
        <v>0</v>
      </c>
      <c r="G448" s="94">
        <f t="shared" si="2545"/>
        <v>0</v>
      </c>
      <c r="H448" s="94">
        <f t="shared" si="2545"/>
        <v>0</v>
      </c>
      <c r="I448" s="94">
        <f t="shared" si="2545"/>
        <v>0</v>
      </c>
      <c r="J448" s="94">
        <f t="shared" si="2545"/>
        <v>0</v>
      </c>
      <c r="K448" s="94">
        <f t="shared" si="2545"/>
        <v>0</v>
      </c>
      <c r="L448" s="94">
        <f t="shared" si="2545"/>
        <v>0</v>
      </c>
      <c r="M448" s="94">
        <f t="shared" si="2545"/>
        <v>0</v>
      </c>
      <c r="N448" s="94">
        <f t="shared" si="2545"/>
        <v>0</v>
      </c>
      <c r="O448" s="94">
        <f t="shared" si="2545"/>
        <v>0</v>
      </c>
      <c r="P448" s="94">
        <f t="shared" si="2545"/>
        <v>0</v>
      </c>
      <c r="Q448" s="94">
        <f t="shared" si="2545"/>
        <v>0</v>
      </c>
      <c r="R448" s="94">
        <f t="shared" si="2545"/>
        <v>0</v>
      </c>
      <c r="S448" s="94">
        <f t="shared" si="2545"/>
        <v>0</v>
      </c>
      <c r="T448" s="94">
        <f t="shared" si="2545"/>
        <v>0</v>
      </c>
      <c r="U448" s="94">
        <f t="shared" si="2545"/>
        <v>0</v>
      </c>
      <c r="V448" s="94">
        <f t="shared" si="2545"/>
        <v>0</v>
      </c>
      <c r="W448" s="94">
        <f t="shared" si="2545"/>
        <v>0</v>
      </c>
      <c r="X448" s="94">
        <f t="shared" si="2545"/>
        <v>0</v>
      </c>
      <c r="Y448" s="94">
        <f t="shared" si="2545"/>
        <v>0</v>
      </c>
      <c r="Z448" s="94">
        <f t="shared" si="2545"/>
        <v>0</v>
      </c>
      <c r="AA448" s="94">
        <f t="shared" si="2545"/>
        <v>0</v>
      </c>
      <c r="AB448" s="94">
        <f t="shared" si="2545"/>
        <v>0</v>
      </c>
      <c r="AC448" s="94">
        <f t="shared" si="2545"/>
        <v>0</v>
      </c>
      <c r="AD448" s="94">
        <f t="shared" si="2545"/>
        <v>0</v>
      </c>
      <c r="AE448" s="94">
        <f t="shared" si="2545"/>
        <v>0</v>
      </c>
      <c r="AF448" s="94">
        <f t="shared" si="2545"/>
        <v>0</v>
      </c>
      <c r="AG448" s="94">
        <f t="shared" si="2545"/>
        <v>0</v>
      </c>
      <c r="AH448" s="94">
        <f t="shared" si="2545"/>
        <v>0</v>
      </c>
      <c r="AI448" s="94">
        <f t="shared" si="2545"/>
        <v>0</v>
      </c>
      <c r="AJ448" s="94">
        <f t="shared" ref="AJ448:BO448" si="2546">AJ442+AJ447</f>
        <v>0</v>
      </c>
      <c r="AK448" s="94">
        <f t="shared" si="2546"/>
        <v>0</v>
      </c>
      <c r="AL448" s="94">
        <f t="shared" si="2546"/>
        <v>0</v>
      </c>
      <c r="AM448" s="94">
        <f t="shared" si="2546"/>
        <v>0</v>
      </c>
      <c r="AN448" s="94">
        <f t="shared" si="2546"/>
        <v>0</v>
      </c>
      <c r="AO448" s="94">
        <f t="shared" si="2546"/>
        <v>0</v>
      </c>
      <c r="AP448" s="94">
        <f t="shared" si="2546"/>
        <v>0</v>
      </c>
      <c r="AQ448" s="94">
        <f t="shared" si="2546"/>
        <v>0</v>
      </c>
      <c r="AR448" s="94">
        <f t="shared" si="2546"/>
        <v>0</v>
      </c>
      <c r="AS448" s="94">
        <f t="shared" si="2546"/>
        <v>0</v>
      </c>
      <c r="AT448" s="94">
        <f t="shared" si="2546"/>
        <v>0</v>
      </c>
      <c r="AU448" s="94">
        <f t="shared" si="2546"/>
        <v>0</v>
      </c>
      <c r="AV448" s="94">
        <f t="shared" si="2546"/>
        <v>0</v>
      </c>
      <c r="AW448" s="94">
        <f t="shared" si="2546"/>
        <v>0</v>
      </c>
      <c r="AX448" s="94">
        <f t="shared" si="2546"/>
        <v>0</v>
      </c>
      <c r="AY448" s="94">
        <f t="shared" si="2546"/>
        <v>0</v>
      </c>
      <c r="AZ448" s="94">
        <f t="shared" si="2546"/>
        <v>0</v>
      </c>
      <c r="BA448" s="94">
        <f t="shared" si="2546"/>
        <v>0</v>
      </c>
      <c r="BB448" s="94">
        <f t="shared" si="2546"/>
        <v>0</v>
      </c>
      <c r="BC448" s="94">
        <f t="shared" si="2546"/>
        <v>0</v>
      </c>
      <c r="BD448" s="94">
        <f t="shared" si="2546"/>
        <v>0</v>
      </c>
      <c r="BE448" s="94">
        <f t="shared" si="2546"/>
        <v>0</v>
      </c>
      <c r="BF448" s="94">
        <f t="shared" si="2546"/>
        <v>0</v>
      </c>
      <c r="BG448" s="94">
        <f t="shared" si="2546"/>
        <v>0</v>
      </c>
      <c r="BH448" s="94">
        <f t="shared" si="2546"/>
        <v>0</v>
      </c>
      <c r="BI448" s="94">
        <f t="shared" si="2546"/>
        <v>0</v>
      </c>
      <c r="BJ448" s="94">
        <f t="shared" si="2546"/>
        <v>0</v>
      </c>
      <c r="BK448" s="94">
        <f t="shared" si="2546"/>
        <v>0</v>
      </c>
      <c r="BL448" s="94">
        <f t="shared" si="2546"/>
        <v>0</v>
      </c>
      <c r="BM448" s="94">
        <f t="shared" si="2546"/>
        <v>0</v>
      </c>
      <c r="BN448" s="94">
        <f t="shared" si="2546"/>
        <v>0</v>
      </c>
      <c r="BO448" s="94">
        <f t="shared" si="2546"/>
        <v>0</v>
      </c>
      <c r="BP448" s="94">
        <f t="shared" ref="BP448:DS448" si="2547">BP442+BP447</f>
        <v>0</v>
      </c>
      <c r="BQ448" s="94">
        <f t="shared" si="2547"/>
        <v>0</v>
      </c>
      <c r="BR448" s="94">
        <f t="shared" si="2547"/>
        <v>0</v>
      </c>
      <c r="BS448" s="94">
        <f t="shared" si="2547"/>
        <v>0</v>
      </c>
      <c r="BT448" s="94">
        <f t="shared" si="2547"/>
        <v>0</v>
      </c>
      <c r="BU448" s="94">
        <f t="shared" si="2547"/>
        <v>0</v>
      </c>
      <c r="BV448" s="94">
        <f t="shared" si="2547"/>
        <v>0</v>
      </c>
      <c r="BW448" s="94">
        <f t="shared" si="2547"/>
        <v>0</v>
      </c>
      <c r="BX448" s="94">
        <f t="shared" si="2547"/>
        <v>0</v>
      </c>
      <c r="BY448" s="94">
        <f t="shared" si="2547"/>
        <v>0</v>
      </c>
      <c r="BZ448" s="94">
        <f t="shared" si="2547"/>
        <v>0</v>
      </c>
      <c r="CA448" s="94">
        <f t="shared" si="2547"/>
        <v>0</v>
      </c>
      <c r="CB448" s="94">
        <f t="shared" si="2547"/>
        <v>0</v>
      </c>
      <c r="CC448" s="94">
        <f t="shared" si="2547"/>
        <v>0</v>
      </c>
      <c r="CD448" s="94">
        <f t="shared" si="2547"/>
        <v>0</v>
      </c>
      <c r="CE448" s="94">
        <f t="shared" si="2547"/>
        <v>0</v>
      </c>
      <c r="CF448" s="94">
        <f t="shared" si="2547"/>
        <v>0</v>
      </c>
      <c r="CG448" s="94">
        <f t="shared" si="2547"/>
        <v>0</v>
      </c>
      <c r="CH448" s="94">
        <f t="shared" si="2547"/>
        <v>0</v>
      </c>
      <c r="CI448" s="94">
        <f t="shared" si="2547"/>
        <v>0</v>
      </c>
      <c r="CJ448" s="94">
        <f t="shared" ref="CJ448:CU448" si="2548">CJ442+CJ447</f>
        <v>0</v>
      </c>
      <c r="CK448" s="94">
        <f t="shared" si="2548"/>
        <v>0</v>
      </c>
      <c r="CL448" s="94">
        <f t="shared" si="2548"/>
        <v>0</v>
      </c>
      <c r="CM448" s="94">
        <f t="shared" si="2548"/>
        <v>0</v>
      </c>
      <c r="CN448" s="94">
        <f t="shared" si="2548"/>
        <v>0</v>
      </c>
      <c r="CO448" s="94">
        <f t="shared" si="2548"/>
        <v>0</v>
      </c>
      <c r="CP448" s="94">
        <f t="shared" si="2548"/>
        <v>0</v>
      </c>
      <c r="CQ448" s="94">
        <f t="shared" si="2548"/>
        <v>0</v>
      </c>
      <c r="CR448" s="94">
        <f t="shared" si="2548"/>
        <v>0</v>
      </c>
      <c r="CS448" s="94">
        <f t="shared" si="2548"/>
        <v>687463.55625397235</v>
      </c>
      <c r="CT448" s="94">
        <f t="shared" si="2548"/>
        <v>660087.5062539723</v>
      </c>
      <c r="CU448" s="94">
        <f t="shared" si="2548"/>
        <v>625424.54625397234</v>
      </c>
      <c r="CV448" s="94">
        <f t="shared" ref="CV448:DH448" si="2549">CV442+CV447</f>
        <v>587287.78625397233</v>
      </c>
      <c r="CW448" s="94">
        <f t="shared" si="2549"/>
        <v>551020.55625397235</v>
      </c>
      <c r="CX448" s="94">
        <f t="shared" si="2549"/>
        <v>515517.27625397232</v>
      </c>
      <c r="CY448" s="94">
        <f t="shared" si="2549"/>
        <v>481833.6362539723</v>
      </c>
      <c r="CZ448" s="94">
        <f t="shared" si="2549"/>
        <v>446350.03625397233</v>
      </c>
      <c r="DA448" s="94">
        <f t="shared" si="2549"/>
        <v>406563.64625397231</v>
      </c>
      <c r="DB448" s="94">
        <f t="shared" si="2549"/>
        <v>371647.97625397233</v>
      </c>
      <c r="DC448" s="94">
        <f t="shared" si="2549"/>
        <v>332690.46625397232</v>
      </c>
      <c r="DD448" s="94">
        <f t="shared" si="2549"/>
        <v>299250.46625397232</v>
      </c>
      <c r="DE448" s="94">
        <f t="shared" si="2549"/>
        <v>261855.69625397233</v>
      </c>
      <c r="DF448" s="94">
        <f t="shared" si="2549"/>
        <v>225489.77625397232</v>
      </c>
      <c r="DG448" s="94">
        <f t="shared" si="2549"/>
        <v>188810.89625397231</v>
      </c>
      <c r="DH448" s="94">
        <f t="shared" si="2549"/>
        <v>150694.21625397232</v>
      </c>
      <c r="DI448" s="94">
        <f t="shared" si="2547"/>
        <v>113644.94625397233</v>
      </c>
      <c r="DJ448" s="94">
        <f t="shared" si="2547"/>
        <v>76279.606253972335</v>
      </c>
      <c r="DK448" s="94">
        <f t="shared" si="2547"/>
        <v>37670.716253972336</v>
      </c>
      <c r="DL448" s="94">
        <f t="shared" si="2547"/>
        <v>-3.746027679881081E-3</v>
      </c>
      <c r="DM448" s="94">
        <f t="shared" si="2547"/>
        <v>-3.746027679881081E-3</v>
      </c>
      <c r="DN448" s="94">
        <f t="shared" si="2547"/>
        <v>-3.746027679881081E-3</v>
      </c>
      <c r="DO448" s="94">
        <f t="shared" si="2547"/>
        <v>-3.746027679881081E-3</v>
      </c>
      <c r="DP448" s="94">
        <f t="shared" si="2547"/>
        <v>-3.746027679881081E-3</v>
      </c>
      <c r="DQ448" s="94">
        <f t="shared" si="2547"/>
        <v>-3.746027679881081E-3</v>
      </c>
      <c r="DR448" s="94">
        <f t="shared" si="2547"/>
        <v>-3.746027679881081E-3</v>
      </c>
      <c r="DS448" s="94">
        <f t="shared" si="2547"/>
        <v>-3.746027679881081E-3</v>
      </c>
      <c r="DT448" s="94">
        <f t="shared" ref="DT448:DW448" si="2550">DT442+DT447</f>
        <v>-3.746027679881081E-3</v>
      </c>
      <c r="DU448" s="94">
        <f t="shared" si="2550"/>
        <v>-3.746027679881081E-3</v>
      </c>
      <c r="DV448" s="94">
        <f t="shared" si="2550"/>
        <v>-3.746027679881081E-3</v>
      </c>
      <c r="DW448" s="94">
        <f t="shared" si="2550"/>
        <v>-3.746027679881081E-3</v>
      </c>
      <c r="DX448" s="94">
        <f t="shared" ref="DX448:EG448" si="2551">DX442+DX447</f>
        <v>-3.746027679881081E-3</v>
      </c>
      <c r="DY448" s="94">
        <f t="shared" si="2551"/>
        <v>-3.746027679881081E-3</v>
      </c>
      <c r="DZ448" s="94">
        <f t="shared" si="2551"/>
        <v>-3.746027679881081E-3</v>
      </c>
      <c r="EA448" s="94">
        <f t="shared" si="2551"/>
        <v>-3.746027679881081E-3</v>
      </c>
      <c r="EB448" s="94">
        <f t="shared" si="2551"/>
        <v>-3.746027679881081E-3</v>
      </c>
      <c r="EC448" s="94">
        <f t="shared" si="2551"/>
        <v>-3.746027679881081E-3</v>
      </c>
      <c r="ED448" s="94">
        <f t="shared" si="2551"/>
        <v>-3.746027679881081E-3</v>
      </c>
      <c r="EE448" s="94">
        <f t="shared" si="2551"/>
        <v>-3.746027679881081E-3</v>
      </c>
      <c r="EF448" s="94">
        <f t="shared" si="2551"/>
        <v>-3.746027679881081E-3</v>
      </c>
      <c r="EG448" s="94">
        <f t="shared" si="2551"/>
        <v>-3.746027679881081E-3</v>
      </c>
      <c r="EH448" s="94">
        <f t="shared" ref="EH448:EI448" si="2552">EH442+EH447</f>
        <v>-3.746027679881081E-3</v>
      </c>
      <c r="EI448" s="94">
        <f t="shared" si="2552"/>
        <v>-3.746027679881081E-3</v>
      </c>
    </row>
    <row r="449" spans="1:139" x14ac:dyDescent="0.2">
      <c r="D449" s="91"/>
      <c r="E449" s="91"/>
      <c r="F449" s="91"/>
      <c r="G449" s="91"/>
      <c r="H449" s="91"/>
      <c r="I449" s="91"/>
      <c r="J449" s="91"/>
      <c r="K449" s="91"/>
      <c r="L449" s="91"/>
      <c r="M449" s="91"/>
      <c r="N449" s="91"/>
      <c r="O449" s="91"/>
      <c r="P449" s="91"/>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91"/>
      <c r="AN449" s="91"/>
      <c r="AO449" s="91"/>
      <c r="AP449" s="91"/>
      <c r="AQ449" s="91"/>
      <c r="AR449" s="91"/>
      <c r="AS449" s="91"/>
      <c r="AT449" s="91"/>
      <c r="AU449" s="91"/>
      <c r="AV449" s="91"/>
      <c r="AW449" s="91"/>
      <c r="AX449" s="91"/>
      <c r="AY449" s="91"/>
      <c r="AZ449" s="91"/>
      <c r="BA449" s="91"/>
      <c r="BB449" s="91"/>
      <c r="BC449" s="91"/>
      <c r="BD449" s="91"/>
      <c r="BE449" s="91"/>
      <c r="BF449" s="91"/>
      <c r="BG449" s="91"/>
      <c r="BH449" s="91"/>
      <c r="BI449" s="91"/>
      <c r="BJ449" s="91"/>
      <c r="BK449" s="91"/>
      <c r="BL449" s="91"/>
      <c r="BM449" s="91"/>
      <c r="BN449" s="91"/>
      <c r="BO449" s="91"/>
      <c r="BP449" s="91"/>
      <c r="BQ449" s="91"/>
      <c r="BR449" s="91"/>
      <c r="BS449" s="91"/>
      <c r="BT449" s="91"/>
      <c r="BU449" s="91"/>
      <c r="BV449" s="91"/>
      <c r="BW449" s="91"/>
      <c r="BX449" s="91"/>
      <c r="BY449" s="91"/>
      <c r="BZ449" s="91"/>
      <c r="CA449" s="91"/>
      <c r="CB449" s="91"/>
      <c r="CC449" s="91"/>
      <c r="CD449" s="91"/>
      <c r="CE449" s="91"/>
      <c r="CF449" s="91"/>
      <c r="CG449" s="91"/>
      <c r="CH449" s="91"/>
      <c r="CI449" s="91"/>
      <c r="CJ449" s="91"/>
      <c r="CK449" s="91"/>
      <c r="CL449" s="91"/>
      <c r="CM449" s="91"/>
      <c r="CN449" s="91"/>
      <c r="CO449" s="91"/>
      <c r="CP449" s="91"/>
      <c r="CQ449" s="91"/>
      <c r="CR449" s="91"/>
      <c r="CS449" s="91"/>
      <c r="CT449" s="91"/>
      <c r="CU449" s="91"/>
      <c r="CV449" s="91"/>
      <c r="CW449" s="91"/>
      <c r="CX449" s="91"/>
      <c r="CY449" s="91"/>
      <c r="CZ449" s="91"/>
      <c r="DA449" s="91"/>
      <c r="DB449" s="91"/>
      <c r="DC449" s="91"/>
      <c r="DD449" s="91"/>
      <c r="DE449" s="91"/>
      <c r="DF449" s="91"/>
      <c r="DG449" s="91"/>
      <c r="DH449" s="91"/>
      <c r="DI449" s="91"/>
      <c r="DJ449" s="91"/>
      <c r="DK449" s="91"/>
      <c r="DL449" s="91"/>
      <c r="DM449" s="91"/>
      <c r="DN449" s="91"/>
      <c r="DO449" s="91"/>
      <c r="DP449" s="91"/>
      <c r="DQ449" s="91"/>
      <c r="DR449" s="91"/>
      <c r="DS449" s="91"/>
      <c r="DT449" s="91"/>
      <c r="DU449" s="91"/>
      <c r="DV449" s="91"/>
      <c r="DW449" s="91"/>
      <c r="DX449" s="91"/>
      <c r="DY449" s="91"/>
      <c r="DZ449" s="91"/>
      <c r="EA449" s="91"/>
      <c r="EB449" s="91"/>
      <c r="EC449" s="91"/>
      <c r="ED449" s="91"/>
      <c r="EE449" s="91"/>
      <c r="EF449" s="91"/>
      <c r="EG449" s="91"/>
      <c r="EH449" s="91"/>
      <c r="EI449" s="91"/>
    </row>
    <row r="450" spans="1:139" ht="10.5" x14ac:dyDescent="0.25">
      <c r="A450" s="89" t="s">
        <v>161</v>
      </c>
      <c r="C450" s="91">
        <v>18237231</v>
      </c>
      <c r="DV450" s="92"/>
      <c r="DW450" s="92"/>
      <c r="DX450" s="92"/>
      <c r="DY450" s="92"/>
      <c r="DZ450" s="92"/>
      <c r="EA450" s="92"/>
      <c r="EB450" s="92"/>
      <c r="EC450" s="92"/>
      <c r="ED450" s="92"/>
      <c r="EE450" s="92"/>
      <c r="EF450" s="92"/>
      <c r="EG450" s="92"/>
      <c r="EH450" s="92"/>
      <c r="EI450" s="92"/>
    </row>
    <row r="451" spans="1:139" x14ac:dyDescent="0.2">
      <c r="B451" s="90" t="s">
        <v>149</v>
      </c>
      <c r="C451" s="91">
        <v>25400631</v>
      </c>
      <c r="D451" s="94">
        <f t="shared" ref="D451:AI451" si="2553">C457</f>
        <v>0</v>
      </c>
      <c r="E451" s="94">
        <f t="shared" si="2553"/>
        <v>0</v>
      </c>
      <c r="F451" s="94">
        <f t="shared" si="2553"/>
        <v>0</v>
      </c>
      <c r="G451" s="94">
        <f t="shared" si="2553"/>
        <v>0</v>
      </c>
      <c r="H451" s="94">
        <f t="shared" si="2553"/>
        <v>0</v>
      </c>
      <c r="I451" s="94">
        <f t="shared" si="2553"/>
        <v>0</v>
      </c>
      <c r="J451" s="94">
        <f t="shared" si="2553"/>
        <v>0</v>
      </c>
      <c r="K451" s="94">
        <f t="shared" si="2553"/>
        <v>0</v>
      </c>
      <c r="L451" s="94">
        <f t="shared" si="2553"/>
        <v>0</v>
      </c>
      <c r="M451" s="94">
        <f t="shared" si="2553"/>
        <v>0</v>
      </c>
      <c r="N451" s="94">
        <f t="shared" si="2553"/>
        <v>0</v>
      </c>
      <c r="O451" s="94">
        <f t="shared" si="2553"/>
        <v>0</v>
      </c>
      <c r="P451" s="94">
        <f t="shared" si="2553"/>
        <v>0</v>
      </c>
      <c r="Q451" s="94">
        <f t="shared" si="2553"/>
        <v>0</v>
      </c>
      <c r="R451" s="94">
        <f t="shared" si="2553"/>
        <v>0</v>
      </c>
      <c r="S451" s="94">
        <f t="shared" si="2553"/>
        <v>0</v>
      </c>
      <c r="T451" s="94">
        <f t="shared" si="2553"/>
        <v>0</v>
      </c>
      <c r="U451" s="94">
        <f t="shared" si="2553"/>
        <v>0</v>
      </c>
      <c r="V451" s="94">
        <f t="shared" si="2553"/>
        <v>0</v>
      </c>
      <c r="W451" s="94">
        <f t="shared" si="2553"/>
        <v>0</v>
      </c>
      <c r="X451" s="94">
        <f t="shared" si="2553"/>
        <v>0</v>
      </c>
      <c r="Y451" s="94">
        <f t="shared" si="2553"/>
        <v>0</v>
      </c>
      <c r="Z451" s="94">
        <f t="shared" si="2553"/>
        <v>0</v>
      </c>
      <c r="AA451" s="94">
        <f t="shared" si="2553"/>
        <v>0</v>
      </c>
      <c r="AB451" s="94">
        <f t="shared" si="2553"/>
        <v>0</v>
      </c>
      <c r="AC451" s="94">
        <f t="shared" si="2553"/>
        <v>0</v>
      </c>
      <c r="AD451" s="94">
        <f t="shared" si="2553"/>
        <v>0</v>
      </c>
      <c r="AE451" s="94">
        <f t="shared" si="2553"/>
        <v>0</v>
      </c>
      <c r="AF451" s="94">
        <f t="shared" si="2553"/>
        <v>0</v>
      </c>
      <c r="AG451" s="94">
        <f t="shared" si="2553"/>
        <v>0</v>
      </c>
      <c r="AH451" s="94">
        <f t="shared" si="2553"/>
        <v>0</v>
      </c>
      <c r="AI451" s="94">
        <f t="shared" si="2553"/>
        <v>0</v>
      </c>
      <c r="AJ451" s="94">
        <f t="shared" ref="AJ451:BO451" si="2554">AI457</f>
        <v>0</v>
      </c>
      <c r="AK451" s="94">
        <f t="shared" si="2554"/>
        <v>0</v>
      </c>
      <c r="AL451" s="94">
        <f t="shared" si="2554"/>
        <v>0</v>
      </c>
      <c r="AM451" s="94">
        <f t="shared" si="2554"/>
        <v>0</v>
      </c>
      <c r="AN451" s="94">
        <f t="shared" si="2554"/>
        <v>0</v>
      </c>
      <c r="AO451" s="94">
        <f t="shared" si="2554"/>
        <v>0</v>
      </c>
      <c r="AP451" s="94">
        <f t="shared" si="2554"/>
        <v>0</v>
      </c>
      <c r="AQ451" s="94">
        <f t="shared" si="2554"/>
        <v>0</v>
      </c>
      <c r="AR451" s="94">
        <f t="shared" si="2554"/>
        <v>0</v>
      </c>
      <c r="AS451" s="94">
        <f t="shared" si="2554"/>
        <v>0</v>
      </c>
      <c r="AT451" s="94">
        <f t="shared" si="2554"/>
        <v>0</v>
      </c>
      <c r="AU451" s="94">
        <f t="shared" si="2554"/>
        <v>0</v>
      </c>
      <c r="AV451" s="94">
        <f t="shared" si="2554"/>
        <v>0</v>
      </c>
      <c r="AW451" s="94">
        <f t="shared" si="2554"/>
        <v>0</v>
      </c>
      <c r="AX451" s="94">
        <f t="shared" si="2554"/>
        <v>0</v>
      </c>
      <c r="AY451" s="94">
        <f t="shared" si="2554"/>
        <v>0</v>
      </c>
      <c r="AZ451" s="94">
        <f t="shared" si="2554"/>
        <v>0</v>
      </c>
      <c r="BA451" s="94">
        <f t="shared" si="2554"/>
        <v>0</v>
      </c>
      <c r="BB451" s="94">
        <f t="shared" si="2554"/>
        <v>0</v>
      </c>
      <c r="BC451" s="94">
        <f t="shared" si="2554"/>
        <v>0</v>
      </c>
      <c r="BD451" s="94">
        <f t="shared" si="2554"/>
        <v>0</v>
      </c>
      <c r="BE451" s="94">
        <f t="shared" si="2554"/>
        <v>0</v>
      </c>
      <c r="BF451" s="94">
        <f t="shared" si="2554"/>
        <v>0</v>
      </c>
      <c r="BG451" s="94">
        <f t="shared" si="2554"/>
        <v>0</v>
      </c>
      <c r="BH451" s="94">
        <f t="shared" si="2554"/>
        <v>0</v>
      </c>
      <c r="BI451" s="94">
        <f t="shared" si="2554"/>
        <v>0</v>
      </c>
      <c r="BJ451" s="94">
        <f t="shared" si="2554"/>
        <v>0</v>
      </c>
      <c r="BK451" s="94">
        <f t="shared" si="2554"/>
        <v>0</v>
      </c>
      <c r="BL451" s="94">
        <f t="shared" si="2554"/>
        <v>-1373354.01</v>
      </c>
      <c r="BM451" s="94">
        <f t="shared" si="2554"/>
        <v>910378.38251070981</v>
      </c>
      <c r="BN451" s="94">
        <f t="shared" si="2554"/>
        <v>-13023.947489290149</v>
      </c>
      <c r="BO451" s="94">
        <f t="shared" si="2554"/>
        <v>-1066203.4874892901</v>
      </c>
      <c r="BP451" s="94">
        <f t="shared" ref="BP451:DW451" si="2555">BO457</f>
        <v>-2307492.7574892901</v>
      </c>
      <c r="BQ451" s="94">
        <f t="shared" si="2555"/>
        <v>339148.3200000003</v>
      </c>
      <c r="BR451" s="94">
        <f t="shared" si="2555"/>
        <v>-959540.90999999968</v>
      </c>
      <c r="BS451" s="94">
        <f t="shared" si="2555"/>
        <v>-2058105.2799999998</v>
      </c>
      <c r="BT451" s="94">
        <f t="shared" si="2555"/>
        <v>-2650126.7799999998</v>
      </c>
      <c r="BU451" s="94">
        <f t="shared" si="2555"/>
        <v>-3356762.84</v>
      </c>
      <c r="BV451" s="94">
        <f t="shared" si="2555"/>
        <v>-4141550.2399999998</v>
      </c>
      <c r="BW451" s="94">
        <f t="shared" si="2555"/>
        <v>-2663180.8899999997</v>
      </c>
      <c r="BX451" s="94">
        <f t="shared" si="2555"/>
        <v>-1431275.0899999996</v>
      </c>
      <c r="BY451" s="94">
        <f t="shared" si="2555"/>
        <v>310968.61000000034</v>
      </c>
      <c r="BZ451" s="94">
        <f t="shared" si="2555"/>
        <v>-4834943.7699999996</v>
      </c>
      <c r="CA451" s="94">
        <f t="shared" si="2555"/>
        <v>-4689353.72</v>
      </c>
      <c r="CB451" s="94">
        <f t="shared" si="2555"/>
        <v>-3646347.67</v>
      </c>
      <c r="CC451" s="94">
        <f t="shared" si="2555"/>
        <v>-1586491.7100000004</v>
      </c>
      <c r="CD451" s="94">
        <f t="shared" si="2555"/>
        <v>-1165726.3300000005</v>
      </c>
      <c r="CE451" s="94">
        <f t="shared" si="2555"/>
        <v>-312904.6400000006</v>
      </c>
      <c r="CF451" s="94">
        <f t="shared" si="2555"/>
        <v>-981689.51000000059</v>
      </c>
      <c r="CG451" s="94">
        <f t="shared" si="2555"/>
        <v>-746076.47000000055</v>
      </c>
      <c r="CH451" s="94">
        <f t="shared" si="2555"/>
        <v>-2468886.2000000007</v>
      </c>
      <c r="CI451" s="94">
        <f t="shared" si="2555"/>
        <v>-864552.65000000061</v>
      </c>
      <c r="CJ451" s="94">
        <f t="shared" ref="CJ451" si="2556">CI457</f>
        <v>1652632.3499999994</v>
      </c>
      <c r="CK451" s="94">
        <f t="shared" ref="CK451" si="2557">CJ457</f>
        <v>3688858.0099999993</v>
      </c>
      <c r="CL451" s="94">
        <f t="shared" ref="CL451" si="2558">CK457</f>
        <v>2341159.5499999993</v>
      </c>
      <c r="CM451" s="94">
        <f t="shared" ref="CM451" si="2559">CL457</f>
        <v>1138177.4799999993</v>
      </c>
      <c r="CN451" s="94">
        <f t="shared" ref="CN451" si="2560">CM457</f>
        <v>2514985.6399999992</v>
      </c>
      <c r="CO451" s="94">
        <f t="shared" ref="CO451" si="2561">CN457</f>
        <v>265714.2799999998</v>
      </c>
      <c r="CP451" s="94">
        <f t="shared" ref="CP451" si="2562">CO457</f>
        <v>136388.39999999979</v>
      </c>
      <c r="CQ451" s="94">
        <f t="shared" ref="CQ451" si="2563">CP457</f>
        <v>-1354296.6400000001</v>
      </c>
      <c r="CR451" s="94">
        <f t="shared" ref="CR451" si="2564">CQ457</f>
        <v>-2333869.0700000003</v>
      </c>
      <c r="CS451" s="94">
        <f t="shared" ref="CS451" si="2565">CR457</f>
        <v>-3040918.4400000004</v>
      </c>
      <c r="CT451" s="94">
        <f t="shared" ref="CT451" si="2566">CS457</f>
        <v>-3384271.4300000006</v>
      </c>
      <c r="CU451" s="94">
        <f t="shared" ref="CU451" si="2567">CT457</f>
        <v>-5050614.9500000011</v>
      </c>
      <c r="CV451" s="94">
        <f t="shared" ref="CV451" si="2568">CU457</f>
        <v>-4440781.0000000019</v>
      </c>
      <c r="CW451" s="94">
        <f t="shared" ref="CW451" si="2569">CV457</f>
        <v>-4145153.870000002</v>
      </c>
      <c r="CX451" s="94">
        <f t="shared" ref="CX451" si="2570">CW457</f>
        <v>-7669592.8400000017</v>
      </c>
      <c r="CY451" s="94">
        <f t="shared" ref="CY451" si="2571">CX457</f>
        <v>-9937752.1400000006</v>
      </c>
      <c r="CZ451" s="94">
        <f t="shared" ref="CZ451" si="2572">CY457</f>
        <v>-9408357.7000000011</v>
      </c>
      <c r="DA451" s="94">
        <f t="shared" ref="DA451" si="2573">CZ457</f>
        <v>-7184177.9799999986</v>
      </c>
      <c r="DB451" s="94">
        <f t="shared" ref="DB451" si="2574">DA457</f>
        <v>-10071908.069999998</v>
      </c>
      <c r="DC451" s="94">
        <f t="shared" ref="DC451" si="2575">DB457</f>
        <v>-12080694.749999998</v>
      </c>
      <c r="DD451" s="94">
        <f t="shared" ref="DD451" si="2576">DC457</f>
        <v>-13471630.419999998</v>
      </c>
      <c r="DE451" s="94">
        <f t="shared" ref="DE451" si="2577">DD457</f>
        <v>-14748234.919999998</v>
      </c>
      <c r="DF451" s="94">
        <f t="shared" ref="DF451" si="2578">DE457</f>
        <v>-14688181.179999998</v>
      </c>
      <c r="DG451" s="94">
        <f t="shared" ref="DG451" si="2579">DF457</f>
        <v>-14824297.339999998</v>
      </c>
      <c r="DH451" s="94">
        <f t="shared" ref="DH451" si="2580">DG457</f>
        <v>-17309448.329999998</v>
      </c>
      <c r="DI451" s="94">
        <f t="shared" si="2555"/>
        <v>-19447348.809999999</v>
      </c>
      <c r="DJ451" s="94">
        <f t="shared" si="2555"/>
        <v>-19286873.889999997</v>
      </c>
      <c r="DK451" s="94">
        <f t="shared" si="2555"/>
        <v>-18817767.509999998</v>
      </c>
      <c r="DL451" s="94">
        <f t="shared" si="2555"/>
        <v>-22182160.219999999</v>
      </c>
      <c r="DM451" s="94">
        <f t="shared" si="2555"/>
        <v>-6745097.1900000013</v>
      </c>
      <c r="DN451" s="94">
        <f t="shared" si="2555"/>
        <v>-7481077.9200000018</v>
      </c>
      <c r="DO451" s="94">
        <f t="shared" si="2555"/>
        <v>-10769974.320000002</v>
      </c>
      <c r="DP451" s="94">
        <f t="shared" si="2555"/>
        <v>-13536795.290000003</v>
      </c>
      <c r="DQ451" s="94">
        <f t="shared" si="2555"/>
        <v>-15055510.550000003</v>
      </c>
      <c r="DR451" s="94">
        <f t="shared" si="2555"/>
        <v>-12998096.370000003</v>
      </c>
      <c r="DS451" s="94">
        <f t="shared" si="2555"/>
        <v>-17045013.160000004</v>
      </c>
      <c r="DT451" s="94">
        <f t="shared" si="2555"/>
        <v>-18796915.450000003</v>
      </c>
      <c r="DU451" s="94">
        <f t="shared" si="2555"/>
        <v>-18172326.240000002</v>
      </c>
      <c r="DV451" s="94">
        <f t="shared" si="2555"/>
        <v>-20996762.740000002</v>
      </c>
      <c r="DW451" s="94">
        <f t="shared" si="2555"/>
        <v>-22511098.380000003</v>
      </c>
      <c r="DX451" s="94">
        <f t="shared" ref="DX451" si="2581">DW457</f>
        <v>-25432514.830000002</v>
      </c>
      <c r="DY451" s="94">
        <f t="shared" ref="DY451" si="2582">DX457</f>
        <v>-6869731.3600000031</v>
      </c>
      <c r="DZ451" s="94">
        <f t="shared" ref="DZ451" si="2583">DY457</f>
        <v>-6180700.4000000032</v>
      </c>
      <c r="EA451" s="94">
        <f t="shared" ref="EA451" si="2584">DZ457</f>
        <v>-6592122.0200000033</v>
      </c>
      <c r="EB451" s="94">
        <f t="shared" ref="EB451" si="2585">EA457</f>
        <v>-8053330.8100000033</v>
      </c>
      <c r="EC451" s="94">
        <f t="shared" ref="EC451" si="2586">EB457</f>
        <v>-8412737.3000000026</v>
      </c>
      <c r="ED451" s="94">
        <f t="shared" ref="ED451" si="2587">EC457</f>
        <v>-8647765.0900000017</v>
      </c>
      <c r="EE451" s="94">
        <f t="shared" ref="EE451" si="2588">ED457</f>
        <v>-9806415.370000001</v>
      </c>
      <c r="EF451" s="94">
        <f t="shared" ref="EF451" si="2589">EE457</f>
        <v>-8616817.8300000019</v>
      </c>
      <c r="EG451" s="94">
        <f t="shared" ref="EG451" si="2590">EF457</f>
        <v>-9915781.3400000017</v>
      </c>
      <c r="EH451" s="94">
        <f t="shared" ref="EH451" si="2591">EG457</f>
        <v>-10103303.180000002</v>
      </c>
      <c r="EI451" s="94">
        <f t="shared" ref="EI451" si="2592">EH457</f>
        <v>-10103303.180000002</v>
      </c>
    </row>
    <row r="452" spans="1:139" x14ac:dyDescent="0.2">
      <c r="B452" s="90" t="s">
        <v>150</v>
      </c>
      <c r="D452" s="22">
        <v>0</v>
      </c>
      <c r="E452" s="22">
        <v>0</v>
      </c>
      <c r="F452" s="22">
        <v>0</v>
      </c>
      <c r="G452" s="22">
        <v>0</v>
      </c>
      <c r="H452" s="22">
        <v>0</v>
      </c>
      <c r="I452" s="22">
        <v>0</v>
      </c>
      <c r="J452" s="22">
        <v>0</v>
      </c>
      <c r="K452" s="22">
        <v>0</v>
      </c>
      <c r="L452" s="22">
        <v>0</v>
      </c>
      <c r="M452" s="22">
        <v>0</v>
      </c>
      <c r="N452" s="22">
        <v>0</v>
      </c>
      <c r="O452" s="22">
        <v>0</v>
      </c>
      <c r="P452" s="22">
        <v>0</v>
      </c>
      <c r="Q452" s="22">
        <v>0</v>
      </c>
      <c r="R452" s="22">
        <v>0</v>
      </c>
      <c r="S452" s="22">
        <v>0</v>
      </c>
      <c r="T452" s="22">
        <v>0</v>
      </c>
      <c r="U452" s="22">
        <v>0</v>
      </c>
      <c r="V452" s="22">
        <v>0</v>
      </c>
      <c r="W452" s="22">
        <v>0</v>
      </c>
      <c r="X452" s="22">
        <v>0</v>
      </c>
      <c r="Y452" s="22">
        <v>0</v>
      </c>
      <c r="Z452" s="22">
        <v>0</v>
      </c>
      <c r="AA452" s="22">
        <v>0</v>
      </c>
      <c r="AB452" s="22">
        <v>0</v>
      </c>
      <c r="AC452" s="22">
        <v>0</v>
      </c>
      <c r="AD452" s="22">
        <v>0</v>
      </c>
      <c r="AE452" s="22">
        <v>0</v>
      </c>
      <c r="AF452" s="22">
        <v>0</v>
      </c>
      <c r="AG452" s="22">
        <v>0</v>
      </c>
      <c r="AH452" s="22">
        <v>0</v>
      </c>
      <c r="AI452" s="22">
        <v>0</v>
      </c>
      <c r="AJ452" s="22">
        <v>0</v>
      </c>
      <c r="AK452" s="22">
        <v>0</v>
      </c>
      <c r="AL452" s="22">
        <v>0</v>
      </c>
      <c r="AM452" s="22">
        <v>0</v>
      </c>
      <c r="AN452" s="22">
        <v>0</v>
      </c>
      <c r="AO452" s="22">
        <v>0</v>
      </c>
      <c r="AP452" s="22">
        <v>0</v>
      </c>
      <c r="AQ452" s="22">
        <v>0</v>
      </c>
      <c r="AR452" s="22">
        <v>0</v>
      </c>
      <c r="AS452" s="22">
        <v>0</v>
      </c>
      <c r="AT452" s="22">
        <v>0</v>
      </c>
      <c r="AU452" s="22">
        <v>0</v>
      </c>
      <c r="AV452" s="22">
        <v>0</v>
      </c>
      <c r="AW452" s="22">
        <v>0</v>
      </c>
      <c r="AX452" s="22">
        <v>0</v>
      </c>
      <c r="AY452" s="22">
        <v>0</v>
      </c>
      <c r="AZ452" s="22">
        <v>0</v>
      </c>
      <c r="BA452" s="22">
        <v>0</v>
      </c>
      <c r="BB452" s="22">
        <v>0</v>
      </c>
      <c r="BC452" s="22">
        <v>0</v>
      </c>
      <c r="BD452" s="22">
        <v>0</v>
      </c>
      <c r="BE452" s="22">
        <v>0</v>
      </c>
      <c r="BF452" s="22">
        <v>0</v>
      </c>
      <c r="BG452" s="22">
        <v>0</v>
      </c>
      <c r="BH452" s="22">
        <v>0</v>
      </c>
      <c r="BI452" s="22">
        <v>0</v>
      </c>
      <c r="BJ452" s="22">
        <v>0</v>
      </c>
      <c r="BK452" s="22">
        <v>0</v>
      </c>
      <c r="BL452" s="22">
        <v>0</v>
      </c>
      <c r="BM452" s="22">
        <v>0</v>
      </c>
      <c r="BN452" s="22">
        <v>0</v>
      </c>
      <c r="BO452" s="22">
        <v>0</v>
      </c>
      <c r="BP452" s="22">
        <v>1228691.9774892901</v>
      </c>
      <c r="BQ452" s="22">
        <v>0</v>
      </c>
      <c r="BR452" s="22">
        <v>0</v>
      </c>
      <c r="BS452" s="22">
        <v>0</v>
      </c>
      <c r="BT452" s="22">
        <v>0</v>
      </c>
      <c r="BU452" s="22">
        <v>0</v>
      </c>
      <c r="BV452" s="22">
        <v>0</v>
      </c>
      <c r="BW452" s="22">
        <v>0</v>
      </c>
      <c r="BX452" s="22">
        <v>0</v>
      </c>
      <c r="BY452" s="22">
        <v>0</v>
      </c>
      <c r="BZ452" s="22">
        <v>0</v>
      </c>
      <c r="CA452" s="22">
        <v>0</v>
      </c>
      <c r="CB452" s="22">
        <v>1431275.0899999996</v>
      </c>
      <c r="CC452" s="22">
        <v>0</v>
      </c>
      <c r="CD452" s="22">
        <v>0</v>
      </c>
      <c r="CE452" s="22">
        <v>0</v>
      </c>
      <c r="CF452" s="22">
        <v>0</v>
      </c>
      <c r="CG452" s="22">
        <v>0</v>
      </c>
      <c r="CH452" s="22">
        <v>0</v>
      </c>
      <c r="CI452" s="22">
        <v>0</v>
      </c>
      <c r="CJ452" s="22">
        <v>0</v>
      </c>
      <c r="CK452" s="22">
        <v>0</v>
      </c>
      <c r="CL452" s="22">
        <v>0</v>
      </c>
      <c r="CM452" s="22">
        <v>0</v>
      </c>
      <c r="CN452" s="22">
        <v>-1652632.3499999994</v>
      </c>
      <c r="CO452" s="22">
        <v>0</v>
      </c>
      <c r="CP452" s="22">
        <v>0</v>
      </c>
      <c r="CQ452" s="22">
        <v>0</v>
      </c>
      <c r="CR452" s="22">
        <v>0</v>
      </c>
      <c r="CS452" s="22">
        <v>0</v>
      </c>
      <c r="CT452" s="22">
        <v>0</v>
      </c>
      <c r="CU452" s="22">
        <v>0</v>
      </c>
      <c r="CV452" s="22">
        <v>0</v>
      </c>
      <c r="CW452" s="22">
        <v>0</v>
      </c>
      <c r="CX452" s="22">
        <v>0</v>
      </c>
      <c r="CY452" s="22">
        <v>0</v>
      </c>
      <c r="CZ452" s="22">
        <v>4440781.0000000019</v>
      </c>
      <c r="DA452" s="22">
        <v>0</v>
      </c>
      <c r="DB452" s="22">
        <v>0</v>
      </c>
      <c r="DC452" s="22">
        <v>0</v>
      </c>
      <c r="DD452" s="22">
        <v>0</v>
      </c>
      <c r="DE452" s="22">
        <v>0</v>
      </c>
      <c r="DF452" s="22">
        <v>0</v>
      </c>
      <c r="DG452" s="22">
        <v>0</v>
      </c>
      <c r="DH452" s="22">
        <v>0</v>
      </c>
      <c r="DI452" s="22">
        <v>0</v>
      </c>
      <c r="DJ452" s="22">
        <v>0</v>
      </c>
      <c r="DK452" s="22">
        <v>0</v>
      </c>
      <c r="DL452" s="22">
        <v>17309448.329999998</v>
      </c>
      <c r="DM452" s="22">
        <v>0</v>
      </c>
      <c r="DN452" s="22">
        <v>0</v>
      </c>
      <c r="DO452" s="22">
        <v>0</v>
      </c>
      <c r="DP452" s="22">
        <v>0</v>
      </c>
      <c r="DQ452" s="22">
        <v>0</v>
      </c>
      <c r="DR452" s="22">
        <v>0</v>
      </c>
      <c r="DS452" s="22">
        <v>0</v>
      </c>
      <c r="DT452" s="22">
        <v>0</v>
      </c>
      <c r="DU452" s="22">
        <v>0</v>
      </c>
      <c r="DV452" s="22">
        <v>0</v>
      </c>
      <c r="DW452" s="22">
        <v>0</v>
      </c>
      <c r="DX452" s="315">
        <v>18796915.449999999</v>
      </c>
      <c r="DY452" s="22">
        <v>0</v>
      </c>
      <c r="DZ452" s="22">
        <v>0</v>
      </c>
      <c r="EA452" s="22">
        <v>0</v>
      </c>
      <c r="EB452" s="22">
        <v>0</v>
      </c>
      <c r="EC452" s="22">
        <v>0</v>
      </c>
      <c r="ED452" s="22">
        <v>0</v>
      </c>
      <c r="EE452" s="22">
        <v>0</v>
      </c>
      <c r="EF452" s="22">
        <v>0</v>
      </c>
      <c r="EG452" s="22">
        <v>0</v>
      </c>
      <c r="EH452" s="22">
        <v>0</v>
      </c>
      <c r="EI452" s="22">
        <v>0</v>
      </c>
    </row>
    <row r="453" spans="1:139" x14ac:dyDescent="0.2">
      <c r="A453" s="92"/>
      <c r="B453" s="92" t="s">
        <v>179</v>
      </c>
      <c r="D453" s="22">
        <v>0</v>
      </c>
      <c r="E453" s="22">
        <v>0</v>
      </c>
      <c r="F453" s="22">
        <v>0</v>
      </c>
      <c r="G453" s="22">
        <v>0</v>
      </c>
      <c r="H453" s="22">
        <v>0</v>
      </c>
      <c r="I453" s="22">
        <v>0</v>
      </c>
      <c r="J453" s="22">
        <v>0</v>
      </c>
      <c r="K453" s="22">
        <v>0</v>
      </c>
      <c r="L453" s="22">
        <v>0</v>
      </c>
      <c r="M453" s="22">
        <v>0</v>
      </c>
      <c r="N453" s="22">
        <v>0</v>
      </c>
      <c r="O453" s="22">
        <v>0</v>
      </c>
      <c r="P453" s="22">
        <v>0</v>
      </c>
      <c r="Q453" s="22">
        <v>0</v>
      </c>
      <c r="R453" s="22">
        <v>0</v>
      </c>
      <c r="S453" s="22">
        <v>0</v>
      </c>
      <c r="T453" s="22">
        <v>0</v>
      </c>
      <c r="U453" s="22">
        <v>0</v>
      </c>
      <c r="V453" s="22">
        <v>0</v>
      </c>
      <c r="W453" s="22">
        <v>0</v>
      </c>
      <c r="X453" s="22">
        <v>0</v>
      </c>
      <c r="Y453" s="22">
        <v>0</v>
      </c>
      <c r="Z453" s="22">
        <v>0</v>
      </c>
      <c r="AA453" s="22">
        <v>0</v>
      </c>
      <c r="AB453" s="22">
        <v>0</v>
      </c>
      <c r="AC453" s="22">
        <v>0</v>
      </c>
      <c r="AD453" s="22">
        <v>0</v>
      </c>
      <c r="AE453" s="22">
        <v>0</v>
      </c>
      <c r="AF453" s="22">
        <v>0</v>
      </c>
      <c r="AG453" s="22">
        <v>0</v>
      </c>
      <c r="AH453" s="22">
        <v>0</v>
      </c>
      <c r="AI453" s="22">
        <v>0</v>
      </c>
      <c r="AJ453" s="22">
        <v>0</v>
      </c>
      <c r="AK453" s="22">
        <v>0</v>
      </c>
      <c r="AL453" s="22">
        <v>0</v>
      </c>
      <c r="AM453" s="22">
        <v>0</v>
      </c>
      <c r="AN453" s="22">
        <v>0</v>
      </c>
      <c r="AO453" s="22">
        <v>0</v>
      </c>
      <c r="AP453" s="22">
        <v>0</v>
      </c>
      <c r="AQ453" s="22">
        <v>0</v>
      </c>
      <c r="AR453" s="22">
        <v>0</v>
      </c>
      <c r="AS453" s="22">
        <v>0</v>
      </c>
      <c r="AT453" s="22">
        <v>0</v>
      </c>
      <c r="AU453" s="22">
        <v>0</v>
      </c>
      <c r="AV453" s="22">
        <v>0</v>
      </c>
      <c r="AW453" s="22">
        <v>0</v>
      </c>
      <c r="AX453" s="22">
        <v>0</v>
      </c>
      <c r="AY453" s="22">
        <v>0</v>
      </c>
      <c r="AZ453" s="22">
        <v>0</v>
      </c>
      <c r="BA453" s="22">
        <v>0</v>
      </c>
      <c r="BB453" s="22">
        <v>0</v>
      </c>
      <c r="BC453" s="22">
        <v>0</v>
      </c>
      <c r="BD453" s="22">
        <v>0</v>
      </c>
      <c r="BE453" s="22">
        <v>0</v>
      </c>
      <c r="BF453" s="22">
        <v>0</v>
      </c>
      <c r="BG453" s="22">
        <v>0</v>
      </c>
      <c r="BH453" s="22">
        <v>0</v>
      </c>
      <c r="BI453" s="22">
        <v>0</v>
      </c>
      <c r="BJ453" s="22">
        <v>0</v>
      </c>
      <c r="BK453" s="22">
        <v>0</v>
      </c>
      <c r="BL453" s="22">
        <v>144662.03251071001</v>
      </c>
      <c r="BM453" s="22">
        <v>0</v>
      </c>
      <c r="BN453" s="22">
        <v>0</v>
      </c>
      <c r="BO453" s="22">
        <v>0</v>
      </c>
      <c r="BP453" s="22">
        <v>0</v>
      </c>
      <c r="BQ453" s="22">
        <v>0</v>
      </c>
      <c r="BR453" s="22">
        <v>0</v>
      </c>
      <c r="BS453" s="22">
        <v>0</v>
      </c>
      <c r="BT453" s="22">
        <v>0</v>
      </c>
      <c r="BU453" s="22">
        <v>0</v>
      </c>
      <c r="BV453" s="22">
        <v>0</v>
      </c>
      <c r="BW453" s="22">
        <v>0</v>
      </c>
      <c r="BX453" s="22">
        <v>0</v>
      </c>
      <c r="BY453" s="22">
        <v>0</v>
      </c>
      <c r="BZ453" s="22">
        <v>0</v>
      </c>
      <c r="CA453" s="22">
        <v>0</v>
      </c>
      <c r="CB453" s="22">
        <v>0</v>
      </c>
      <c r="CC453" s="22">
        <v>0</v>
      </c>
      <c r="CD453" s="22">
        <v>0</v>
      </c>
      <c r="CE453" s="22">
        <v>0</v>
      </c>
      <c r="CF453" s="22">
        <v>0</v>
      </c>
      <c r="CG453" s="22">
        <v>0</v>
      </c>
      <c r="CH453" s="22">
        <v>0</v>
      </c>
      <c r="CI453" s="22">
        <v>0</v>
      </c>
      <c r="CJ453" s="22">
        <v>0</v>
      </c>
      <c r="CK453" s="22">
        <v>0</v>
      </c>
      <c r="CL453" s="22">
        <v>0</v>
      </c>
      <c r="CM453" s="22">
        <v>0</v>
      </c>
      <c r="CN453" s="22">
        <v>0</v>
      </c>
      <c r="CO453" s="22">
        <v>0</v>
      </c>
      <c r="CP453" s="22">
        <v>0</v>
      </c>
      <c r="CQ453" s="22">
        <v>0</v>
      </c>
      <c r="CR453" s="22">
        <v>0</v>
      </c>
      <c r="CS453" s="22">
        <v>0</v>
      </c>
      <c r="CT453" s="22">
        <v>0</v>
      </c>
      <c r="CU453" s="22">
        <v>0</v>
      </c>
      <c r="CV453" s="22">
        <v>0</v>
      </c>
      <c r="CW453" s="22">
        <v>0</v>
      </c>
      <c r="CX453" s="22">
        <v>0</v>
      </c>
      <c r="CY453" s="22">
        <v>0</v>
      </c>
      <c r="CZ453" s="22">
        <v>0</v>
      </c>
      <c r="DA453" s="22">
        <v>0</v>
      </c>
      <c r="DB453" s="22">
        <v>0</v>
      </c>
      <c r="DC453" s="22">
        <v>0</v>
      </c>
      <c r="DD453" s="22">
        <v>0</v>
      </c>
      <c r="DE453" s="22">
        <v>0</v>
      </c>
      <c r="DF453" s="22">
        <v>0</v>
      </c>
      <c r="DG453" s="22">
        <v>0</v>
      </c>
      <c r="DH453" s="22">
        <v>0</v>
      </c>
      <c r="DI453" s="22">
        <v>0</v>
      </c>
      <c r="DJ453" s="22">
        <v>0</v>
      </c>
      <c r="DK453" s="22">
        <v>0</v>
      </c>
      <c r="DL453" s="22">
        <v>0</v>
      </c>
      <c r="DM453" s="22">
        <v>0</v>
      </c>
      <c r="DN453" s="22">
        <v>0</v>
      </c>
      <c r="DO453" s="22">
        <v>0</v>
      </c>
      <c r="DP453" s="22">
        <v>0</v>
      </c>
      <c r="DQ453" s="22">
        <v>0</v>
      </c>
      <c r="DR453" s="22">
        <v>0</v>
      </c>
      <c r="DS453" s="22">
        <v>0</v>
      </c>
      <c r="DT453" s="22">
        <v>0</v>
      </c>
      <c r="DU453" s="22">
        <v>0</v>
      </c>
      <c r="DV453" s="22">
        <v>0</v>
      </c>
      <c r="DW453" s="22">
        <v>0</v>
      </c>
      <c r="DX453" s="22">
        <v>0</v>
      </c>
      <c r="DY453" s="22">
        <v>0</v>
      </c>
      <c r="DZ453" s="22">
        <v>0</v>
      </c>
      <c r="EA453" s="22">
        <v>0</v>
      </c>
      <c r="EB453" s="22">
        <v>0</v>
      </c>
      <c r="EC453" s="22">
        <v>0</v>
      </c>
      <c r="ED453" s="22">
        <v>0</v>
      </c>
      <c r="EE453" s="22">
        <v>0</v>
      </c>
      <c r="EF453" s="22">
        <v>0</v>
      </c>
      <c r="EG453" s="22">
        <v>0</v>
      </c>
      <c r="EH453" s="22">
        <v>0</v>
      </c>
      <c r="EI453" s="22">
        <v>0</v>
      </c>
    </row>
    <row r="454" spans="1:139" x14ac:dyDescent="0.2">
      <c r="A454" s="92"/>
      <c r="B454" s="92" t="s">
        <v>290</v>
      </c>
      <c r="C454" s="101"/>
      <c r="D454" s="22">
        <v>0</v>
      </c>
      <c r="E454" s="22">
        <v>0</v>
      </c>
      <c r="F454" s="22">
        <v>0</v>
      </c>
      <c r="G454" s="22">
        <v>0</v>
      </c>
      <c r="H454" s="22">
        <v>0</v>
      </c>
      <c r="I454" s="22">
        <v>0</v>
      </c>
      <c r="J454" s="22">
        <v>0</v>
      </c>
      <c r="K454" s="22">
        <v>0</v>
      </c>
      <c r="L454" s="22">
        <v>0</v>
      </c>
      <c r="M454" s="22">
        <v>0</v>
      </c>
      <c r="N454" s="22">
        <v>0</v>
      </c>
      <c r="O454" s="22">
        <v>0</v>
      </c>
      <c r="P454" s="22">
        <v>0</v>
      </c>
      <c r="Q454" s="22">
        <v>0</v>
      </c>
      <c r="R454" s="22">
        <v>0</v>
      </c>
      <c r="S454" s="22">
        <v>0</v>
      </c>
      <c r="T454" s="22">
        <v>0</v>
      </c>
      <c r="U454" s="22">
        <v>0</v>
      </c>
      <c r="V454" s="22">
        <v>0</v>
      </c>
      <c r="W454" s="22">
        <v>0</v>
      </c>
      <c r="X454" s="22">
        <v>0</v>
      </c>
      <c r="Y454" s="22">
        <v>0</v>
      </c>
      <c r="Z454" s="22">
        <v>0</v>
      </c>
      <c r="AA454" s="22">
        <v>0</v>
      </c>
      <c r="AB454" s="22">
        <v>0</v>
      </c>
      <c r="AC454" s="22">
        <v>0</v>
      </c>
      <c r="AD454" s="22">
        <v>0</v>
      </c>
      <c r="AE454" s="22">
        <v>0</v>
      </c>
      <c r="AF454" s="22">
        <v>0</v>
      </c>
      <c r="AG454" s="22">
        <v>0</v>
      </c>
      <c r="AH454" s="22">
        <v>0</v>
      </c>
      <c r="AI454" s="22">
        <v>0</v>
      </c>
      <c r="AJ454" s="22">
        <v>0</v>
      </c>
      <c r="AK454" s="22">
        <v>0</v>
      </c>
      <c r="AL454" s="22">
        <v>0</v>
      </c>
      <c r="AM454" s="22">
        <v>0</v>
      </c>
      <c r="AN454" s="22">
        <v>0</v>
      </c>
      <c r="AO454" s="22">
        <v>0</v>
      </c>
      <c r="AP454" s="22">
        <v>0</v>
      </c>
      <c r="AQ454" s="22">
        <v>0</v>
      </c>
      <c r="AR454" s="22">
        <v>0</v>
      </c>
      <c r="AS454" s="22">
        <v>0</v>
      </c>
      <c r="AT454" s="22">
        <v>0</v>
      </c>
      <c r="AU454" s="22">
        <v>0</v>
      </c>
      <c r="AV454" s="22">
        <v>0</v>
      </c>
      <c r="AW454" s="22">
        <v>0</v>
      </c>
      <c r="AX454" s="22">
        <v>0</v>
      </c>
      <c r="AY454" s="22">
        <v>0</v>
      </c>
      <c r="AZ454" s="22">
        <v>0</v>
      </c>
      <c r="BA454" s="22">
        <v>0</v>
      </c>
      <c r="BB454" s="22">
        <v>0</v>
      </c>
      <c r="BC454" s="22">
        <v>0</v>
      </c>
      <c r="BD454" s="22">
        <v>0</v>
      </c>
      <c r="BE454" s="22">
        <v>0</v>
      </c>
      <c r="BF454" s="22">
        <v>0</v>
      </c>
      <c r="BG454" s="22">
        <v>0</v>
      </c>
      <c r="BH454" s="22">
        <v>0</v>
      </c>
      <c r="BI454" s="22">
        <v>0</v>
      </c>
      <c r="BJ454" s="22">
        <v>0</v>
      </c>
      <c r="BK454" s="22">
        <v>0</v>
      </c>
      <c r="BL454" s="22">
        <v>0</v>
      </c>
      <c r="BM454" s="22">
        <v>0</v>
      </c>
      <c r="BN454" s="22">
        <v>0</v>
      </c>
      <c r="BO454" s="22">
        <v>0</v>
      </c>
      <c r="BP454" s="22">
        <v>0</v>
      </c>
      <c r="BQ454" s="22">
        <v>0</v>
      </c>
      <c r="BR454" s="22">
        <v>0</v>
      </c>
      <c r="BS454" s="22">
        <v>0</v>
      </c>
      <c r="BT454" s="22">
        <v>0</v>
      </c>
      <c r="BU454" s="22">
        <v>0</v>
      </c>
      <c r="BV454" s="22">
        <v>0</v>
      </c>
      <c r="BW454" s="22">
        <v>0</v>
      </c>
      <c r="BX454" s="22">
        <v>0</v>
      </c>
      <c r="BY454" s="22">
        <v>0</v>
      </c>
      <c r="BZ454" s="22">
        <v>0</v>
      </c>
      <c r="CA454" s="22">
        <v>0</v>
      </c>
      <c r="CB454" s="22">
        <v>0</v>
      </c>
      <c r="CC454" s="22">
        <v>0</v>
      </c>
      <c r="CD454" s="22">
        <v>0</v>
      </c>
      <c r="CE454" s="22">
        <v>0</v>
      </c>
      <c r="CF454" s="22">
        <v>0</v>
      </c>
      <c r="CG454" s="22">
        <v>0</v>
      </c>
      <c r="CH454" s="22">
        <v>0</v>
      </c>
      <c r="CI454" s="22">
        <v>0</v>
      </c>
      <c r="CJ454" s="22">
        <v>0</v>
      </c>
      <c r="CK454" s="22">
        <v>0</v>
      </c>
      <c r="CL454" s="22">
        <v>0</v>
      </c>
      <c r="CM454" s="22">
        <v>-131.02000000000001</v>
      </c>
      <c r="CN454" s="22">
        <v>0</v>
      </c>
      <c r="CO454" s="22">
        <v>0</v>
      </c>
      <c r="CP454" s="22">
        <v>0</v>
      </c>
      <c r="CQ454" s="22">
        <v>0</v>
      </c>
      <c r="CR454" s="22">
        <v>0</v>
      </c>
      <c r="CS454" s="22">
        <v>0</v>
      </c>
      <c r="CT454" s="22">
        <v>0</v>
      </c>
      <c r="CU454" s="22">
        <v>0</v>
      </c>
      <c r="CV454" s="22">
        <v>0</v>
      </c>
      <c r="CW454" s="22">
        <v>0</v>
      </c>
      <c r="CX454" s="22">
        <v>0</v>
      </c>
      <c r="CY454" s="22">
        <v>0</v>
      </c>
      <c r="CZ454" s="22">
        <v>0</v>
      </c>
      <c r="DA454" s="22">
        <v>0</v>
      </c>
      <c r="DB454" s="22">
        <v>0</v>
      </c>
      <c r="DC454" s="22">
        <v>0</v>
      </c>
      <c r="DD454" s="22">
        <v>0</v>
      </c>
      <c r="DE454" s="22">
        <v>0</v>
      </c>
      <c r="DF454" s="22">
        <v>0</v>
      </c>
      <c r="DG454" s="22">
        <v>0</v>
      </c>
      <c r="DH454" s="22">
        <v>0</v>
      </c>
      <c r="DI454" s="22">
        <v>0</v>
      </c>
      <c r="DJ454" s="22">
        <v>0</v>
      </c>
      <c r="DK454" s="22">
        <v>0</v>
      </c>
      <c r="DL454" s="22">
        <v>0</v>
      </c>
      <c r="DM454" s="22">
        <v>0</v>
      </c>
      <c r="DN454" s="22">
        <v>0</v>
      </c>
      <c r="DO454" s="22">
        <v>0</v>
      </c>
      <c r="DP454" s="22">
        <v>0</v>
      </c>
      <c r="DQ454" s="22">
        <v>0</v>
      </c>
      <c r="DR454" s="22">
        <v>0</v>
      </c>
      <c r="DS454" s="22">
        <v>0</v>
      </c>
      <c r="DT454" s="22">
        <v>0</v>
      </c>
      <c r="DU454" s="22">
        <v>0</v>
      </c>
      <c r="DV454" s="22">
        <v>0</v>
      </c>
      <c r="DW454" s="22">
        <v>0</v>
      </c>
      <c r="DX454" s="22">
        <v>0</v>
      </c>
      <c r="DY454" s="22">
        <v>0</v>
      </c>
      <c r="DZ454" s="22">
        <v>0</v>
      </c>
      <c r="EA454" s="22">
        <v>0</v>
      </c>
      <c r="EB454" s="22">
        <v>0</v>
      </c>
      <c r="EC454" s="22">
        <v>0</v>
      </c>
      <c r="ED454" s="22">
        <v>0</v>
      </c>
      <c r="EE454" s="22">
        <v>0</v>
      </c>
      <c r="EF454" s="22">
        <v>0</v>
      </c>
      <c r="EG454" s="22">
        <v>0</v>
      </c>
      <c r="EH454" s="22">
        <v>0</v>
      </c>
      <c r="EI454" s="22">
        <v>0</v>
      </c>
    </row>
    <row r="455" spans="1:139" x14ac:dyDescent="0.2">
      <c r="B455" s="90" t="s">
        <v>162</v>
      </c>
      <c r="D455" s="22">
        <v>0</v>
      </c>
      <c r="E455" s="22">
        <v>0</v>
      </c>
      <c r="F455" s="22">
        <v>0</v>
      </c>
      <c r="G455" s="22">
        <v>0</v>
      </c>
      <c r="H455" s="22">
        <v>0</v>
      </c>
      <c r="I455" s="22">
        <v>0</v>
      </c>
      <c r="J455" s="22">
        <v>0</v>
      </c>
      <c r="K455" s="22">
        <v>0</v>
      </c>
      <c r="L455" s="22">
        <v>0</v>
      </c>
      <c r="M455" s="22">
        <v>0</v>
      </c>
      <c r="N455" s="22">
        <v>0</v>
      </c>
      <c r="O455" s="22">
        <v>0</v>
      </c>
      <c r="P455" s="22">
        <v>0</v>
      </c>
      <c r="Q455" s="22">
        <v>0</v>
      </c>
      <c r="R455" s="22">
        <v>0</v>
      </c>
      <c r="S455" s="22">
        <v>0</v>
      </c>
      <c r="T455" s="22">
        <v>0</v>
      </c>
      <c r="U455" s="22">
        <v>0</v>
      </c>
      <c r="V455" s="22">
        <v>0</v>
      </c>
      <c r="W455" s="22">
        <v>0</v>
      </c>
      <c r="X455" s="22">
        <v>0</v>
      </c>
      <c r="Y455" s="22">
        <v>0</v>
      </c>
      <c r="Z455" s="22">
        <v>0</v>
      </c>
      <c r="AA455" s="22">
        <v>0</v>
      </c>
      <c r="AB455" s="22">
        <v>0</v>
      </c>
      <c r="AC455" s="22">
        <v>0</v>
      </c>
      <c r="AD455" s="22">
        <v>0</v>
      </c>
      <c r="AE455" s="22">
        <v>0</v>
      </c>
      <c r="AF455" s="22">
        <v>0</v>
      </c>
      <c r="AG455" s="22">
        <v>0</v>
      </c>
      <c r="AH455" s="22">
        <v>0</v>
      </c>
      <c r="AI455" s="22">
        <v>0</v>
      </c>
      <c r="AJ455" s="22">
        <v>0</v>
      </c>
      <c r="AK455" s="22">
        <v>0</v>
      </c>
      <c r="AL455" s="22">
        <v>0</v>
      </c>
      <c r="AM455" s="22">
        <v>0</v>
      </c>
      <c r="AN455" s="22">
        <v>0</v>
      </c>
      <c r="AO455" s="22">
        <v>0</v>
      </c>
      <c r="AP455" s="22">
        <v>0</v>
      </c>
      <c r="AQ455" s="22">
        <v>0</v>
      </c>
      <c r="AR455" s="22">
        <v>0</v>
      </c>
      <c r="AS455" s="22">
        <v>0</v>
      </c>
      <c r="AT455" s="22">
        <v>0</v>
      </c>
      <c r="AU455" s="22">
        <v>0</v>
      </c>
      <c r="AV455" s="22">
        <v>0</v>
      </c>
      <c r="AW455" s="22">
        <v>0</v>
      </c>
      <c r="AX455" s="22">
        <v>0</v>
      </c>
      <c r="AY455" s="22">
        <v>0</v>
      </c>
      <c r="AZ455" s="22">
        <v>0</v>
      </c>
      <c r="BA455" s="22">
        <v>0</v>
      </c>
      <c r="BB455" s="22">
        <v>0</v>
      </c>
      <c r="BC455" s="22">
        <v>0</v>
      </c>
      <c r="BD455" s="22">
        <v>0</v>
      </c>
      <c r="BE455" s="22">
        <v>0</v>
      </c>
      <c r="BF455" s="22">
        <v>0</v>
      </c>
      <c r="BG455" s="22">
        <v>0</v>
      </c>
      <c r="BH455" s="22">
        <v>0</v>
      </c>
      <c r="BI455" s="22">
        <v>0</v>
      </c>
      <c r="BJ455" s="22">
        <v>0</v>
      </c>
      <c r="BK455" s="22">
        <v>-1373354.01</v>
      </c>
      <c r="BL455" s="22">
        <v>2139070.36</v>
      </c>
      <c r="BM455" s="22">
        <v>-923402.33</v>
      </c>
      <c r="BN455" s="22">
        <v>-1053179.54</v>
      </c>
      <c r="BO455" s="22">
        <v>-1241289.27</v>
      </c>
      <c r="BP455" s="22">
        <v>1417949.1</v>
      </c>
      <c r="BQ455" s="22">
        <v>-1298689.23</v>
      </c>
      <c r="BR455" s="22">
        <v>-1098564.3700000001</v>
      </c>
      <c r="BS455" s="22">
        <v>-592021.5</v>
      </c>
      <c r="BT455" s="22">
        <v>-706636.06</v>
      </c>
      <c r="BU455" s="22">
        <v>-784787.4</v>
      </c>
      <c r="BV455" s="22">
        <v>1478369.35</v>
      </c>
      <c r="BW455" s="22">
        <v>1231905.8</v>
      </c>
      <c r="BX455" s="22">
        <v>1742243.7</v>
      </c>
      <c r="BY455" s="22">
        <v>-5145912.38</v>
      </c>
      <c r="BZ455" s="22">
        <v>145590.04999999999</v>
      </c>
      <c r="CA455" s="22">
        <v>1043006.05</v>
      </c>
      <c r="CB455" s="22">
        <v>628580.87</v>
      </c>
      <c r="CC455" s="22">
        <v>420765.38</v>
      </c>
      <c r="CD455" s="22">
        <v>852821.69</v>
      </c>
      <c r="CE455" s="22">
        <v>-668784.87</v>
      </c>
      <c r="CF455" s="22">
        <v>235613.04</v>
      </c>
      <c r="CG455" s="22">
        <v>-1722809.73</v>
      </c>
      <c r="CH455" s="22">
        <v>1604333.55</v>
      </c>
      <c r="CI455" s="22">
        <v>2517185</v>
      </c>
      <c r="CJ455" s="22">
        <v>2036225.66</v>
      </c>
      <c r="CK455" s="22">
        <v>-1347698.46</v>
      </c>
      <c r="CL455" s="22">
        <v>-1202982.07</v>
      </c>
      <c r="CM455" s="22">
        <v>1376939.18</v>
      </c>
      <c r="CN455" s="22">
        <v>-596639.01</v>
      </c>
      <c r="CO455" s="22">
        <v>-129325.88</v>
      </c>
      <c r="CP455" s="22">
        <v>-1490685.04</v>
      </c>
      <c r="CQ455" s="22">
        <v>-979572.43</v>
      </c>
      <c r="CR455" s="22">
        <v>-707049.37</v>
      </c>
      <c r="CS455" s="22">
        <v>-343352.99</v>
      </c>
      <c r="CT455" s="22">
        <v>-1666343.52</v>
      </c>
      <c r="CU455" s="22">
        <v>609833.94999999972</v>
      </c>
      <c r="CV455" s="22">
        <v>295627.13</v>
      </c>
      <c r="CW455" s="22">
        <v>-3524438.97</v>
      </c>
      <c r="CX455" s="22">
        <v>-2268159.2999999998</v>
      </c>
      <c r="CY455" s="22">
        <v>529394.43999999994</v>
      </c>
      <c r="CZ455" s="22">
        <v>-2216601.2799999998</v>
      </c>
      <c r="DA455" s="22">
        <v>-2887730.09</v>
      </c>
      <c r="DB455" s="22">
        <v>-2008786.68</v>
      </c>
      <c r="DC455" s="22">
        <v>-1390935.67</v>
      </c>
      <c r="DD455" s="22">
        <v>-1276604.5</v>
      </c>
      <c r="DE455" s="22">
        <v>60053.74</v>
      </c>
      <c r="DF455" s="22">
        <v>-136116.16</v>
      </c>
      <c r="DG455" s="22">
        <v>-2485150.9900000002</v>
      </c>
      <c r="DH455" s="22">
        <v>-2137900.48</v>
      </c>
      <c r="DI455" s="22">
        <v>160474.92000000001</v>
      </c>
      <c r="DJ455" s="22">
        <v>469106.38</v>
      </c>
      <c r="DK455" s="22">
        <v>-3364392.71</v>
      </c>
      <c r="DL455" s="22">
        <v>-1872385.3</v>
      </c>
      <c r="DM455" s="22">
        <v>-735980.73</v>
      </c>
      <c r="DN455" s="22">
        <v>-3288896.4</v>
      </c>
      <c r="DO455" s="22">
        <v>-2766820.97</v>
      </c>
      <c r="DP455" s="22">
        <v>-1518715.26</v>
      </c>
      <c r="DQ455" s="22">
        <v>2057414.18</v>
      </c>
      <c r="DR455" s="22">
        <v>-4046916.79</v>
      </c>
      <c r="DS455" s="22">
        <v>-1751902.29</v>
      </c>
      <c r="DT455" s="315">
        <f>'FPC Sch 7'!C42+'FPC Sch 7'!D42</f>
        <v>624589.20999999973</v>
      </c>
      <c r="DU455" s="315">
        <f>'FPC Sch 7'!E42</f>
        <v>-2824436.5</v>
      </c>
      <c r="DV455" s="315">
        <f>'FPC Sch 7'!F42</f>
        <v>-1514335.64</v>
      </c>
      <c r="DW455" s="315">
        <f>'FPC Sch 7'!G42</f>
        <v>-2921416.45</v>
      </c>
      <c r="DX455" s="315">
        <f>'FPC Sch 7'!H42</f>
        <v>-234131.98</v>
      </c>
      <c r="DY455" s="315">
        <f>'FPC Sch 7'!I42</f>
        <v>689030.96</v>
      </c>
      <c r="DZ455" s="315">
        <f>'FPC Sch 7'!J42</f>
        <v>-411421.62</v>
      </c>
      <c r="EA455" s="315">
        <f>'FPC Sch 7'!K42</f>
        <v>-1461208.79</v>
      </c>
      <c r="EB455" s="315">
        <f>'FPC Sch 7'!L42</f>
        <v>-359406.49</v>
      </c>
      <c r="EC455" s="315">
        <f>'FPC Sch 7'!M42</f>
        <v>-235027.79</v>
      </c>
      <c r="ED455" s="315">
        <f>'FPC Sch 7'!N42</f>
        <v>-1158650.28</v>
      </c>
      <c r="EE455" s="315">
        <f>'FPC Sch 7'!O42</f>
        <v>1189597.54</v>
      </c>
      <c r="EF455" s="315">
        <f>'FPC Sch 7'!P42</f>
        <v>-1298963.51</v>
      </c>
      <c r="EG455" s="315">
        <f>'FPC Sch 7'!Q42</f>
        <v>-187521.84</v>
      </c>
    </row>
    <row r="456" spans="1:139" x14ac:dyDescent="0.2">
      <c r="B456" s="90" t="s">
        <v>152</v>
      </c>
      <c r="D456" s="18">
        <f t="shared" ref="D456:AI456" si="2593">SUM(D452:D455)</f>
        <v>0</v>
      </c>
      <c r="E456" s="18">
        <f t="shared" si="2593"/>
        <v>0</v>
      </c>
      <c r="F456" s="18">
        <f t="shared" si="2593"/>
        <v>0</v>
      </c>
      <c r="G456" s="18">
        <f t="shared" si="2593"/>
        <v>0</v>
      </c>
      <c r="H456" s="18">
        <f t="shared" si="2593"/>
        <v>0</v>
      </c>
      <c r="I456" s="18">
        <f t="shared" si="2593"/>
        <v>0</v>
      </c>
      <c r="J456" s="18">
        <f t="shared" si="2593"/>
        <v>0</v>
      </c>
      <c r="K456" s="18">
        <f t="shared" si="2593"/>
        <v>0</v>
      </c>
      <c r="L456" s="18">
        <f t="shared" si="2593"/>
        <v>0</v>
      </c>
      <c r="M456" s="18">
        <f t="shared" si="2593"/>
        <v>0</v>
      </c>
      <c r="N456" s="18">
        <f t="shared" si="2593"/>
        <v>0</v>
      </c>
      <c r="O456" s="18">
        <f t="shared" si="2593"/>
        <v>0</v>
      </c>
      <c r="P456" s="18">
        <f t="shared" si="2593"/>
        <v>0</v>
      </c>
      <c r="Q456" s="18">
        <f t="shared" si="2593"/>
        <v>0</v>
      </c>
      <c r="R456" s="18">
        <f t="shared" si="2593"/>
        <v>0</v>
      </c>
      <c r="S456" s="18">
        <f t="shared" si="2593"/>
        <v>0</v>
      </c>
      <c r="T456" s="18">
        <f t="shared" si="2593"/>
        <v>0</v>
      </c>
      <c r="U456" s="18">
        <f t="shared" si="2593"/>
        <v>0</v>
      </c>
      <c r="V456" s="18">
        <f t="shared" si="2593"/>
        <v>0</v>
      </c>
      <c r="W456" s="18">
        <f t="shared" si="2593"/>
        <v>0</v>
      </c>
      <c r="X456" s="18">
        <f t="shared" si="2593"/>
        <v>0</v>
      </c>
      <c r="Y456" s="18">
        <f t="shared" si="2593"/>
        <v>0</v>
      </c>
      <c r="Z456" s="18">
        <f t="shared" si="2593"/>
        <v>0</v>
      </c>
      <c r="AA456" s="18">
        <f t="shared" si="2593"/>
        <v>0</v>
      </c>
      <c r="AB456" s="18">
        <f t="shared" si="2593"/>
        <v>0</v>
      </c>
      <c r="AC456" s="18">
        <f t="shared" si="2593"/>
        <v>0</v>
      </c>
      <c r="AD456" s="18">
        <f t="shared" si="2593"/>
        <v>0</v>
      </c>
      <c r="AE456" s="18">
        <f t="shared" si="2593"/>
        <v>0</v>
      </c>
      <c r="AF456" s="18">
        <f t="shared" si="2593"/>
        <v>0</v>
      </c>
      <c r="AG456" s="18">
        <f t="shared" si="2593"/>
        <v>0</v>
      </c>
      <c r="AH456" s="18">
        <f t="shared" si="2593"/>
        <v>0</v>
      </c>
      <c r="AI456" s="18">
        <f t="shared" si="2593"/>
        <v>0</v>
      </c>
      <c r="AJ456" s="18">
        <f t="shared" ref="AJ456:BO456" si="2594">SUM(AJ452:AJ455)</f>
        <v>0</v>
      </c>
      <c r="AK456" s="18">
        <f t="shared" si="2594"/>
        <v>0</v>
      </c>
      <c r="AL456" s="18">
        <f t="shared" si="2594"/>
        <v>0</v>
      </c>
      <c r="AM456" s="18">
        <f t="shared" si="2594"/>
        <v>0</v>
      </c>
      <c r="AN456" s="18">
        <f t="shared" si="2594"/>
        <v>0</v>
      </c>
      <c r="AO456" s="18">
        <f t="shared" si="2594"/>
        <v>0</v>
      </c>
      <c r="AP456" s="18">
        <f t="shared" si="2594"/>
        <v>0</v>
      </c>
      <c r="AQ456" s="18">
        <f t="shared" si="2594"/>
        <v>0</v>
      </c>
      <c r="AR456" s="18">
        <f t="shared" si="2594"/>
        <v>0</v>
      </c>
      <c r="AS456" s="18">
        <f t="shared" si="2594"/>
        <v>0</v>
      </c>
      <c r="AT456" s="18">
        <f t="shared" si="2594"/>
        <v>0</v>
      </c>
      <c r="AU456" s="18">
        <f t="shared" si="2594"/>
        <v>0</v>
      </c>
      <c r="AV456" s="18">
        <f t="shared" si="2594"/>
        <v>0</v>
      </c>
      <c r="AW456" s="18">
        <f t="shared" si="2594"/>
        <v>0</v>
      </c>
      <c r="AX456" s="18">
        <f t="shared" si="2594"/>
        <v>0</v>
      </c>
      <c r="AY456" s="18">
        <f t="shared" si="2594"/>
        <v>0</v>
      </c>
      <c r="AZ456" s="18">
        <f t="shared" si="2594"/>
        <v>0</v>
      </c>
      <c r="BA456" s="18">
        <f t="shared" si="2594"/>
        <v>0</v>
      </c>
      <c r="BB456" s="18">
        <f t="shared" si="2594"/>
        <v>0</v>
      </c>
      <c r="BC456" s="18">
        <f t="shared" si="2594"/>
        <v>0</v>
      </c>
      <c r="BD456" s="18">
        <f t="shared" si="2594"/>
        <v>0</v>
      </c>
      <c r="BE456" s="18">
        <f t="shared" si="2594"/>
        <v>0</v>
      </c>
      <c r="BF456" s="18">
        <f t="shared" si="2594"/>
        <v>0</v>
      </c>
      <c r="BG456" s="18">
        <f t="shared" si="2594"/>
        <v>0</v>
      </c>
      <c r="BH456" s="18">
        <f t="shared" si="2594"/>
        <v>0</v>
      </c>
      <c r="BI456" s="18">
        <f t="shared" si="2594"/>
        <v>0</v>
      </c>
      <c r="BJ456" s="18">
        <f t="shared" si="2594"/>
        <v>0</v>
      </c>
      <c r="BK456" s="18">
        <f t="shared" si="2594"/>
        <v>-1373354.01</v>
      </c>
      <c r="BL456" s="18">
        <f t="shared" si="2594"/>
        <v>2283732.3925107098</v>
      </c>
      <c r="BM456" s="18">
        <f t="shared" si="2594"/>
        <v>-923402.33</v>
      </c>
      <c r="BN456" s="18">
        <f t="shared" si="2594"/>
        <v>-1053179.54</v>
      </c>
      <c r="BO456" s="18">
        <f t="shared" si="2594"/>
        <v>-1241289.27</v>
      </c>
      <c r="BP456" s="18">
        <f t="shared" ref="BP456:DS456" si="2595">SUM(BP452:BP455)</f>
        <v>2646641.0774892904</v>
      </c>
      <c r="BQ456" s="18">
        <f t="shared" si="2595"/>
        <v>-1298689.23</v>
      </c>
      <c r="BR456" s="18">
        <f t="shared" si="2595"/>
        <v>-1098564.3700000001</v>
      </c>
      <c r="BS456" s="18">
        <f t="shared" si="2595"/>
        <v>-592021.5</v>
      </c>
      <c r="BT456" s="18">
        <f t="shared" si="2595"/>
        <v>-706636.06</v>
      </c>
      <c r="BU456" s="18">
        <f t="shared" si="2595"/>
        <v>-784787.4</v>
      </c>
      <c r="BV456" s="18">
        <f t="shared" si="2595"/>
        <v>1478369.35</v>
      </c>
      <c r="BW456" s="18">
        <f t="shared" si="2595"/>
        <v>1231905.8</v>
      </c>
      <c r="BX456" s="18">
        <f t="shared" si="2595"/>
        <v>1742243.7</v>
      </c>
      <c r="BY456" s="18">
        <f t="shared" si="2595"/>
        <v>-5145912.38</v>
      </c>
      <c r="BZ456" s="18">
        <f t="shared" si="2595"/>
        <v>145590.04999999999</v>
      </c>
      <c r="CA456" s="18">
        <f t="shared" si="2595"/>
        <v>1043006.05</v>
      </c>
      <c r="CB456" s="18">
        <f t="shared" si="2595"/>
        <v>2059855.9599999995</v>
      </c>
      <c r="CC456" s="18">
        <f t="shared" si="2595"/>
        <v>420765.38</v>
      </c>
      <c r="CD456" s="18">
        <f t="shared" si="2595"/>
        <v>852821.69</v>
      </c>
      <c r="CE456" s="18">
        <f t="shared" si="2595"/>
        <v>-668784.87</v>
      </c>
      <c r="CF456" s="18">
        <f t="shared" si="2595"/>
        <v>235613.04</v>
      </c>
      <c r="CG456" s="18">
        <f t="shared" si="2595"/>
        <v>-1722809.73</v>
      </c>
      <c r="CH456" s="18">
        <f t="shared" si="2595"/>
        <v>1604333.55</v>
      </c>
      <c r="CI456" s="18">
        <f t="shared" si="2595"/>
        <v>2517185</v>
      </c>
      <c r="CJ456" s="18">
        <f t="shared" ref="CJ456:CU456" si="2596">SUM(CJ452:CJ455)</f>
        <v>2036225.66</v>
      </c>
      <c r="CK456" s="18">
        <f t="shared" si="2596"/>
        <v>-1347698.46</v>
      </c>
      <c r="CL456" s="18">
        <f t="shared" si="2596"/>
        <v>-1202982.07</v>
      </c>
      <c r="CM456" s="18">
        <f t="shared" si="2596"/>
        <v>1376808.16</v>
      </c>
      <c r="CN456" s="18">
        <f t="shared" si="2596"/>
        <v>-2249271.3599999994</v>
      </c>
      <c r="CO456" s="18">
        <f t="shared" si="2596"/>
        <v>-129325.88</v>
      </c>
      <c r="CP456" s="18">
        <f t="shared" si="2596"/>
        <v>-1490685.04</v>
      </c>
      <c r="CQ456" s="18">
        <f t="shared" si="2596"/>
        <v>-979572.43</v>
      </c>
      <c r="CR456" s="18">
        <f t="shared" si="2596"/>
        <v>-707049.37</v>
      </c>
      <c r="CS456" s="18">
        <f t="shared" si="2596"/>
        <v>-343352.99</v>
      </c>
      <c r="CT456" s="18">
        <f t="shared" si="2596"/>
        <v>-1666343.52</v>
      </c>
      <c r="CU456" s="18">
        <f t="shared" si="2596"/>
        <v>609833.94999999972</v>
      </c>
      <c r="CV456" s="18">
        <f t="shared" ref="CV456:DH456" si="2597">SUM(CV452:CV455)</f>
        <v>295627.13</v>
      </c>
      <c r="CW456" s="18">
        <f t="shared" si="2597"/>
        <v>-3524438.97</v>
      </c>
      <c r="CX456" s="18">
        <f t="shared" si="2597"/>
        <v>-2268159.2999999998</v>
      </c>
      <c r="CY456" s="18">
        <f t="shared" si="2597"/>
        <v>529394.43999999994</v>
      </c>
      <c r="CZ456" s="18">
        <f t="shared" si="2597"/>
        <v>2224179.7200000021</v>
      </c>
      <c r="DA456" s="18">
        <f t="shared" si="2597"/>
        <v>-2887730.09</v>
      </c>
      <c r="DB456" s="18">
        <f t="shared" si="2597"/>
        <v>-2008786.68</v>
      </c>
      <c r="DC456" s="18">
        <f t="shared" si="2597"/>
        <v>-1390935.67</v>
      </c>
      <c r="DD456" s="18">
        <f t="shared" si="2597"/>
        <v>-1276604.5</v>
      </c>
      <c r="DE456" s="18">
        <f t="shared" si="2597"/>
        <v>60053.74</v>
      </c>
      <c r="DF456" s="18">
        <f t="shared" si="2597"/>
        <v>-136116.16</v>
      </c>
      <c r="DG456" s="18">
        <f t="shared" si="2597"/>
        <v>-2485150.9900000002</v>
      </c>
      <c r="DH456" s="18">
        <f t="shared" si="2597"/>
        <v>-2137900.48</v>
      </c>
      <c r="DI456" s="18">
        <f t="shared" si="2595"/>
        <v>160474.92000000001</v>
      </c>
      <c r="DJ456" s="18">
        <f t="shared" si="2595"/>
        <v>469106.38</v>
      </c>
      <c r="DK456" s="18">
        <f t="shared" si="2595"/>
        <v>-3364392.71</v>
      </c>
      <c r="DL456" s="18">
        <f t="shared" si="2595"/>
        <v>15437063.029999997</v>
      </c>
      <c r="DM456" s="18">
        <f t="shared" si="2595"/>
        <v>-735980.73</v>
      </c>
      <c r="DN456" s="18">
        <f t="shared" si="2595"/>
        <v>-3288896.4</v>
      </c>
      <c r="DO456" s="18">
        <f t="shared" si="2595"/>
        <v>-2766820.97</v>
      </c>
      <c r="DP456" s="18">
        <f t="shared" si="2595"/>
        <v>-1518715.26</v>
      </c>
      <c r="DQ456" s="18">
        <f t="shared" si="2595"/>
        <v>2057414.18</v>
      </c>
      <c r="DR456" s="18">
        <f t="shared" si="2595"/>
        <v>-4046916.79</v>
      </c>
      <c r="DS456" s="18">
        <f t="shared" si="2595"/>
        <v>-1751902.29</v>
      </c>
      <c r="DT456" s="18">
        <f t="shared" ref="DT456:DW456" si="2598">SUM(DT452:DT455)</f>
        <v>624589.20999999973</v>
      </c>
      <c r="DU456" s="18">
        <f t="shared" si="2598"/>
        <v>-2824436.5</v>
      </c>
      <c r="DV456" s="18">
        <f t="shared" si="2598"/>
        <v>-1514335.64</v>
      </c>
      <c r="DW456" s="18">
        <f t="shared" si="2598"/>
        <v>-2921416.45</v>
      </c>
      <c r="DX456" s="18">
        <f t="shared" ref="DX456:EG456" si="2599">SUM(DX452:DX455)</f>
        <v>18562783.469999999</v>
      </c>
      <c r="DY456" s="18">
        <f t="shared" si="2599"/>
        <v>689030.96</v>
      </c>
      <c r="DZ456" s="18">
        <f t="shared" si="2599"/>
        <v>-411421.62</v>
      </c>
      <c r="EA456" s="18">
        <f t="shared" si="2599"/>
        <v>-1461208.79</v>
      </c>
      <c r="EB456" s="18">
        <f t="shared" si="2599"/>
        <v>-359406.49</v>
      </c>
      <c r="EC456" s="18">
        <f t="shared" si="2599"/>
        <v>-235027.79</v>
      </c>
      <c r="ED456" s="18">
        <f t="shared" si="2599"/>
        <v>-1158650.28</v>
      </c>
      <c r="EE456" s="18">
        <f t="shared" si="2599"/>
        <v>1189597.54</v>
      </c>
      <c r="EF456" s="18">
        <f t="shared" si="2599"/>
        <v>-1298963.51</v>
      </c>
      <c r="EG456" s="18">
        <f t="shared" si="2599"/>
        <v>-187521.84</v>
      </c>
      <c r="EH456" s="18">
        <f t="shared" ref="EH456:EI456" si="2600">SUM(EH452:EH455)</f>
        <v>0</v>
      </c>
      <c r="EI456" s="18">
        <f t="shared" si="2600"/>
        <v>0</v>
      </c>
    </row>
    <row r="457" spans="1:139" x14ac:dyDescent="0.2">
      <c r="B457" s="90" t="s">
        <v>153</v>
      </c>
      <c r="D457" s="94">
        <f t="shared" ref="D457:AI457" si="2601">D451+D456</f>
        <v>0</v>
      </c>
      <c r="E457" s="94">
        <f t="shared" si="2601"/>
        <v>0</v>
      </c>
      <c r="F457" s="94">
        <f t="shared" si="2601"/>
        <v>0</v>
      </c>
      <c r="G457" s="94">
        <f t="shared" si="2601"/>
        <v>0</v>
      </c>
      <c r="H457" s="94">
        <f t="shared" si="2601"/>
        <v>0</v>
      </c>
      <c r="I457" s="94">
        <f t="shared" si="2601"/>
        <v>0</v>
      </c>
      <c r="J457" s="94">
        <f t="shared" si="2601"/>
        <v>0</v>
      </c>
      <c r="K457" s="94">
        <f t="shared" si="2601"/>
        <v>0</v>
      </c>
      <c r="L457" s="94">
        <f t="shared" si="2601"/>
        <v>0</v>
      </c>
      <c r="M457" s="94">
        <f t="shared" si="2601"/>
        <v>0</v>
      </c>
      <c r="N457" s="94">
        <f t="shared" si="2601"/>
        <v>0</v>
      </c>
      <c r="O457" s="94">
        <f t="shared" si="2601"/>
        <v>0</v>
      </c>
      <c r="P457" s="94">
        <f t="shared" si="2601"/>
        <v>0</v>
      </c>
      <c r="Q457" s="94">
        <f t="shared" si="2601"/>
        <v>0</v>
      </c>
      <c r="R457" s="94">
        <f t="shared" si="2601"/>
        <v>0</v>
      </c>
      <c r="S457" s="94">
        <f t="shared" si="2601"/>
        <v>0</v>
      </c>
      <c r="T457" s="94">
        <f t="shared" si="2601"/>
        <v>0</v>
      </c>
      <c r="U457" s="94">
        <f t="shared" si="2601"/>
        <v>0</v>
      </c>
      <c r="V457" s="94">
        <f t="shared" si="2601"/>
        <v>0</v>
      </c>
      <c r="W457" s="94">
        <f t="shared" si="2601"/>
        <v>0</v>
      </c>
      <c r="X457" s="94">
        <f t="shared" si="2601"/>
        <v>0</v>
      </c>
      <c r="Y457" s="94">
        <f t="shared" si="2601"/>
        <v>0</v>
      </c>
      <c r="Z457" s="94">
        <f t="shared" si="2601"/>
        <v>0</v>
      </c>
      <c r="AA457" s="94">
        <f t="shared" si="2601"/>
        <v>0</v>
      </c>
      <c r="AB457" s="94">
        <f t="shared" si="2601"/>
        <v>0</v>
      </c>
      <c r="AC457" s="94">
        <f t="shared" si="2601"/>
        <v>0</v>
      </c>
      <c r="AD457" s="94">
        <f t="shared" si="2601"/>
        <v>0</v>
      </c>
      <c r="AE457" s="94">
        <f t="shared" si="2601"/>
        <v>0</v>
      </c>
      <c r="AF457" s="94">
        <f t="shared" si="2601"/>
        <v>0</v>
      </c>
      <c r="AG457" s="94">
        <f t="shared" si="2601"/>
        <v>0</v>
      </c>
      <c r="AH457" s="94">
        <f t="shared" si="2601"/>
        <v>0</v>
      </c>
      <c r="AI457" s="94">
        <f t="shared" si="2601"/>
        <v>0</v>
      </c>
      <c r="AJ457" s="94">
        <f t="shared" ref="AJ457:BO457" si="2602">AJ451+AJ456</f>
        <v>0</v>
      </c>
      <c r="AK457" s="94">
        <f t="shared" si="2602"/>
        <v>0</v>
      </c>
      <c r="AL457" s="94">
        <f t="shared" si="2602"/>
        <v>0</v>
      </c>
      <c r="AM457" s="94">
        <f t="shared" si="2602"/>
        <v>0</v>
      </c>
      <c r="AN457" s="94">
        <f t="shared" si="2602"/>
        <v>0</v>
      </c>
      <c r="AO457" s="94">
        <f t="shared" si="2602"/>
        <v>0</v>
      </c>
      <c r="AP457" s="94">
        <f t="shared" si="2602"/>
        <v>0</v>
      </c>
      <c r="AQ457" s="94">
        <f t="shared" si="2602"/>
        <v>0</v>
      </c>
      <c r="AR457" s="94">
        <f t="shared" si="2602"/>
        <v>0</v>
      </c>
      <c r="AS457" s="94">
        <f t="shared" si="2602"/>
        <v>0</v>
      </c>
      <c r="AT457" s="94">
        <f t="shared" si="2602"/>
        <v>0</v>
      </c>
      <c r="AU457" s="94">
        <f t="shared" si="2602"/>
        <v>0</v>
      </c>
      <c r="AV457" s="94">
        <f t="shared" si="2602"/>
        <v>0</v>
      </c>
      <c r="AW457" s="94">
        <f t="shared" si="2602"/>
        <v>0</v>
      </c>
      <c r="AX457" s="94">
        <f t="shared" si="2602"/>
        <v>0</v>
      </c>
      <c r="AY457" s="94">
        <f t="shared" si="2602"/>
        <v>0</v>
      </c>
      <c r="AZ457" s="94">
        <f t="shared" si="2602"/>
        <v>0</v>
      </c>
      <c r="BA457" s="94">
        <f t="shared" si="2602"/>
        <v>0</v>
      </c>
      <c r="BB457" s="94">
        <f t="shared" si="2602"/>
        <v>0</v>
      </c>
      <c r="BC457" s="94">
        <f t="shared" si="2602"/>
        <v>0</v>
      </c>
      <c r="BD457" s="94">
        <f t="shared" si="2602"/>
        <v>0</v>
      </c>
      <c r="BE457" s="94">
        <f t="shared" si="2602"/>
        <v>0</v>
      </c>
      <c r="BF457" s="94">
        <f t="shared" si="2602"/>
        <v>0</v>
      </c>
      <c r="BG457" s="94">
        <f t="shared" si="2602"/>
        <v>0</v>
      </c>
      <c r="BH457" s="94">
        <f t="shared" si="2602"/>
        <v>0</v>
      </c>
      <c r="BI457" s="94">
        <f t="shared" si="2602"/>
        <v>0</v>
      </c>
      <c r="BJ457" s="94">
        <f t="shared" si="2602"/>
        <v>0</v>
      </c>
      <c r="BK457" s="94">
        <f t="shared" si="2602"/>
        <v>-1373354.01</v>
      </c>
      <c r="BL457" s="94">
        <f t="shared" si="2602"/>
        <v>910378.38251070981</v>
      </c>
      <c r="BM457" s="94">
        <f t="shared" si="2602"/>
        <v>-13023.947489290149</v>
      </c>
      <c r="BN457" s="94">
        <f t="shared" si="2602"/>
        <v>-1066203.4874892901</v>
      </c>
      <c r="BO457" s="94">
        <f t="shared" si="2602"/>
        <v>-2307492.7574892901</v>
      </c>
      <c r="BP457" s="94">
        <f t="shared" ref="BP457:DS457" si="2603">BP451+BP456</f>
        <v>339148.3200000003</v>
      </c>
      <c r="BQ457" s="94">
        <f t="shared" si="2603"/>
        <v>-959540.90999999968</v>
      </c>
      <c r="BR457" s="94">
        <f t="shared" si="2603"/>
        <v>-2058105.2799999998</v>
      </c>
      <c r="BS457" s="94">
        <f t="shared" si="2603"/>
        <v>-2650126.7799999998</v>
      </c>
      <c r="BT457" s="94">
        <f t="shared" si="2603"/>
        <v>-3356762.84</v>
      </c>
      <c r="BU457" s="94">
        <f t="shared" si="2603"/>
        <v>-4141550.2399999998</v>
      </c>
      <c r="BV457" s="94">
        <f t="shared" si="2603"/>
        <v>-2663180.8899999997</v>
      </c>
      <c r="BW457" s="94">
        <f t="shared" si="2603"/>
        <v>-1431275.0899999996</v>
      </c>
      <c r="BX457" s="94">
        <f t="shared" si="2603"/>
        <v>310968.61000000034</v>
      </c>
      <c r="BY457" s="94">
        <f t="shared" si="2603"/>
        <v>-4834943.7699999996</v>
      </c>
      <c r="BZ457" s="94">
        <f t="shared" si="2603"/>
        <v>-4689353.72</v>
      </c>
      <c r="CA457" s="94">
        <f t="shared" si="2603"/>
        <v>-3646347.67</v>
      </c>
      <c r="CB457" s="94">
        <f t="shared" si="2603"/>
        <v>-1586491.7100000004</v>
      </c>
      <c r="CC457" s="94">
        <f t="shared" si="2603"/>
        <v>-1165726.3300000005</v>
      </c>
      <c r="CD457" s="94">
        <f t="shared" si="2603"/>
        <v>-312904.6400000006</v>
      </c>
      <c r="CE457" s="94">
        <f t="shared" si="2603"/>
        <v>-981689.51000000059</v>
      </c>
      <c r="CF457" s="94">
        <f t="shared" si="2603"/>
        <v>-746076.47000000055</v>
      </c>
      <c r="CG457" s="94">
        <f t="shared" si="2603"/>
        <v>-2468886.2000000007</v>
      </c>
      <c r="CH457" s="94">
        <f t="shared" si="2603"/>
        <v>-864552.65000000061</v>
      </c>
      <c r="CI457" s="94">
        <f t="shared" si="2603"/>
        <v>1652632.3499999994</v>
      </c>
      <c r="CJ457" s="94">
        <f t="shared" ref="CJ457:CU457" si="2604">CJ451+CJ456</f>
        <v>3688858.0099999993</v>
      </c>
      <c r="CK457" s="94">
        <f t="shared" si="2604"/>
        <v>2341159.5499999993</v>
      </c>
      <c r="CL457" s="94">
        <f t="shared" si="2604"/>
        <v>1138177.4799999993</v>
      </c>
      <c r="CM457" s="94">
        <f t="shared" si="2604"/>
        <v>2514985.6399999992</v>
      </c>
      <c r="CN457" s="94">
        <f t="shared" si="2604"/>
        <v>265714.2799999998</v>
      </c>
      <c r="CO457" s="94">
        <f t="shared" si="2604"/>
        <v>136388.39999999979</v>
      </c>
      <c r="CP457" s="94">
        <f t="shared" si="2604"/>
        <v>-1354296.6400000001</v>
      </c>
      <c r="CQ457" s="94">
        <f t="shared" si="2604"/>
        <v>-2333869.0700000003</v>
      </c>
      <c r="CR457" s="94">
        <f t="shared" si="2604"/>
        <v>-3040918.4400000004</v>
      </c>
      <c r="CS457" s="94">
        <f t="shared" si="2604"/>
        <v>-3384271.4300000006</v>
      </c>
      <c r="CT457" s="94">
        <f t="shared" si="2604"/>
        <v>-5050614.9500000011</v>
      </c>
      <c r="CU457" s="94">
        <f t="shared" si="2604"/>
        <v>-4440781.0000000019</v>
      </c>
      <c r="CV457" s="94">
        <f t="shared" ref="CV457:DH457" si="2605">CV451+CV456</f>
        <v>-4145153.870000002</v>
      </c>
      <c r="CW457" s="94">
        <f t="shared" si="2605"/>
        <v>-7669592.8400000017</v>
      </c>
      <c r="CX457" s="94">
        <f t="shared" si="2605"/>
        <v>-9937752.1400000006</v>
      </c>
      <c r="CY457" s="94">
        <f t="shared" si="2605"/>
        <v>-9408357.7000000011</v>
      </c>
      <c r="CZ457" s="94">
        <f t="shared" si="2605"/>
        <v>-7184177.9799999986</v>
      </c>
      <c r="DA457" s="94">
        <f t="shared" si="2605"/>
        <v>-10071908.069999998</v>
      </c>
      <c r="DB457" s="94">
        <f t="shared" si="2605"/>
        <v>-12080694.749999998</v>
      </c>
      <c r="DC457" s="94">
        <f t="shared" si="2605"/>
        <v>-13471630.419999998</v>
      </c>
      <c r="DD457" s="94">
        <f t="shared" si="2605"/>
        <v>-14748234.919999998</v>
      </c>
      <c r="DE457" s="94">
        <f t="shared" si="2605"/>
        <v>-14688181.179999998</v>
      </c>
      <c r="DF457" s="94">
        <f t="shared" si="2605"/>
        <v>-14824297.339999998</v>
      </c>
      <c r="DG457" s="94">
        <f t="shared" si="2605"/>
        <v>-17309448.329999998</v>
      </c>
      <c r="DH457" s="94">
        <f t="shared" si="2605"/>
        <v>-19447348.809999999</v>
      </c>
      <c r="DI457" s="94">
        <f t="shared" si="2603"/>
        <v>-19286873.889999997</v>
      </c>
      <c r="DJ457" s="94">
        <f t="shared" si="2603"/>
        <v>-18817767.509999998</v>
      </c>
      <c r="DK457" s="94">
        <f t="shared" si="2603"/>
        <v>-22182160.219999999</v>
      </c>
      <c r="DL457" s="94">
        <f t="shared" si="2603"/>
        <v>-6745097.1900000013</v>
      </c>
      <c r="DM457" s="94">
        <f t="shared" si="2603"/>
        <v>-7481077.9200000018</v>
      </c>
      <c r="DN457" s="94">
        <f t="shared" si="2603"/>
        <v>-10769974.320000002</v>
      </c>
      <c r="DO457" s="94">
        <f t="shared" si="2603"/>
        <v>-13536795.290000003</v>
      </c>
      <c r="DP457" s="94">
        <f t="shared" si="2603"/>
        <v>-15055510.550000003</v>
      </c>
      <c r="DQ457" s="94">
        <f t="shared" si="2603"/>
        <v>-12998096.370000003</v>
      </c>
      <c r="DR457" s="94">
        <f t="shared" si="2603"/>
        <v>-17045013.160000004</v>
      </c>
      <c r="DS457" s="94">
        <f t="shared" si="2603"/>
        <v>-18796915.450000003</v>
      </c>
      <c r="DT457" s="94">
        <f t="shared" ref="DT457:DW457" si="2606">DT451+DT456</f>
        <v>-18172326.240000002</v>
      </c>
      <c r="DU457" s="94">
        <f t="shared" si="2606"/>
        <v>-20996762.740000002</v>
      </c>
      <c r="DV457" s="94">
        <f t="shared" si="2606"/>
        <v>-22511098.380000003</v>
      </c>
      <c r="DW457" s="94">
        <f t="shared" si="2606"/>
        <v>-25432514.830000002</v>
      </c>
      <c r="DX457" s="94">
        <f t="shared" ref="DX457:EG457" si="2607">DX451+DX456</f>
        <v>-6869731.3600000031</v>
      </c>
      <c r="DY457" s="94">
        <f t="shared" si="2607"/>
        <v>-6180700.4000000032</v>
      </c>
      <c r="DZ457" s="94">
        <f t="shared" si="2607"/>
        <v>-6592122.0200000033</v>
      </c>
      <c r="EA457" s="94">
        <f t="shared" si="2607"/>
        <v>-8053330.8100000033</v>
      </c>
      <c r="EB457" s="94">
        <f t="shared" si="2607"/>
        <v>-8412737.3000000026</v>
      </c>
      <c r="EC457" s="94">
        <f t="shared" si="2607"/>
        <v>-8647765.0900000017</v>
      </c>
      <c r="ED457" s="94">
        <f t="shared" si="2607"/>
        <v>-9806415.370000001</v>
      </c>
      <c r="EE457" s="94">
        <f t="shared" si="2607"/>
        <v>-8616817.8300000019</v>
      </c>
      <c r="EF457" s="94">
        <f t="shared" si="2607"/>
        <v>-9915781.3400000017</v>
      </c>
      <c r="EG457" s="94">
        <f t="shared" si="2607"/>
        <v>-10103303.180000002</v>
      </c>
      <c r="EH457" s="94">
        <f t="shared" ref="EH457:EI457" si="2608">EH451+EH456</f>
        <v>-10103303.180000002</v>
      </c>
      <c r="EI457" s="94">
        <f t="shared" si="2608"/>
        <v>-10103303.180000002</v>
      </c>
    </row>
    <row r="458" spans="1:139" x14ac:dyDescent="0.2">
      <c r="D458" s="91"/>
      <c r="E458" s="91"/>
      <c r="F458" s="91"/>
      <c r="G458" s="91"/>
      <c r="H458" s="91"/>
      <c r="I458" s="91"/>
      <c r="J458" s="91"/>
      <c r="K458" s="91"/>
      <c r="L458" s="91"/>
      <c r="M458" s="91"/>
      <c r="N458" s="91"/>
      <c r="O458" s="91"/>
      <c r="P458" s="91"/>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91"/>
      <c r="AN458" s="91"/>
      <c r="AO458" s="91"/>
      <c r="AP458" s="91"/>
      <c r="AQ458" s="91"/>
      <c r="AR458" s="91"/>
      <c r="AS458" s="91"/>
      <c r="AT458" s="91"/>
      <c r="AU458" s="91"/>
      <c r="AV458" s="91"/>
      <c r="AW458" s="91"/>
      <c r="AX458" s="91"/>
      <c r="AY458" s="91"/>
      <c r="AZ458" s="91"/>
      <c r="BA458" s="91"/>
      <c r="BB458" s="91"/>
      <c r="BC458" s="91"/>
      <c r="BD458" s="91"/>
      <c r="BE458" s="91"/>
      <c r="BF458" s="91"/>
      <c r="BG458" s="91"/>
      <c r="BH458" s="91"/>
      <c r="BI458" s="91"/>
      <c r="BJ458" s="91"/>
      <c r="BK458" s="91"/>
      <c r="BL458" s="91"/>
      <c r="BM458" s="91"/>
      <c r="BN458" s="91"/>
      <c r="BO458" s="91"/>
      <c r="BP458" s="91"/>
      <c r="BQ458" s="91"/>
      <c r="BR458" s="91"/>
      <c r="BS458" s="91"/>
      <c r="BT458" s="91"/>
      <c r="BU458" s="91"/>
      <c r="BV458" s="91"/>
      <c r="BW458" s="91"/>
      <c r="BX458" s="91"/>
      <c r="BY458" s="91"/>
      <c r="BZ458" s="91"/>
      <c r="CA458" s="91"/>
      <c r="CB458" s="91"/>
      <c r="CC458" s="91"/>
      <c r="CD458" s="91"/>
      <c r="CE458" s="91"/>
      <c r="CF458" s="91"/>
      <c r="CG458" s="91"/>
      <c r="CH458" s="91"/>
      <c r="CI458" s="91"/>
      <c r="CJ458" s="91"/>
      <c r="CK458" s="91"/>
      <c r="CL458" s="91"/>
      <c r="CM458" s="91"/>
      <c r="CN458" s="91"/>
      <c r="CO458" s="91"/>
      <c r="CP458" s="91"/>
      <c r="CQ458" s="91"/>
      <c r="CR458" s="91"/>
      <c r="CS458" s="91"/>
      <c r="CT458" s="91"/>
      <c r="CU458" s="91"/>
      <c r="CV458" s="91"/>
      <c r="CW458" s="91"/>
      <c r="CX458" s="91"/>
      <c r="CY458" s="91"/>
      <c r="CZ458" s="91"/>
      <c r="DA458" s="91"/>
      <c r="DB458" s="91"/>
      <c r="DC458" s="91"/>
      <c r="DD458" s="91"/>
      <c r="DE458" s="91"/>
      <c r="DF458" s="91"/>
      <c r="DG458" s="91"/>
      <c r="DH458" s="91"/>
      <c r="DI458" s="91"/>
      <c r="DJ458" s="91"/>
      <c r="DK458" s="91"/>
      <c r="DL458" s="91"/>
      <c r="DM458" s="91"/>
      <c r="DN458" s="91"/>
      <c r="DO458" s="91"/>
      <c r="DP458" s="91"/>
      <c r="DQ458" s="91"/>
      <c r="DR458" s="91"/>
      <c r="DS458" s="91"/>
      <c r="DT458" s="91"/>
      <c r="DU458" s="91"/>
      <c r="DV458" s="91"/>
      <c r="DW458" s="91"/>
      <c r="DX458" s="91"/>
      <c r="DY458" s="91"/>
      <c r="DZ458" s="91"/>
      <c r="EA458" s="91"/>
      <c r="EB458" s="91"/>
      <c r="EC458" s="91"/>
      <c r="ED458" s="91"/>
      <c r="EE458" s="91"/>
      <c r="EF458" s="91"/>
      <c r="EG458" s="91"/>
      <c r="EH458" s="91"/>
      <c r="EI458" s="91"/>
    </row>
    <row r="459" spans="1:139" ht="10.5" x14ac:dyDescent="0.25">
      <c r="A459" s="89" t="s">
        <v>163</v>
      </c>
      <c r="C459" s="91">
        <v>18237251</v>
      </c>
      <c r="D459" s="90"/>
      <c r="E459" s="90"/>
      <c r="F459" s="90"/>
      <c r="G459" s="90"/>
      <c r="H459" s="90"/>
      <c r="I459" s="90"/>
      <c r="J459" s="90"/>
      <c r="K459" s="90"/>
      <c r="L459" s="90"/>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c r="BA459" s="90"/>
      <c r="BB459" s="90"/>
      <c r="BC459" s="90"/>
      <c r="BD459" s="90"/>
      <c r="BE459" s="90"/>
      <c r="BF459" s="90"/>
      <c r="BG459" s="90"/>
      <c r="BH459" s="90"/>
      <c r="BI459" s="90"/>
      <c r="BJ459" s="90"/>
      <c r="BK459" s="90"/>
      <c r="BL459" s="90"/>
      <c r="BM459" s="90"/>
      <c r="BN459" s="90"/>
      <c r="BO459" s="90"/>
      <c r="BP459" s="90"/>
      <c r="BQ459" s="90"/>
      <c r="BR459" s="90"/>
      <c r="BS459" s="90"/>
      <c r="BT459" s="90"/>
      <c r="BU459" s="90"/>
      <c r="BV459" s="90"/>
      <c r="BW459" s="90"/>
      <c r="BX459" s="90"/>
      <c r="BY459" s="90"/>
      <c r="BZ459" s="90"/>
      <c r="CA459" s="90"/>
      <c r="CB459" s="90"/>
      <c r="CC459" s="90"/>
      <c r="CD459" s="90"/>
      <c r="CE459" s="90"/>
      <c r="CF459" s="90"/>
      <c r="CG459" s="90"/>
      <c r="DV459" s="92"/>
      <c r="DW459" s="92"/>
      <c r="DX459" s="92"/>
      <c r="DY459" s="92"/>
      <c r="DZ459" s="92"/>
      <c r="EA459" s="92"/>
      <c r="EB459" s="92"/>
      <c r="EC459" s="92"/>
      <c r="ED459" s="92"/>
      <c r="EE459" s="92"/>
      <c r="EF459" s="92"/>
      <c r="EG459" s="92"/>
      <c r="EH459" s="92"/>
      <c r="EI459" s="92"/>
    </row>
    <row r="460" spans="1:139" x14ac:dyDescent="0.2">
      <c r="B460" s="90" t="s">
        <v>149</v>
      </c>
      <c r="C460" s="91">
        <v>25400651</v>
      </c>
      <c r="D460" s="94">
        <f t="shared" ref="D460:AI460" si="2609">C467</f>
        <v>0</v>
      </c>
      <c r="E460" s="94">
        <f t="shared" si="2609"/>
        <v>0</v>
      </c>
      <c r="F460" s="94">
        <f t="shared" si="2609"/>
        <v>0</v>
      </c>
      <c r="G460" s="94">
        <f t="shared" si="2609"/>
        <v>0</v>
      </c>
      <c r="H460" s="94">
        <f t="shared" si="2609"/>
        <v>0</v>
      </c>
      <c r="I460" s="94">
        <f t="shared" si="2609"/>
        <v>0</v>
      </c>
      <c r="J460" s="94">
        <f t="shared" si="2609"/>
        <v>0</v>
      </c>
      <c r="K460" s="94">
        <f t="shared" si="2609"/>
        <v>0</v>
      </c>
      <c r="L460" s="94">
        <f t="shared" si="2609"/>
        <v>0</v>
      </c>
      <c r="M460" s="94">
        <f t="shared" si="2609"/>
        <v>0</v>
      </c>
      <c r="N460" s="94">
        <f t="shared" si="2609"/>
        <v>0</v>
      </c>
      <c r="O460" s="94">
        <f t="shared" si="2609"/>
        <v>0</v>
      </c>
      <c r="P460" s="94">
        <f t="shared" si="2609"/>
        <v>0</v>
      </c>
      <c r="Q460" s="94">
        <f t="shared" si="2609"/>
        <v>0</v>
      </c>
      <c r="R460" s="94">
        <f t="shared" si="2609"/>
        <v>0</v>
      </c>
      <c r="S460" s="94">
        <f t="shared" si="2609"/>
        <v>0</v>
      </c>
      <c r="T460" s="94">
        <f t="shared" si="2609"/>
        <v>0</v>
      </c>
      <c r="U460" s="94">
        <f t="shared" si="2609"/>
        <v>0</v>
      </c>
      <c r="V460" s="94">
        <f t="shared" si="2609"/>
        <v>0</v>
      </c>
      <c r="W460" s="94">
        <f t="shared" si="2609"/>
        <v>0</v>
      </c>
      <c r="X460" s="94">
        <f t="shared" si="2609"/>
        <v>0</v>
      </c>
      <c r="Y460" s="94">
        <f t="shared" si="2609"/>
        <v>0</v>
      </c>
      <c r="Z460" s="94">
        <f t="shared" si="2609"/>
        <v>0</v>
      </c>
      <c r="AA460" s="94">
        <f t="shared" si="2609"/>
        <v>0</v>
      </c>
      <c r="AB460" s="94">
        <f t="shared" si="2609"/>
        <v>0</v>
      </c>
      <c r="AC460" s="94">
        <f t="shared" si="2609"/>
        <v>0</v>
      </c>
      <c r="AD460" s="94">
        <f t="shared" si="2609"/>
        <v>0</v>
      </c>
      <c r="AE460" s="94">
        <f t="shared" si="2609"/>
        <v>0</v>
      </c>
      <c r="AF460" s="94">
        <f t="shared" si="2609"/>
        <v>0</v>
      </c>
      <c r="AG460" s="94">
        <f t="shared" si="2609"/>
        <v>0</v>
      </c>
      <c r="AH460" s="94">
        <f t="shared" si="2609"/>
        <v>0</v>
      </c>
      <c r="AI460" s="94">
        <f t="shared" si="2609"/>
        <v>0</v>
      </c>
      <c r="AJ460" s="94">
        <f t="shared" ref="AJ460:BO460" si="2610">AI467</f>
        <v>0</v>
      </c>
      <c r="AK460" s="94">
        <f t="shared" si="2610"/>
        <v>0</v>
      </c>
      <c r="AL460" s="94">
        <f t="shared" si="2610"/>
        <v>0</v>
      </c>
      <c r="AM460" s="94">
        <f t="shared" si="2610"/>
        <v>0</v>
      </c>
      <c r="AN460" s="94">
        <f t="shared" si="2610"/>
        <v>0</v>
      </c>
      <c r="AO460" s="94">
        <f t="shared" si="2610"/>
        <v>0</v>
      </c>
      <c r="AP460" s="94">
        <f t="shared" si="2610"/>
        <v>0</v>
      </c>
      <c r="AQ460" s="94">
        <f t="shared" si="2610"/>
        <v>0</v>
      </c>
      <c r="AR460" s="94">
        <f t="shared" si="2610"/>
        <v>0</v>
      </c>
      <c r="AS460" s="94">
        <f t="shared" si="2610"/>
        <v>0</v>
      </c>
      <c r="AT460" s="94">
        <f t="shared" si="2610"/>
        <v>0</v>
      </c>
      <c r="AU460" s="94">
        <f t="shared" si="2610"/>
        <v>0</v>
      </c>
      <c r="AV460" s="94">
        <f t="shared" si="2610"/>
        <v>0</v>
      </c>
      <c r="AW460" s="94">
        <f t="shared" si="2610"/>
        <v>0</v>
      </c>
      <c r="AX460" s="94">
        <f t="shared" si="2610"/>
        <v>0</v>
      </c>
      <c r="AY460" s="94">
        <f t="shared" si="2610"/>
        <v>0</v>
      </c>
      <c r="AZ460" s="94">
        <f t="shared" si="2610"/>
        <v>0</v>
      </c>
      <c r="BA460" s="94">
        <f t="shared" si="2610"/>
        <v>0</v>
      </c>
      <c r="BB460" s="94">
        <f t="shared" si="2610"/>
        <v>0</v>
      </c>
      <c r="BC460" s="94">
        <f t="shared" si="2610"/>
        <v>0</v>
      </c>
      <c r="BD460" s="94">
        <f t="shared" si="2610"/>
        <v>0</v>
      </c>
      <c r="BE460" s="94">
        <f t="shared" si="2610"/>
        <v>0</v>
      </c>
      <c r="BF460" s="94">
        <f t="shared" si="2610"/>
        <v>0</v>
      </c>
      <c r="BG460" s="94">
        <f t="shared" si="2610"/>
        <v>0</v>
      </c>
      <c r="BH460" s="94">
        <f t="shared" si="2610"/>
        <v>0</v>
      </c>
      <c r="BI460" s="94">
        <f t="shared" si="2610"/>
        <v>0</v>
      </c>
      <c r="BJ460" s="94">
        <f t="shared" si="2610"/>
        <v>0</v>
      </c>
      <c r="BK460" s="94">
        <f t="shared" si="2610"/>
        <v>0</v>
      </c>
      <c r="BL460" s="94">
        <f t="shared" si="2610"/>
        <v>-212754.14</v>
      </c>
      <c r="BM460" s="94">
        <f t="shared" si="2610"/>
        <v>399023.81453979993</v>
      </c>
      <c r="BN460" s="94">
        <f t="shared" si="2610"/>
        <v>304331.43453979993</v>
      </c>
      <c r="BO460" s="94">
        <f t="shared" si="2610"/>
        <v>555744.5345397999</v>
      </c>
      <c r="BP460" s="94">
        <f t="shared" ref="BP460:DW460" si="2611">BO467</f>
        <v>386648.72453979991</v>
      </c>
      <c r="BQ460" s="94">
        <f t="shared" si="2611"/>
        <v>898922.82</v>
      </c>
      <c r="BR460" s="94">
        <f t="shared" si="2611"/>
        <v>977525.46</v>
      </c>
      <c r="BS460" s="94">
        <f t="shared" si="2611"/>
        <v>965312.2</v>
      </c>
      <c r="BT460" s="94">
        <f t="shared" si="2611"/>
        <v>1248501.03</v>
      </c>
      <c r="BU460" s="94">
        <f t="shared" si="2611"/>
        <v>1751635.31</v>
      </c>
      <c r="BV460" s="94">
        <f t="shared" si="2611"/>
        <v>1767462.09</v>
      </c>
      <c r="BW460" s="94">
        <f t="shared" si="2611"/>
        <v>1883234.03</v>
      </c>
      <c r="BX460" s="94">
        <f t="shared" si="2611"/>
        <v>2468297.41</v>
      </c>
      <c r="BY460" s="94">
        <f t="shared" si="2611"/>
        <v>3116936.02</v>
      </c>
      <c r="BZ460" s="94">
        <f t="shared" si="2611"/>
        <v>2913071.73</v>
      </c>
      <c r="CA460" s="94">
        <f t="shared" si="2611"/>
        <v>2624657.2199999997</v>
      </c>
      <c r="CB460" s="94">
        <f t="shared" si="2611"/>
        <v>2596213.0599999996</v>
      </c>
      <c r="CC460" s="94">
        <f t="shared" si="2611"/>
        <v>184202.69999999925</v>
      </c>
      <c r="CD460" s="94">
        <f t="shared" si="2611"/>
        <v>-184201.18000000075</v>
      </c>
      <c r="CE460" s="94">
        <f t="shared" si="2611"/>
        <v>614366.9999999993</v>
      </c>
      <c r="CF460" s="94">
        <f t="shared" si="2611"/>
        <v>1177615.6099999994</v>
      </c>
      <c r="CG460" s="94">
        <f t="shared" si="2611"/>
        <v>1404672.1699999995</v>
      </c>
      <c r="CH460" s="94">
        <f t="shared" si="2611"/>
        <v>1305221.3199999994</v>
      </c>
      <c r="CI460" s="94">
        <f t="shared" si="2611"/>
        <v>2090787.5699999994</v>
      </c>
      <c r="CJ460" s="94">
        <f t="shared" ref="CJ460" si="2612">CI467</f>
        <v>2494900.4099999992</v>
      </c>
      <c r="CK460" s="94">
        <f t="shared" ref="CK460" si="2613">CJ467</f>
        <v>2137450.5099999993</v>
      </c>
      <c r="CL460" s="94">
        <f t="shared" ref="CL460" si="2614">CK467</f>
        <v>2788456.4099999992</v>
      </c>
      <c r="CM460" s="94">
        <f t="shared" ref="CM460" si="2615">CL467</f>
        <v>3303070.9099999992</v>
      </c>
      <c r="CN460" s="94">
        <f t="shared" ref="CN460" si="2616">CM467</f>
        <v>4750437.9099999992</v>
      </c>
      <c r="CO460" s="94">
        <f t="shared" ref="CO460" si="2617">CN467</f>
        <v>3076502.35</v>
      </c>
      <c r="CP460" s="94">
        <f t="shared" ref="CP460" si="2618">CO467</f>
        <v>3551011.31</v>
      </c>
      <c r="CQ460" s="94">
        <f t="shared" ref="CQ460" si="2619">CP467</f>
        <v>4136514.55</v>
      </c>
      <c r="CR460" s="94">
        <f t="shared" ref="CR460" si="2620">CQ467</f>
        <v>4936971.13</v>
      </c>
      <c r="CS460" s="94">
        <f t="shared" ref="CS460" si="2621">CR467</f>
        <v>5436044.5499999998</v>
      </c>
      <c r="CT460" s="94">
        <f t="shared" ref="CT460" si="2622">CS467</f>
        <v>5790429.5800000001</v>
      </c>
      <c r="CU460" s="94">
        <f t="shared" ref="CU460" si="2623">CT467</f>
        <v>5997206.1600000001</v>
      </c>
      <c r="CV460" s="94">
        <f t="shared" ref="CV460" si="2624">CU467</f>
        <v>6218255.1299999999</v>
      </c>
      <c r="CW460" s="94">
        <f t="shared" ref="CW460" si="2625">CV467</f>
        <v>6703038.25</v>
      </c>
      <c r="CX460" s="94">
        <f t="shared" ref="CX460" si="2626">CW467</f>
        <v>6103713.2999999998</v>
      </c>
      <c r="CY460" s="94">
        <f t="shared" ref="CY460" si="2627">CX467</f>
        <v>6397076.3200000003</v>
      </c>
      <c r="CZ460" s="94">
        <f t="shared" ref="CZ460" si="2628">CY467</f>
        <v>6044217.4199999999</v>
      </c>
      <c r="DA460" s="94">
        <f t="shared" ref="DA460" si="2629">CZ467</f>
        <v>1983172.5359522654</v>
      </c>
      <c r="DB460" s="94">
        <f t="shared" ref="DB460" si="2630">DA467</f>
        <v>1366710.8959522652</v>
      </c>
      <c r="DC460" s="94">
        <f t="shared" ref="DC460" si="2631">DB467</f>
        <v>964919.27595226525</v>
      </c>
      <c r="DD460" s="94">
        <f t="shared" ref="DD460" si="2632">DC467</f>
        <v>825040.47595226532</v>
      </c>
      <c r="DE460" s="94">
        <f t="shared" ref="DE460" si="2633">DD467</f>
        <v>842847.35595226532</v>
      </c>
      <c r="DF460" s="94">
        <f t="shared" ref="DF460" si="2634">DE467</f>
        <v>551378.49595226534</v>
      </c>
      <c r="DG460" s="94">
        <f t="shared" ref="DG460:DH460" si="2635">DF467</f>
        <v>663539.44595226529</v>
      </c>
      <c r="DH460" s="94">
        <f t="shared" si="2635"/>
        <v>949068.27595226537</v>
      </c>
      <c r="DI460" s="94">
        <f t="shared" ref="DI460" si="2636">DH467</f>
        <v>1090734.7559522653</v>
      </c>
      <c r="DJ460" s="94">
        <f t="shared" si="2611"/>
        <v>563917.76595226536</v>
      </c>
      <c r="DK460" s="94">
        <f t="shared" si="2611"/>
        <v>358911.28595226537</v>
      </c>
      <c r="DL460" s="94">
        <f t="shared" si="2611"/>
        <v>-1355237.8440477345</v>
      </c>
      <c r="DM460" s="94">
        <f t="shared" si="2611"/>
        <v>-3215343.32</v>
      </c>
      <c r="DN460" s="94">
        <f t="shared" si="2611"/>
        <v>-3389871.52</v>
      </c>
      <c r="DO460" s="94">
        <f t="shared" si="2611"/>
        <v>-4047331.8200000003</v>
      </c>
      <c r="DP460" s="94">
        <f t="shared" si="2611"/>
        <v>-4519410.82</v>
      </c>
      <c r="DQ460" s="94">
        <f t="shared" si="2611"/>
        <v>-4387354.2200000007</v>
      </c>
      <c r="DR460" s="94">
        <f t="shared" si="2611"/>
        <v>-4087587.6900000004</v>
      </c>
      <c r="DS460" s="94">
        <f t="shared" si="2611"/>
        <v>-4868627.08</v>
      </c>
      <c r="DT460" s="94">
        <f t="shared" si="2611"/>
        <v>-4984484.58</v>
      </c>
      <c r="DU460" s="94">
        <f t="shared" si="2611"/>
        <v>-4450400.78</v>
      </c>
      <c r="DV460" s="94">
        <f t="shared" si="2611"/>
        <v>-4722976.54</v>
      </c>
      <c r="DW460" s="94">
        <f t="shared" si="2611"/>
        <v>-4875545.37</v>
      </c>
      <c r="DX460" s="94">
        <f t="shared" ref="DX460" si="2637">DW467</f>
        <v>-5511066.79</v>
      </c>
      <c r="DY460" s="94">
        <f t="shared" ref="DY460" si="2638">DX467</f>
        <v>-615382.29999999981</v>
      </c>
      <c r="DZ460" s="94">
        <f t="shared" ref="DZ460" si="2639">DY467</f>
        <v>-323623.67999999982</v>
      </c>
      <c r="EA460" s="94">
        <f t="shared" ref="EA460" si="2640">DZ467</f>
        <v>207695.5900000002</v>
      </c>
      <c r="EB460" s="94">
        <f t="shared" ref="EB460" si="2641">EA467</f>
        <v>462397.63000000024</v>
      </c>
      <c r="EC460" s="94">
        <f t="shared" ref="EC460" si="2642">EB467</f>
        <v>752584.48000000021</v>
      </c>
      <c r="ED460" s="94">
        <f t="shared" ref="ED460" si="2643">EC467</f>
        <v>498564.5900000002</v>
      </c>
      <c r="EE460" s="94">
        <f t="shared" ref="EE460" si="2644">ED467</f>
        <v>501813.7800000002</v>
      </c>
      <c r="EF460" s="94">
        <f t="shared" ref="EF460" si="2645">EE467</f>
        <v>890577.25000000023</v>
      </c>
      <c r="EG460" s="94">
        <f t="shared" ref="EG460" si="2646">EF467</f>
        <v>966594.48000000021</v>
      </c>
      <c r="EH460" s="94">
        <f t="shared" ref="EH460" si="2647">EG467</f>
        <v>1361792.4200000002</v>
      </c>
      <c r="EI460" s="94">
        <f t="shared" ref="EI460" si="2648">EH467</f>
        <v>1361792.4200000002</v>
      </c>
    </row>
    <row r="461" spans="1:139" x14ac:dyDescent="0.2">
      <c r="B461" s="90" t="s">
        <v>150</v>
      </c>
      <c r="C461" s="90"/>
      <c r="D461" s="22">
        <v>0</v>
      </c>
      <c r="E461" s="22">
        <v>0</v>
      </c>
      <c r="F461" s="22">
        <v>0</v>
      </c>
      <c r="G461" s="22">
        <v>0</v>
      </c>
      <c r="H461" s="22">
        <v>0</v>
      </c>
      <c r="I461" s="22">
        <v>0</v>
      </c>
      <c r="J461" s="22">
        <v>0</v>
      </c>
      <c r="K461" s="22">
        <v>0</v>
      </c>
      <c r="L461" s="22">
        <v>0</v>
      </c>
      <c r="M461" s="22">
        <v>0</v>
      </c>
      <c r="N461" s="22">
        <v>0</v>
      </c>
      <c r="O461" s="22">
        <v>0</v>
      </c>
      <c r="P461" s="22">
        <v>0</v>
      </c>
      <c r="Q461" s="22">
        <v>0</v>
      </c>
      <c r="R461" s="22">
        <v>0</v>
      </c>
      <c r="S461" s="22">
        <v>0</v>
      </c>
      <c r="T461" s="22">
        <v>0</v>
      </c>
      <c r="U461" s="22">
        <v>0</v>
      </c>
      <c r="V461" s="22">
        <v>0</v>
      </c>
      <c r="W461" s="22">
        <v>0</v>
      </c>
      <c r="X461" s="22">
        <v>0</v>
      </c>
      <c r="Y461" s="22">
        <v>0</v>
      </c>
      <c r="Z461" s="22">
        <v>0</v>
      </c>
      <c r="AA461" s="22">
        <v>0</v>
      </c>
      <c r="AB461" s="22">
        <v>0</v>
      </c>
      <c r="AC461" s="22">
        <v>0</v>
      </c>
      <c r="AD461" s="22">
        <v>0</v>
      </c>
      <c r="AE461" s="22">
        <v>0</v>
      </c>
      <c r="AF461" s="22">
        <v>0</v>
      </c>
      <c r="AG461" s="22">
        <v>0</v>
      </c>
      <c r="AH461" s="22">
        <v>0</v>
      </c>
      <c r="AI461" s="22">
        <v>0</v>
      </c>
      <c r="AJ461" s="22">
        <v>0</v>
      </c>
      <c r="AK461" s="22">
        <v>0</v>
      </c>
      <c r="AL461" s="22">
        <v>0</v>
      </c>
      <c r="AM461" s="22">
        <v>0</v>
      </c>
      <c r="AN461" s="22">
        <v>0</v>
      </c>
      <c r="AO461" s="22">
        <v>0</v>
      </c>
      <c r="AP461" s="22">
        <v>0</v>
      </c>
      <c r="AQ461" s="22">
        <v>0</v>
      </c>
      <c r="AR461" s="22">
        <v>0</v>
      </c>
      <c r="AS461" s="22">
        <v>0</v>
      </c>
      <c r="AT461" s="22">
        <v>0</v>
      </c>
      <c r="AU461" s="22">
        <v>0</v>
      </c>
      <c r="AV461" s="22">
        <v>0</v>
      </c>
      <c r="AW461" s="22">
        <v>0</v>
      </c>
      <c r="AX461" s="22">
        <v>0</v>
      </c>
      <c r="AY461" s="22">
        <v>0</v>
      </c>
      <c r="AZ461" s="22">
        <v>0</v>
      </c>
      <c r="BA461" s="22">
        <v>0</v>
      </c>
      <c r="BB461" s="22">
        <v>0</v>
      </c>
      <c r="BC461" s="22">
        <v>0</v>
      </c>
      <c r="BD461" s="22">
        <v>0</v>
      </c>
      <c r="BE461" s="22">
        <v>0</v>
      </c>
      <c r="BF461" s="22">
        <v>0</v>
      </c>
      <c r="BG461" s="22">
        <v>0</v>
      </c>
      <c r="BH461" s="22">
        <v>0</v>
      </c>
      <c r="BI461" s="22">
        <v>0</v>
      </c>
      <c r="BJ461" s="22">
        <v>0</v>
      </c>
      <c r="BK461" s="22">
        <v>0</v>
      </c>
      <c r="BL461" s="22">
        <v>0</v>
      </c>
      <c r="BM461" s="22">
        <v>0</v>
      </c>
      <c r="BN461" s="22">
        <v>0</v>
      </c>
      <c r="BO461" s="22">
        <v>0</v>
      </c>
      <c r="BP461" s="22">
        <v>177288.51546020003</v>
      </c>
      <c r="BQ461" s="22">
        <v>0</v>
      </c>
      <c r="BR461" s="22">
        <v>0</v>
      </c>
      <c r="BS461" s="22">
        <v>0</v>
      </c>
      <c r="BT461" s="22">
        <v>0</v>
      </c>
      <c r="BU461" s="22">
        <v>0</v>
      </c>
      <c r="BV461" s="22">
        <v>0</v>
      </c>
      <c r="BW461" s="22">
        <v>0</v>
      </c>
      <c r="BX461" s="22">
        <v>0</v>
      </c>
      <c r="BY461" s="22">
        <v>0</v>
      </c>
      <c r="BZ461" s="22">
        <v>0</v>
      </c>
      <c r="CA461" s="22">
        <v>0</v>
      </c>
      <c r="CB461" s="22">
        <v>-2468297.41</v>
      </c>
      <c r="CC461" s="22">
        <v>0</v>
      </c>
      <c r="CD461" s="22">
        <v>0</v>
      </c>
      <c r="CE461" s="22">
        <v>0</v>
      </c>
      <c r="CF461" s="22">
        <v>0</v>
      </c>
      <c r="CG461" s="22">
        <v>0</v>
      </c>
      <c r="CH461" s="22">
        <v>0</v>
      </c>
      <c r="CI461" s="22">
        <v>0</v>
      </c>
      <c r="CJ461" s="22">
        <v>0</v>
      </c>
      <c r="CK461" s="22">
        <v>0</v>
      </c>
      <c r="CL461" s="22">
        <v>0</v>
      </c>
      <c r="CM461" s="22">
        <v>0</v>
      </c>
      <c r="CN461" s="22">
        <v>-2494900.4099999992</v>
      </c>
      <c r="CO461" s="22">
        <v>0</v>
      </c>
      <c r="CP461" s="22">
        <v>0</v>
      </c>
      <c r="CQ461" s="22">
        <v>0</v>
      </c>
      <c r="CR461" s="22">
        <v>0</v>
      </c>
      <c r="CS461" s="22">
        <v>0</v>
      </c>
      <c r="CT461" s="22">
        <v>0</v>
      </c>
      <c r="CU461" s="22">
        <v>0</v>
      </c>
      <c r="CV461" s="22">
        <v>0</v>
      </c>
      <c r="CW461" s="22">
        <v>0</v>
      </c>
      <c r="CX461" s="22">
        <v>0</v>
      </c>
      <c r="CY461" s="22">
        <v>0</v>
      </c>
      <c r="CZ461" s="22">
        <v>-4523468.4252416696</v>
      </c>
      <c r="DA461" s="22">
        <v>0</v>
      </c>
      <c r="DB461" s="22">
        <v>0</v>
      </c>
      <c r="DC461" s="22">
        <v>0</v>
      </c>
      <c r="DD461" s="22">
        <v>0</v>
      </c>
      <c r="DE461" s="22">
        <v>0</v>
      </c>
      <c r="DF461" s="22">
        <v>0</v>
      </c>
      <c r="DG461" s="22">
        <v>0</v>
      </c>
      <c r="DH461" s="22">
        <v>0</v>
      </c>
      <c r="DI461" s="22">
        <v>0</v>
      </c>
      <c r="DJ461" s="22">
        <v>0</v>
      </c>
      <c r="DK461" s="22">
        <v>0</v>
      </c>
      <c r="DL461" s="22">
        <v>-949068.27595226537</v>
      </c>
      <c r="DM461" s="22">
        <v>0</v>
      </c>
      <c r="DN461" s="22">
        <v>0</v>
      </c>
      <c r="DO461" s="22">
        <v>0</v>
      </c>
      <c r="DP461" s="22">
        <v>0</v>
      </c>
      <c r="DQ461" s="22">
        <v>0</v>
      </c>
      <c r="DR461" s="22">
        <v>0</v>
      </c>
      <c r="DS461" s="22">
        <v>0</v>
      </c>
      <c r="DT461" s="22">
        <v>0</v>
      </c>
      <c r="DU461" s="22">
        <v>0</v>
      </c>
      <c r="DV461" s="22">
        <v>0</v>
      </c>
      <c r="DW461" s="22">
        <v>0</v>
      </c>
      <c r="DX461" s="315">
        <v>4984484.58</v>
      </c>
      <c r="DY461" s="22">
        <v>0</v>
      </c>
      <c r="DZ461" s="22">
        <v>0</v>
      </c>
      <c r="EA461" s="22">
        <v>0</v>
      </c>
      <c r="EB461" s="22">
        <v>0</v>
      </c>
      <c r="EC461" s="22">
        <v>0</v>
      </c>
      <c r="ED461" s="22">
        <v>0</v>
      </c>
      <c r="EE461" s="22">
        <v>0</v>
      </c>
      <c r="EF461" s="22">
        <v>0</v>
      </c>
      <c r="EG461" s="22">
        <v>0</v>
      </c>
      <c r="EH461" s="22">
        <v>0</v>
      </c>
      <c r="EI461" s="22">
        <v>0</v>
      </c>
    </row>
    <row r="462" spans="1:139" x14ac:dyDescent="0.2">
      <c r="B462" s="90" t="s">
        <v>179</v>
      </c>
      <c r="C462" s="90"/>
      <c r="D462" s="22">
        <v>0</v>
      </c>
      <c r="E462" s="22">
        <v>0</v>
      </c>
      <c r="F462" s="22">
        <v>0</v>
      </c>
      <c r="G462" s="22">
        <v>0</v>
      </c>
      <c r="H462" s="22">
        <v>0</v>
      </c>
      <c r="I462" s="22">
        <v>0</v>
      </c>
      <c r="J462" s="22">
        <v>0</v>
      </c>
      <c r="K462" s="22">
        <v>0</v>
      </c>
      <c r="L462" s="22">
        <v>0</v>
      </c>
      <c r="M462" s="22">
        <v>0</v>
      </c>
      <c r="N462" s="22">
        <v>0</v>
      </c>
      <c r="O462" s="22">
        <v>0</v>
      </c>
      <c r="P462" s="22">
        <v>0</v>
      </c>
      <c r="Q462" s="22">
        <v>0</v>
      </c>
      <c r="R462" s="22">
        <v>0</v>
      </c>
      <c r="S462" s="22">
        <v>0</v>
      </c>
      <c r="T462" s="22">
        <v>0</v>
      </c>
      <c r="U462" s="22">
        <v>0</v>
      </c>
      <c r="V462" s="22">
        <v>0</v>
      </c>
      <c r="W462" s="22">
        <v>0</v>
      </c>
      <c r="X462" s="22">
        <v>0</v>
      </c>
      <c r="Y462" s="22">
        <v>0</v>
      </c>
      <c r="Z462" s="22">
        <v>0</v>
      </c>
      <c r="AA462" s="22">
        <v>0</v>
      </c>
      <c r="AB462" s="22">
        <v>0</v>
      </c>
      <c r="AC462" s="22">
        <v>0</v>
      </c>
      <c r="AD462" s="22">
        <v>0</v>
      </c>
      <c r="AE462" s="22">
        <v>0</v>
      </c>
      <c r="AF462" s="22">
        <v>0</v>
      </c>
      <c r="AG462" s="22">
        <v>0</v>
      </c>
      <c r="AH462" s="22">
        <v>0</v>
      </c>
      <c r="AI462" s="22">
        <v>0</v>
      </c>
      <c r="AJ462" s="22">
        <v>0</v>
      </c>
      <c r="AK462" s="22">
        <v>0</v>
      </c>
      <c r="AL462" s="22">
        <v>0</v>
      </c>
      <c r="AM462" s="22">
        <v>0</v>
      </c>
      <c r="AN462" s="22">
        <v>0</v>
      </c>
      <c r="AO462" s="22">
        <v>0</v>
      </c>
      <c r="AP462" s="22">
        <v>0</v>
      </c>
      <c r="AQ462" s="22">
        <v>0</v>
      </c>
      <c r="AR462" s="22">
        <v>0</v>
      </c>
      <c r="AS462" s="22">
        <v>0</v>
      </c>
      <c r="AT462" s="22">
        <v>0</v>
      </c>
      <c r="AU462" s="22">
        <v>0</v>
      </c>
      <c r="AV462" s="22">
        <v>0</v>
      </c>
      <c r="AW462" s="22">
        <v>0</v>
      </c>
      <c r="AX462" s="22">
        <v>0</v>
      </c>
      <c r="AY462" s="22">
        <v>0</v>
      </c>
      <c r="AZ462" s="22">
        <v>0</v>
      </c>
      <c r="BA462" s="22">
        <v>0</v>
      </c>
      <c r="BB462" s="22">
        <v>0</v>
      </c>
      <c r="BC462" s="22">
        <v>0</v>
      </c>
      <c r="BD462" s="22">
        <v>0</v>
      </c>
      <c r="BE462" s="22">
        <v>0</v>
      </c>
      <c r="BF462" s="22">
        <v>0</v>
      </c>
      <c r="BG462" s="22">
        <v>0</v>
      </c>
      <c r="BH462" s="22">
        <v>0</v>
      </c>
      <c r="BI462" s="22">
        <v>0</v>
      </c>
      <c r="BJ462" s="22">
        <v>0</v>
      </c>
      <c r="BK462" s="22">
        <v>0</v>
      </c>
      <c r="BL462" s="22">
        <v>35465.624539799996</v>
      </c>
      <c r="BM462" s="22">
        <v>0</v>
      </c>
      <c r="BN462" s="22">
        <v>0</v>
      </c>
      <c r="BO462" s="22">
        <v>0</v>
      </c>
      <c r="BP462" s="22">
        <v>0</v>
      </c>
      <c r="BQ462" s="22">
        <v>0</v>
      </c>
      <c r="BR462" s="22">
        <v>0</v>
      </c>
      <c r="BS462" s="22">
        <v>0</v>
      </c>
      <c r="BT462" s="22">
        <v>0</v>
      </c>
      <c r="BU462" s="22">
        <v>0</v>
      </c>
      <c r="BV462" s="22">
        <v>0</v>
      </c>
      <c r="BW462" s="22">
        <v>0</v>
      </c>
      <c r="BX462" s="22">
        <v>0</v>
      </c>
      <c r="BY462" s="22">
        <v>0</v>
      </c>
      <c r="BZ462" s="22">
        <v>0</v>
      </c>
      <c r="CA462" s="22">
        <v>0</v>
      </c>
      <c r="CB462" s="22">
        <v>0</v>
      </c>
      <c r="CC462" s="22">
        <v>0</v>
      </c>
      <c r="CD462" s="22">
        <v>0</v>
      </c>
      <c r="CE462" s="22">
        <v>0</v>
      </c>
      <c r="CF462" s="22">
        <v>0</v>
      </c>
      <c r="CG462" s="22">
        <v>0</v>
      </c>
      <c r="CH462" s="22">
        <v>0</v>
      </c>
      <c r="CI462" s="22">
        <v>0</v>
      </c>
      <c r="CJ462" s="22">
        <v>0</v>
      </c>
      <c r="CK462" s="22">
        <v>0</v>
      </c>
      <c r="CL462" s="22">
        <v>0</v>
      </c>
      <c r="CM462" s="22">
        <v>0</v>
      </c>
      <c r="CN462" s="22">
        <v>0</v>
      </c>
      <c r="CO462" s="22">
        <v>0</v>
      </c>
      <c r="CP462" s="22">
        <v>0</v>
      </c>
      <c r="CQ462" s="22">
        <v>0</v>
      </c>
      <c r="CR462" s="22">
        <v>0</v>
      </c>
      <c r="CS462" s="22">
        <v>0</v>
      </c>
      <c r="CT462" s="22">
        <v>0</v>
      </c>
      <c r="CU462" s="22">
        <v>0</v>
      </c>
      <c r="CV462" s="22">
        <v>0</v>
      </c>
      <c r="CW462" s="22">
        <v>0</v>
      </c>
      <c r="CX462" s="22">
        <v>0</v>
      </c>
      <c r="CY462" s="22">
        <v>0</v>
      </c>
      <c r="CZ462" s="22">
        <v>0</v>
      </c>
      <c r="DA462" s="22">
        <v>0</v>
      </c>
      <c r="DB462" s="22">
        <v>0</v>
      </c>
      <c r="DC462" s="22">
        <v>0</v>
      </c>
      <c r="DD462" s="22">
        <v>0</v>
      </c>
      <c r="DE462" s="22">
        <v>0</v>
      </c>
      <c r="DF462" s="22">
        <v>0</v>
      </c>
      <c r="DG462" s="22">
        <v>0</v>
      </c>
      <c r="DH462" s="22">
        <v>0</v>
      </c>
      <c r="DI462" s="22">
        <v>0</v>
      </c>
      <c r="DJ462" s="22">
        <v>0</v>
      </c>
      <c r="DK462" s="22">
        <v>0</v>
      </c>
      <c r="DL462" s="22">
        <v>0</v>
      </c>
      <c r="DM462" s="22">
        <v>0</v>
      </c>
      <c r="DN462" s="22">
        <v>0</v>
      </c>
      <c r="DO462" s="22">
        <v>0</v>
      </c>
      <c r="DP462" s="22">
        <v>0</v>
      </c>
      <c r="DQ462" s="22">
        <v>0</v>
      </c>
      <c r="DR462" s="22">
        <v>0</v>
      </c>
      <c r="DS462" s="22">
        <v>0</v>
      </c>
      <c r="DT462" s="22">
        <v>0</v>
      </c>
      <c r="DU462" s="22">
        <v>0</v>
      </c>
      <c r="DV462" s="22">
        <v>0</v>
      </c>
      <c r="DW462" s="22">
        <v>0</v>
      </c>
      <c r="DX462" s="22">
        <v>0</v>
      </c>
      <c r="DY462" s="22">
        <v>0</v>
      </c>
      <c r="DZ462" s="22">
        <v>0</v>
      </c>
      <c r="EA462" s="22">
        <v>0</v>
      </c>
      <c r="EB462" s="22">
        <v>0</v>
      </c>
      <c r="EC462" s="22">
        <v>0</v>
      </c>
      <c r="ED462" s="22">
        <v>0</v>
      </c>
      <c r="EE462" s="22">
        <v>0</v>
      </c>
      <c r="EF462" s="22">
        <v>0</v>
      </c>
      <c r="EG462" s="22">
        <v>0</v>
      </c>
      <c r="EH462" s="22">
        <v>0</v>
      </c>
      <c r="EI462" s="22">
        <v>0</v>
      </c>
    </row>
    <row r="463" spans="1:139" x14ac:dyDescent="0.2">
      <c r="B463" s="92" t="s">
        <v>234</v>
      </c>
      <c r="C463" s="90"/>
      <c r="D463" s="22">
        <v>0</v>
      </c>
      <c r="E463" s="22">
        <v>0</v>
      </c>
      <c r="F463" s="22">
        <v>0</v>
      </c>
      <c r="G463" s="22">
        <v>0</v>
      </c>
      <c r="H463" s="22">
        <v>0</v>
      </c>
      <c r="I463" s="22">
        <v>0</v>
      </c>
      <c r="J463" s="22">
        <v>0</v>
      </c>
      <c r="K463" s="22">
        <v>0</v>
      </c>
      <c r="L463" s="22">
        <v>0</v>
      </c>
      <c r="M463" s="22">
        <v>0</v>
      </c>
      <c r="N463" s="22">
        <v>0</v>
      </c>
      <c r="O463" s="22">
        <v>0</v>
      </c>
      <c r="P463" s="22">
        <v>0</v>
      </c>
      <c r="Q463" s="22">
        <v>0</v>
      </c>
      <c r="R463" s="22">
        <v>0</v>
      </c>
      <c r="S463" s="22">
        <v>0</v>
      </c>
      <c r="T463" s="22">
        <v>0</v>
      </c>
      <c r="U463" s="22">
        <v>0</v>
      </c>
      <c r="V463" s="22">
        <v>0</v>
      </c>
      <c r="W463" s="22">
        <v>0</v>
      </c>
      <c r="X463" s="22">
        <v>0</v>
      </c>
      <c r="Y463" s="22">
        <v>0</v>
      </c>
      <c r="Z463" s="22">
        <v>0</v>
      </c>
      <c r="AA463" s="22">
        <v>0</v>
      </c>
      <c r="AB463" s="22">
        <v>0</v>
      </c>
      <c r="AC463" s="22">
        <v>0</v>
      </c>
      <c r="AD463" s="22">
        <v>0</v>
      </c>
      <c r="AE463" s="22">
        <v>0</v>
      </c>
      <c r="AF463" s="22">
        <v>0</v>
      </c>
      <c r="AG463" s="22">
        <v>0</v>
      </c>
      <c r="AH463" s="22">
        <v>0</v>
      </c>
      <c r="AI463" s="22">
        <v>0</v>
      </c>
      <c r="AJ463" s="22">
        <v>0</v>
      </c>
      <c r="AK463" s="22">
        <v>0</v>
      </c>
      <c r="AL463" s="22">
        <v>0</v>
      </c>
      <c r="AM463" s="22">
        <v>0</v>
      </c>
      <c r="AN463" s="22">
        <v>0</v>
      </c>
      <c r="AO463" s="22">
        <v>0</v>
      </c>
      <c r="AP463" s="22">
        <v>0</v>
      </c>
      <c r="AQ463" s="22">
        <v>0</v>
      </c>
      <c r="AR463" s="22">
        <v>0</v>
      </c>
      <c r="AS463" s="22">
        <v>0</v>
      </c>
      <c r="AT463" s="22">
        <v>0</v>
      </c>
      <c r="AU463" s="22">
        <v>0</v>
      </c>
      <c r="AV463" s="22">
        <v>0</v>
      </c>
      <c r="AW463" s="22">
        <v>0</v>
      </c>
      <c r="AX463" s="22">
        <v>0</v>
      </c>
      <c r="AY463" s="22">
        <v>0</v>
      </c>
      <c r="AZ463" s="22">
        <v>0</v>
      </c>
      <c r="BA463" s="22">
        <v>0</v>
      </c>
      <c r="BB463" s="22">
        <v>0</v>
      </c>
      <c r="BC463" s="22">
        <v>0</v>
      </c>
      <c r="BD463" s="22">
        <v>0</v>
      </c>
      <c r="BE463" s="22">
        <v>0</v>
      </c>
      <c r="BF463" s="22">
        <v>0</v>
      </c>
      <c r="BG463" s="22">
        <v>0</v>
      </c>
      <c r="BH463" s="22">
        <v>0</v>
      </c>
      <c r="BI463" s="22">
        <v>0</v>
      </c>
      <c r="BJ463" s="22">
        <v>0</v>
      </c>
      <c r="BK463" s="22">
        <v>0</v>
      </c>
      <c r="BL463" s="22">
        <v>0</v>
      </c>
      <c r="BM463" s="22">
        <v>0</v>
      </c>
      <c r="BN463" s="22">
        <v>0</v>
      </c>
      <c r="BO463" s="22">
        <v>0</v>
      </c>
      <c r="BP463" s="22">
        <v>0</v>
      </c>
      <c r="BQ463" s="22">
        <v>0</v>
      </c>
      <c r="BR463" s="22">
        <v>0</v>
      </c>
      <c r="BS463" s="22">
        <v>0</v>
      </c>
      <c r="BT463" s="22">
        <v>0</v>
      </c>
      <c r="BU463" s="22">
        <v>0</v>
      </c>
      <c r="BV463" s="22">
        <v>0</v>
      </c>
      <c r="BW463" s="22">
        <v>0</v>
      </c>
      <c r="BX463" s="22">
        <v>0</v>
      </c>
      <c r="BY463" s="22">
        <v>0</v>
      </c>
      <c r="BZ463" s="22">
        <v>0</v>
      </c>
      <c r="CA463" s="22">
        <v>0</v>
      </c>
      <c r="CB463" s="22">
        <v>0</v>
      </c>
      <c r="CC463" s="22">
        <v>0</v>
      </c>
      <c r="CD463" s="22">
        <v>0</v>
      </c>
      <c r="CE463" s="22">
        <v>0</v>
      </c>
      <c r="CF463" s="22">
        <v>0</v>
      </c>
      <c r="CG463" s="22">
        <v>0</v>
      </c>
      <c r="CH463" s="22">
        <v>0</v>
      </c>
      <c r="CI463" s="22">
        <v>0</v>
      </c>
      <c r="CJ463" s="22">
        <v>0</v>
      </c>
      <c r="CK463" s="22">
        <v>0</v>
      </c>
      <c r="CL463" s="22">
        <v>0</v>
      </c>
      <c r="CM463" s="22">
        <v>0</v>
      </c>
      <c r="CN463" s="22">
        <v>0</v>
      </c>
      <c r="CO463" s="22">
        <v>0</v>
      </c>
      <c r="CP463" s="22">
        <v>0</v>
      </c>
      <c r="CQ463" s="22">
        <v>0</v>
      </c>
      <c r="CR463" s="22">
        <v>0</v>
      </c>
      <c r="CS463" s="22">
        <v>0</v>
      </c>
      <c r="CT463" s="22">
        <v>0</v>
      </c>
      <c r="CU463" s="22">
        <v>0</v>
      </c>
      <c r="CV463" s="22">
        <v>0</v>
      </c>
      <c r="CW463" s="22">
        <v>0</v>
      </c>
      <c r="CX463" s="22">
        <v>0</v>
      </c>
      <c r="CY463" s="22">
        <v>0</v>
      </c>
      <c r="CZ463" s="22">
        <v>271.30119393477946</v>
      </c>
      <c r="DA463" s="22">
        <v>0</v>
      </c>
      <c r="DB463" s="22">
        <v>0</v>
      </c>
      <c r="DC463" s="22">
        <v>0</v>
      </c>
      <c r="DD463" s="22">
        <v>0</v>
      </c>
      <c r="DE463" s="22">
        <v>0</v>
      </c>
      <c r="DF463" s="22">
        <v>0</v>
      </c>
      <c r="DG463" s="22">
        <v>0</v>
      </c>
      <c r="DH463" s="22">
        <v>0</v>
      </c>
      <c r="DI463" s="22">
        <v>0</v>
      </c>
      <c r="DJ463" s="22">
        <v>0</v>
      </c>
      <c r="DK463" s="22">
        <v>0</v>
      </c>
      <c r="DL463" s="22">
        <v>0</v>
      </c>
      <c r="DM463" s="22">
        <v>0</v>
      </c>
      <c r="DN463" s="22">
        <v>0</v>
      </c>
      <c r="DO463" s="22">
        <v>0</v>
      </c>
      <c r="DP463" s="22">
        <v>0</v>
      </c>
      <c r="DQ463" s="22">
        <v>0</v>
      </c>
      <c r="DR463" s="22">
        <v>0</v>
      </c>
      <c r="DS463" s="22">
        <v>0</v>
      </c>
      <c r="DT463" s="22">
        <v>0</v>
      </c>
      <c r="DU463" s="22">
        <v>0</v>
      </c>
      <c r="DV463" s="22">
        <v>0</v>
      </c>
      <c r="DW463" s="22">
        <v>0</v>
      </c>
      <c r="DX463" s="22">
        <v>0</v>
      </c>
      <c r="DY463" s="22">
        <v>0</v>
      </c>
      <c r="DZ463" s="22">
        <v>0</v>
      </c>
      <c r="EA463" s="22">
        <v>0</v>
      </c>
      <c r="EB463" s="22">
        <v>0</v>
      </c>
      <c r="EC463" s="22">
        <v>0</v>
      </c>
      <c r="ED463" s="22">
        <v>0</v>
      </c>
      <c r="EE463" s="22">
        <v>0</v>
      </c>
      <c r="EF463" s="22">
        <v>0</v>
      </c>
      <c r="EG463" s="22">
        <v>0</v>
      </c>
      <c r="EH463" s="22">
        <v>0</v>
      </c>
      <c r="EI463" s="22">
        <v>0</v>
      </c>
    </row>
    <row r="464" spans="1:139" x14ac:dyDescent="0.2">
      <c r="A464" s="92"/>
      <c r="B464" s="92" t="s">
        <v>290</v>
      </c>
      <c r="C464" s="101"/>
      <c r="D464" s="22">
        <v>0</v>
      </c>
      <c r="E464" s="22">
        <v>0</v>
      </c>
      <c r="F464" s="22">
        <v>0</v>
      </c>
      <c r="G464" s="22">
        <v>0</v>
      </c>
      <c r="H464" s="22">
        <v>0</v>
      </c>
      <c r="I464" s="22">
        <v>0</v>
      </c>
      <c r="J464" s="22">
        <v>0</v>
      </c>
      <c r="K464" s="22">
        <v>0</v>
      </c>
      <c r="L464" s="22">
        <v>0</v>
      </c>
      <c r="M464" s="22">
        <v>0</v>
      </c>
      <c r="N464" s="22">
        <v>0</v>
      </c>
      <c r="O464" s="22">
        <v>0</v>
      </c>
      <c r="P464" s="22">
        <v>0</v>
      </c>
      <c r="Q464" s="22">
        <v>0</v>
      </c>
      <c r="R464" s="22">
        <v>0</v>
      </c>
      <c r="S464" s="22">
        <v>0</v>
      </c>
      <c r="T464" s="22">
        <v>0</v>
      </c>
      <c r="U464" s="22">
        <v>0</v>
      </c>
      <c r="V464" s="22">
        <v>0</v>
      </c>
      <c r="W464" s="22">
        <v>0</v>
      </c>
      <c r="X464" s="22">
        <v>0</v>
      </c>
      <c r="Y464" s="22">
        <v>0</v>
      </c>
      <c r="Z464" s="22">
        <v>0</v>
      </c>
      <c r="AA464" s="22">
        <v>0</v>
      </c>
      <c r="AB464" s="22">
        <v>0</v>
      </c>
      <c r="AC464" s="22">
        <v>0</v>
      </c>
      <c r="AD464" s="22">
        <v>0</v>
      </c>
      <c r="AE464" s="22">
        <v>0</v>
      </c>
      <c r="AF464" s="22">
        <v>0</v>
      </c>
      <c r="AG464" s="22">
        <v>0</v>
      </c>
      <c r="AH464" s="22">
        <v>0</v>
      </c>
      <c r="AI464" s="22">
        <v>0</v>
      </c>
      <c r="AJ464" s="22">
        <v>0</v>
      </c>
      <c r="AK464" s="22">
        <v>0</v>
      </c>
      <c r="AL464" s="22">
        <v>0</v>
      </c>
      <c r="AM464" s="22">
        <v>0</v>
      </c>
      <c r="AN464" s="22">
        <v>0</v>
      </c>
      <c r="AO464" s="22">
        <v>0</v>
      </c>
      <c r="AP464" s="22">
        <v>0</v>
      </c>
      <c r="AQ464" s="22">
        <v>0</v>
      </c>
      <c r="AR464" s="22">
        <v>0</v>
      </c>
      <c r="AS464" s="22">
        <v>0</v>
      </c>
      <c r="AT464" s="22">
        <v>0</v>
      </c>
      <c r="AU464" s="22">
        <v>0</v>
      </c>
      <c r="AV464" s="22">
        <v>0</v>
      </c>
      <c r="AW464" s="22">
        <v>0</v>
      </c>
      <c r="AX464" s="22">
        <v>0</v>
      </c>
      <c r="AY464" s="22">
        <v>0</v>
      </c>
      <c r="AZ464" s="22">
        <v>0</v>
      </c>
      <c r="BA464" s="22">
        <v>0</v>
      </c>
      <c r="BB464" s="22">
        <v>0</v>
      </c>
      <c r="BC464" s="22">
        <v>0</v>
      </c>
      <c r="BD464" s="22">
        <v>0</v>
      </c>
      <c r="BE464" s="22">
        <v>0</v>
      </c>
      <c r="BF464" s="22">
        <v>0</v>
      </c>
      <c r="BG464" s="22">
        <v>0</v>
      </c>
      <c r="BH464" s="22">
        <v>0</v>
      </c>
      <c r="BI464" s="22">
        <v>0</v>
      </c>
      <c r="BJ464" s="22">
        <v>0</v>
      </c>
      <c r="BK464" s="22">
        <v>0</v>
      </c>
      <c r="BL464" s="22">
        <v>0</v>
      </c>
      <c r="BM464" s="22">
        <v>0</v>
      </c>
      <c r="BN464" s="22">
        <v>0</v>
      </c>
      <c r="BO464" s="22">
        <v>0</v>
      </c>
      <c r="BP464" s="22">
        <v>0</v>
      </c>
      <c r="BQ464" s="22">
        <v>0</v>
      </c>
      <c r="BR464" s="22">
        <v>0</v>
      </c>
      <c r="BS464" s="22">
        <v>0</v>
      </c>
      <c r="BT464" s="22">
        <v>0</v>
      </c>
      <c r="BU464" s="22">
        <v>0</v>
      </c>
      <c r="BV464" s="22">
        <v>0</v>
      </c>
      <c r="BW464" s="22">
        <v>0</v>
      </c>
      <c r="BX464" s="22">
        <v>0</v>
      </c>
      <c r="BY464" s="22">
        <v>0</v>
      </c>
      <c r="BZ464" s="22">
        <v>0</v>
      </c>
      <c r="CA464" s="22">
        <v>0</v>
      </c>
      <c r="CB464" s="22">
        <v>0</v>
      </c>
      <c r="CC464" s="22">
        <v>0</v>
      </c>
      <c r="CD464" s="22">
        <v>0</v>
      </c>
      <c r="CE464" s="22">
        <v>0</v>
      </c>
      <c r="CF464" s="22">
        <v>0</v>
      </c>
      <c r="CG464" s="22">
        <v>0</v>
      </c>
      <c r="CH464" s="22">
        <v>0</v>
      </c>
      <c r="CI464" s="22">
        <v>0</v>
      </c>
      <c r="CJ464" s="22">
        <v>0</v>
      </c>
      <c r="CK464" s="22">
        <v>0</v>
      </c>
      <c r="CL464" s="22">
        <v>0</v>
      </c>
      <c r="CM464" s="22">
        <v>27.34</v>
      </c>
      <c r="CN464" s="22">
        <v>0</v>
      </c>
      <c r="CO464" s="22">
        <v>0</v>
      </c>
      <c r="CP464" s="22">
        <v>0</v>
      </c>
      <c r="CQ464" s="22">
        <v>0</v>
      </c>
      <c r="CR464" s="22">
        <v>0</v>
      </c>
      <c r="CS464" s="22">
        <v>0</v>
      </c>
      <c r="CT464" s="22">
        <v>0</v>
      </c>
      <c r="CU464" s="22">
        <v>0</v>
      </c>
      <c r="CV464" s="22">
        <v>0</v>
      </c>
      <c r="CW464" s="22">
        <v>0</v>
      </c>
      <c r="CX464" s="22">
        <v>0</v>
      </c>
      <c r="CY464" s="22">
        <v>0</v>
      </c>
      <c r="CZ464" s="22">
        <v>-0.01</v>
      </c>
      <c r="DA464" s="22">
        <v>0</v>
      </c>
      <c r="DB464" s="22">
        <v>0</v>
      </c>
      <c r="DC464" s="22">
        <v>0</v>
      </c>
      <c r="DD464" s="22">
        <v>0</v>
      </c>
      <c r="DE464" s="22">
        <v>0</v>
      </c>
      <c r="DF464" s="22">
        <v>0</v>
      </c>
      <c r="DG464" s="22">
        <v>0</v>
      </c>
      <c r="DH464" s="22">
        <v>0</v>
      </c>
      <c r="DI464" s="22">
        <v>0</v>
      </c>
      <c r="DJ464" s="22">
        <v>0</v>
      </c>
      <c r="DK464" s="22">
        <v>0</v>
      </c>
      <c r="DL464" s="22">
        <v>0</v>
      </c>
      <c r="DM464" s="22">
        <v>0</v>
      </c>
      <c r="DN464" s="22">
        <v>0</v>
      </c>
      <c r="DO464" s="22">
        <v>0</v>
      </c>
      <c r="DP464" s="22">
        <v>0</v>
      </c>
      <c r="DQ464" s="22">
        <v>0</v>
      </c>
      <c r="DR464" s="22">
        <v>0</v>
      </c>
      <c r="DS464" s="22">
        <v>0</v>
      </c>
      <c r="DT464" s="22">
        <v>0</v>
      </c>
      <c r="DU464" s="22">
        <v>0</v>
      </c>
      <c r="DV464" s="22">
        <v>0</v>
      </c>
      <c r="DW464" s="22">
        <v>0</v>
      </c>
      <c r="DX464" s="22">
        <v>0</v>
      </c>
      <c r="DY464" s="22">
        <v>0</v>
      </c>
      <c r="DZ464" s="22">
        <v>0</v>
      </c>
      <c r="EA464" s="22">
        <v>0</v>
      </c>
      <c r="EB464" s="22">
        <v>0</v>
      </c>
      <c r="EC464" s="22">
        <v>0</v>
      </c>
      <c r="ED464" s="22">
        <v>0</v>
      </c>
      <c r="EE464" s="22">
        <v>0</v>
      </c>
      <c r="EF464" s="22">
        <v>0</v>
      </c>
      <c r="EG464" s="22">
        <v>0</v>
      </c>
      <c r="EH464" s="22">
        <v>0</v>
      </c>
      <c r="EI464" s="22">
        <v>0</v>
      </c>
    </row>
    <row r="465" spans="1:139" x14ac:dyDescent="0.2">
      <c r="B465" s="90" t="s">
        <v>162</v>
      </c>
      <c r="D465" s="22">
        <v>0</v>
      </c>
      <c r="E465" s="22">
        <v>0</v>
      </c>
      <c r="F465" s="22">
        <v>0</v>
      </c>
      <c r="G465" s="22">
        <v>0</v>
      </c>
      <c r="H465" s="22">
        <v>0</v>
      </c>
      <c r="I465" s="22">
        <v>0</v>
      </c>
      <c r="J465" s="22">
        <v>0</v>
      </c>
      <c r="K465" s="22">
        <v>0</v>
      </c>
      <c r="L465" s="22">
        <v>0</v>
      </c>
      <c r="M465" s="22">
        <v>0</v>
      </c>
      <c r="N465" s="22">
        <v>0</v>
      </c>
      <c r="O465" s="22">
        <v>0</v>
      </c>
      <c r="P465" s="22">
        <v>0</v>
      </c>
      <c r="Q465" s="22">
        <v>0</v>
      </c>
      <c r="R465" s="22">
        <v>0</v>
      </c>
      <c r="S465" s="22">
        <v>0</v>
      </c>
      <c r="T465" s="22">
        <v>0</v>
      </c>
      <c r="U465" s="22">
        <v>0</v>
      </c>
      <c r="V465" s="22">
        <v>0</v>
      </c>
      <c r="W465" s="22">
        <v>0</v>
      </c>
      <c r="X465" s="22">
        <v>0</v>
      </c>
      <c r="Y465" s="22">
        <v>0</v>
      </c>
      <c r="Z465" s="22">
        <v>0</v>
      </c>
      <c r="AA465" s="22">
        <v>0</v>
      </c>
      <c r="AB465" s="22">
        <v>0</v>
      </c>
      <c r="AC465" s="22">
        <v>0</v>
      </c>
      <c r="AD465" s="22">
        <v>0</v>
      </c>
      <c r="AE465" s="22">
        <v>0</v>
      </c>
      <c r="AF465" s="22">
        <v>0</v>
      </c>
      <c r="AG465" s="22">
        <v>0</v>
      </c>
      <c r="AH465" s="22">
        <v>0</v>
      </c>
      <c r="AI465" s="22">
        <v>0</v>
      </c>
      <c r="AJ465" s="22">
        <v>0</v>
      </c>
      <c r="AK465" s="22">
        <v>0</v>
      </c>
      <c r="AL465" s="22">
        <v>0</v>
      </c>
      <c r="AM465" s="22">
        <v>0</v>
      </c>
      <c r="AN465" s="22">
        <v>0</v>
      </c>
      <c r="AO465" s="22">
        <v>0</v>
      </c>
      <c r="AP465" s="22">
        <v>0</v>
      </c>
      <c r="AQ465" s="22">
        <v>0</v>
      </c>
      <c r="AR465" s="22">
        <v>0</v>
      </c>
      <c r="AS465" s="22">
        <v>0</v>
      </c>
      <c r="AT465" s="22">
        <v>0</v>
      </c>
      <c r="AU465" s="22">
        <v>0</v>
      </c>
      <c r="AV465" s="22">
        <v>0</v>
      </c>
      <c r="AW465" s="22">
        <v>0</v>
      </c>
      <c r="AX465" s="22">
        <v>0</v>
      </c>
      <c r="AY465" s="22">
        <v>0</v>
      </c>
      <c r="AZ465" s="22">
        <v>0</v>
      </c>
      <c r="BA465" s="22">
        <v>0</v>
      </c>
      <c r="BB465" s="22">
        <v>0</v>
      </c>
      <c r="BC465" s="22">
        <v>0</v>
      </c>
      <c r="BD465" s="22">
        <v>0</v>
      </c>
      <c r="BE465" s="22">
        <v>0</v>
      </c>
      <c r="BF465" s="22">
        <v>0</v>
      </c>
      <c r="BG465" s="22">
        <v>0</v>
      </c>
      <c r="BH465" s="22">
        <v>0</v>
      </c>
      <c r="BI465" s="22">
        <v>0</v>
      </c>
      <c r="BJ465" s="22">
        <v>0</v>
      </c>
      <c r="BK465" s="22">
        <v>-212754.14</v>
      </c>
      <c r="BL465" s="22">
        <v>576312.32999999996</v>
      </c>
      <c r="BM465" s="22">
        <v>-94692.38</v>
      </c>
      <c r="BN465" s="22">
        <v>251413.1</v>
      </c>
      <c r="BO465" s="22">
        <v>-169095.81</v>
      </c>
      <c r="BP465" s="22">
        <v>334985.58</v>
      </c>
      <c r="BQ465" s="22">
        <v>78602.64</v>
      </c>
      <c r="BR465" s="22">
        <v>-12213.26</v>
      </c>
      <c r="BS465" s="22">
        <v>283188.83</v>
      </c>
      <c r="BT465" s="22">
        <v>503134.28</v>
      </c>
      <c r="BU465" s="22">
        <v>15826.78</v>
      </c>
      <c r="BV465" s="22">
        <v>115771.94</v>
      </c>
      <c r="BW465" s="22">
        <v>585063.38</v>
      </c>
      <c r="BX465" s="22">
        <v>648638.61</v>
      </c>
      <c r="BY465" s="22">
        <v>-203864.29</v>
      </c>
      <c r="BZ465" s="22">
        <v>-288414.51</v>
      </c>
      <c r="CA465" s="22">
        <v>-28444.16</v>
      </c>
      <c r="CB465" s="22">
        <v>56287.05</v>
      </c>
      <c r="CC465" s="22">
        <v>-368403.88</v>
      </c>
      <c r="CD465" s="22">
        <v>798568.18</v>
      </c>
      <c r="CE465" s="22">
        <v>563248.61</v>
      </c>
      <c r="CF465" s="22">
        <v>227056.56</v>
      </c>
      <c r="CG465" s="22">
        <v>-99450.85</v>
      </c>
      <c r="CH465" s="22">
        <v>785566.25</v>
      </c>
      <c r="CI465" s="22">
        <v>404112.84</v>
      </c>
      <c r="CJ465" s="22">
        <v>-357449.9</v>
      </c>
      <c r="CK465" s="22">
        <v>651005.9</v>
      </c>
      <c r="CL465" s="22">
        <v>514614.5</v>
      </c>
      <c r="CM465" s="22">
        <v>1447339.66</v>
      </c>
      <c r="CN465" s="22">
        <v>820964.85</v>
      </c>
      <c r="CO465" s="22">
        <v>474508.96</v>
      </c>
      <c r="CP465" s="22">
        <v>585503.24</v>
      </c>
      <c r="CQ465" s="22">
        <v>800456.58</v>
      </c>
      <c r="CR465" s="22">
        <v>499073.42</v>
      </c>
      <c r="CS465" s="22">
        <v>354385.03</v>
      </c>
      <c r="CT465" s="22">
        <v>206776.58</v>
      </c>
      <c r="CU465" s="22">
        <v>221048.96999999997</v>
      </c>
      <c r="CV465" s="22">
        <v>484783.12</v>
      </c>
      <c r="CW465" s="22">
        <v>-599324.94999999995</v>
      </c>
      <c r="CX465" s="22">
        <v>293363.02</v>
      </c>
      <c r="CY465" s="22">
        <v>-352858.9</v>
      </c>
      <c r="CZ465" s="22">
        <v>462152.25</v>
      </c>
      <c r="DA465" s="22">
        <v>-616461.64</v>
      </c>
      <c r="DB465" s="22">
        <v>-401791.62</v>
      </c>
      <c r="DC465" s="22">
        <v>-139878.79999999999</v>
      </c>
      <c r="DD465" s="22">
        <v>17806.88</v>
      </c>
      <c r="DE465" s="22">
        <v>-291468.86</v>
      </c>
      <c r="DF465" s="22">
        <v>112160.95</v>
      </c>
      <c r="DG465" s="22">
        <v>285528.83</v>
      </c>
      <c r="DH465" s="22">
        <v>141666.48000000001</v>
      </c>
      <c r="DI465" s="22">
        <v>-526816.99</v>
      </c>
      <c r="DJ465" s="22">
        <v>-205006.48</v>
      </c>
      <c r="DK465" s="22">
        <v>-1714149.13</v>
      </c>
      <c r="DL465" s="22">
        <v>-911037.2</v>
      </c>
      <c r="DM465" s="22">
        <v>-174528.2</v>
      </c>
      <c r="DN465" s="22">
        <v>-657460.30000000005</v>
      </c>
      <c r="DO465" s="22">
        <v>-472079</v>
      </c>
      <c r="DP465" s="22">
        <v>132056.6</v>
      </c>
      <c r="DQ465" s="22">
        <v>299766.53000000003</v>
      </c>
      <c r="DR465" s="22">
        <v>-781039.39</v>
      </c>
      <c r="DS465" s="22">
        <v>-115857.5</v>
      </c>
      <c r="DT465" s="315">
        <f>'FPC Sch 8&amp;24'!C42+'FPC Sch 8&amp;24'!D42</f>
        <v>534083.79999999993</v>
      </c>
      <c r="DU465" s="315">
        <f>'FPC Sch 8&amp;24'!E42</f>
        <v>-272575.76</v>
      </c>
      <c r="DV465" s="315">
        <f>'FPC Sch 8&amp;24'!F42</f>
        <v>-152568.82999999999</v>
      </c>
      <c r="DW465" s="315">
        <f>'FPC Sch 8&amp;24'!G42</f>
        <v>-635521.42000000004</v>
      </c>
      <c r="DX465" s="315">
        <f>'FPC Sch 8&amp;24'!H42</f>
        <v>-88800.09</v>
      </c>
      <c r="DY465" s="315">
        <f>'FPC Sch 8&amp;24'!I42</f>
        <v>291758.62</v>
      </c>
      <c r="DZ465" s="315">
        <f>'FPC Sch 8&amp;24'!J42</f>
        <v>531319.27</v>
      </c>
      <c r="EA465" s="315">
        <f>'FPC Sch 8&amp;24'!K42</f>
        <v>254702.04</v>
      </c>
      <c r="EB465" s="315">
        <f>'FPC Sch 8&amp;24'!L42</f>
        <v>290186.84999999998</v>
      </c>
      <c r="EC465" s="315">
        <f>'FPC Sch 8&amp;24'!M42</f>
        <v>-254019.89</v>
      </c>
      <c r="ED465" s="315">
        <f>'FPC Sch 8&amp;24'!N42</f>
        <v>3249.19</v>
      </c>
      <c r="EE465" s="315">
        <f>'FPC Sch 8&amp;24'!O42</f>
        <v>388763.47</v>
      </c>
      <c r="EF465" s="315">
        <f>'FPC Sch 8&amp;24'!P42</f>
        <v>76017.23</v>
      </c>
      <c r="EG465" s="315">
        <f>'FPC Sch 8&amp;24'!Q42</f>
        <v>395197.94</v>
      </c>
    </row>
    <row r="466" spans="1:139" s="92" customFormat="1" x14ac:dyDescent="0.2">
      <c r="A466" s="90"/>
      <c r="B466" s="90" t="s">
        <v>152</v>
      </c>
      <c r="D466" s="18">
        <f t="shared" ref="D466:AI466" si="2649">SUM(D461:D465)</f>
        <v>0</v>
      </c>
      <c r="E466" s="18">
        <f t="shared" si="2649"/>
        <v>0</v>
      </c>
      <c r="F466" s="18">
        <f t="shared" si="2649"/>
        <v>0</v>
      </c>
      <c r="G466" s="18">
        <f t="shared" si="2649"/>
        <v>0</v>
      </c>
      <c r="H466" s="18">
        <f t="shared" si="2649"/>
        <v>0</v>
      </c>
      <c r="I466" s="18">
        <f t="shared" si="2649"/>
        <v>0</v>
      </c>
      <c r="J466" s="18">
        <f t="shared" si="2649"/>
        <v>0</v>
      </c>
      <c r="K466" s="18">
        <f t="shared" si="2649"/>
        <v>0</v>
      </c>
      <c r="L466" s="18">
        <f t="shared" si="2649"/>
        <v>0</v>
      </c>
      <c r="M466" s="18">
        <f t="shared" si="2649"/>
        <v>0</v>
      </c>
      <c r="N466" s="18">
        <f t="shared" si="2649"/>
        <v>0</v>
      </c>
      <c r="O466" s="18">
        <f t="shared" si="2649"/>
        <v>0</v>
      </c>
      <c r="P466" s="18">
        <f t="shared" si="2649"/>
        <v>0</v>
      </c>
      <c r="Q466" s="18">
        <f t="shared" si="2649"/>
        <v>0</v>
      </c>
      <c r="R466" s="18">
        <f t="shared" si="2649"/>
        <v>0</v>
      </c>
      <c r="S466" s="18">
        <f t="shared" si="2649"/>
        <v>0</v>
      </c>
      <c r="T466" s="18">
        <f t="shared" si="2649"/>
        <v>0</v>
      </c>
      <c r="U466" s="18">
        <f t="shared" si="2649"/>
        <v>0</v>
      </c>
      <c r="V466" s="18">
        <f t="shared" si="2649"/>
        <v>0</v>
      </c>
      <c r="W466" s="18">
        <f t="shared" si="2649"/>
        <v>0</v>
      </c>
      <c r="X466" s="18">
        <f t="shared" si="2649"/>
        <v>0</v>
      </c>
      <c r="Y466" s="18">
        <f t="shared" si="2649"/>
        <v>0</v>
      </c>
      <c r="Z466" s="18">
        <f t="shared" si="2649"/>
        <v>0</v>
      </c>
      <c r="AA466" s="18">
        <f t="shared" si="2649"/>
        <v>0</v>
      </c>
      <c r="AB466" s="18">
        <f t="shared" si="2649"/>
        <v>0</v>
      </c>
      <c r="AC466" s="18">
        <f t="shared" si="2649"/>
        <v>0</v>
      </c>
      <c r="AD466" s="18">
        <f t="shared" si="2649"/>
        <v>0</v>
      </c>
      <c r="AE466" s="18">
        <f t="shared" si="2649"/>
        <v>0</v>
      </c>
      <c r="AF466" s="18">
        <f t="shared" si="2649"/>
        <v>0</v>
      </c>
      <c r="AG466" s="18">
        <f t="shared" si="2649"/>
        <v>0</v>
      </c>
      <c r="AH466" s="18">
        <f t="shared" si="2649"/>
        <v>0</v>
      </c>
      <c r="AI466" s="18">
        <f t="shared" si="2649"/>
        <v>0</v>
      </c>
      <c r="AJ466" s="18">
        <f t="shared" ref="AJ466:BO466" si="2650">SUM(AJ461:AJ465)</f>
        <v>0</v>
      </c>
      <c r="AK466" s="18">
        <f t="shared" si="2650"/>
        <v>0</v>
      </c>
      <c r="AL466" s="18">
        <f t="shared" si="2650"/>
        <v>0</v>
      </c>
      <c r="AM466" s="18">
        <f t="shared" si="2650"/>
        <v>0</v>
      </c>
      <c r="AN466" s="18">
        <f t="shared" si="2650"/>
        <v>0</v>
      </c>
      <c r="AO466" s="18">
        <f t="shared" si="2650"/>
        <v>0</v>
      </c>
      <c r="AP466" s="18">
        <f t="shared" si="2650"/>
        <v>0</v>
      </c>
      <c r="AQ466" s="18">
        <f t="shared" si="2650"/>
        <v>0</v>
      </c>
      <c r="AR466" s="18">
        <f t="shared" si="2650"/>
        <v>0</v>
      </c>
      <c r="AS466" s="18">
        <f t="shared" si="2650"/>
        <v>0</v>
      </c>
      <c r="AT466" s="18">
        <f t="shared" si="2650"/>
        <v>0</v>
      </c>
      <c r="AU466" s="18">
        <f t="shared" si="2650"/>
        <v>0</v>
      </c>
      <c r="AV466" s="18">
        <f t="shared" si="2650"/>
        <v>0</v>
      </c>
      <c r="AW466" s="18">
        <f t="shared" si="2650"/>
        <v>0</v>
      </c>
      <c r="AX466" s="18">
        <f t="shared" si="2650"/>
        <v>0</v>
      </c>
      <c r="AY466" s="18">
        <f t="shared" si="2650"/>
        <v>0</v>
      </c>
      <c r="AZ466" s="18">
        <f t="shared" si="2650"/>
        <v>0</v>
      </c>
      <c r="BA466" s="18">
        <f t="shared" si="2650"/>
        <v>0</v>
      </c>
      <c r="BB466" s="18">
        <f t="shared" si="2650"/>
        <v>0</v>
      </c>
      <c r="BC466" s="18">
        <f t="shared" si="2650"/>
        <v>0</v>
      </c>
      <c r="BD466" s="18">
        <f t="shared" si="2650"/>
        <v>0</v>
      </c>
      <c r="BE466" s="18">
        <f t="shared" si="2650"/>
        <v>0</v>
      </c>
      <c r="BF466" s="18">
        <f t="shared" si="2650"/>
        <v>0</v>
      </c>
      <c r="BG466" s="18">
        <f t="shared" si="2650"/>
        <v>0</v>
      </c>
      <c r="BH466" s="18">
        <f t="shared" si="2650"/>
        <v>0</v>
      </c>
      <c r="BI466" s="18">
        <f t="shared" si="2650"/>
        <v>0</v>
      </c>
      <c r="BJ466" s="18">
        <f t="shared" si="2650"/>
        <v>0</v>
      </c>
      <c r="BK466" s="18">
        <f t="shared" si="2650"/>
        <v>-212754.14</v>
      </c>
      <c r="BL466" s="18">
        <f t="shared" si="2650"/>
        <v>611777.95453979995</v>
      </c>
      <c r="BM466" s="18">
        <f t="shared" si="2650"/>
        <v>-94692.38</v>
      </c>
      <c r="BN466" s="18">
        <f t="shared" si="2650"/>
        <v>251413.1</v>
      </c>
      <c r="BO466" s="18">
        <f t="shared" si="2650"/>
        <v>-169095.81</v>
      </c>
      <c r="BP466" s="18">
        <f t="shared" ref="BP466:DS466" si="2651">SUM(BP461:BP465)</f>
        <v>512274.09546020004</v>
      </c>
      <c r="BQ466" s="18">
        <f t="shared" si="2651"/>
        <v>78602.64</v>
      </c>
      <c r="BR466" s="18">
        <f t="shared" si="2651"/>
        <v>-12213.26</v>
      </c>
      <c r="BS466" s="18">
        <f t="shared" si="2651"/>
        <v>283188.83</v>
      </c>
      <c r="BT466" s="18">
        <f t="shared" si="2651"/>
        <v>503134.28</v>
      </c>
      <c r="BU466" s="18">
        <f t="shared" si="2651"/>
        <v>15826.78</v>
      </c>
      <c r="BV466" s="18">
        <f t="shared" si="2651"/>
        <v>115771.94</v>
      </c>
      <c r="BW466" s="18">
        <f t="shared" si="2651"/>
        <v>585063.38</v>
      </c>
      <c r="BX466" s="18">
        <f t="shared" si="2651"/>
        <v>648638.61</v>
      </c>
      <c r="BY466" s="18">
        <f t="shared" si="2651"/>
        <v>-203864.29</v>
      </c>
      <c r="BZ466" s="18">
        <f t="shared" si="2651"/>
        <v>-288414.51</v>
      </c>
      <c r="CA466" s="18">
        <f t="shared" si="2651"/>
        <v>-28444.16</v>
      </c>
      <c r="CB466" s="18">
        <f t="shared" si="2651"/>
        <v>-2412010.3600000003</v>
      </c>
      <c r="CC466" s="18">
        <f t="shared" si="2651"/>
        <v>-368403.88</v>
      </c>
      <c r="CD466" s="18">
        <f t="shared" si="2651"/>
        <v>798568.18</v>
      </c>
      <c r="CE466" s="18">
        <f t="shared" si="2651"/>
        <v>563248.61</v>
      </c>
      <c r="CF466" s="18">
        <f t="shared" si="2651"/>
        <v>227056.56</v>
      </c>
      <c r="CG466" s="18">
        <f t="shared" si="2651"/>
        <v>-99450.85</v>
      </c>
      <c r="CH466" s="18">
        <f t="shared" si="2651"/>
        <v>785566.25</v>
      </c>
      <c r="CI466" s="18">
        <f t="shared" si="2651"/>
        <v>404112.84</v>
      </c>
      <c r="CJ466" s="18">
        <f t="shared" ref="CJ466:CU466" si="2652">SUM(CJ461:CJ465)</f>
        <v>-357449.9</v>
      </c>
      <c r="CK466" s="18">
        <f t="shared" si="2652"/>
        <v>651005.9</v>
      </c>
      <c r="CL466" s="18">
        <f t="shared" si="2652"/>
        <v>514614.5</v>
      </c>
      <c r="CM466" s="18">
        <f t="shared" si="2652"/>
        <v>1447367</v>
      </c>
      <c r="CN466" s="18">
        <f t="shared" si="2652"/>
        <v>-1673935.5599999991</v>
      </c>
      <c r="CO466" s="18">
        <f t="shared" si="2652"/>
        <v>474508.96</v>
      </c>
      <c r="CP466" s="18">
        <f t="shared" si="2652"/>
        <v>585503.24</v>
      </c>
      <c r="CQ466" s="18">
        <f t="shared" si="2652"/>
        <v>800456.58</v>
      </c>
      <c r="CR466" s="18">
        <f t="shared" si="2652"/>
        <v>499073.42</v>
      </c>
      <c r="CS466" s="18">
        <f t="shared" si="2652"/>
        <v>354385.03</v>
      </c>
      <c r="CT466" s="18">
        <f t="shared" si="2652"/>
        <v>206776.58</v>
      </c>
      <c r="CU466" s="18">
        <f t="shared" si="2652"/>
        <v>221048.96999999997</v>
      </c>
      <c r="CV466" s="18">
        <f t="shared" ref="CV466:DH466" si="2653">SUM(CV461:CV465)</f>
        <v>484783.12</v>
      </c>
      <c r="CW466" s="18">
        <f t="shared" si="2653"/>
        <v>-599324.94999999995</v>
      </c>
      <c r="CX466" s="18">
        <f t="shared" si="2653"/>
        <v>293363.02</v>
      </c>
      <c r="CY466" s="18">
        <f t="shared" si="2653"/>
        <v>-352858.9</v>
      </c>
      <c r="CZ466" s="18">
        <f t="shared" si="2653"/>
        <v>-4061044.8840477346</v>
      </c>
      <c r="DA466" s="18">
        <f t="shared" si="2653"/>
        <v>-616461.64</v>
      </c>
      <c r="DB466" s="18">
        <f t="shared" si="2653"/>
        <v>-401791.62</v>
      </c>
      <c r="DC466" s="18">
        <f t="shared" si="2653"/>
        <v>-139878.79999999999</v>
      </c>
      <c r="DD466" s="18">
        <f t="shared" si="2653"/>
        <v>17806.88</v>
      </c>
      <c r="DE466" s="18">
        <f t="shared" si="2653"/>
        <v>-291468.86</v>
      </c>
      <c r="DF466" s="18">
        <f t="shared" si="2653"/>
        <v>112160.95</v>
      </c>
      <c r="DG466" s="18">
        <f t="shared" si="2653"/>
        <v>285528.83</v>
      </c>
      <c r="DH466" s="18">
        <f t="shared" si="2653"/>
        <v>141666.48000000001</v>
      </c>
      <c r="DI466" s="18">
        <f t="shared" si="2651"/>
        <v>-526816.99</v>
      </c>
      <c r="DJ466" s="18">
        <f t="shared" si="2651"/>
        <v>-205006.48</v>
      </c>
      <c r="DK466" s="18">
        <f t="shared" si="2651"/>
        <v>-1714149.13</v>
      </c>
      <c r="DL466" s="18">
        <f t="shared" si="2651"/>
        <v>-1860105.4759522653</v>
      </c>
      <c r="DM466" s="18">
        <f t="shared" si="2651"/>
        <v>-174528.2</v>
      </c>
      <c r="DN466" s="18">
        <f t="shared" si="2651"/>
        <v>-657460.30000000005</v>
      </c>
      <c r="DO466" s="18">
        <f t="shared" si="2651"/>
        <v>-472079</v>
      </c>
      <c r="DP466" s="18">
        <f t="shared" si="2651"/>
        <v>132056.6</v>
      </c>
      <c r="DQ466" s="18">
        <f t="shared" si="2651"/>
        <v>299766.53000000003</v>
      </c>
      <c r="DR466" s="18">
        <f t="shared" si="2651"/>
        <v>-781039.39</v>
      </c>
      <c r="DS466" s="18">
        <f t="shared" si="2651"/>
        <v>-115857.5</v>
      </c>
      <c r="DT466" s="18">
        <f t="shared" ref="DT466:DW466" si="2654">SUM(DT461:DT465)</f>
        <v>534083.79999999993</v>
      </c>
      <c r="DU466" s="18">
        <f t="shared" si="2654"/>
        <v>-272575.76</v>
      </c>
      <c r="DV466" s="18">
        <f t="shared" si="2654"/>
        <v>-152568.82999999999</v>
      </c>
      <c r="DW466" s="18">
        <f t="shared" si="2654"/>
        <v>-635521.42000000004</v>
      </c>
      <c r="DX466" s="18">
        <f t="shared" ref="DX466:EG466" si="2655">SUM(DX461:DX465)</f>
        <v>4895684.49</v>
      </c>
      <c r="DY466" s="18">
        <f t="shared" si="2655"/>
        <v>291758.62</v>
      </c>
      <c r="DZ466" s="18">
        <f t="shared" si="2655"/>
        <v>531319.27</v>
      </c>
      <c r="EA466" s="18">
        <f t="shared" si="2655"/>
        <v>254702.04</v>
      </c>
      <c r="EB466" s="18">
        <f t="shared" si="2655"/>
        <v>290186.84999999998</v>
      </c>
      <c r="EC466" s="18">
        <f t="shared" si="2655"/>
        <v>-254019.89</v>
      </c>
      <c r="ED466" s="18">
        <f t="shared" si="2655"/>
        <v>3249.19</v>
      </c>
      <c r="EE466" s="18">
        <f t="shared" si="2655"/>
        <v>388763.47</v>
      </c>
      <c r="EF466" s="18">
        <f t="shared" si="2655"/>
        <v>76017.23</v>
      </c>
      <c r="EG466" s="18">
        <f t="shared" si="2655"/>
        <v>395197.94</v>
      </c>
      <c r="EH466" s="18">
        <f t="shared" ref="EH466:EI466" si="2656">SUM(EH461:EH465)</f>
        <v>0</v>
      </c>
      <c r="EI466" s="18">
        <f t="shared" si="2656"/>
        <v>0</v>
      </c>
    </row>
    <row r="467" spans="1:139" s="92" customFormat="1" x14ac:dyDescent="0.2">
      <c r="A467" s="90"/>
      <c r="B467" s="90" t="s">
        <v>153</v>
      </c>
      <c r="D467" s="94">
        <f t="shared" ref="D467:AI467" si="2657">D460+D466</f>
        <v>0</v>
      </c>
      <c r="E467" s="94">
        <f t="shared" si="2657"/>
        <v>0</v>
      </c>
      <c r="F467" s="94">
        <f t="shared" si="2657"/>
        <v>0</v>
      </c>
      <c r="G467" s="94">
        <f t="shared" si="2657"/>
        <v>0</v>
      </c>
      <c r="H467" s="94">
        <f t="shared" si="2657"/>
        <v>0</v>
      </c>
      <c r="I467" s="94">
        <f t="shared" si="2657"/>
        <v>0</v>
      </c>
      <c r="J467" s="94">
        <f t="shared" si="2657"/>
        <v>0</v>
      </c>
      <c r="K467" s="94">
        <f t="shared" si="2657"/>
        <v>0</v>
      </c>
      <c r="L467" s="94">
        <f t="shared" si="2657"/>
        <v>0</v>
      </c>
      <c r="M467" s="94">
        <f t="shared" si="2657"/>
        <v>0</v>
      </c>
      <c r="N467" s="94">
        <f t="shared" si="2657"/>
        <v>0</v>
      </c>
      <c r="O467" s="94">
        <f t="shared" si="2657"/>
        <v>0</v>
      </c>
      <c r="P467" s="94">
        <f t="shared" si="2657"/>
        <v>0</v>
      </c>
      <c r="Q467" s="94">
        <f t="shared" si="2657"/>
        <v>0</v>
      </c>
      <c r="R467" s="94">
        <f t="shared" si="2657"/>
        <v>0</v>
      </c>
      <c r="S467" s="94">
        <f t="shared" si="2657"/>
        <v>0</v>
      </c>
      <c r="T467" s="94">
        <f t="shared" si="2657"/>
        <v>0</v>
      </c>
      <c r="U467" s="94">
        <f t="shared" si="2657"/>
        <v>0</v>
      </c>
      <c r="V467" s="94">
        <f t="shared" si="2657"/>
        <v>0</v>
      </c>
      <c r="W467" s="94">
        <f t="shared" si="2657"/>
        <v>0</v>
      </c>
      <c r="X467" s="94">
        <f t="shared" si="2657"/>
        <v>0</v>
      </c>
      <c r="Y467" s="94">
        <f t="shared" si="2657"/>
        <v>0</v>
      </c>
      <c r="Z467" s="94">
        <f t="shared" si="2657"/>
        <v>0</v>
      </c>
      <c r="AA467" s="94">
        <f t="shared" si="2657"/>
        <v>0</v>
      </c>
      <c r="AB467" s="94">
        <f t="shared" si="2657"/>
        <v>0</v>
      </c>
      <c r="AC467" s="94">
        <f t="shared" si="2657"/>
        <v>0</v>
      </c>
      <c r="AD467" s="94">
        <f t="shared" si="2657"/>
        <v>0</v>
      </c>
      <c r="AE467" s="94">
        <f t="shared" si="2657"/>
        <v>0</v>
      </c>
      <c r="AF467" s="94">
        <f t="shared" si="2657"/>
        <v>0</v>
      </c>
      <c r="AG467" s="94">
        <f t="shared" si="2657"/>
        <v>0</v>
      </c>
      <c r="AH467" s="94">
        <f t="shared" si="2657"/>
        <v>0</v>
      </c>
      <c r="AI467" s="94">
        <f t="shared" si="2657"/>
        <v>0</v>
      </c>
      <c r="AJ467" s="94">
        <f t="shared" ref="AJ467:BO467" si="2658">AJ460+AJ466</f>
        <v>0</v>
      </c>
      <c r="AK467" s="94">
        <f t="shared" si="2658"/>
        <v>0</v>
      </c>
      <c r="AL467" s="94">
        <f t="shared" si="2658"/>
        <v>0</v>
      </c>
      <c r="AM467" s="94">
        <f t="shared" si="2658"/>
        <v>0</v>
      </c>
      <c r="AN467" s="94">
        <f t="shared" si="2658"/>
        <v>0</v>
      </c>
      <c r="AO467" s="94">
        <f t="shared" si="2658"/>
        <v>0</v>
      </c>
      <c r="AP467" s="94">
        <f t="shared" si="2658"/>
        <v>0</v>
      </c>
      <c r="AQ467" s="94">
        <f t="shared" si="2658"/>
        <v>0</v>
      </c>
      <c r="AR467" s="94">
        <f t="shared" si="2658"/>
        <v>0</v>
      </c>
      <c r="AS467" s="94">
        <f t="shared" si="2658"/>
        <v>0</v>
      </c>
      <c r="AT467" s="94">
        <f t="shared" si="2658"/>
        <v>0</v>
      </c>
      <c r="AU467" s="94">
        <f t="shared" si="2658"/>
        <v>0</v>
      </c>
      <c r="AV467" s="94">
        <f t="shared" si="2658"/>
        <v>0</v>
      </c>
      <c r="AW467" s="94">
        <f t="shared" si="2658"/>
        <v>0</v>
      </c>
      <c r="AX467" s="94">
        <f t="shared" si="2658"/>
        <v>0</v>
      </c>
      <c r="AY467" s="94">
        <f t="shared" si="2658"/>
        <v>0</v>
      </c>
      <c r="AZ467" s="94">
        <f t="shared" si="2658"/>
        <v>0</v>
      </c>
      <c r="BA467" s="94">
        <f t="shared" si="2658"/>
        <v>0</v>
      </c>
      <c r="BB467" s="94">
        <f t="shared" si="2658"/>
        <v>0</v>
      </c>
      <c r="BC467" s="94">
        <f t="shared" si="2658"/>
        <v>0</v>
      </c>
      <c r="BD467" s="94">
        <f t="shared" si="2658"/>
        <v>0</v>
      </c>
      <c r="BE467" s="94">
        <f t="shared" si="2658"/>
        <v>0</v>
      </c>
      <c r="BF467" s="94">
        <f t="shared" si="2658"/>
        <v>0</v>
      </c>
      <c r="BG467" s="94">
        <f t="shared" si="2658"/>
        <v>0</v>
      </c>
      <c r="BH467" s="94">
        <f t="shared" si="2658"/>
        <v>0</v>
      </c>
      <c r="BI467" s="94">
        <f t="shared" si="2658"/>
        <v>0</v>
      </c>
      <c r="BJ467" s="94">
        <f t="shared" si="2658"/>
        <v>0</v>
      </c>
      <c r="BK467" s="94">
        <f t="shared" si="2658"/>
        <v>-212754.14</v>
      </c>
      <c r="BL467" s="94">
        <f t="shared" si="2658"/>
        <v>399023.81453979993</v>
      </c>
      <c r="BM467" s="94">
        <f t="shared" si="2658"/>
        <v>304331.43453979993</v>
      </c>
      <c r="BN467" s="94">
        <f t="shared" si="2658"/>
        <v>555744.5345397999</v>
      </c>
      <c r="BO467" s="94">
        <f t="shared" si="2658"/>
        <v>386648.72453979991</v>
      </c>
      <c r="BP467" s="94">
        <f t="shared" ref="BP467:DS467" si="2659">BP460+BP466</f>
        <v>898922.82</v>
      </c>
      <c r="BQ467" s="94">
        <f t="shared" si="2659"/>
        <v>977525.46</v>
      </c>
      <c r="BR467" s="94">
        <f t="shared" si="2659"/>
        <v>965312.2</v>
      </c>
      <c r="BS467" s="94">
        <f t="shared" si="2659"/>
        <v>1248501.03</v>
      </c>
      <c r="BT467" s="94">
        <f t="shared" si="2659"/>
        <v>1751635.31</v>
      </c>
      <c r="BU467" s="94">
        <f t="shared" si="2659"/>
        <v>1767462.09</v>
      </c>
      <c r="BV467" s="94">
        <f t="shared" si="2659"/>
        <v>1883234.03</v>
      </c>
      <c r="BW467" s="94">
        <f t="shared" si="2659"/>
        <v>2468297.41</v>
      </c>
      <c r="BX467" s="94">
        <f t="shared" si="2659"/>
        <v>3116936.02</v>
      </c>
      <c r="BY467" s="94">
        <f t="shared" si="2659"/>
        <v>2913071.73</v>
      </c>
      <c r="BZ467" s="94">
        <f t="shared" si="2659"/>
        <v>2624657.2199999997</v>
      </c>
      <c r="CA467" s="94">
        <f t="shared" si="2659"/>
        <v>2596213.0599999996</v>
      </c>
      <c r="CB467" s="94">
        <f t="shared" si="2659"/>
        <v>184202.69999999925</v>
      </c>
      <c r="CC467" s="94">
        <f t="shared" si="2659"/>
        <v>-184201.18000000075</v>
      </c>
      <c r="CD467" s="94">
        <f t="shared" si="2659"/>
        <v>614366.9999999993</v>
      </c>
      <c r="CE467" s="94">
        <f t="shared" si="2659"/>
        <v>1177615.6099999994</v>
      </c>
      <c r="CF467" s="94">
        <f t="shared" si="2659"/>
        <v>1404672.1699999995</v>
      </c>
      <c r="CG467" s="94">
        <f t="shared" si="2659"/>
        <v>1305221.3199999994</v>
      </c>
      <c r="CH467" s="94">
        <f t="shared" si="2659"/>
        <v>2090787.5699999994</v>
      </c>
      <c r="CI467" s="94">
        <f t="shared" si="2659"/>
        <v>2494900.4099999992</v>
      </c>
      <c r="CJ467" s="94">
        <f t="shared" ref="CJ467:CU467" si="2660">CJ460+CJ466</f>
        <v>2137450.5099999993</v>
      </c>
      <c r="CK467" s="94">
        <f t="shared" si="2660"/>
        <v>2788456.4099999992</v>
      </c>
      <c r="CL467" s="94">
        <f t="shared" si="2660"/>
        <v>3303070.9099999992</v>
      </c>
      <c r="CM467" s="94">
        <f t="shared" si="2660"/>
        <v>4750437.9099999992</v>
      </c>
      <c r="CN467" s="94">
        <f t="shared" si="2660"/>
        <v>3076502.35</v>
      </c>
      <c r="CO467" s="94">
        <f t="shared" si="2660"/>
        <v>3551011.31</v>
      </c>
      <c r="CP467" s="94">
        <f t="shared" si="2660"/>
        <v>4136514.55</v>
      </c>
      <c r="CQ467" s="94">
        <f t="shared" si="2660"/>
        <v>4936971.13</v>
      </c>
      <c r="CR467" s="94">
        <f t="shared" si="2660"/>
        <v>5436044.5499999998</v>
      </c>
      <c r="CS467" s="94">
        <f t="shared" si="2660"/>
        <v>5790429.5800000001</v>
      </c>
      <c r="CT467" s="94">
        <f t="shared" si="2660"/>
        <v>5997206.1600000001</v>
      </c>
      <c r="CU467" s="94">
        <f t="shared" si="2660"/>
        <v>6218255.1299999999</v>
      </c>
      <c r="CV467" s="94">
        <f t="shared" ref="CV467:DH467" si="2661">CV460+CV466</f>
        <v>6703038.25</v>
      </c>
      <c r="CW467" s="94">
        <f t="shared" si="2661"/>
        <v>6103713.2999999998</v>
      </c>
      <c r="CX467" s="94">
        <f t="shared" si="2661"/>
        <v>6397076.3200000003</v>
      </c>
      <c r="CY467" s="94">
        <f t="shared" si="2661"/>
        <v>6044217.4199999999</v>
      </c>
      <c r="CZ467" s="94">
        <f t="shared" si="2661"/>
        <v>1983172.5359522654</v>
      </c>
      <c r="DA467" s="94">
        <f t="shared" si="2661"/>
        <v>1366710.8959522652</v>
      </c>
      <c r="DB467" s="94">
        <f t="shared" si="2661"/>
        <v>964919.27595226525</v>
      </c>
      <c r="DC467" s="94">
        <f t="shared" si="2661"/>
        <v>825040.47595226532</v>
      </c>
      <c r="DD467" s="94">
        <f t="shared" si="2661"/>
        <v>842847.35595226532</v>
      </c>
      <c r="DE467" s="94">
        <f t="shared" si="2661"/>
        <v>551378.49595226534</v>
      </c>
      <c r="DF467" s="94">
        <f t="shared" si="2661"/>
        <v>663539.44595226529</v>
      </c>
      <c r="DG467" s="94">
        <f t="shared" si="2661"/>
        <v>949068.27595226537</v>
      </c>
      <c r="DH467" s="94">
        <f t="shared" si="2661"/>
        <v>1090734.7559522653</v>
      </c>
      <c r="DI467" s="94">
        <f t="shared" si="2659"/>
        <v>563917.76595226536</v>
      </c>
      <c r="DJ467" s="94">
        <f t="shared" si="2659"/>
        <v>358911.28595226537</v>
      </c>
      <c r="DK467" s="94">
        <f t="shared" si="2659"/>
        <v>-1355237.8440477345</v>
      </c>
      <c r="DL467" s="94">
        <f t="shared" si="2659"/>
        <v>-3215343.32</v>
      </c>
      <c r="DM467" s="94">
        <f t="shared" si="2659"/>
        <v>-3389871.52</v>
      </c>
      <c r="DN467" s="94">
        <f t="shared" si="2659"/>
        <v>-4047331.8200000003</v>
      </c>
      <c r="DO467" s="94">
        <f t="shared" si="2659"/>
        <v>-4519410.82</v>
      </c>
      <c r="DP467" s="94">
        <f t="shared" si="2659"/>
        <v>-4387354.2200000007</v>
      </c>
      <c r="DQ467" s="94">
        <f t="shared" si="2659"/>
        <v>-4087587.6900000004</v>
      </c>
      <c r="DR467" s="94">
        <f t="shared" si="2659"/>
        <v>-4868627.08</v>
      </c>
      <c r="DS467" s="94">
        <f t="shared" si="2659"/>
        <v>-4984484.58</v>
      </c>
      <c r="DT467" s="94">
        <f t="shared" ref="DT467:DW467" si="2662">DT460+DT466</f>
        <v>-4450400.78</v>
      </c>
      <c r="DU467" s="94">
        <f t="shared" si="2662"/>
        <v>-4722976.54</v>
      </c>
      <c r="DV467" s="94">
        <f t="shared" si="2662"/>
        <v>-4875545.37</v>
      </c>
      <c r="DW467" s="94">
        <f t="shared" si="2662"/>
        <v>-5511066.79</v>
      </c>
      <c r="DX467" s="94">
        <f t="shared" ref="DX467:EG467" si="2663">DX460+DX466</f>
        <v>-615382.29999999981</v>
      </c>
      <c r="DY467" s="94">
        <f t="shared" si="2663"/>
        <v>-323623.67999999982</v>
      </c>
      <c r="DZ467" s="94">
        <f t="shared" si="2663"/>
        <v>207695.5900000002</v>
      </c>
      <c r="EA467" s="94">
        <f t="shared" si="2663"/>
        <v>462397.63000000024</v>
      </c>
      <c r="EB467" s="94">
        <f t="shared" si="2663"/>
        <v>752584.48000000021</v>
      </c>
      <c r="EC467" s="94">
        <f t="shared" si="2663"/>
        <v>498564.5900000002</v>
      </c>
      <c r="ED467" s="94">
        <f t="shared" si="2663"/>
        <v>501813.7800000002</v>
      </c>
      <c r="EE467" s="94">
        <f t="shared" si="2663"/>
        <v>890577.25000000023</v>
      </c>
      <c r="EF467" s="94">
        <f t="shared" si="2663"/>
        <v>966594.48000000021</v>
      </c>
      <c r="EG467" s="94">
        <f t="shared" si="2663"/>
        <v>1361792.4200000002</v>
      </c>
      <c r="EH467" s="94">
        <f t="shared" ref="EH467:EI467" si="2664">EH460+EH466</f>
        <v>1361792.4200000002</v>
      </c>
      <c r="EI467" s="94">
        <f t="shared" si="2664"/>
        <v>1361792.4200000002</v>
      </c>
    </row>
    <row r="468" spans="1:139" s="92" customFormat="1" x14ac:dyDescent="0.2">
      <c r="A468" s="90"/>
      <c r="B468" s="90"/>
      <c r="D468" s="91"/>
      <c r="E468" s="91"/>
      <c r="F468" s="91"/>
      <c r="G468" s="91"/>
      <c r="H468" s="91"/>
      <c r="I468" s="91"/>
      <c r="J468" s="91"/>
      <c r="K468" s="91"/>
      <c r="L468" s="91"/>
      <c r="M468" s="91"/>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91"/>
      <c r="AN468" s="91"/>
      <c r="AO468" s="91"/>
      <c r="AP468" s="91"/>
      <c r="AQ468" s="91"/>
      <c r="AR468" s="91"/>
      <c r="AS468" s="91"/>
      <c r="AT468" s="91"/>
      <c r="AU468" s="91"/>
      <c r="AV468" s="91"/>
      <c r="AW468" s="91"/>
      <c r="AX468" s="91"/>
      <c r="AY468" s="91"/>
      <c r="AZ468" s="91"/>
      <c r="BA468" s="91"/>
      <c r="BB468" s="91"/>
      <c r="BC468" s="91"/>
      <c r="BD468" s="91"/>
      <c r="BE468" s="91"/>
      <c r="BF468" s="91"/>
      <c r="BG468" s="91"/>
      <c r="BH468" s="91"/>
      <c r="BI468" s="91"/>
      <c r="BJ468" s="91"/>
      <c r="BK468" s="91"/>
      <c r="BL468" s="91"/>
      <c r="BM468" s="91"/>
      <c r="BN468" s="91"/>
      <c r="BO468" s="91"/>
      <c r="BP468" s="91"/>
      <c r="BQ468" s="91"/>
      <c r="BR468" s="91"/>
      <c r="BS468" s="91"/>
      <c r="BT468" s="91"/>
      <c r="BU468" s="91"/>
      <c r="BV468" s="91"/>
      <c r="BW468" s="91"/>
      <c r="BX468" s="91"/>
      <c r="BY468" s="91"/>
      <c r="BZ468" s="91"/>
      <c r="CA468" s="91"/>
      <c r="CB468" s="91"/>
      <c r="CC468" s="91"/>
      <c r="CD468" s="91"/>
      <c r="CE468" s="91"/>
      <c r="CF468" s="91"/>
      <c r="CG468" s="91"/>
      <c r="CH468" s="91"/>
      <c r="CI468" s="91"/>
      <c r="CJ468" s="91"/>
      <c r="CK468" s="91"/>
      <c r="CL468" s="91"/>
      <c r="CM468" s="91"/>
      <c r="CN468" s="91"/>
      <c r="CO468" s="91"/>
      <c r="CP468" s="91"/>
      <c r="CQ468" s="91"/>
      <c r="CR468" s="91"/>
      <c r="CS468" s="91"/>
      <c r="CT468" s="91"/>
      <c r="CU468" s="91"/>
      <c r="CV468" s="91"/>
      <c r="CW468" s="91"/>
      <c r="CX468" s="91"/>
      <c r="CY468" s="91"/>
      <c r="CZ468" s="91"/>
      <c r="DA468" s="91"/>
      <c r="DB468" s="91"/>
      <c r="DC468" s="91"/>
      <c r="DD468" s="91"/>
      <c r="DE468" s="91"/>
      <c r="DF468" s="91"/>
      <c r="DG468" s="91"/>
      <c r="DH468" s="91"/>
      <c r="DI468" s="91"/>
      <c r="DJ468" s="91"/>
      <c r="DK468" s="91"/>
      <c r="DL468" s="91"/>
      <c r="DM468" s="91"/>
      <c r="DN468" s="91"/>
      <c r="DO468" s="91"/>
      <c r="DP468" s="91"/>
      <c r="DQ468" s="91"/>
      <c r="DR468" s="91"/>
      <c r="DS468" s="91"/>
      <c r="DT468" s="91"/>
      <c r="DU468" s="91"/>
      <c r="DV468" s="91"/>
      <c r="DW468" s="91"/>
      <c r="DX468" s="91"/>
      <c r="DY468" s="91"/>
      <c r="DZ468" s="91"/>
      <c r="EA468" s="91"/>
      <c r="EB468" s="91"/>
      <c r="EC468" s="91"/>
      <c r="ED468" s="91"/>
      <c r="EE468" s="91"/>
      <c r="EF468" s="91"/>
      <c r="EG468" s="91"/>
      <c r="EH468" s="91"/>
      <c r="EI468" s="91"/>
    </row>
    <row r="469" spans="1:139" ht="10.5" x14ac:dyDescent="0.25">
      <c r="A469" s="89" t="s">
        <v>165</v>
      </c>
      <c r="C469" s="91">
        <v>18237241</v>
      </c>
      <c r="D469" s="90"/>
      <c r="E469" s="90"/>
      <c r="F469" s="90"/>
      <c r="G469" s="90"/>
      <c r="H469" s="90"/>
      <c r="I469" s="90"/>
      <c r="J469" s="90"/>
      <c r="K469" s="90"/>
      <c r="L469" s="90"/>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c r="AX469" s="90"/>
      <c r="AY469" s="90"/>
      <c r="AZ469" s="90"/>
      <c r="BA469" s="90"/>
      <c r="BB469" s="90"/>
      <c r="BC469" s="90"/>
      <c r="BD469" s="90"/>
      <c r="BE469" s="90"/>
      <c r="BF469" s="90"/>
      <c r="BG469" s="90"/>
      <c r="BH469" s="90"/>
      <c r="BI469" s="90"/>
      <c r="BJ469" s="90"/>
      <c r="BK469" s="90"/>
      <c r="BL469" s="90"/>
      <c r="BM469" s="90"/>
      <c r="BN469" s="90"/>
      <c r="BO469" s="90"/>
      <c r="BP469" s="90"/>
      <c r="BQ469" s="90"/>
      <c r="BR469" s="90"/>
      <c r="BS469" s="90"/>
      <c r="BT469" s="90"/>
      <c r="BU469" s="90"/>
      <c r="BV469" s="90"/>
      <c r="BW469" s="90"/>
      <c r="BX469" s="90"/>
      <c r="BY469" s="90"/>
      <c r="BZ469" s="90"/>
      <c r="CA469" s="90"/>
      <c r="CB469" s="90"/>
      <c r="CC469" s="90"/>
      <c r="CD469" s="90"/>
      <c r="CE469" s="90"/>
      <c r="CF469" s="90"/>
      <c r="CG469" s="90"/>
      <c r="DV469" s="92"/>
      <c r="DW469" s="92"/>
      <c r="DX469" s="92"/>
      <c r="DY469" s="92"/>
      <c r="DZ469" s="92"/>
      <c r="EA469" s="92"/>
      <c r="EB469" s="92"/>
      <c r="EC469" s="92"/>
      <c r="ED469" s="92"/>
      <c r="EE469" s="92"/>
      <c r="EF469" s="92"/>
      <c r="EG469" s="92"/>
      <c r="EH469" s="92"/>
      <c r="EI469" s="92"/>
    </row>
    <row r="470" spans="1:139" x14ac:dyDescent="0.2">
      <c r="B470" s="90" t="s">
        <v>149</v>
      </c>
      <c r="C470" s="91">
        <v>25400641</v>
      </c>
      <c r="D470" s="94">
        <f t="shared" ref="D470:AI470" si="2665">C477</f>
        <v>0</v>
      </c>
      <c r="E470" s="94">
        <f t="shared" si="2665"/>
        <v>0</v>
      </c>
      <c r="F470" s="94">
        <f t="shared" si="2665"/>
        <v>0</v>
      </c>
      <c r="G470" s="94">
        <f t="shared" si="2665"/>
        <v>0</v>
      </c>
      <c r="H470" s="94">
        <f t="shared" si="2665"/>
        <v>0</v>
      </c>
      <c r="I470" s="94">
        <f t="shared" si="2665"/>
        <v>0</v>
      </c>
      <c r="J470" s="94">
        <f t="shared" si="2665"/>
        <v>0</v>
      </c>
      <c r="K470" s="94">
        <f t="shared" si="2665"/>
        <v>0</v>
      </c>
      <c r="L470" s="94">
        <f t="shared" si="2665"/>
        <v>0</v>
      </c>
      <c r="M470" s="94">
        <f t="shared" si="2665"/>
        <v>0</v>
      </c>
      <c r="N470" s="94">
        <f t="shared" si="2665"/>
        <v>0</v>
      </c>
      <c r="O470" s="94">
        <f t="shared" si="2665"/>
        <v>0</v>
      </c>
      <c r="P470" s="94">
        <f t="shared" si="2665"/>
        <v>0</v>
      </c>
      <c r="Q470" s="94">
        <f t="shared" si="2665"/>
        <v>0</v>
      </c>
      <c r="R470" s="94">
        <f t="shared" si="2665"/>
        <v>0</v>
      </c>
      <c r="S470" s="94">
        <f t="shared" si="2665"/>
        <v>0</v>
      </c>
      <c r="T470" s="94">
        <f t="shared" si="2665"/>
        <v>0</v>
      </c>
      <c r="U470" s="94">
        <f t="shared" si="2665"/>
        <v>0</v>
      </c>
      <c r="V470" s="94">
        <f t="shared" si="2665"/>
        <v>0</v>
      </c>
      <c r="W470" s="94">
        <f t="shared" si="2665"/>
        <v>0</v>
      </c>
      <c r="X470" s="94">
        <f t="shared" si="2665"/>
        <v>0</v>
      </c>
      <c r="Y470" s="94">
        <f t="shared" si="2665"/>
        <v>0</v>
      </c>
      <c r="Z470" s="94">
        <f t="shared" si="2665"/>
        <v>0</v>
      </c>
      <c r="AA470" s="94">
        <f t="shared" si="2665"/>
        <v>0</v>
      </c>
      <c r="AB470" s="94">
        <f t="shared" si="2665"/>
        <v>0</v>
      </c>
      <c r="AC470" s="94">
        <f t="shared" si="2665"/>
        <v>0</v>
      </c>
      <c r="AD470" s="94">
        <f t="shared" si="2665"/>
        <v>0</v>
      </c>
      <c r="AE470" s="94">
        <f t="shared" si="2665"/>
        <v>0</v>
      </c>
      <c r="AF470" s="94">
        <f t="shared" si="2665"/>
        <v>0</v>
      </c>
      <c r="AG470" s="94">
        <f t="shared" si="2665"/>
        <v>0</v>
      </c>
      <c r="AH470" s="94">
        <f t="shared" si="2665"/>
        <v>0</v>
      </c>
      <c r="AI470" s="94">
        <f t="shared" si="2665"/>
        <v>0</v>
      </c>
      <c r="AJ470" s="94">
        <f t="shared" ref="AJ470:BO470" si="2666">AI477</f>
        <v>0</v>
      </c>
      <c r="AK470" s="94">
        <f t="shared" si="2666"/>
        <v>0</v>
      </c>
      <c r="AL470" s="94">
        <f t="shared" si="2666"/>
        <v>0</v>
      </c>
      <c r="AM470" s="94">
        <f t="shared" si="2666"/>
        <v>0</v>
      </c>
      <c r="AN470" s="94">
        <f t="shared" si="2666"/>
        <v>0</v>
      </c>
      <c r="AO470" s="94">
        <f t="shared" si="2666"/>
        <v>0</v>
      </c>
      <c r="AP470" s="94">
        <f t="shared" si="2666"/>
        <v>0</v>
      </c>
      <c r="AQ470" s="94">
        <f t="shared" si="2666"/>
        <v>0</v>
      </c>
      <c r="AR470" s="94">
        <f t="shared" si="2666"/>
        <v>0</v>
      </c>
      <c r="AS470" s="94">
        <f t="shared" si="2666"/>
        <v>0</v>
      </c>
      <c r="AT470" s="94">
        <f t="shared" si="2666"/>
        <v>0</v>
      </c>
      <c r="AU470" s="94">
        <f t="shared" si="2666"/>
        <v>0</v>
      </c>
      <c r="AV470" s="94">
        <f t="shared" si="2666"/>
        <v>0</v>
      </c>
      <c r="AW470" s="94">
        <f t="shared" si="2666"/>
        <v>0</v>
      </c>
      <c r="AX470" s="94">
        <f t="shared" si="2666"/>
        <v>0</v>
      </c>
      <c r="AY470" s="94">
        <f t="shared" si="2666"/>
        <v>0</v>
      </c>
      <c r="AZ470" s="94">
        <f t="shared" si="2666"/>
        <v>0</v>
      </c>
      <c r="BA470" s="94">
        <f t="shared" si="2666"/>
        <v>0</v>
      </c>
      <c r="BB470" s="94">
        <f t="shared" si="2666"/>
        <v>0</v>
      </c>
      <c r="BC470" s="94">
        <f t="shared" si="2666"/>
        <v>0</v>
      </c>
      <c r="BD470" s="94">
        <f t="shared" si="2666"/>
        <v>0</v>
      </c>
      <c r="BE470" s="94">
        <f t="shared" si="2666"/>
        <v>0</v>
      </c>
      <c r="BF470" s="94">
        <f t="shared" si="2666"/>
        <v>0</v>
      </c>
      <c r="BG470" s="94">
        <f t="shared" si="2666"/>
        <v>0</v>
      </c>
      <c r="BH470" s="94">
        <f t="shared" si="2666"/>
        <v>0</v>
      </c>
      <c r="BI470" s="94">
        <f t="shared" si="2666"/>
        <v>0</v>
      </c>
      <c r="BJ470" s="94">
        <f t="shared" si="2666"/>
        <v>0</v>
      </c>
      <c r="BK470" s="94">
        <f t="shared" si="2666"/>
        <v>0</v>
      </c>
      <c r="BL470" s="94">
        <f t="shared" si="2666"/>
        <v>-35937.72</v>
      </c>
      <c r="BM470" s="94">
        <f t="shared" si="2666"/>
        <v>-240266.59207911001</v>
      </c>
      <c r="BN470" s="94">
        <f t="shared" si="2666"/>
        <v>-778802.92207910994</v>
      </c>
      <c r="BO470" s="94">
        <f t="shared" si="2666"/>
        <v>-995827.12207911001</v>
      </c>
      <c r="BP470" s="94">
        <f t="shared" ref="BP470:DW470" si="2667">BO477</f>
        <v>-1915059.41207911</v>
      </c>
      <c r="BQ470" s="94">
        <f t="shared" si="2667"/>
        <v>-2600165.56</v>
      </c>
      <c r="BR470" s="94">
        <f t="shared" si="2667"/>
        <v>-2530288.48</v>
      </c>
      <c r="BS470" s="94">
        <f t="shared" si="2667"/>
        <v>-3193429.84</v>
      </c>
      <c r="BT470" s="94">
        <f t="shared" si="2667"/>
        <v>-3757773.8899999997</v>
      </c>
      <c r="BU470" s="94">
        <f t="shared" si="2667"/>
        <v>-3240515.3999999994</v>
      </c>
      <c r="BV470" s="94">
        <f t="shared" si="2667"/>
        <v>-3521357.3699999992</v>
      </c>
      <c r="BW470" s="94">
        <f t="shared" si="2667"/>
        <v>-3733056.0899999994</v>
      </c>
      <c r="BX470" s="94">
        <f t="shared" si="2667"/>
        <v>-3615896.9699999993</v>
      </c>
      <c r="BY470" s="94">
        <f t="shared" si="2667"/>
        <v>-3953367.2999999993</v>
      </c>
      <c r="BZ470" s="94">
        <f t="shared" si="2667"/>
        <v>-4706935.209999999</v>
      </c>
      <c r="CA470" s="94">
        <f t="shared" si="2667"/>
        <v>-4244417.7199999988</v>
      </c>
      <c r="CB470" s="94">
        <f t="shared" si="2667"/>
        <v>-4323102.9799999986</v>
      </c>
      <c r="CC470" s="94">
        <f t="shared" si="2667"/>
        <v>-351211.43999999948</v>
      </c>
      <c r="CD470" s="94">
        <f t="shared" si="2667"/>
        <v>-263504.09999999951</v>
      </c>
      <c r="CE470" s="94">
        <f t="shared" si="2667"/>
        <v>-549950.82999999949</v>
      </c>
      <c r="CF470" s="94">
        <f t="shared" si="2667"/>
        <v>-1164007.3299999996</v>
      </c>
      <c r="CG470" s="94">
        <f t="shared" si="2667"/>
        <v>-1556156.2099999995</v>
      </c>
      <c r="CH470" s="94">
        <f t="shared" si="2667"/>
        <v>-778853.99999999953</v>
      </c>
      <c r="CI470" s="94">
        <f t="shared" si="2667"/>
        <v>-483665.68999999954</v>
      </c>
      <c r="CJ470" s="94">
        <f t="shared" ref="CJ470" si="2668">CI477</f>
        <v>-1784860.1499999994</v>
      </c>
      <c r="CK470" s="94">
        <f t="shared" ref="CK470" si="2669">CJ477</f>
        <v>-962364.15999999945</v>
      </c>
      <c r="CL470" s="94">
        <f t="shared" ref="CL470" si="2670">CK477</f>
        <v>-1024954.2699999994</v>
      </c>
      <c r="CM470" s="94">
        <f t="shared" ref="CM470" si="2671">CL477</f>
        <v>-300816.62999999942</v>
      </c>
      <c r="CN470" s="94">
        <f t="shared" ref="CN470" si="2672">CM477</f>
        <v>1238369.3500000006</v>
      </c>
      <c r="CO470" s="94">
        <f t="shared" ref="CO470" si="2673">CN477</f>
        <v>4382889.78</v>
      </c>
      <c r="CP470" s="94">
        <f t="shared" ref="CP470" si="2674">CO477</f>
        <v>5303508.6400000006</v>
      </c>
      <c r="CQ470" s="94">
        <f t="shared" ref="CQ470" si="2675">CP477</f>
        <v>5596799.6600000001</v>
      </c>
      <c r="CR470" s="94">
        <f t="shared" ref="CR470" si="2676">CQ477</f>
        <v>6312121.1799999997</v>
      </c>
      <c r="CS470" s="94">
        <f t="shared" ref="CS470" si="2677">CR477</f>
        <v>6653752.8499999996</v>
      </c>
      <c r="CT470" s="94">
        <f t="shared" ref="CT470" si="2678">CS477</f>
        <v>6990921.79</v>
      </c>
      <c r="CU470" s="94">
        <f t="shared" ref="CU470" si="2679">CT477</f>
        <v>7334556.6699999999</v>
      </c>
      <c r="CV470" s="94">
        <f t="shared" ref="CV470" si="2680">CU477</f>
        <v>7746045.2999999998</v>
      </c>
      <c r="CW470" s="94">
        <f t="shared" ref="CW470" si="2681">CV477</f>
        <v>8323813.9199999999</v>
      </c>
      <c r="CX470" s="94">
        <f t="shared" ref="CX470" si="2682">CW477</f>
        <v>8468076.6600000001</v>
      </c>
      <c r="CY470" s="94">
        <f t="shared" ref="CY470" si="2683">CX477</f>
        <v>8514089.3599999994</v>
      </c>
      <c r="CZ470" s="94">
        <f t="shared" ref="CZ470" si="2684">CY477</f>
        <v>8949982.1799999997</v>
      </c>
      <c r="DA470" s="94">
        <f t="shared" ref="DA470" si="2685">CZ477</f>
        <v>7180499.9434607187</v>
      </c>
      <c r="DB470" s="94">
        <f t="shared" ref="DB470" si="2686">DA477</f>
        <v>6264375.6434607189</v>
      </c>
      <c r="DC470" s="94">
        <f t="shared" ref="DC470" si="2687">DB477</f>
        <v>6784827.8334607193</v>
      </c>
      <c r="DD470" s="94">
        <f t="shared" ref="DD470" si="2688">DC477</f>
        <v>7633874.5534607191</v>
      </c>
      <c r="DE470" s="94">
        <f t="shared" ref="DE470" si="2689">DD477</f>
        <v>7940714.8734607194</v>
      </c>
      <c r="DF470" s="94">
        <f t="shared" ref="DF470" si="2690">DE477</f>
        <v>7114909.9034607196</v>
      </c>
      <c r="DG470" s="94">
        <f t="shared" ref="DG470" si="2691">DF477</f>
        <v>7443284.0734607195</v>
      </c>
      <c r="DH470" s="94">
        <f t="shared" ref="DH470" si="2692">DG477</f>
        <v>8738277.0534607191</v>
      </c>
      <c r="DI470" s="94">
        <f t="shared" ref="DI470" si="2693">DH477</f>
        <v>7374639.7834607195</v>
      </c>
      <c r="DJ470" s="94">
        <f t="shared" si="2667"/>
        <v>7768478.9634607192</v>
      </c>
      <c r="DK470" s="94">
        <f t="shared" si="2667"/>
        <v>8025379.4134607194</v>
      </c>
      <c r="DL470" s="94">
        <f t="shared" si="2667"/>
        <v>6717259.2734607197</v>
      </c>
      <c r="DM470" s="94">
        <f t="shared" si="2667"/>
        <v>-438951.95580313168</v>
      </c>
      <c r="DN470" s="94">
        <f t="shared" si="2667"/>
        <v>-1354901.6758031317</v>
      </c>
      <c r="DO470" s="94">
        <f t="shared" si="2667"/>
        <v>-1099906.6258031316</v>
      </c>
      <c r="DP470" s="94">
        <f t="shared" si="2667"/>
        <v>-715726.03580313153</v>
      </c>
      <c r="DQ470" s="94">
        <f t="shared" si="2667"/>
        <v>-366938.66580313153</v>
      </c>
      <c r="DR470" s="94">
        <f t="shared" si="2667"/>
        <v>-1065539.4658031315</v>
      </c>
      <c r="DS470" s="94">
        <f t="shared" si="2667"/>
        <v>-1570624.9558031315</v>
      </c>
      <c r="DT470" s="94">
        <f t="shared" si="2667"/>
        <v>-351898.07580313156</v>
      </c>
      <c r="DU470" s="94">
        <f t="shared" si="2667"/>
        <v>-733514.39580313163</v>
      </c>
      <c r="DV470" s="94">
        <f t="shared" si="2667"/>
        <v>-1025643.3558031316</v>
      </c>
      <c r="DW470" s="94">
        <f t="shared" si="2667"/>
        <v>-1459916.9958031317</v>
      </c>
      <c r="DX470" s="94">
        <f t="shared" ref="DX470" si="2694">DW477</f>
        <v>-1711622.9458031317</v>
      </c>
      <c r="DY470" s="94">
        <f t="shared" ref="DY470" si="2695">DX477</f>
        <v>-1221476.7758031315</v>
      </c>
      <c r="DZ470" s="94">
        <f t="shared" ref="DZ470" si="2696">DY477</f>
        <v>-1495683.3358031316</v>
      </c>
      <c r="EA470" s="94">
        <f t="shared" ref="EA470" si="2697">DZ477</f>
        <v>-1512291.1758031317</v>
      </c>
      <c r="EB470" s="94">
        <f t="shared" ref="EB470" si="2698">EA477</f>
        <v>-1864333.1258031316</v>
      </c>
      <c r="EC470" s="94">
        <f t="shared" ref="EC470" si="2699">EB477</f>
        <v>-1764869.9958031317</v>
      </c>
      <c r="ED470" s="94">
        <f t="shared" ref="ED470" si="2700">EC477</f>
        <v>-2039422.1858031317</v>
      </c>
      <c r="EE470" s="94">
        <f t="shared" ref="EE470" si="2701">ED477</f>
        <v>-2263072.9858031315</v>
      </c>
      <c r="EF470" s="94">
        <f t="shared" ref="EF470" si="2702">EE477</f>
        <v>-2080600.2658031315</v>
      </c>
      <c r="EG470" s="94">
        <f t="shared" ref="EG470" si="2703">EF477</f>
        <v>-2477877.9258031314</v>
      </c>
      <c r="EH470" s="94">
        <f t="shared" ref="EH470" si="2704">EG477</f>
        <v>-2350865.8558031316</v>
      </c>
      <c r="EI470" s="94">
        <f t="shared" ref="EI470" si="2705">EH477</f>
        <v>-2350865.8558031316</v>
      </c>
    </row>
    <row r="471" spans="1:139" x14ac:dyDescent="0.2">
      <c r="B471" s="90" t="s">
        <v>150</v>
      </c>
      <c r="C471" s="90"/>
      <c r="D471" s="22">
        <v>0</v>
      </c>
      <c r="E471" s="22">
        <v>0</v>
      </c>
      <c r="F471" s="22">
        <v>0</v>
      </c>
      <c r="G471" s="22">
        <v>0</v>
      </c>
      <c r="H471" s="22">
        <v>0</v>
      </c>
      <c r="I471" s="22">
        <v>0</v>
      </c>
      <c r="J471" s="22">
        <v>0</v>
      </c>
      <c r="K471" s="22">
        <v>0</v>
      </c>
      <c r="L471" s="22">
        <v>0</v>
      </c>
      <c r="M471" s="22">
        <v>0</v>
      </c>
      <c r="N471" s="22">
        <v>0</v>
      </c>
      <c r="O471" s="22">
        <v>0</v>
      </c>
      <c r="P471" s="22">
        <v>0</v>
      </c>
      <c r="Q471" s="22">
        <v>0</v>
      </c>
      <c r="R471" s="22">
        <v>0</v>
      </c>
      <c r="S471" s="22">
        <v>0</v>
      </c>
      <c r="T471" s="22">
        <v>0</v>
      </c>
      <c r="U471" s="22">
        <v>0</v>
      </c>
      <c r="V471" s="22">
        <v>0</v>
      </c>
      <c r="W471" s="22">
        <v>0</v>
      </c>
      <c r="X471" s="22">
        <v>0</v>
      </c>
      <c r="Y471" s="22">
        <v>0</v>
      </c>
      <c r="Z471" s="22">
        <v>0</v>
      </c>
      <c r="AA471" s="22">
        <v>0</v>
      </c>
      <c r="AB471" s="22">
        <v>0</v>
      </c>
      <c r="AC471" s="22">
        <v>0</v>
      </c>
      <c r="AD471" s="22">
        <v>0</v>
      </c>
      <c r="AE471" s="22">
        <v>0</v>
      </c>
      <c r="AF471" s="22">
        <v>0</v>
      </c>
      <c r="AG471" s="22">
        <v>0</v>
      </c>
      <c r="AH471" s="22">
        <v>0</v>
      </c>
      <c r="AI471" s="22">
        <v>0</v>
      </c>
      <c r="AJ471" s="22">
        <v>0</v>
      </c>
      <c r="AK471" s="22">
        <v>0</v>
      </c>
      <c r="AL471" s="22">
        <v>0</v>
      </c>
      <c r="AM471" s="22">
        <v>0</v>
      </c>
      <c r="AN471" s="22">
        <v>0</v>
      </c>
      <c r="AO471" s="22">
        <v>0</v>
      </c>
      <c r="AP471" s="22">
        <v>0</v>
      </c>
      <c r="AQ471" s="22">
        <v>0</v>
      </c>
      <c r="AR471" s="22">
        <v>0</v>
      </c>
      <c r="AS471" s="22">
        <v>0</v>
      </c>
      <c r="AT471" s="22">
        <v>0</v>
      </c>
      <c r="AU471" s="22">
        <v>0</v>
      </c>
      <c r="AV471" s="22">
        <v>0</v>
      </c>
      <c r="AW471" s="22">
        <v>0</v>
      </c>
      <c r="AX471" s="22">
        <v>0</v>
      </c>
      <c r="AY471" s="22">
        <v>0</v>
      </c>
      <c r="AZ471" s="22">
        <v>0</v>
      </c>
      <c r="BA471" s="22">
        <v>0</v>
      </c>
      <c r="BB471" s="22">
        <v>0</v>
      </c>
      <c r="BC471" s="22">
        <v>0</v>
      </c>
      <c r="BD471" s="22">
        <v>0</v>
      </c>
      <c r="BE471" s="22">
        <v>0</v>
      </c>
      <c r="BF471" s="22">
        <v>0</v>
      </c>
      <c r="BG471" s="22">
        <v>0</v>
      </c>
      <c r="BH471" s="22">
        <v>0</v>
      </c>
      <c r="BI471" s="22">
        <v>0</v>
      </c>
      <c r="BJ471" s="22">
        <v>0</v>
      </c>
      <c r="BK471" s="22">
        <v>0</v>
      </c>
      <c r="BL471" s="22">
        <v>0</v>
      </c>
      <c r="BM471" s="22">
        <v>0</v>
      </c>
      <c r="BN471" s="22">
        <v>0</v>
      </c>
      <c r="BO471" s="22">
        <v>0</v>
      </c>
      <c r="BP471" s="22">
        <v>-1050.2879208899903</v>
      </c>
      <c r="BQ471" s="22">
        <v>0</v>
      </c>
      <c r="BR471" s="22">
        <v>0</v>
      </c>
      <c r="BS471" s="22">
        <v>0</v>
      </c>
      <c r="BT471" s="22">
        <v>0</v>
      </c>
      <c r="BU471" s="22">
        <v>0</v>
      </c>
      <c r="BV471" s="22">
        <v>0</v>
      </c>
      <c r="BW471" s="22">
        <v>0</v>
      </c>
      <c r="BX471" s="22">
        <v>0</v>
      </c>
      <c r="BY471" s="22">
        <v>0</v>
      </c>
      <c r="BZ471" s="22">
        <v>0</v>
      </c>
      <c r="CA471" s="22">
        <v>0</v>
      </c>
      <c r="CB471" s="22">
        <v>3615896.9699999993</v>
      </c>
      <c r="CC471" s="22">
        <v>0</v>
      </c>
      <c r="CD471" s="22">
        <v>0</v>
      </c>
      <c r="CE471" s="22">
        <v>0</v>
      </c>
      <c r="CF471" s="22">
        <v>0</v>
      </c>
      <c r="CG471" s="22">
        <v>0</v>
      </c>
      <c r="CH471" s="22">
        <v>0</v>
      </c>
      <c r="CI471" s="22">
        <v>0</v>
      </c>
      <c r="CJ471" s="22">
        <v>0</v>
      </c>
      <c r="CK471" s="22">
        <v>0</v>
      </c>
      <c r="CL471" s="22">
        <v>0</v>
      </c>
      <c r="CM471" s="22">
        <v>0</v>
      </c>
      <c r="CN471" s="22">
        <v>1784860.1499999994</v>
      </c>
      <c r="CO471" s="22">
        <v>0</v>
      </c>
      <c r="CP471" s="22">
        <v>0</v>
      </c>
      <c r="CQ471" s="22">
        <v>0</v>
      </c>
      <c r="CR471" s="22">
        <v>0</v>
      </c>
      <c r="CS471" s="22">
        <v>0</v>
      </c>
      <c r="CT471" s="22">
        <v>0</v>
      </c>
      <c r="CU471" s="22">
        <v>0</v>
      </c>
      <c r="CV471" s="22">
        <v>0</v>
      </c>
      <c r="CW471" s="22">
        <v>0</v>
      </c>
      <c r="CX471" s="22">
        <v>0</v>
      </c>
      <c r="CY471" s="22">
        <v>0</v>
      </c>
      <c r="CZ471" s="22">
        <v>-2397170.0667131091</v>
      </c>
      <c r="DA471" s="22">
        <v>0</v>
      </c>
      <c r="DB471" s="22">
        <v>0</v>
      </c>
      <c r="DC471" s="22">
        <v>0</v>
      </c>
      <c r="DD471" s="22">
        <v>0</v>
      </c>
      <c r="DE471" s="22">
        <v>0</v>
      </c>
      <c r="DF471" s="22">
        <v>0</v>
      </c>
      <c r="DG471" s="22">
        <v>0</v>
      </c>
      <c r="DH471" s="22">
        <v>0</v>
      </c>
      <c r="DI471" s="22">
        <v>0</v>
      </c>
      <c r="DJ471" s="22">
        <v>0</v>
      </c>
      <c r="DK471" s="22">
        <v>0</v>
      </c>
      <c r="DL471" s="22">
        <v>-6211734.6792638516</v>
      </c>
      <c r="DM471" s="22">
        <v>0</v>
      </c>
      <c r="DN471" s="22">
        <v>0</v>
      </c>
      <c r="DO471" s="22">
        <v>0</v>
      </c>
      <c r="DP471" s="22">
        <v>0</v>
      </c>
      <c r="DQ471" s="22">
        <v>0</v>
      </c>
      <c r="DR471" s="22">
        <v>0</v>
      </c>
      <c r="DS471" s="22">
        <v>0</v>
      </c>
      <c r="DT471" s="22">
        <v>0</v>
      </c>
      <c r="DU471" s="22">
        <v>0</v>
      </c>
      <c r="DV471" s="22">
        <v>0</v>
      </c>
      <c r="DW471" s="22">
        <v>0</v>
      </c>
      <c r="DX471" s="315">
        <v>351898.08</v>
      </c>
      <c r="DY471" s="22">
        <v>0</v>
      </c>
      <c r="DZ471" s="22">
        <v>0</v>
      </c>
      <c r="EA471" s="22">
        <v>0</v>
      </c>
      <c r="EB471" s="22">
        <v>0</v>
      </c>
      <c r="EC471" s="22">
        <v>0</v>
      </c>
      <c r="ED471" s="22">
        <v>0</v>
      </c>
      <c r="EE471" s="22">
        <v>0</v>
      </c>
      <c r="EF471" s="22">
        <v>0</v>
      </c>
      <c r="EG471" s="22">
        <v>0</v>
      </c>
      <c r="EH471" s="22">
        <v>0</v>
      </c>
      <c r="EI471" s="22">
        <v>0</v>
      </c>
    </row>
    <row r="472" spans="1:139" x14ac:dyDescent="0.2">
      <c r="B472" s="90" t="s">
        <v>179</v>
      </c>
      <c r="C472" s="90"/>
      <c r="D472" s="22">
        <v>0</v>
      </c>
      <c r="E472" s="22">
        <v>0</v>
      </c>
      <c r="F472" s="22">
        <v>0</v>
      </c>
      <c r="G472" s="22">
        <v>0</v>
      </c>
      <c r="H472" s="22">
        <v>0</v>
      </c>
      <c r="I472" s="22">
        <v>0</v>
      </c>
      <c r="J472" s="22">
        <v>0</v>
      </c>
      <c r="K472" s="22">
        <v>0</v>
      </c>
      <c r="L472" s="22">
        <v>0</v>
      </c>
      <c r="M472" s="22">
        <v>0</v>
      </c>
      <c r="N472" s="22">
        <v>0</v>
      </c>
      <c r="O472" s="22">
        <v>0</v>
      </c>
      <c r="P472" s="22">
        <v>0</v>
      </c>
      <c r="Q472" s="22">
        <v>0</v>
      </c>
      <c r="R472" s="22">
        <v>0</v>
      </c>
      <c r="S472" s="22">
        <v>0</v>
      </c>
      <c r="T472" s="22">
        <v>0</v>
      </c>
      <c r="U472" s="22">
        <v>0</v>
      </c>
      <c r="V472" s="22">
        <v>0</v>
      </c>
      <c r="W472" s="22">
        <v>0</v>
      </c>
      <c r="X472" s="22">
        <v>0</v>
      </c>
      <c r="Y472" s="22">
        <v>0</v>
      </c>
      <c r="Z472" s="22">
        <v>0</v>
      </c>
      <c r="AA472" s="22">
        <v>0</v>
      </c>
      <c r="AB472" s="22">
        <v>0</v>
      </c>
      <c r="AC472" s="22">
        <v>0</v>
      </c>
      <c r="AD472" s="22">
        <v>0</v>
      </c>
      <c r="AE472" s="22">
        <v>0</v>
      </c>
      <c r="AF472" s="22">
        <v>0</v>
      </c>
      <c r="AG472" s="22">
        <v>0</v>
      </c>
      <c r="AH472" s="22">
        <v>0</v>
      </c>
      <c r="AI472" s="22">
        <v>0</v>
      </c>
      <c r="AJ472" s="22">
        <v>0</v>
      </c>
      <c r="AK472" s="22">
        <v>0</v>
      </c>
      <c r="AL472" s="22">
        <v>0</v>
      </c>
      <c r="AM472" s="22">
        <v>0</v>
      </c>
      <c r="AN472" s="22">
        <v>0</v>
      </c>
      <c r="AO472" s="22">
        <v>0</v>
      </c>
      <c r="AP472" s="22">
        <v>0</v>
      </c>
      <c r="AQ472" s="22">
        <v>0</v>
      </c>
      <c r="AR472" s="22">
        <v>0</v>
      </c>
      <c r="AS472" s="22">
        <v>0</v>
      </c>
      <c r="AT472" s="22">
        <v>0</v>
      </c>
      <c r="AU472" s="22">
        <v>0</v>
      </c>
      <c r="AV472" s="22">
        <v>0</v>
      </c>
      <c r="AW472" s="22">
        <v>0</v>
      </c>
      <c r="AX472" s="22">
        <v>0</v>
      </c>
      <c r="AY472" s="22">
        <v>0</v>
      </c>
      <c r="AZ472" s="22">
        <v>0</v>
      </c>
      <c r="BA472" s="22">
        <v>0</v>
      </c>
      <c r="BB472" s="22">
        <v>0</v>
      </c>
      <c r="BC472" s="22">
        <v>0</v>
      </c>
      <c r="BD472" s="22">
        <v>0</v>
      </c>
      <c r="BE472" s="22">
        <v>0</v>
      </c>
      <c r="BF472" s="22">
        <v>0</v>
      </c>
      <c r="BG472" s="22">
        <v>0</v>
      </c>
      <c r="BH472" s="22">
        <v>0</v>
      </c>
      <c r="BI472" s="22">
        <v>0</v>
      </c>
      <c r="BJ472" s="22">
        <v>0</v>
      </c>
      <c r="BK472" s="22">
        <v>0</v>
      </c>
      <c r="BL472" s="22">
        <v>36988.007920889992</v>
      </c>
      <c r="BM472" s="22">
        <v>0</v>
      </c>
      <c r="BN472" s="22">
        <v>0</v>
      </c>
      <c r="BO472" s="22">
        <v>0</v>
      </c>
      <c r="BP472" s="22">
        <v>0</v>
      </c>
      <c r="BQ472" s="22">
        <v>0</v>
      </c>
      <c r="BR472" s="22">
        <v>0</v>
      </c>
      <c r="BS472" s="22">
        <v>0</v>
      </c>
      <c r="BT472" s="22">
        <v>0</v>
      </c>
      <c r="BU472" s="22">
        <v>0</v>
      </c>
      <c r="BV472" s="22">
        <v>0</v>
      </c>
      <c r="BW472" s="22">
        <v>0</v>
      </c>
      <c r="BX472" s="22">
        <v>0</v>
      </c>
      <c r="BY472" s="22">
        <v>0</v>
      </c>
      <c r="BZ472" s="22">
        <v>0</v>
      </c>
      <c r="CA472" s="22">
        <v>0</v>
      </c>
      <c r="CB472" s="22">
        <v>0</v>
      </c>
      <c r="CC472" s="22">
        <v>0</v>
      </c>
      <c r="CD472" s="22">
        <v>0</v>
      </c>
      <c r="CE472" s="22">
        <v>0</v>
      </c>
      <c r="CF472" s="22">
        <v>0</v>
      </c>
      <c r="CG472" s="22">
        <v>0</v>
      </c>
      <c r="CH472" s="22">
        <v>0</v>
      </c>
      <c r="CI472" s="22">
        <v>0</v>
      </c>
      <c r="CJ472" s="22">
        <v>0</v>
      </c>
      <c r="CK472" s="22">
        <v>0</v>
      </c>
      <c r="CL472" s="22">
        <v>0</v>
      </c>
      <c r="CM472" s="22">
        <v>0</v>
      </c>
      <c r="CN472" s="22">
        <v>0</v>
      </c>
      <c r="CO472" s="22">
        <v>0</v>
      </c>
      <c r="CP472" s="22">
        <v>0</v>
      </c>
      <c r="CQ472" s="22">
        <v>0</v>
      </c>
      <c r="CR472" s="22">
        <v>0</v>
      </c>
      <c r="CS472" s="22">
        <v>0</v>
      </c>
      <c r="CT472" s="22">
        <v>0</v>
      </c>
      <c r="CU472" s="22">
        <v>0</v>
      </c>
      <c r="CV472" s="22">
        <v>0</v>
      </c>
      <c r="CW472" s="22">
        <v>0</v>
      </c>
      <c r="CX472" s="22">
        <v>0</v>
      </c>
      <c r="CY472" s="22">
        <v>0</v>
      </c>
      <c r="CZ472" s="22">
        <v>0</v>
      </c>
      <c r="DA472" s="22">
        <v>0</v>
      </c>
      <c r="DB472" s="22">
        <v>0</v>
      </c>
      <c r="DC472" s="22">
        <v>0</v>
      </c>
      <c r="DD472" s="22">
        <v>0</v>
      </c>
      <c r="DE472" s="22">
        <v>0</v>
      </c>
      <c r="DF472" s="22">
        <v>0</v>
      </c>
      <c r="DG472" s="22">
        <v>0</v>
      </c>
      <c r="DH472" s="22">
        <v>0</v>
      </c>
      <c r="DI472" s="22">
        <v>0</v>
      </c>
      <c r="DJ472" s="22">
        <v>0</v>
      </c>
      <c r="DK472" s="22">
        <v>0</v>
      </c>
      <c r="DL472" s="22">
        <v>0</v>
      </c>
      <c r="DM472" s="22">
        <v>0</v>
      </c>
      <c r="DN472" s="22">
        <v>0</v>
      </c>
      <c r="DO472" s="22">
        <v>0</v>
      </c>
      <c r="DP472" s="22">
        <v>0</v>
      </c>
      <c r="DQ472" s="22">
        <v>0</v>
      </c>
      <c r="DR472" s="22">
        <v>0</v>
      </c>
      <c r="DS472" s="22">
        <v>0</v>
      </c>
      <c r="DT472" s="22">
        <v>0</v>
      </c>
      <c r="DU472" s="22">
        <v>0</v>
      </c>
      <c r="DV472" s="22">
        <v>0</v>
      </c>
      <c r="DW472" s="22">
        <v>0</v>
      </c>
      <c r="DX472" s="22">
        <v>0</v>
      </c>
      <c r="DY472" s="22">
        <v>0</v>
      </c>
      <c r="DZ472" s="22">
        <v>0</v>
      </c>
      <c r="EA472" s="22">
        <v>0</v>
      </c>
      <c r="EB472" s="22">
        <v>0</v>
      </c>
      <c r="EC472" s="22">
        <v>0</v>
      </c>
      <c r="ED472" s="22">
        <v>0</v>
      </c>
      <c r="EE472" s="22">
        <v>0</v>
      </c>
      <c r="EF472" s="22">
        <v>0</v>
      </c>
      <c r="EG472" s="22">
        <v>0</v>
      </c>
      <c r="EH472" s="22">
        <v>0</v>
      </c>
      <c r="EI472" s="22">
        <v>0</v>
      </c>
    </row>
    <row r="473" spans="1:139" x14ac:dyDescent="0.2">
      <c r="B473" s="92" t="s">
        <v>234</v>
      </c>
      <c r="C473" s="90"/>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c r="CM473" s="22"/>
      <c r="CN473" s="22"/>
      <c r="CO473" s="22"/>
      <c r="CP473" s="22"/>
      <c r="CQ473" s="22"/>
      <c r="CR473" s="22"/>
      <c r="CS473" s="22"/>
      <c r="CT473" s="22"/>
      <c r="CU473" s="22"/>
      <c r="CV473" s="22"/>
      <c r="CW473" s="22"/>
      <c r="CX473" s="22"/>
      <c r="CY473" s="22">
        <v>0</v>
      </c>
      <c r="CZ473" s="22">
        <v>2158.6501738278316</v>
      </c>
      <c r="DA473" s="22">
        <v>0</v>
      </c>
      <c r="DB473" s="22">
        <v>0</v>
      </c>
      <c r="DC473" s="22">
        <v>0</v>
      </c>
      <c r="DD473" s="22">
        <v>0</v>
      </c>
      <c r="DE473" s="22">
        <v>0</v>
      </c>
      <c r="DF473" s="22">
        <v>0</v>
      </c>
      <c r="DG473" s="22">
        <v>0</v>
      </c>
      <c r="DH473" s="22">
        <v>0</v>
      </c>
      <c r="DI473" s="22">
        <v>0</v>
      </c>
      <c r="DJ473" s="22">
        <v>0</v>
      </c>
      <c r="DK473" s="22">
        <v>0</v>
      </c>
      <c r="DL473" s="22">
        <v>0</v>
      </c>
      <c r="DM473" s="22">
        <v>0</v>
      </c>
      <c r="DN473" s="22">
        <v>0</v>
      </c>
      <c r="DO473" s="22">
        <v>0</v>
      </c>
      <c r="DP473" s="22">
        <v>0</v>
      </c>
      <c r="DQ473" s="22">
        <v>0</v>
      </c>
      <c r="DR473" s="22">
        <v>0</v>
      </c>
      <c r="DS473" s="22">
        <v>0</v>
      </c>
      <c r="DT473" s="22">
        <v>0</v>
      </c>
      <c r="DU473" s="22">
        <v>0</v>
      </c>
      <c r="DV473" s="22">
        <v>0</v>
      </c>
      <c r="DW473" s="22">
        <v>0</v>
      </c>
      <c r="DX473" s="22">
        <v>0</v>
      </c>
      <c r="DY473" s="22">
        <v>0</v>
      </c>
      <c r="DZ473" s="22">
        <v>0</v>
      </c>
      <c r="EA473" s="22">
        <v>0</v>
      </c>
      <c r="EB473" s="22">
        <v>0</v>
      </c>
      <c r="EC473" s="22">
        <v>0</v>
      </c>
      <c r="ED473" s="22">
        <v>0</v>
      </c>
      <c r="EE473" s="22">
        <v>0</v>
      </c>
      <c r="EF473" s="22">
        <v>0</v>
      </c>
      <c r="EG473" s="22">
        <v>0</v>
      </c>
      <c r="EH473" s="22">
        <v>0</v>
      </c>
      <c r="EI473" s="22">
        <v>0</v>
      </c>
    </row>
    <row r="474" spans="1:139" x14ac:dyDescent="0.2">
      <c r="A474" s="92"/>
      <c r="B474" s="92" t="s">
        <v>290</v>
      </c>
      <c r="C474" s="101"/>
      <c r="D474" s="22">
        <v>0</v>
      </c>
      <c r="E474" s="22">
        <v>0</v>
      </c>
      <c r="F474" s="22">
        <v>0</v>
      </c>
      <c r="G474" s="22">
        <v>0</v>
      </c>
      <c r="H474" s="22">
        <v>0</v>
      </c>
      <c r="I474" s="22">
        <v>0</v>
      </c>
      <c r="J474" s="22">
        <v>0</v>
      </c>
      <c r="K474" s="22">
        <v>0</v>
      </c>
      <c r="L474" s="22">
        <v>0</v>
      </c>
      <c r="M474" s="22">
        <v>0</v>
      </c>
      <c r="N474" s="22">
        <v>0</v>
      </c>
      <c r="O474" s="22">
        <v>0</v>
      </c>
      <c r="P474" s="22">
        <v>0</v>
      </c>
      <c r="Q474" s="22">
        <v>0</v>
      </c>
      <c r="R474" s="22">
        <v>0</v>
      </c>
      <c r="S474" s="22">
        <v>0</v>
      </c>
      <c r="T474" s="22">
        <v>0</v>
      </c>
      <c r="U474" s="22">
        <v>0</v>
      </c>
      <c r="V474" s="22">
        <v>0</v>
      </c>
      <c r="W474" s="22">
        <v>0</v>
      </c>
      <c r="X474" s="22">
        <v>0</v>
      </c>
      <c r="Y474" s="22">
        <v>0</v>
      </c>
      <c r="Z474" s="22">
        <v>0</v>
      </c>
      <c r="AA474" s="22">
        <v>0</v>
      </c>
      <c r="AB474" s="22">
        <v>0</v>
      </c>
      <c r="AC474" s="22">
        <v>0</v>
      </c>
      <c r="AD474" s="22">
        <v>0</v>
      </c>
      <c r="AE474" s="22">
        <v>0</v>
      </c>
      <c r="AF474" s="22">
        <v>0</v>
      </c>
      <c r="AG474" s="22">
        <v>0</v>
      </c>
      <c r="AH474" s="22">
        <v>0</v>
      </c>
      <c r="AI474" s="22">
        <v>0</v>
      </c>
      <c r="AJ474" s="22">
        <v>0</v>
      </c>
      <c r="AK474" s="22">
        <v>0</v>
      </c>
      <c r="AL474" s="22">
        <v>0</v>
      </c>
      <c r="AM474" s="22">
        <v>0</v>
      </c>
      <c r="AN474" s="22">
        <v>0</v>
      </c>
      <c r="AO474" s="22">
        <v>0</v>
      </c>
      <c r="AP474" s="22">
        <v>0</v>
      </c>
      <c r="AQ474" s="22">
        <v>0</v>
      </c>
      <c r="AR474" s="22">
        <v>0</v>
      </c>
      <c r="AS474" s="22">
        <v>0</v>
      </c>
      <c r="AT474" s="22">
        <v>0</v>
      </c>
      <c r="AU474" s="22">
        <v>0</v>
      </c>
      <c r="AV474" s="22">
        <v>0</v>
      </c>
      <c r="AW474" s="22">
        <v>0</v>
      </c>
      <c r="AX474" s="22">
        <v>0</v>
      </c>
      <c r="AY474" s="22">
        <v>0</v>
      </c>
      <c r="AZ474" s="22">
        <v>0</v>
      </c>
      <c r="BA474" s="22">
        <v>0</v>
      </c>
      <c r="BB474" s="22">
        <v>0</v>
      </c>
      <c r="BC474" s="22">
        <v>0</v>
      </c>
      <c r="BD474" s="22">
        <v>0</v>
      </c>
      <c r="BE474" s="22">
        <v>0</v>
      </c>
      <c r="BF474" s="22">
        <v>0</v>
      </c>
      <c r="BG474" s="22">
        <v>0</v>
      </c>
      <c r="BH474" s="22">
        <v>0</v>
      </c>
      <c r="BI474" s="22">
        <v>0</v>
      </c>
      <c r="BJ474" s="22">
        <v>0</v>
      </c>
      <c r="BK474" s="22">
        <v>0</v>
      </c>
      <c r="BL474" s="22">
        <v>0</v>
      </c>
      <c r="BM474" s="22">
        <v>0</v>
      </c>
      <c r="BN474" s="22">
        <v>0</v>
      </c>
      <c r="BO474" s="22">
        <v>0</v>
      </c>
      <c r="BP474" s="22">
        <v>0</v>
      </c>
      <c r="BQ474" s="22">
        <v>0</v>
      </c>
      <c r="BR474" s="22">
        <v>0</v>
      </c>
      <c r="BS474" s="22">
        <v>0</v>
      </c>
      <c r="BT474" s="22">
        <v>0</v>
      </c>
      <c r="BU474" s="22">
        <v>0</v>
      </c>
      <c r="BV474" s="22">
        <v>0</v>
      </c>
      <c r="BW474" s="22">
        <v>0</v>
      </c>
      <c r="BX474" s="22">
        <v>0</v>
      </c>
      <c r="BY474" s="22">
        <v>0</v>
      </c>
      <c r="BZ474" s="22">
        <v>0</v>
      </c>
      <c r="CA474" s="22">
        <v>0</v>
      </c>
      <c r="CB474" s="22">
        <v>0</v>
      </c>
      <c r="CC474" s="22">
        <v>0</v>
      </c>
      <c r="CD474" s="22">
        <v>0</v>
      </c>
      <c r="CE474" s="22">
        <v>0</v>
      </c>
      <c r="CF474" s="22">
        <v>0</v>
      </c>
      <c r="CG474" s="22">
        <v>0</v>
      </c>
      <c r="CH474" s="22">
        <v>0</v>
      </c>
      <c r="CI474" s="22">
        <v>0</v>
      </c>
      <c r="CJ474" s="22">
        <v>0</v>
      </c>
      <c r="CK474" s="22">
        <v>0</v>
      </c>
      <c r="CL474" s="22">
        <v>0</v>
      </c>
      <c r="CM474" s="22">
        <v>-391.35</v>
      </c>
      <c r="CN474" s="22">
        <v>0</v>
      </c>
      <c r="CO474" s="22">
        <v>0</v>
      </c>
      <c r="CP474" s="22">
        <v>0</v>
      </c>
      <c r="CQ474" s="22">
        <v>0</v>
      </c>
      <c r="CR474" s="22">
        <v>0</v>
      </c>
      <c r="CS474" s="22">
        <v>0</v>
      </c>
      <c r="CT474" s="22">
        <v>0</v>
      </c>
      <c r="CU474" s="22">
        <v>0</v>
      </c>
      <c r="CV474" s="22">
        <v>0</v>
      </c>
      <c r="CW474" s="22">
        <v>0</v>
      </c>
      <c r="CX474" s="22">
        <v>0</v>
      </c>
      <c r="CY474" s="22">
        <v>0</v>
      </c>
      <c r="CZ474" s="22">
        <v>0</v>
      </c>
      <c r="DA474" s="22">
        <v>0</v>
      </c>
      <c r="DB474" s="22">
        <v>0</v>
      </c>
      <c r="DC474" s="22">
        <v>0</v>
      </c>
      <c r="DD474" s="22">
        <v>0</v>
      </c>
      <c r="DE474" s="22">
        <v>0</v>
      </c>
      <c r="DF474" s="22">
        <v>0</v>
      </c>
      <c r="DG474" s="22">
        <v>0</v>
      </c>
      <c r="DH474" s="22">
        <v>0</v>
      </c>
      <c r="DI474" s="22">
        <v>0</v>
      </c>
      <c r="DJ474" s="22">
        <v>0</v>
      </c>
      <c r="DK474" s="22">
        <v>0</v>
      </c>
      <c r="DL474" s="22">
        <v>0</v>
      </c>
      <c r="DM474" s="22">
        <v>0</v>
      </c>
      <c r="DN474" s="22">
        <v>0</v>
      </c>
      <c r="DO474" s="22">
        <v>0</v>
      </c>
      <c r="DP474" s="22">
        <v>0</v>
      </c>
      <c r="DQ474" s="22">
        <v>0</v>
      </c>
      <c r="DR474" s="22">
        <v>0</v>
      </c>
      <c r="DS474" s="22">
        <v>0</v>
      </c>
      <c r="DT474" s="22">
        <v>0</v>
      </c>
      <c r="DU474" s="22">
        <v>0</v>
      </c>
      <c r="DV474" s="22">
        <v>0</v>
      </c>
      <c r="DW474" s="22">
        <v>0</v>
      </c>
      <c r="DX474" s="22">
        <v>0</v>
      </c>
      <c r="DY474" s="22">
        <v>0</v>
      </c>
      <c r="DZ474" s="22">
        <v>0</v>
      </c>
      <c r="EA474" s="22">
        <v>0</v>
      </c>
      <c r="EB474" s="22">
        <v>0</v>
      </c>
      <c r="EC474" s="22">
        <v>0</v>
      </c>
      <c r="ED474" s="22">
        <v>0</v>
      </c>
      <c r="EE474" s="22">
        <v>0</v>
      </c>
      <c r="EF474" s="22">
        <v>0</v>
      </c>
      <c r="EG474" s="22">
        <v>0</v>
      </c>
      <c r="EH474" s="22">
        <v>0</v>
      </c>
      <c r="EI474" s="22">
        <v>0</v>
      </c>
    </row>
    <row r="475" spans="1:139" x14ac:dyDescent="0.2">
      <c r="B475" s="90" t="s">
        <v>162</v>
      </c>
      <c r="D475" s="22">
        <v>0</v>
      </c>
      <c r="E475" s="22">
        <v>0</v>
      </c>
      <c r="F475" s="22">
        <v>0</v>
      </c>
      <c r="G475" s="22">
        <v>0</v>
      </c>
      <c r="H475" s="22">
        <v>0</v>
      </c>
      <c r="I475" s="22">
        <v>0</v>
      </c>
      <c r="J475" s="22">
        <v>0</v>
      </c>
      <c r="K475" s="22">
        <v>0</v>
      </c>
      <c r="L475" s="22">
        <v>0</v>
      </c>
      <c r="M475" s="22">
        <v>0</v>
      </c>
      <c r="N475" s="22">
        <v>0</v>
      </c>
      <c r="O475" s="22">
        <v>0</v>
      </c>
      <c r="P475" s="22">
        <v>0</v>
      </c>
      <c r="Q475" s="22">
        <v>0</v>
      </c>
      <c r="R475" s="22">
        <v>0</v>
      </c>
      <c r="S475" s="22">
        <v>0</v>
      </c>
      <c r="T475" s="22">
        <v>0</v>
      </c>
      <c r="U475" s="22">
        <v>0</v>
      </c>
      <c r="V475" s="22">
        <v>0</v>
      </c>
      <c r="W475" s="22">
        <v>0</v>
      </c>
      <c r="X475" s="22">
        <v>0</v>
      </c>
      <c r="Y475" s="22">
        <v>0</v>
      </c>
      <c r="Z475" s="22">
        <v>0</v>
      </c>
      <c r="AA475" s="22">
        <v>0</v>
      </c>
      <c r="AB475" s="22">
        <v>0</v>
      </c>
      <c r="AC475" s="22">
        <v>0</v>
      </c>
      <c r="AD475" s="22">
        <v>0</v>
      </c>
      <c r="AE475" s="22">
        <v>0</v>
      </c>
      <c r="AF475" s="22">
        <v>0</v>
      </c>
      <c r="AG475" s="22">
        <v>0</v>
      </c>
      <c r="AH475" s="22">
        <v>0</v>
      </c>
      <c r="AI475" s="22">
        <v>0</v>
      </c>
      <c r="AJ475" s="22">
        <v>0</v>
      </c>
      <c r="AK475" s="22">
        <v>0</v>
      </c>
      <c r="AL475" s="22">
        <v>0</v>
      </c>
      <c r="AM475" s="22">
        <v>0</v>
      </c>
      <c r="AN475" s="22">
        <v>0</v>
      </c>
      <c r="AO475" s="22">
        <v>0</v>
      </c>
      <c r="AP475" s="22">
        <v>0</v>
      </c>
      <c r="AQ475" s="22">
        <v>0</v>
      </c>
      <c r="AR475" s="22">
        <v>0</v>
      </c>
      <c r="AS475" s="22">
        <v>0</v>
      </c>
      <c r="AT475" s="22">
        <v>0</v>
      </c>
      <c r="AU475" s="22">
        <v>0</v>
      </c>
      <c r="AV475" s="22">
        <v>0</v>
      </c>
      <c r="AW475" s="22">
        <v>0</v>
      </c>
      <c r="AX475" s="22">
        <v>0</v>
      </c>
      <c r="AY475" s="22">
        <v>0</v>
      </c>
      <c r="AZ475" s="22">
        <v>0</v>
      </c>
      <c r="BA475" s="22">
        <v>0</v>
      </c>
      <c r="BB475" s="22">
        <v>0</v>
      </c>
      <c r="BC475" s="22">
        <v>0</v>
      </c>
      <c r="BD475" s="22">
        <v>0</v>
      </c>
      <c r="BE475" s="22">
        <v>0</v>
      </c>
      <c r="BF475" s="22">
        <v>0</v>
      </c>
      <c r="BG475" s="22">
        <v>0</v>
      </c>
      <c r="BH475" s="22">
        <v>0</v>
      </c>
      <c r="BI475" s="22">
        <v>0</v>
      </c>
      <c r="BJ475" s="22">
        <v>0</v>
      </c>
      <c r="BK475" s="22">
        <v>-35937.72</v>
      </c>
      <c r="BL475" s="22">
        <v>-241316.88</v>
      </c>
      <c r="BM475" s="22">
        <v>-538536.32999999996</v>
      </c>
      <c r="BN475" s="22">
        <v>-217024.2</v>
      </c>
      <c r="BO475" s="22">
        <v>-919232.29</v>
      </c>
      <c r="BP475" s="22">
        <v>-684055.86</v>
      </c>
      <c r="BQ475" s="22">
        <v>69877.08</v>
      </c>
      <c r="BR475" s="22">
        <v>-663141.36</v>
      </c>
      <c r="BS475" s="22">
        <v>-564344.05000000005</v>
      </c>
      <c r="BT475" s="22">
        <v>517258.49</v>
      </c>
      <c r="BU475" s="22">
        <v>-280841.96999999997</v>
      </c>
      <c r="BV475" s="22">
        <v>-211698.72</v>
      </c>
      <c r="BW475" s="22">
        <v>117159.12</v>
      </c>
      <c r="BX475" s="22">
        <v>-337470.33</v>
      </c>
      <c r="BY475" s="22">
        <v>-753567.91</v>
      </c>
      <c r="BZ475" s="22">
        <v>462517.49</v>
      </c>
      <c r="CA475" s="22">
        <v>-78685.259999999995</v>
      </c>
      <c r="CB475" s="22">
        <v>355994.57</v>
      </c>
      <c r="CC475" s="22">
        <v>87707.34</v>
      </c>
      <c r="CD475" s="22">
        <v>-286446.73</v>
      </c>
      <c r="CE475" s="22">
        <v>-614056.5</v>
      </c>
      <c r="CF475" s="22">
        <v>-392148.88</v>
      </c>
      <c r="CG475" s="22">
        <v>777302.21</v>
      </c>
      <c r="CH475" s="22">
        <v>295188.31</v>
      </c>
      <c r="CI475" s="22">
        <v>-1301194.46</v>
      </c>
      <c r="CJ475" s="22">
        <v>822495.99</v>
      </c>
      <c r="CK475" s="22">
        <v>-62590.11</v>
      </c>
      <c r="CL475" s="22">
        <v>724137.64</v>
      </c>
      <c r="CM475" s="22">
        <v>1539577.33</v>
      </c>
      <c r="CN475" s="22">
        <v>1359660.28</v>
      </c>
      <c r="CO475" s="22">
        <v>920618.86</v>
      </c>
      <c r="CP475" s="22">
        <v>293291.02</v>
      </c>
      <c r="CQ475" s="22">
        <v>715321.52</v>
      </c>
      <c r="CR475" s="22">
        <v>341631.67</v>
      </c>
      <c r="CS475" s="22">
        <v>337168.94</v>
      </c>
      <c r="CT475" s="22">
        <v>343634.88</v>
      </c>
      <c r="CU475" s="22">
        <v>411488.63</v>
      </c>
      <c r="CV475" s="22">
        <v>577768.62</v>
      </c>
      <c r="CW475" s="22">
        <v>144262.74</v>
      </c>
      <c r="CX475" s="22">
        <v>46012.7</v>
      </c>
      <c r="CY475" s="22">
        <v>435892.82</v>
      </c>
      <c r="CZ475" s="22">
        <v>625529.18000000005</v>
      </c>
      <c r="DA475" s="22">
        <v>-916124.3</v>
      </c>
      <c r="DB475" s="22">
        <v>520452.19</v>
      </c>
      <c r="DC475" s="22">
        <v>849046.72</v>
      </c>
      <c r="DD475" s="22">
        <v>306840.32000000001</v>
      </c>
      <c r="DE475" s="22">
        <v>-825804.97</v>
      </c>
      <c r="DF475" s="22">
        <v>328374.17</v>
      </c>
      <c r="DG475" s="22">
        <v>1294992.98</v>
      </c>
      <c r="DH475" s="22">
        <v>-1363637.27</v>
      </c>
      <c r="DI475" s="22">
        <v>393839.18</v>
      </c>
      <c r="DJ475" s="22">
        <v>256900.45</v>
      </c>
      <c r="DK475" s="22">
        <v>-1308120.1399999999</v>
      </c>
      <c r="DL475" s="22">
        <v>-944476.55</v>
      </c>
      <c r="DM475" s="22">
        <v>-915949.72</v>
      </c>
      <c r="DN475" s="22">
        <v>254995.05</v>
      </c>
      <c r="DO475" s="22">
        <v>384180.59</v>
      </c>
      <c r="DP475" s="22">
        <v>348787.37</v>
      </c>
      <c r="DQ475" s="22">
        <v>-698600.8</v>
      </c>
      <c r="DR475" s="22">
        <v>-505085.49</v>
      </c>
      <c r="DS475" s="22">
        <v>1218726.8799999999</v>
      </c>
      <c r="DT475" s="315">
        <f>'FPC Sch 7A,11,25,29,35,43'!C42+'FPC Sch 7A,11,25,29,35,43'!D42</f>
        <v>-381616.32</v>
      </c>
      <c r="DU475" s="315">
        <f>'FPC Sch 7A,11,25,29,35,43'!E42</f>
        <v>-292128.96000000002</v>
      </c>
      <c r="DV475" s="315">
        <f>'FPC Sch 7A,11,25,29,35,43'!F42</f>
        <v>-434273.64</v>
      </c>
      <c r="DW475" s="315">
        <f>'FPC Sch 7A,11,25,29,35,43'!G42</f>
        <v>-251705.95</v>
      </c>
      <c r="DX475" s="315">
        <f>'FPC Sch 7A,11,25,29,35,43'!H42</f>
        <v>138248.09</v>
      </c>
      <c r="DY475" s="315">
        <f>'FPC Sch 7A,11,25,29,35,43'!I42</f>
        <v>-274206.56</v>
      </c>
      <c r="DZ475" s="315">
        <f>'FPC Sch 7A,11,25,29,35,43'!J42</f>
        <v>-16607.84</v>
      </c>
      <c r="EA475" s="315">
        <f>'FPC Sch 7A,11,25,29,35,43'!K42</f>
        <v>-352041.95</v>
      </c>
      <c r="EB475" s="315">
        <f>'FPC Sch 7A,11,25,29,35,43'!L42</f>
        <v>99463.13</v>
      </c>
      <c r="EC475" s="315">
        <f>'FPC Sch 7A,11,25,29,35,43'!M42</f>
        <v>-274552.19</v>
      </c>
      <c r="ED475" s="315">
        <f>'FPC Sch 7A,11,25,29,35,43'!N42</f>
        <v>-223650.8</v>
      </c>
      <c r="EE475" s="315">
        <f>'FPC Sch 7A,11,25,29,35,43'!O42</f>
        <v>182472.72</v>
      </c>
      <c r="EF475" s="315">
        <f>'FPC Sch 7A,11,25,29,35,43'!P42</f>
        <v>-397277.66</v>
      </c>
      <c r="EG475" s="315">
        <f>'FPC Sch 7A,11,25,29,35,43'!Q42</f>
        <v>127012.07</v>
      </c>
    </row>
    <row r="476" spans="1:139" x14ac:dyDescent="0.2">
      <c r="B476" s="90" t="s">
        <v>152</v>
      </c>
      <c r="D476" s="18">
        <f t="shared" ref="D476:AI476" si="2706">SUM(D471:D475)</f>
        <v>0</v>
      </c>
      <c r="E476" s="18">
        <f t="shared" si="2706"/>
        <v>0</v>
      </c>
      <c r="F476" s="18">
        <f t="shared" si="2706"/>
        <v>0</v>
      </c>
      <c r="G476" s="18">
        <f t="shared" si="2706"/>
        <v>0</v>
      </c>
      <c r="H476" s="18">
        <f t="shared" si="2706"/>
        <v>0</v>
      </c>
      <c r="I476" s="18">
        <f t="shared" si="2706"/>
        <v>0</v>
      </c>
      <c r="J476" s="18">
        <f t="shared" si="2706"/>
        <v>0</v>
      </c>
      <c r="K476" s="18">
        <f t="shared" si="2706"/>
        <v>0</v>
      </c>
      <c r="L476" s="18">
        <f t="shared" si="2706"/>
        <v>0</v>
      </c>
      <c r="M476" s="18">
        <f t="shared" si="2706"/>
        <v>0</v>
      </c>
      <c r="N476" s="18">
        <f t="shared" si="2706"/>
        <v>0</v>
      </c>
      <c r="O476" s="18">
        <f t="shared" si="2706"/>
        <v>0</v>
      </c>
      <c r="P476" s="18">
        <f t="shared" si="2706"/>
        <v>0</v>
      </c>
      <c r="Q476" s="18">
        <f t="shared" si="2706"/>
        <v>0</v>
      </c>
      <c r="R476" s="18">
        <f t="shared" si="2706"/>
        <v>0</v>
      </c>
      <c r="S476" s="18">
        <f t="shared" si="2706"/>
        <v>0</v>
      </c>
      <c r="T476" s="18">
        <f t="shared" si="2706"/>
        <v>0</v>
      </c>
      <c r="U476" s="18">
        <f t="shared" si="2706"/>
        <v>0</v>
      </c>
      <c r="V476" s="18">
        <f t="shared" si="2706"/>
        <v>0</v>
      </c>
      <c r="W476" s="18">
        <f t="shared" si="2706"/>
        <v>0</v>
      </c>
      <c r="X476" s="18">
        <f t="shared" si="2706"/>
        <v>0</v>
      </c>
      <c r="Y476" s="18">
        <f t="shared" si="2706"/>
        <v>0</v>
      </c>
      <c r="Z476" s="18">
        <f t="shared" si="2706"/>
        <v>0</v>
      </c>
      <c r="AA476" s="18">
        <f t="shared" si="2706"/>
        <v>0</v>
      </c>
      <c r="AB476" s="18">
        <f t="shared" si="2706"/>
        <v>0</v>
      </c>
      <c r="AC476" s="18">
        <f t="shared" si="2706"/>
        <v>0</v>
      </c>
      <c r="AD476" s="18">
        <f t="shared" si="2706"/>
        <v>0</v>
      </c>
      <c r="AE476" s="18">
        <f t="shared" si="2706"/>
        <v>0</v>
      </c>
      <c r="AF476" s="18">
        <f t="shared" si="2706"/>
        <v>0</v>
      </c>
      <c r="AG476" s="18">
        <f t="shared" si="2706"/>
        <v>0</v>
      </c>
      <c r="AH476" s="18">
        <f t="shared" si="2706"/>
        <v>0</v>
      </c>
      <c r="AI476" s="18">
        <f t="shared" si="2706"/>
        <v>0</v>
      </c>
      <c r="AJ476" s="18">
        <f t="shared" ref="AJ476:BO476" si="2707">SUM(AJ471:AJ475)</f>
        <v>0</v>
      </c>
      <c r="AK476" s="18">
        <f t="shared" si="2707"/>
        <v>0</v>
      </c>
      <c r="AL476" s="18">
        <f t="shared" si="2707"/>
        <v>0</v>
      </c>
      <c r="AM476" s="18">
        <f t="shared" si="2707"/>
        <v>0</v>
      </c>
      <c r="AN476" s="18">
        <f t="shared" si="2707"/>
        <v>0</v>
      </c>
      <c r="AO476" s="18">
        <f t="shared" si="2707"/>
        <v>0</v>
      </c>
      <c r="AP476" s="18">
        <f t="shared" si="2707"/>
        <v>0</v>
      </c>
      <c r="AQ476" s="18">
        <f t="shared" si="2707"/>
        <v>0</v>
      </c>
      <c r="AR476" s="18">
        <f t="shared" si="2707"/>
        <v>0</v>
      </c>
      <c r="AS476" s="18">
        <f t="shared" si="2707"/>
        <v>0</v>
      </c>
      <c r="AT476" s="18">
        <f t="shared" si="2707"/>
        <v>0</v>
      </c>
      <c r="AU476" s="18">
        <f t="shared" si="2707"/>
        <v>0</v>
      </c>
      <c r="AV476" s="18">
        <f t="shared" si="2707"/>
        <v>0</v>
      </c>
      <c r="AW476" s="18">
        <f t="shared" si="2707"/>
        <v>0</v>
      </c>
      <c r="AX476" s="18">
        <f t="shared" si="2707"/>
        <v>0</v>
      </c>
      <c r="AY476" s="18">
        <f t="shared" si="2707"/>
        <v>0</v>
      </c>
      <c r="AZ476" s="18">
        <f t="shared" si="2707"/>
        <v>0</v>
      </c>
      <c r="BA476" s="18">
        <f t="shared" si="2707"/>
        <v>0</v>
      </c>
      <c r="BB476" s="18">
        <f t="shared" si="2707"/>
        <v>0</v>
      </c>
      <c r="BC476" s="18">
        <f t="shared" si="2707"/>
        <v>0</v>
      </c>
      <c r="BD476" s="18">
        <f t="shared" si="2707"/>
        <v>0</v>
      </c>
      <c r="BE476" s="18">
        <f t="shared" si="2707"/>
        <v>0</v>
      </c>
      <c r="BF476" s="18">
        <f t="shared" si="2707"/>
        <v>0</v>
      </c>
      <c r="BG476" s="18">
        <f t="shared" si="2707"/>
        <v>0</v>
      </c>
      <c r="BH476" s="18">
        <f t="shared" si="2707"/>
        <v>0</v>
      </c>
      <c r="BI476" s="18">
        <f t="shared" si="2707"/>
        <v>0</v>
      </c>
      <c r="BJ476" s="18">
        <f t="shared" si="2707"/>
        <v>0</v>
      </c>
      <c r="BK476" s="18">
        <f t="shared" si="2707"/>
        <v>-35937.72</v>
      </c>
      <c r="BL476" s="18">
        <f t="shared" si="2707"/>
        <v>-204328.87207911001</v>
      </c>
      <c r="BM476" s="18">
        <f t="shared" si="2707"/>
        <v>-538536.32999999996</v>
      </c>
      <c r="BN476" s="18">
        <f t="shared" si="2707"/>
        <v>-217024.2</v>
      </c>
      <c r="BO476" s="18">
        <f t="shared" si="2707"/>
        <v>-919232.29</v>
      </c>
      <c r="BP476" s="18">
        <f t="shared" ref="BP476:DS476" si="2708">SUM(BP471:BP475)</f>
        <v>-685106.14792089001</v>
      </c>
      <c r="BQ476" s="18">
        <f t="shared" si="2708"/>
        <v>69877.08</v>
      </c>
      <c r="BR476" s="18">
        <f t="shared" si="2708"/>
        <v>-663141.36</v>
      </c>
      <c r="BS476" s="18">
        <f t="shared" si="2708"/>
        <v>-564344.05000000005</v>
      </c>
      <c r="BT476" s="18">
        <f t="shared" si="2708"/>
        <v>517258.49</v>
      </c>
      <c r="BU476" s="18">
        <f t="shared" si="2708"/>
        <v>-280841.96999999997</v>
      </c>
      <c r="BV476" s="18">
        <f t="shared" si="2708"/>
        <v>-211698.72</v>
      </c>
      <c r="BW476" s="18">
        <f t="shared" si="2708"/>
        <v>117159.12</v>
      </c>
      <c r="BX476" s="18">
        <f t="shared" si="2708"/>
        <v>-337470.33</v>
      </c>
      <c r="BY476" s="18">
        <f t="shared" si="2708"/>
        <v>-753567.91</v>
      </c>
      <c r="BZ476" s="18">
        <f t="shared" si="2708"/>
        <v>462517.49</v>
      </c>
      <c r="CA476" s="18">
        <f t="shared" si="2708"/>
        <v>-78685.259999999995</v>
      </c>
      <c r="CB476" s="18">
        <f t="shared" si="2708"/>
        <v>3971891.5399999991</v>
      </c>
      <c r="CC476" s="18">
        <f t="shared" si="2708"/>
        <v>87707.34</v>
      </c>
      <c r="CD476" s="18">
        <f t="shared" si="2708"/>
        <v>-286446.73</v>
      </c>
      <c r="CE476" s="18">
        <f t="shared" si="2708"/>
        <v>-614056.5</v>
      </c>
      <c r="CF476" s="18">
        <f t="shared" si="2708"/>
        <v>-392148.88</v>
      </c>
      <c r="CG476" s="18">
        <f t="shared" si="2708"/>
        <v>777302.21</v>
      </c>
      <c r="CH476" s="18">
        <f t="shared" si="2708"/>
        <v>295188.31</v>
      </c>
      <c r="CI476" s="18">
        <f t="shared" si="2708"/>
        <v>-1301194.46</v>
      </c>
      <c r="CJ476" s="18">
        <f t="shared" ref="CJ476:CU476" si="2709">SUM(CJ471:CJ475)</f>
        <v>822495.99</v>
      </c>
      <c r="CK476" s="18">
        <f t="shared" si="2709"/>
        <v>-62590.11</v>
      </c>
      <c r="CL476" s="18">
        <f t="shared" si="2709"/>
        <v>724137.64</v>
      </c>
      <c r="CM476" s="18">
        <f t="shared" si="2709"/>
        <v>1539185.98</v>
      </c>
      <c r="CN476" s="18">
        <f t="shared" si="2709"/>
        <v>3144520.4299999997</v>
      </c>
      <c r="CO476" s="18">
        <f t="shared" si="2709"/>
        <v>920618.86</v>
      </c>
      <c r="CP476" s="18">
        <f t="shared" si="2709"/>
        <v>293291.02</v>
      </c>
      <c r="CQ476" s="18">
        <f t="shared" si="2709"/>
        <v>715321.52</v>
      </c>
      <c r="CR476" s="18">
        <f t="shared" si="2709"/>
        <v>341631.67</v>
      </c>
      <c r="CS476" s="18">
        <f t="shared" si="2709"/>
        <v>337168.94</v>
      </c>
      <c r="CT476" s="18">
        <f t="shared" si="2709"/>
        <v>343634.88</v>
      </c>
      <c r="CU476" s="18">
        <f t="shared" si="2709"/>
        <v>411488.63</v>
      </c>
      <c r="CV476" s="18">
        <f t="shared" ref="CV476:DH476" si="2710">SUM(CV471:CV475)</f>
        <v>577768.62</v>
      </c>
      <c r="CW476" s="18">
        <f t="shared" si="2710"/>
        <v>144262.74</v>
      </c>
      <c r="CX476" s="18">
        <f t="shared" si="2710"/>
        <v>46012.7</v>
      </c>
      <c r="CY476" s="18">
        <f t="shared" si="2710"/>
        <v>435892.82</v>
      </c>
      <c r="CZ476" s="18">
        <f t="shared" si="2710"/>
        <v>-1769482.236539281</v>
      </c>
      <c r="DA476" s="18">
        <f t="shared" si="2710"/>
        <v>-916124.3</v>
      </c>
      <c r="DB476" s="18">
        <f t="shared" si="2710"/>
        <v>520452.19</v>
      </c>
      <c r="DC476" s="18">
        <f t="shared" si="2710"/>
        <v>849046.72</v>
      </c>
      <c r="DD476" s="18">
        <f t="shared" si="2710"/>
        <v>306840.32000000001</v>
      </c>
      <c r="DE476" s="18">
        <f t="shared" si="2710"/>
        <v>-825804.97</v>
      </c>
      <c r="DF476" s="18">
        <f t="shared" si="2710"/>
        <v>328374.17</v>
      </c>
      <c r="DG476" s="18">
        <f t="shared" si="2710"/>
        <v>1294992.98</v>
      </c>
      <c r="DH476" s="18">
        <f t="shared" si="2710"/>
        <v>-1363637.27</v>
      </c>
      <c r="DI476" s="18">
        <f t="shared" si="2708"/>
        <v>393839.18</v>
      </c>
      <c r="DJ476" s="18">
        <f t="shared" si="2708"/>
        <v>256900.45</v>
      </c>
      <c r="DK476" s="18">
        <f t="shared" si="2708"/>
        <v>-1308120.1399999999</v>
      </c>
      <c r="DL476" s="18">
        <f t="shared" si="2708"/>
        <v>-7156211.2292638514</v>
      </c>
      <c r="DM476" s="18">
        <f t="shared" si="2708"/>
        <v>-915949.72</v>
      </c>
      <c r="DN476" s="18">
        <f t="shared" si="2708"/>
        <v>254995.05</v>
      </c>
      <c r="DO476" s="18">
        <f t="shared" si="2708"/>
        <v>384180.59</v>
      </c>
      <c r="DP476" s="18">
        <f t="shared" si="2708"/>
        <v>348787.37</v>
      </c>
      <c r="DQ476" s="18">
        <f t="shared" si="2708"/>
        <v>-698600.8</v>
      </c>
      <c r="DR476" s="18">
        <f t="shared" si="2708"/>
        <v>-505085.49</v>
      </c>
      <c r="DS476" s="18">
        <f t="shared" si="2708"/>
        <v>1218726.8799999999</v>
      </c>
      <c r="DT476" s="18">
        <f t="shared" ref="DT476:DW476" si="2711">SUM(DT471:DT475)</f>
        <v>-381616.32</v>
      </c>
      <c r="DU476" s="18">
        <f t="shared" si="2711"/>
        <v>-292128.96000000002</v>
      </c>
      <c r="DV476" s="18">
        <f t="shared" si="2711"/>
        <v>-434273.64</v>
      </c>
      <c r="DW476" s="18">
        <f t="shared" si="2711"/>
        <v>-251705.95</v>
      </c>
      <c r="DX476" s="18">
        <f t="shared" ref="DX476:EG476" si="2712">SUM(DX471:DX475)</f>
        <v>490146.17000000004</v>
      </c>
      <c r="DY476" s="18">
        <f t="shared" si="2712"/>
        <v>-274206.56</v>
      </c>
      <c r="DZ476" s="18">
        <f t="shared" si="2712"/>
        <v>-16607.84</v>
      </c>
      <c r="EA476" s="18">
        <f t="shared" si="2712"/>
        <v>-352041.95</v>
      </c>
      <c r="EB476" s="18">
        <f t="shared" si="2712"/>
        <v>99463.13</v>
      </c>
      <c r="EC476" s="18">
        <f t="shared" si="2712"/>
        <v>-274552.19</v>
      </c>
      <c r="ED476" s="18">
        <f t="shared" si="2712"/>
        <v>-223650.8</v>
      </c>
      <c r="EE476" s="18">
        <f t="shared" si="2712"/>
        <v>182472.72</v>
      </c>
      <c r="EF476" s="18">
        <f t="shared" si="2712"/>
        <v>-397277.66</v>
      </c>
      <c r="EG476" s="18">
        <f t="shared" si="2712"/>
        <v>127012.07</v>
      </c>
      <c r="EH476" s="18">
        <f t="shared" ref="EH476:EI476" si="2713">SUM(EH471:EH475)</f>
        <v>0</v>
      </c>
      <c r="EI476" s="18">
        <f t="shared" si="2713"/>
        <v>0</v>
      </c>
    </row>
    <row r="477" spans="1:139" x14ac:dyDescent="0.2">
      <c r="B477" s="90" t="s">
        <v>153</v>
      </c>
      <c r="D477" s="94">
        <f t="shared" ref="D477:AI477" si="2714">D470+D476</f>
        <v>0</v>
      </c>
      <c r="E477" s="94">
        <f t="shared" si="2714"/>
        <v>0</v>
      </c>
      <c r="F477" s="94">
        <f t="shared" si="2714"/>
        <v>0</v>
      </c>
      <c r="G477" s="94">
        <f t="shared" si="2714"/>
        <v>0</v>
      </c>
      <c r="H477" s="94">
        <f t="shared" si="2714"/>
        <v>0</v>
      </c>
      <c r="I477" s="94">
        <f t="shared" si="2714"/>
        <v>0</v>
      </c>
      <c r="J477" s="94">
        <f t="shared" si="2714"/>
        <v>0</v>
      </c>
      <c r="K477" s="94">
        <f t="shared" si="2714"/>
        <v>0</v>
      </c>
      <c r="L477" s="94">
        <f t="shared" si="2714"/>
        <v>0</v>
      </c>
      <c r="M477" s="94">
        <f t="shared" si="2714"/>
        <v>0</v>
      </c>
      <c r="N477" s="94">
        <f t="shared" si="2714"/>
        <v>0</v>
      </c>
      <c r="O477" s="94">
        <f t="shared" si="2714"/>
        <v>0</v>
      </c>
      <c r="P477" s="94">
        <f t="shared" si="2714"/>
        <v>0</v>
      </c>
      <c r="Q477" s="94">
        <f t="shared" si="2714"/>
        <v>0</v>
      </c>
      <c r="R477" s="94">
        <f t="shared" si="2714"/>
        <v>0</v>
      </c>
      <c r="S477" s="94">
        <f t="shared" si="2714"/>
        <v>0</v>
      </c>
      <c r="T477" s="94">
        <f t="shared" si="2714"/>
        <v>0</v>
      </c>
      <c r="U477" s="94">
        <f t="shared" si="2714"/>
        <v>0</v>
      </c>
      <c r="V477" s="94">
        <f t="shared" si="2714"/>
        <v>0</v>
      </c>
      <c r="W477" s="94">
        <f t="shared" si="2714"/>
        <v>0</v>
      </c>
      <c r="X477" s="94">
        <f t="shared" si="2714"/>
        <v>0</v>
      </c>
      <c r="Y477" s="94">
        <f t="shared" si="2714"/>
        <v>0</v>
      </c>
      <c r="Z477" s="94">
        <f t="shared" si="2714"/>
        <v>0</v>
      </c>
      <c r="AA477" s="94">
        <f t="shared" si="2714"/>
        <v>0</v>
      </c>
      <c r="AB477" s="94">
        <f t="shared" si="2714"/>
        <v>0</v>
      </c>
      <c r="AC477" s="94">
        <f t="shared" si="2714"/>
        <v>0</v>
      </c>
      <c r="AD477" s="94">
        <f t="shared" si="2714"/>
        <v>0</v>
      </c>
      <c r="AE477" s="94">
        <f t="shared" si="2714"/>
        <v>0</v>
      </c>
      <c r="AF477" s="94">
        <f t="shared" si="2714"/>
        <v>0</v>
      </c>
      <c r="AG477" s="94">
        <f t="shared" si="2714"/>
        <v>0</v>
      </c>
      <c r="AH477" s="94">
        <f t="shared" si="2714"/>
        <v>0</v>
      </c>
      <c r="AI477" s="94">
        <f t="shared" si="2714"/>
        <v>0</v>
      </c>
      <c r="AJ477" s="94">
        <f t="shared" ref="AJ477:BO477" si="2715">AJ470+AJ476</f>
        <v>0</v>
      </c>
      <c r="AK477" s="94">
        <f t="shared" si="2715"/>
        <v>0</v>
      </c>
      <c r="AL477" s="94">
        <f t="shared" si="2715"/>
        <v>0</v>
      </c>
      <c r="AM477" s="94">
        <f t="shared" si="2715"/>
        <v>0</v>
      </c>
      <c r="AN477" s="94">
        <f t="shared" si="2715"/>
        <v>0</v>
      </c>
      <c r="AO477" s="94">
        <f t="shared" si="2715"/>
        <v>0</v>
      </c>
      <c r="AP477" s="94">
        <f t="shared" si="2715"/>
        <v>0</v>
      </c>
      <c r="AQ477" s="94">
        <f t="shared" si="2715"/>
        <v>0</v>
      </c>
      <c r="AR477" s="94">
        <f t="shared" si="2715"/>
        <v>0</v>
      </c>
      <c r="AS477" s="94">
        <f t="shared" si="2715"/>
        <v>0</v>
      </c>
      <c r="AT477" s="94">
        <f t="shared" si="2715"/>
        <v>0</v>
      </c>
      <c r="AU477" s="94">
        <f t="shared" si="2715"/>
        <v>0</v>
      </c>
      <c r="AV477" s="94">
        <f t="shared" si="2715"/>
        <v>0</v>
      </c>
      <c r="AW477" s="94">
        <f t="shared" si="2715"/>
        <v>0</v>
      </c>
      <c r="AX477" s="94">
        <f t="shared" si="2715"/>
        <v>0</v>
      </c>
      <c r="AY477" s="94">
        <f t="shared" si="2715"/>
        <v>0</v>
      </c>
      <c r="AZ477" s="94">
        <f t="shared" si="2715"/>
        <v>0</v>
      </c>
      <c r="BA477" s="94">
        <f t="shared" si="2715"/>
        <v>0</v>
      </c>
      <c r="BB477" s="94">
        <f t="shared" si="2715"/>
        <v>0</v>
      </c>
      <c r="BC477" s="94">
        <f t="shared" si="2715"/>
        <v>0</v>
      </c>
      <c r="BD477" s="94">
        <f t="shared" si="2715"/>
        <v>0</v>
      </c>
      <c r="BE477" s="94">
        <f t="shared" si="2715"/>
        <v>0</v>
      </c>
      <c r="BF477" s="94">
        <f t="shared" si="2715"/>
        <v>0</v>
      </c>
      <c r="BG477" s="94">
        <f t="shared" si="2715"/>
        <v>0</v>
      </c>
      <c r="BH477" s="94">
        <f t="shared" si="2715"/>
        <v>0</v>
      </c>
      <c r="BI477" s="94">
        <f t="shared" si="2715"/>
        <v>0</v>
      </c>
      <c r="BJ477" s="94">
        <f t="shared" si="2715"/>
        <v>0</v>
      </c>
      <c r="BK477" s="94">
        <f t="shared" si="2715"/>
        <v>-35937.72</v>
      </c>
      <c r="BL477" s="94">
        <f t="shared" si="2715"/>
        <v>-240266.59207911001</v>
      </c>
      <c r="BM477" s="94">
        <f t="shared" si="2715"/>
        <v>-778802.92207910994</v>
      </c>
      <c r="BN477" s="94">
        <f t="shared" si="2715"/>
        <v>-995827.12207911001</v>
      </c>
      <c r="BO477" s="94">
        <f t="shared" si="2715"/>
        <v>-1915059.41207911</v>
      </c>
      <c r="BP477" s="94">
        <f t="shared" ref="BP477:DS477" si="2716">BP470+BP476</f>
        <v>-2600165.56</v>
      </c>
      <c r="BQ477" s="94">
        <f t="shared" si="2716"/>
        <v>-2530288.48</v>
      </c>
      <c r="BR477" s="94">
        <f t="shared" si="2716"/>
        <v>-3193429.84</v>
      </c>
      <c r="BS477" s="94">
        <f t="shared" si="2716"/>
        <v>-3757773.8899999997</v>
      </c>
      <c r="BT477" s="94">
        <f t="shared" si="2716"/>
        <v>-3240515.3999999994</v>
      </c>
      <c r="BU477" s="94">
        <f t="shared" si="2716"/>
        <v>-3521357.3699999992</v>
      </c>
      <c r="BV477" s="94">
        <f t="shared" si="2716"/>
        <v>-3733056.0899999994</v>
      </c>
      <c r="BW477" s="94">
        <f t="shared" si="2716"/>
        <v>-3615896.9699999993</v>
      </c>
      <c r="BX477" s="94">
        <f t="shared" si="2716"/>
        <v>-3953367.2999999993</v>
      </c>
      <c r="BY477" s="94">
        <f t="shared" si="2716"/>
        <v>-4706935.209999999</v>
      </c>
      <c r="BZ477" s="94">
        <f t="shared" si="2716"/>
        <v>-4244417.7199999988</v>
      </c>
      <c r="CA477" s="94">
        <f t="shared" si="2716"/>
        <v>-4323102.9799999986</v>
      </c>
      <c r="CB477" s="94">
        <f t="shared" si="2716"/>
        <v>-351211.43999999948</v>
      </c>
      <c r="CC477" s="94">
        <f t="shared" si="2716"/>
        <v>-263504.09999999951</v>
      </c>
      <c r="CD477" s="94">
        <f t="shared" si="2716"/>
        <v>-549950.82999999949</v>
      </c>
      <c r="CE477" s="94">
        <f t="shared" si="2716"/>
        <v>-1164007.3299999996</v>
      </c>
      <c r="CF477" s="94">
        <f t="shared" si="2716"/>
        <v>-1556156.2099999995</v>
      </c>
      <c r="CG477" s="94">
        <f t="shared" si="2716"/>
        <v>-778853.99999999953</v>
      </c>
      <c r="CH477" s="94">
        <f t="shared" si="2716"/>
        <v>-483665.68999999954</v>
      </c>
      <c r="CI477" s="94">
        <f t="shared" si="2716"/>
        <v>-1784860.1499999994</v>
      </c>
      <c r="CJ477" s="94">
        <f t="shared" ref="CJ477:CU477" si="2717">CJ470+CJ476</f>
        <v>-962364.15999999945</v>
      </c>
      <c r="CK477" s="94">
        <f t="shared" si="2717"/>
        <v>-1024954.2699999994</v>
      </c>
      <c r="CL477" s="94">
        <f t="shared" si="2717"/>
        <v>-300816.62999999942</v>
      </c>
      <c r="CM477" s="94">
        <f t="shared" si="2717"/>
        <v>1238369.3500000006</v>
      </c>
      <c r="CN477" s="94">
        <f t="shared" si="2717"/>
        <v>4382889.78</v>
      </c>
      <c r="CO477" s="94">
        <f t="shared" si="2717"/>
        <v>5303508.6400000006</v>
      </c>
      <c r="CP477" s="94">
        <f t="shared" si="2717"/>
        <v>5596799.6600000001</v>
      </c>
      <c r="CQ477" s="94">
        <f t="shared" si="2717"/>
        <v>6312121.1799999997</v>
      </c>
      <c r="CR477" s="94">
        <f t="shared" si="2717"/>
        <v>6653752.8499999996</v>
      </c>
      <c r="CS477" s="94">
        <f t="shared" si="2717"/>
        <v>6990921.79</v>
      </c>
      <c r="CT477" s="94">
        <f t="shared" si="2717"/>
        <v>7334556.6699999999</v>
      </c>
      <c r="CU477" s="94">
        <f t="shared" si="2717"/>
        <v>7746045.2999999998</v>
      </c>
      <c r="CV477" s="94">
        <f t="shared" ref="CV477:DH477" si="2718">CV470+CV476</f>
        <v>8323813.9199999999</v>
      </c>
      <c r="CW477" s="94">
        <f t="shared" si="2718"/>
        <v>8468076.6600000001</v>
      </c>
      <c r="CX477" s="94">
        <f t="shared" si="2718"/>
        <v>8514089.3599999994</v>
      </c>
      <c r="CY477" s="94">
        <f t="shared" si="2718"/>
        <v>8949982.1799999997</v>
      </c>
      <c r="CZ477" s="94">
        <f t="shared" si="2718"/>
        <v>7180499.9434607187</v>
      </c>
      <c r="DA477" s="94">
        <f t="shared" si="2718"/>
        <v>6264375.6434607189</v>
      </c>
      <c r="DB477" s="94">
        <f t="shared" si="2718"/>
        <v>6784827.8334607193</v>
      </c>
      <c r="DC477" s="94">
        <f t="shared" si="2718"/>
        <v>7633874.5534607191</v>
      </c>
      <c r="DD477" s="94">
        <f t="shared" si="2718"/>
        <v>7940714.8734607194</v>
      </c>
      <c r="DE477" s="94">
        <f t="shared" si="2718"/>
        <v>7114909.9034607196</v>
      </c>
      <c r="DF477" s="94">
        <f t="shared" si="2718"/>
        <v>7443284.0734607195</v>
      </c>
      <c r="DG477" s="94">
        <f t="shared" si="2718"/>
        <v>8738277.0534607191</v>
      </c>
      <c r="DH477" s="94">
        <f t="shared" si="2718"/>
        <v>7374639.7834607195</v>
      </c>
      <c r="DI477" s="94">
        <f t="shared" si="2716"/>
        <v>7768478.9634607192</v>
      </c>
      <c r="DJ477" s="94">
        <f t="shared" si="2716"/>
        <v>8025379.4134607194</v>
      </c>
      <c r="DK477" s="94">
        <f t="shared" si="2716"/>
        <v>6717259.2734607197</v>
      </c>
      <c r="DL477" s="94">
        <f t="shared" si="2716"/>
        <v>-438951.95580313168</v>
      </c>
      <c r="DM477" s="94">
        <f t="shared" si="2716"/>
        <v>-1354901.6758031317</v>
      </c>
      <c r="DN477" s="94">
        <f t="shared" si="2716"/>
        <v>-1099906.6258031316</v>
      </c>
      <c r="DO477" s="94">
        <f t="shared" si="2716"/>
        <v>-715726.03580313153</v>
      </c>
      <c r="DP477" s="94">
        <f t="shared" si="2716"/>
        <v>-366938.66580313153</v>
      </c>
      <c r="DQ477" s="94">
        <f t="shared" si="2716"/>
        <v>-1065539.4658031315</v>
      </c>
      <c r="DR477" s="94">
        <f t="shared" si="2716"/>
        <v>-1570624.9558031315</v>
      </c>
      <c r="DS477" s="94">
        <f t="shared" si="2716"/>
        <v>-351898.07580313156</v>
      </c>
      <c r="DT477" s="94">
        <f t="shared" ref="DT477:DW477" si="2719">DT470+DT476</f>
        <v>-733514.39580313163</v>
      </c>
      <c r="DU477" s="94">
        <f t="shared" si="2719"/>
        <v>-1025643.3558031316</v>
      </c>
      <c r="DV477" s="94">
        <f t="shared" si="2719"/>
        <v>-1459916.9958031317</v>
      </c>
      <c r="DW477" s="94">
        <f t="shared" si="2719"/>
        <v>-1711622.9458031317</v>
      </c>
      <c r="DX477" s="94">
        <f t="shared" ref="DX477:EG477" si="2720">DX470+DX476</f>
        <v>-1221476.7758031315</v>
      </c>
      <c r="DY477" s="94">
        <f t="shared" si="2720"/>
        <v>-1495683.3358031316</v>
      </c>
      <c r="DZ477" s="94">
        <f t="shared" si="2720"/>
        <v>-1512291.1758031317</v>
      </c>
      <c r="EA477" s="94">
        <f t="shared" si="2720"/>
        <v>-1864333.1258031316</v>
      </c>
      <c r="EB477" s="94">
        <f t="shared" si="2720"/>
        <v>-1764869.9958031317</v>
      </c>
      <c r="EC477" s="94">
        <f t="shared" si="2720"/>
        <v>-2039422.1858031317</v>
      </c>
      <c r="ED477" s="94">
        <f t="shared" si="2720"/>
        <v>-2263072.9858031315</v>
      </c>
      <c r="EE477" s="94">
        <f t="shared" si="2720"/>
        <v>-2080600.2658031315</v>
      </c>
      <c r="EF477" s="94">
        <f t="shared" si="2720"/>
        <v>-2477877.9258031314</v>
      </c>
      <c r="EG477" s="94">
        <f t="shared" si="2720"/>
        <v>-2350865.8558031316</v>
      </c>
      <c r="EH477" s="94">
        <f t="shared" ref="EH477:EI477" si="2721">EH470+EH476</f>
        <v>-2350865.8558031316</v>
      </c>
      <c r="EI477" s="94">
        <f t="shared" si="2721"/>
        <v>-2350865.8558031316</v>
      </c>
    </row>
    <row r="478" spans="1:139" x14ac:dyDescent="0.2">
      <c r="D478" s="91"/>
      <c r="E478" s="91"/>
      <c r="F478" s="91"/>
      <c r="G478" s="91"/>
      <c r="H478" s="91"/>
      <c r="I478" s="91"/>
      <c r="J478" s="91"/>
      <c r="K478" s="91"/>
      <c r="L478" s="91"/>
      <c r="M478" s="91"/>
      <c r="N478" s="91"/>
      <c r="O478" s="91"/>
      <c r="P478" s="91"/>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91"/>
      <c r="AN478" s="91"/>
      <c r="AO478" s="91"/>
      <c r="AP478" s="91"/>
      <c r="AQ478" s="91"/>
      <c r="AR478" s="91"/>
      <c r="AS478" s="91"/>
      <c r="AT478" s="91"/>
      <c r="AU478" s="91"/>
      <c r="AV478" s="91"/>
      <c r="AW478" s="91"/>
      <c r="AX478" s="91"/>
      <c r="AY478" s="91"/>
      <c r="AZ478" s="91"/>
      <c r="BA478" s="91"/>
      <c r="BB478" s="91"/>
      <c r="BC478" s="91"/>
      <c r="BD478" s="91"/>
      <c r="BE478" s="91"/>
      <c r="BF478" s="91"/>
      <c r="BG478" s="91"/>
      <c r="BH478" s="91"/>
      <c r="BI478" s="91"/>
      <c r="BJ478" s="91"/>
      <c r="BK478" s="91"/>
      <c r="BL478" s="91"/>
      <c r="BM478" s="91"/>
      <c r="BN478" s="91"/>
      <c r="BO478" s="91"/>
      <c r="BP478" s="91"/>
      <c r="BQ478" s="91"/>
      <c r="BR478" s="91"/>
      <c r="BS478" s="91"/>
      <c r="BT478" s="91"/>
      <c r="BU478" s="91"/>
      <c r="BV478" s="91"/>
      <c r="BW478" s="91"/>
      <c r="BX478" s="91"/>
      <c r="BY478" s="91"/>
      <c r="BZ478" s="91"/>
      <c r="CA478" s="91"/>
      <c r="CB478" s="91"/>
      <c r="CC478" s="91"/>
      <c r="CD478" s="91"/>
      <c r="CE478" s="91"/>
      <c r="CF478" s="91"/>
      <c r="CG478" s="91"/>
      <c r="CH478" s="91"/>
      <c r="CI478" s="91"/>
      <c r="CJ478" s="91"/>
      <c r="CK478" s="91"/>
      <c r="CL478" s="91"/>
      <c r="CM478" s="91"/>
      <c r="CN478" s="91"/>
      <c r="CO478" s="91"/>
      <c r="CP478" s="91"/>
      <c r="CQ478" s="91"/>
      <c r="CR478" s="91"/>
      <c r="CS478" s="91"/>
      <c r="CT478" s="91"/>
      <c r="CU478" s="91"/>
      <c r="CV478" s="91"/>
      <c r="CW478" s="91"/>
      <c r="CX478" s="91"/>
      <c r="CY478" s="91"/>
      <c r="CZ478" s="91"/>
      <c r="DA478" s="91"/>
      <c r="DB478" s="91"/>
      <c r="DC478" s="91"/>
      <c r="DD478" s="91"/>
      <c r="DE478" s="91"/>
      <c r="DF478" s="91"/>
      <c r="DG478" s="91"/>
      <c r="DH478" s="91"/>
      <c r="DI478" s="91"/>
      <c r="DJ478" s="91"/>
      <c r="DK478" s="91"/>
      <c r="DL478" s="91"/>
      <c r="DM478" s="91"/>
      <c r="DN478" s="91"/>
      <c r="DO478" s="91"/>
      <c r="DP478" s="91"/>
      <c r="DQ478" s="91"/>
      <c r="DR478" s="91"/>
      <c r="DS478" s="91"/>
      <c r="DT478" s="91"/>
      <c r="DU478" s="91"/>
      <c r="DV478" s="91"/>
      <c r="DW478" s="91"/>
      <c r="DX478" s="91"/>
      <c r="DY478" s="91"/>
      <c r="DZ478" s="91"/>
      <c r="EA478" s="91"/>
      <c r="EB478" s="91"/>
      <c r="EC478" s="91"/>
      <c r="ED478" s="91"/>
      <c r="EE478" s="91"/>
      <c r="EF478" s="91"/>
      <c r="EG478" s="91"/>
      <c r="EH478" s="91"/>
      <c r="EI478" s="91"/>
    </row>
    <row r="479" spans="1:139" ht="10.5" x14ac:dyDescent="0.25">
      <c r="A479" s="86" t="s">
        <v>213</v>
      </c>
      <c r="B479" s="92"/>
      <c r="C479" s="91">
        <v>18237281</v>
      </c>
      <c r="D479" s="90"/>
      <c r="E479" s="90"/>
      <c r="F479" s="90"/>
      <c r="G479" s="90"/>
      <c r="H479" s="90"/>
      <c r="I479" s="90"/>
      <c r="J479" s="90"/>
      <c r="K479" s="90"/>
      <c r="L479" s="90"/>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c r="BA479" s="90"/>
      <c r="BB479" s="90"/>
      <c r="BC479" s="90"/>
      <c r="BD479" s="90"/>
      <c r="BE479" s="90"/>
      <c r="BF479" s="90"/>
      <c r="BG479" s="90"/>
      <c r="BH479" s="90"/>
      <c r="BI479" s="90"/>
      <c r="BJ479" s="90"/>
      <c r="BK479" s="90"/>
      <c r="BL479" s="90"/>
      <c r="BM479" s="90"/>
      <c r="BN479" s="90"/>
      <c r="BO479" s="90"/>
      <c r="BP479" s="90"/>
      <c r="BQ479" s="90"/>
      <c r="BR479" s="90"/>
      <c r="BS479" s="90"/>
      <c r="BT479" s="90"/>
      <c r="BU479" s="90"/>
      <c r="BV479" s="90"/>
      <c r="BW479" s="90"/>
      <c r="BX479" s="90"/>
      <c r="BY479" s="90"/>
      <c r="BZ479" s="90"/>
      <c r="CA479" s="90"/>
      <c r="CB479" s="90"/>
      <c r="CC479" s="90"/>
      <c r="CD479" s="90"/>
      <c r="CE479" s="90"/>
      <c r="CF479" s="90"/>
      <c r="CG479" s="90"/>
      <c r="DV479" s="92"/>
      <c r="DW479" s="92"/>
      <c r="DX479" s="92"/>
      <c r="DY479" s="92"/>
      <c r="DZ479" s="92"/>
      <c r="EA479" s="92"/>
      <c r="EB479" s="92"/>
      <c r="EC479" s="92"/>
      <c r="ED479" s="92"/>
      <c r="EE479" s="92"/>
      <c r="EF479" s="92"/>
      <c r="EG479" s="92"/>
      <c r="EH479" s="92"/>
      <c r="EI479" s="92"/>
    </row>
    <row r="480" spans="1:139" x14ac:dyDescent="0.2">
      <c r="A480" s="92"/>
      <c r="B480" s="92" t="s">
        <v>149</v>
      </c>
      <c r="C480" s="91">
        <v>25400681</v>
      </c>
      <c r="D480" s="94">
        <f t="shared" ref="D480:AI480" si="2722">C487</f>
        <v>0</v>
      </c>
      <c r="E480" s="94">
        <f t="shared" si="2722"/>
        <v>0</v>
      </c>
      <c r="F480" s="94">
        <f t="shared" si="2722"/>
        <v>0</v>
      </c>
      <c r="G480" s="94">
        <f t="shared" si="2722"/>
        <v>0</v>
      </c>
      <c r="H480" s="94">
        <f t="shared" si="2722"/>
        <v>0</v>
      </c>
      <c r="I480" s="94">
        <f t="shared" si="2722"/>
        <v>0</v>
      </c>
      <c r="J480" s="94">
        <f t="shared" si="2722"/>
        <v>0</v>
      </c>
      <c r="K480" s="94">
        <f t="shared" si="2722"/>
        <v>0</v>
      </c>
      <c r="L480" s="94">
        <f t="shared" si="2722"/>
        <v>0</v>
      </c>
      <c r="M480" s="94">
        <f t="shared" si="2722"/>
        <v>0</v>
      </c>
      <c r="N480" s="94">
        <f t="shared" si="2722"/>
        <v>0</v>
      </c>
      <c r="O480" s="94">
        <f t="shared" si="2722"/>
        <v>0</v>
      </c>
      <c r="P480" s="94">
        <f t="shared" si="2722"/>
        <v>0</v>
      </c>
      <c r="Q480" s="94">
        <f t="shared" si="2722"/>
        <v>0</v>
      </c>
      <c r="R480" s="94">
        <f t="shared" si="2722"/>
        <v>0</v>
      </c>
      <c r="S480" s="94">
        <f t="shared" si="2722"/>
        <v>0</v>
      </c>
      <c r="T480" s="94">
        <f t="shared" si="2722"/>
        <v>0</v>
      </c>
      <c r="U480" s="94">
        <f t="shared" si="2722"/>
        <v>0</v>
      </c>
      <c r="V480" s="94">
        <f t="shared" si="2722"/>
        <v>0</v>
      </c>
      <c r="W480" s="94">
        <f t="shared" si="2722"/>
        <v>0</v>
      </c>
      <c r="X480" s="94">
        <f t="shared" si="2722"/>
        <v>0</v>
      </c>
      <c r="Y480" s="94">
        <f t="shared" si="2722"/>
        <v>0</v>
      </c>
      <c r="Z480" s="94">
        <f t="shared" si="2722"/>
        <v>0</v>
      </c>
      <c r="AA480" s="94">
        <f t="shared" si="2722"/>
        <v>0</v>
      </c>
      <c r="AB480" s="94">
        <f t="shared" si="2722"/>
        <v>0</v>
      </c>
      <c r="AC480" s="94">
        <f t="shared" si="2722"/>
        <v>0</v>
      </c>
      <c r="AD480" s="94">
        <f t="shared" si="2722"/>
        <v>0</v>
      </c>
      <c r="AE480" s="94">
        <f t="shared" si="2722"/>
        <v>0</v>
      </c>
      <c r="AF480" s="94">
        <f t="shared" si="2722"/>
        <v>0</v>
      </c>
      <c r="AG480" s="94">
        <f t="shared" si="2722"/>
        <v>0</v>
      </c>
      <c r="AH480" s="94">
        <f t="shared" si="2722"/>
        <v>0</v>
      </c>
      <c r="AI480" s="94">
        <f t="shared" si="2722"/>
        <v>0</v>
      </c>
      <c r="AJ480" s="94">
        <f t="shared" ref="AJ480:BO480" si="2723">AI487</f>
        <v>0</v>
      </c>
      <c r="AK480" s="94">
        <f t="shared" si="2723"/>
        <v>0</v>
      </c>
      <c r="AL480" s="94">
        <f t="shared" si="2723"/>
        <v>0</v>
      </c>
      <c r="AM480" s="94">
        <f t="shared" si="2723"/>
        <v>0</v>
      </c>
      <c r="AN480" s="94">
        <f t="shared" si="2723"/>
        <v>0</v>
      </c>
      <c r="AO480" s="94">
        <f t="shared" si="2723"/>
        <v>0</v>
      </c>
      <c r="AP480" s="94">
        <f t="shared" si="2723"/>
        <v>0</v>
      </c>
      <c r="AQ480" s="94">
        <f t="shared" si="2723"/>
        <v>0</v>
      </c>
      <c r="AR480" s="94">
        <f t="shared" si="2723"/>
        <v>0</v>
      </c>
      <c r="AS480" s="94">
        <f t="shared" si="2723"/>
        <v>0</v>
      </c>
      <c r="AT480" s="94">
        <f t="shared" si="2723"/>
        <v>0</v>
      </c>
      <c r="AU480" s="94">
        <f t="shared" si="2723"/>
        <v>0</v>
      </c>
      <c r="AV480" s="94">
        <f t="shared" si="2723"/>
        <v>0</v>
      </c>
      <c r="AW480" s="94">
        <f t="shared" si="2723"/>
        <v>0</v>
      </c>
      <c r="AX480" s="94">
        <f t="shared" si="2723"/>
        <v>0</v>
      </c>
      <c r="AY480" s="94">
        <f t="shared" si="2723"/>
        <v>0</v>
      </c>
      <c r="AZ480" s="94">
        <f t="shared" si="2723"/>
        <v>0</v>
      </c>
      <c r="BA480" s="94">
        <f t="shared" si="2723"/>
        <v>0</v>
      </c>
      <c r="BB480" s="94">
        <f t="shared" si="2723"/>
        <v>0</v>
      </c>
      <c r="BC480" s="94">
        <f t="shared" si="2723"/>
        <v>0</v>
      </c>
      <c r="BD480" s="94">
        <f t="shared" si="2723"/>
        <v>0</v>
      </c>
      <c r="BE480" s="94">
        <f t="shared" si="2723"/>
        <v>0</v>
      </c>
      <c r="BF480" s="94">
        <f t="shared" si="2723"/>
        <v>0</v>
      </c>
      <c r="BG480" s="94">
        <f t="shared" si="2723"/>
        <v>0</v>
      </c>
      <c r="BH480" s="94">
        <f t="shared" si="2723"/>
        <v>0</v>
      </c>
      <c r="BI480" s="94">
        <f t="shared" si="2723"/>
        <v>0</v>
      </c>
      <c r="BJ480" s="94">
        <f t="shared" si="2723"/>
        <v>0</v>
      </c>
      <c r="BK480" s="94">
        <f t="shared" si="2723"/>
        <v>0</v>
      </c>
      <c r="BL480" s="94">
        <f t="shared" si="2723"/>
        <v>129130.56</v>
      </c>
      <c r="BM480" s="94">
        <f t="shared" si="2723"/>
        <v>472597.07665573998</v>
      </c>
      <c r="BN480" s="94">
        <f t="shared" si="2723"/>
        <v>591966.05665574002</v>
      </c>
      <c r="BO480" s="94">
        <f t="shared" si="2723"/>
        <v>714105.77665573999</v>
      </c>
      <c r="BP480" s="94">
        <f t="shared" ref="BP480:CI480" si="2724">BO487</f>
        <v>737066.40665573999</v>
      </c>
      <c r="BQ480" s="94">
        <f t="shared" si="2724"/>
        <v>978828.97</v>
      </c>
      <c r="BR480" s="94">
        <f t="shared" si="2724"/>
        <v>1242985.24</v>
      </c>
      <c r="BS480" s="94">
        <f t="shared" si="2724"/>
        <v>1286555.77</v>
      </c>
      <c r="BT480" s="94">
        <f t="shared" si="2724"/>
        <v>1804217.42</v>
      </c>
      <c r="BU480" s="94">
        <f t="shared" si="2724"/>
        <v>1916277.13</v>
      </c>
      <c r="BV480" s="94">
        <f t="shared" si="2724"/>
        <v>2194751.36</v>
      </c>
      <c r="BW480" s="94">
        <f t="shared" si="2724"/>
        <v>2464422.69</v>
      </c>
      <c r="BX480" s="94">
        <f t="shared" si="2724"/>
        <v>2784489.89</v>
      </c>
      <c r="BY480" s="94">
        <f t="shared" si="2724"/>
        <v>930252.48047123291</v>
      </c>
      <c r="BZ480" s="94">
        <f t="shared" si="2724"/>
        <v>947498.675557193</v>
      </c>
      <c r="CA480" s="94">
        <f t="shared" si="2724"/>
        <v>980814.73553985415</v>
      </c>
      <c r="CB480" s="94">
        <f t="shared" si="2724"/>
        <v>331700.63553985418</v>
      </c>
      <c r="CC480" s="94">
        <f t="shared" si="2724"/>
        <v>-38967.833419422677</v>
      </c>
      <c r="CD480" s="94">
        <f t="shared" si="2724"/>
        <v>-145584.25341942266</v>
      </c>
      <c r="CE480" s="94">
        <f t="shared" si="2724"/>
        <v>-127485.34341942266</v>
      </c>
      <c r="CF480" s="94">
        <f t="shared" si="2724"/>
        <v>-23075.743419422652</v>
      </c>
      <c r="CG480" s="94">
        <f t="shared" si="2724"/>
        <v>-105125.16341942265</v>
      </c>
      <c r="CH480" s="94">
        <f t="shared" si="2724"/>
        <v>-69479.063419422659</v>
      </c>
      <c r="CI480" s="94">
        <f t="shared" si="2724"/>
        <v>53078.776580577338</v>
      </c>
      <c r="CJ480" s="94">
        <f t="shared" ref="CJ480" si="2725">CI487</f>
        <v>-68975.03341942266</v>
      </c>
      <c r="CK480" s="94">
        <f t="shared" ref="CK480" si="2726">CJ487</f>
        <v>-92364.913419422664</v>
      </c>
      <c r="CL480" s="94">
        <f t="shared" ref="CL480" si="2727">CK487</f>
        <v>-41551.043419422662</v>
      </c>
      <c r="CM480" s="94">
        <f t="shared" ref="CM480" si="2728">CL487</f>
        <v>-151817.76341942267</v>
      </c>
      <c r="CN480" s="94">
        <f t="shared" ref="CN480" si="2729">CM487</f>
        <v>-43611.243419422681</v>
      </c>
      <c r="CO480" s="94">
        <f t="shared" ref="CO480" si="2730">CN487</f>
        <v>43258.919999999984</v>
      </c>
      <c r="CP480" s="94">
        <f t="shared" ref="CP480" si="2731">CO487</f>
        <v>-17397.770000000019</v>
      </c>
      <c r="CQ480" s="94">
        <f t="shared" ref="CQ480" si="2732">CP487</f>
        <v>-20858.480000000018</v>
      </c>
      <c r="CR480" s="94">
        <f t="shared" ref="CR480" si="2733">CQ487</f>
        <v>42348.14999999998</v>
      </c>
      <c r="CS480" s="94">
        <f t="shared" ref="CS480" si="2734">CR487</f>
        <v>79240.299999999988</v>
      </c>
      <c r="CT480" s="94">
        <f t="shared" ref="CT480" si="2735">CS487</f>
        <v>158464.15</v>
      </c>
      <c r="CU480" s="94">
        <f t="shared" ref="CU480" si="2736">CT487</f>
        <v>158464.15</v>
      </c>
      <c r="CV480" s="94">
        <f t="shared" ref="CV480" si="2737">CU487</f>
        <v>158464.15</v>
      </c>
      <c r="CW480" s="94">
        <f t="shared" ref="CW480" si="2738">CV487</f>
        <v>158464.15</v>
      </c>
      <c r="CX480" s="94">
        <f t="shared" ref="CX480" si="2739">CW487</f>
        <v>158464.15</v>
      </c>
      <c r="CY480" s="94">
        <f t="shared" ref="CY480" si="2740">CX487</f>
        <v>158464.15</v>
      </c>
      <c r="CZ480" s="94">
        <f t="shared" ref="CZ480" si="2741">CY487</f>
        <v>158464.15</v>
      </c>
      <c r="DA480" s="94">
        <f t="shared" ref="DA480" si="2742">CZ487</f>
        <v>0</v>
      </c>
      <c r="DB480" s="94">
        <f t="shared" ref="DB480" si="2743">DA487</f>
        <v>0</v>
      </c>
      <c r="DC480" s="94">
        <f t="shared" ref="DC480" si="2744">DB487</f>
        <v>0</v>
      </c>
      <c r="DD480" s="94">
        <f t="shared" ref="DD480" si="2745">DC487</f>
        <v>0</v>
      </c>
      <c r="DE480" s="94">
        <f t="shared" ref="DE480" si="2746">DD487</f>
        <v>0</v>
      </c>
      <c r="DF480" s="94">
        <f t="shared" ref="DF480" si="2747">DE487</f>
        <v>0</v>
      </c>
      <c r="DG480" s="94">
        <f t="shared" ref="DG480" si="2748">DF487</f>
        <v>0</v>
      </c>
      <c r="DH480" s="94">
        <f t="shared" ref="DH480" si="2749">DG487</f>
        <v>0</v>
      </c>
      <c r="DI480" s="94">
        <f t="shared" ref="DI480" si="2750">DH487</f>
        <v>0</v>
      </c>
      <c r="DJ480" s="94">
        <f t="shared" ref="DJ480" si="2751">DI487</f>
        <v>0</v>
      </c>
      <c r="DK480" s="94">
        <f t="shared" ref="DK480" si="2752">DJ487</f>
        <v>0</v>
      </c>
      <c r="DL480" s="94">
        <f t="shared" ref="DL480" si="2753">DK487</f>
        <v>0</v>
      </c>
      <c r="DM480" s="94">
        <f t="shared" ref="DM480" si="2754">DL487</f>
        <v>0</v>
      </c>
      <c r="DN480" s="94">
        <f t="shared" ref="DN480" si="2755">DM487</f>
        <v>0</v>
      </c>
      <c r="DO480" s="94">
        <f t="shared" ref="DO480" si="2756">DN487</f>
        <v>0</v>
      </c>
      <c r="DP480" s="94">
        <f t="shared" ref="DP480" si="2757">DO487</f>
        <v>0</v>
      </c>
      <c r="DQ480" s="94">
        <f t="shared" ref="DQ480" si="2758">DP487</f>
        <v>0</v>
      </c>
      <c r="DR480" s="94">
        <f t="shared" ref="DR480" si="2759">DQ487</f>
        <v>0</v>
      </c>
      <c r="DS480" s="94">
        <f t="shared" ref="DS480" si="2760">DR487</f>
        <v>0</v>
      </c>
      <c r="DT480" s="94">
        <f t="shared" ref="DT480" si="2761">DS487</f>
        <v>0</v>
      </c>
      <c r="DU480" s="94">
        <f t="shared" ref="DU480" si="2762">DT487</f>
        <v>0</v>
      </c>
      <c r="DV480" s="94">
        <f t="shared" ref="DV480" si="2763">DU487</f>
        <v>0</v>
      </c>
      <c r="DW480" s="94">
        <f t="shared" ref="DW480" si="2764">DV487</f>
        <v>0</v>
      </c>
      <c r="DX480" s="94">
        <f t="shared" ref="DX480" si="2765">DW487</f>
        <v>0</v>
      </c>
      <c r="DY480" s="94">
        <f t="shared" ref="DY480" si="2766">DX487</f>
        <v>0</v>
      </c>
      <c r="DZ480" s="94">
        <f t="shared" ref="DZ480" si="2767">DY487</f>
        <v>0</v>
      </c>
      <c r="EA480" s="94">
        <f t="shared" ref="EA480" si="2768">DZ487</f>
        <v>0</v>
      </c>
      <c r="EB480" s="94">
        <f t="shared" ref="EB480" si="2769">EA487</f>
        <v>0</v>
      </c>
      <c r="EC480" s="94">
        <f t="shared" ref="EC480" si="2770">EB487</f>
        <v>0</v>
      </c>
      <c r="ED480" s="94">
        <f t="shared" ref="ED480" si="2771">EC487</f>
        <v>0</v>
      </c>
      <c r="EE480" s="94">
        <f t="shared" ref="EE480" si="2772">ED487</f>
        <v>0</v>
      </c>
      <c r="EF480" s="94">
        <f t="shared" ref="EF480" si="2773">EE487</f>
        <v>0</v>
      </c>
      <c r="EG480" s="94">
        <f t="shared" ref="EG480" si="2774">EF487</f>
        <v>0</v>
      </c>
      <c r="EH480" s="94">
        <f t="shared" ref="EH480" si="2775">EG487</f>
        <v>0</v>
      </c>
      <c r="EI480" s="94">
        <f t="shared" ref="EI480" si="2776">EH487</f>
        <v>0</v>
      </c>
    </row>
    <row r="481" spans="1:139" x14ac:dyDescent="0.2">
      <c r="A481" s="92"/>
      <c r="B481" s="92" t="s">
        <v>150</v>
      </c>
      <c r="C481" s="90"/>
      <c r="D481" s="22">
        <v>0</v>
      </c>
      <c r="E481" s="22">
        <v>0</v>
      </c>
      <c r="F481" s="22">
        <v>0</v>
      </c>
      <c r="G481" s="22">
        <v>0</v>
      </c>
      <c r="H481" s="22">
        <v>0</v>
      </c>
      <c r="I481" s="22">
        <v>0</v>
      </c>
      <c r="J481" s="22">
        <v>0</v>
      </c>
      <c r="K481" s="22">
        <v>0</v>
      </c>
      <c r="L481" s="22">
        <v>0</v>
      </c>
      <c r="M481" s="22">
        <v>0</v>
      </c>
      <c r="N481" s="22">
        <v>0</v>
      </c>
      <c r="O481" s="22">
        <v>0</v>
      </c>
      <c r="P481" s="22">
        <v>0</v>
      </c>
      <c r="Q481" s="22">
        <v>0</v>
      </c>
      <c r="R481" s="22">
        <v>0</v>
      </c>
      <c r="S481" s="22">
        <v>0</v>
      </c>
      <c r="T481" s="22">
        <v>0</v>
      </c>
      <c r="U481" s="22">
        <v>0</v>
      </c>
      <c r="V481" s="22">
        <v>0</v>
      </c>
      <c r="W481" s="22">
        <v>0</v>
      </c>
      <c r="X481" s="22">
        <v>0</v>
      </c>
      <c r="Y481" s="22">
        <v>0</v>
      </c>
      <c r="Z481" s="22">
        <v>0</v>
      </c>
      <c r="AA481" s="22">
        <v>0</v>
      </c>
      <c r="AB481" s="22">
        <v>0</v>
      </c>
      <c r="AC481" s="22">
        <v>0</v>
      </c>
      <c r="AD481" s="22">
        <v>0</v>
      </c>
      <c r="AE481" s="22">
        <v>0</v>
      </c>
      <c r="AF481" s="22">
        <v>0</v>
      </c>
      <c r="AG481" s="22">
        <v>0</v>
      </c>
      <c r="AH481" s="22">
        <v>0</v>
      </c>
      <c r="AI481" s="22">
        <v>0</v>
      </c>
      <c r="AJ481" s="22">
        <v>0</v>
      </c>
      <c r="AK481" s="22">
        <v>0</v>
      </c>
      <c r="AL481" s="22">
        <v>0</v>
      </c>
      <c r="AM481" s="22">
        <v>0</v>
      </c>
      <c r="AN481" s="22">
        <v>0</v>
      </c>
      <c r="AO481" s="22">
        <v>0</v>
      </c>
      <c r="AP481" s="22">
        <v>0</v>
      </c>
      <c r="AQ481" s="22">
        <v>0</v>
      </c>
      <c r="AR481" s="22">
        <v>0</v>
      </c>
      <c r="AS481" s="22">
        <v>0</v>
      </c>
      <c r="AT481" s="22">
        <v>0</v>
      </c>
      <c r="AU481" s="22">
        <v>0</v>
      </c>
      <c r="AV481" s="22">
        <v>0</v>
      </c>
      <c r="AW481" s="22">
        <v>0</v>
      </c>
      <c r="AX481" s="22">
        <v>0</v>
      </c>
      <c r="AY481" s="22">
        <v>0</v>
      </c>
      <c r="AZ481" s="22">
        <v>0</v>
      </c>
      <c r="BA481" s="22">
        <v>0</v>
      </c>
      <c r="BB481" s="22">
        <v>0</v>
      </c>
      <c r="BC481" s="22">
        <v>0</v>
      </c>
      <c r="BD481" s="22">
        <v>0</v>
      </c>
      <c r="BE481" s="22">
        <v>0</v>
      </c>
      <c r="BF481" s="22">
        <v>0</v>
      </c>
      <c r="BG481" s="22">
        <v>0</v>
      </c>
      <c r="BH481" s="22">
        <v>0</v>
      </c>
      <c r="BI481" s="22">
        <v>0</v>
      </c>
      <c r="BJ481" s="22">
        <v>0</v>
      </c>
      <c r="BK481" s="22">
        <v>0</v>
      </c>
      <c r="BL481" s="22">
        <v>0</v>
      </c>
      <c r="BM481" s="22">
        <v>0</v>
      </c>
      <c r="BN481" s="22">
        <v>0</v>
      </c>
      <c r="BO481" s="22">
        <v>0</v>
      </c>
      <c r="BP481" s="22">
        <v>-136333.21665573999</v>
      </c>
      <c r="BQ481" s="22">
        <v>0</v>
      </c>
      <c r="BR481" s="22">
        <v>0</v>
      </c>
      <c r="BS481" s="22">
        <v>0</v>
      </c>
      <c r="BT481" s="22">
        <v>0</v>
      </c>
      <c r="BU481" s="22">
        <v>0</v>
      </c>
      <c r="BV481" s="22">
        <v>0</v>
      </c>
      <c r="BW481" s="22">
        <v>0</v>
      </c>
      <c r="BX481" s="22">
        <v>0</v>
      </c>
      <c r="BY481" s="22">
        <v>0</v>
      </c>
      <c r="BZ481" s="22">
        <v>0</v>
      </c>
      <c r="CA481" s="22">
        <v>0</v>
      </c>
      <c r="CB481" s="22">
        <v>-1245916.6233706197</v>
      </c>
      <c r="CC481" s="22">
        <v>0</v>
      </c>
      <c r="CD481" s="22">
        <v>0</v>
      </c>
      <c r="CE481" s="22">
        <v>0</v>
      </c>
      <c r="CF481" s="22">
        <v>0</v>
      </c>
      <c r="CG481" s="22">
        <v>0</v>
      </c>
      <c r="CH481" s="22">
        <v>0</v>
      </c>
      <c r="CI481" s="22">
        <v>0</v>
      </c>
      <c r="CJ481" s="22">
        <v>0</v>
      </c>
      <c r="CK481" s="22">
        <v>0</v>
      </c>
      <c r="CL481" s="22">
        <v>0</v>
      </c>
      <c r="CM481" s="22">
        <v>0</v>
      </c>
      <c r="CN481" s="22">
        <v>68975.03341942266</v>
      </c>
      <c r="CO481" s="22">
        <v>0</v>
      </c>
      <c r="CP481" s="22">
        <v>0</v>
      </c>
      <c r="CQ481" s="22">
        <v>0</v>
      </c>
      <c r="CR481" s="22">
        <v>0</v>
      </c>
      <c r="CS481" s="22">
        <v>0</v>
      </c>
      <c r="CT481" s="22">
        <v>0</v>
      </c>
      <c r="CU481" s="22">
        <v>0</v>
      </c>
      <c r="CV481" s="22">
        <v>0</v>
      </c>
      <c r="CW481" s="22">
        <v>0</v>
      </c>
      <c r="CX481" s="22">
        <v>0</v>
      </c>
      <c r="CY481" s="22">
        <v>0</v>
      </c>
      <c r="CZ481" s="22">
        <v>0</v>
      </c>
      <c r="DA481" s="22">
        <v>0</v>
      </c>
      <c r="DB481" s="22">
        <v>0</v>
      </c>
      <c r="DC481" s="22">
        <v>0</v>
      </c>
      <c r="DD481" s="22">
        <v>0</v>
      </c>
      <c r="DE481" s="22">
        <v>0</v>
      </c>
      <c r="DF481" s="22">
        <v>0</v>
      </c>
      <c r="DG481" s="22">
        <v>0</v>
      </c>
      <c r="DH481" s="22">
        <v>0</v>
      </c>
      <c r="DI481" s="22">
        <v>0</v>
      </c>
      <c r="DJ481" s="22">
        <v>0</v>
      </c>
      <c r="DK481" s="22">
        <v>0</v>
      </c>
      <c r="DL481" s="22">
        <v>0</v>
      </c>
      <c r="DM481" s="22">
        <v>0</v>
      </c>
      <c r="DN481" s="22">
        <v>0</v>
      </c>
      <c r="DO481" s="22">
        <v>0</v>
      </c>
      <c r="DP481" s="22">
        <v>0</v>
      </c>
      <c r="DQ481" s="22">
        <v>0</v>
      </c>
      <c r="DR481" s="22">
        <v>0</v>
      </c>
      <c r="DS481" s="22">
        <v>0</v>
      </c>
      <c r="DT481" s="22">
        <v>0</v>
      </c>
      <c r="DU481" s="22">
        <v>0</v>
      </c>
      <c r="DV481" s="22">
        <v>0</v>
      </c>
      <c r="DW481" s="22">
        <v>0</v>
      </c>
      <c r="DX481" s="22">
        <v>0</v>
      </c>
      <c r="DY481" s="22">
        <v>0</v>
      </c>
      <c r="DZ481" s="22">
        <v>0</v>
      </c>
      <c r="EA481" s="22">
        <v>0</v>
      </c>
      <c r="EB481" s="22">
        <v>0</v>
      </c>
      <c r="EC481" s="22">
        <v>0</v>
      </c>
      <c r="ED481" s="22">
        <v>0</v>
      </c>
      <c r="EE481" s="22">
        <v>0</v>
      </c>
      <c r="EF481" s="22">
        <v>0</v>
      </c>
      <c r="EG481" s="22">
        <v>0</v>
      </c>
      <c r="EH481" s="22">
        <v>0</v>
      </c>
      <c r="EI481" s="22">
        <v>0</v>
      </c>
    </row>
    <row r="482" spans="1:139" x14ac:dyDescent="0.2">
      <c r="A482" s="92"/>
      <c r="B482" s="92" t="s">
        <v>217</v>
      </c>
      <c r="C482" s="90"/>
      <c r="D482" s="22">
        <v>0</v>
      </c>
      <c r="E482" s="22">
        <v>0</v>
      </c>
      <c r="F482" s="22">
        <v>0</v>
      </c>
      <c r="G482" s="22">
        <v>0</v>
      </c>
      <c r="H482" s="22">
        <v>0</v>
      </c>
      <c r="I482" s="22">
        <v>0</v>
      </c>
      <c r="J482" s="22">
        <v>0</v>
      </c>
      <c r="K482" s="22">
        <v>0</v>
      </c>
      <c r="L482" s="22">
        <v>0</v>
      </c>
      <c r="M482" s="22">
        <v>0</v>
      </c>
      <c r="N482" s="22">
        <v>0</v>
      </c>
      <c r="O482" s="22">
        <v>0</v>
      </c>
      <c r="P482" s="22">
        <v>0</v>
      </c>
      <c r="Q482" s="22">
        <v>0</v>
      </c>
      <c r="R482" s="22">
        <v>0</v>
      </c>
      <c r="S482" s="22">
        <v>0</v>
      </c>
      <c r="T482" s="22">
        <v>0</v>
      </c>
      <c r="U482" s="22">
        <v>0</v>
      </c>
      <c r="V482" s="22">
        <v>0</v>
      </c>
      <c r="W482" s="22">
        <v>0</v>
      </c>
      <c r="X482" s="22">
        <v>0</v>
      </c>
      <c r="Y482" s="22">
        <v>0</v>
      </c>
      <c r="Z482" s="22">
        <v>0</v>
      </c>
      <c r="AA482" s="22">
        <v>0</v>
      </c>
      <c r="AB482" s="22">
        <v>0</v>
      </c>
      <c r="AC482" s="22">
        <v>0</v>
      </c>
      <c r="AD482" s="22">
        <v>0</v>
      </c>
      <c r="AE482" s="22">
        <v>0</v>
      </c>
      <c r="AF482" s="22">
        <v>0</v>
      </c>
      <c r="AG482" s="22">
        <v>0</v>
      </c>
      <c r="AH482" s="22">
        <v>0</v>
      </c>
      <c r="AI482" s="22">
        <v>0</v>
      </c>
      <c r="AJ482" s="22">
        <v>0</v>
      </c>
      <c r="AK482" s="22">
        <v>0</v>
      </c>
      <c r="AL482" s="22">
        <v>0</v>
      </c>
      <c r="AM482" s="22">
        <v>0</v>
      </c>
      <c r="AN482" s="22">
        <v>0</v>
      </c>
      <c r="AO482" s="22">
        <v>0</v>
      </c>
      <c r="AP482" s="22">
        <v>0</v>
      </c>
      <c r="AQ482" s="22">
        <v>0</v>
      </c>
      <c r="AR482" s="22">
        <v>0</v>
      </c>
      <c r="AS482" s="22">
        <v>0</v>
      </c>
      <c r="AT482" s="22">
        <v>0</v>
      </c>
      <c r="AU482" s="22">
        <v>0</v>
      </c>
      <c r="AV482" s="22">
        <v>0</v>
      </c>
      <c r="AW482" s="22">
        <v>0</v>
      </c>
      <c r="AX482" s="22">
        <v>0</v>
      </c>
      <c r="AY482" s="22">
        <v>0</v>
      </c>
      <c r="AZ482" s="22">
        <v>0</v>
      </c>
      <c r="BA482" s="22">
        <v>0</v>
      </c>
      <c r="BB482" s="22">
        <v>0</v>
      </c>
      <c r="BC482" s="22">
        <v>0</v>
      </c>
      <c r="BD482" s="22">
        <v>0</v>
      </c>
      <c r="BE482" s="22">
        <v>0</v>
      </c>
      <c r="BF482" s="22">
        <v>0</v>
      </c>
      <c r="BG482" s="22">
        <v>0</v>
      </c>
      <c r="BH482" s="22">
        <v>0</v>
      </c>
      <c r="BI482" s="22">
        <v>0</v>
      </c>
      <c r="BJ482" s="22">
        <v>0</v>
      </c>
      <c r="BK482" s="22">
        <v>0</v>
      </c>
      <c r="BL482" s="22">
        <v>0</v>
      </c>
      <c r="BM482" s="22">
        <v>0</v>
      </c>
      <c r="BN482" s="22">
        <v>0</v>
      </c>
      <c r="BO482" s="22">
        <v>0</v>
      </c>
      <c r="BP482" s="22">
        <v>0</v>
      </c>
      <c r="BQ482" s="22">
        <v>0</v>
      </c>
      <c r="BR482" s="22">
        <v>0</v>
      </c>
      <c r="BS482" s="22">
        <v>0</v>
      </c>
      <c r="BT482" s="22">
        <v>0</v>
      </c>
      <c r="BU482" s="22">
        <v>0</v>
      </c>
      <c r="BV482" s="22">
        <v>0</v>
      </c>
      <c r="BW482" s="22">
        <v>0</v>
      </c>
      <c r="BX482" s="22">
        <v>-1967242.1072850002</v>
      </c>
      <c r="BY482" s="22">
        <v>0</v>
      </c>
      <c r="BZ482" s="22">
        <v>0</v>
      </c>
      <c r="CA482" s="22">
        <v>0</v>
      </c>
      <c r="CB482" s="22">
        <v>880240.09441134287</v>
      </c>
      <c r="CC482" s="22">
        <v>0</v>
      </c>
      <c r="CD482" s="22">
        <v>0</v>
      </c>
      <c r="CE482" s="22">
        <v>0</v>
      </c>
      <c r="CF482" s="22">
        <v>0</v>
      </c>
      <c r="CG482" s="22">
        <v>0</v>
      </c>
      <c r="CH482" s="22">
        <v>0</v>
      </c>
      <c r="CI482" s="22">
        <v>0</v>
      </c>
      <c r="CJ482" s="22">
        <v>0</v>
      </c>
      <c r="CK482" s="22">
        <v>0</v>
      </c>
      <c r="CL482" s="22">
        <v>0</v>
      </c>
      <c r="CM482" s="22">
        <v>0</v>
      </c>
      <c r="CN482" s="22">
        <v>0</v>
      </c>
      <c r="CO482" s="22">
        <v>0</v>
      </c>
      <c r="CP482" s="22">
        <v>0</v>
      </c>
      <c r="CQ482" s="22">
        <v>0</v>
      </c>
      <c r="CR482" s="22">
        <v>0</v>
      </c>
      <c r="CS482" s="22">
        <v>0</v>
      </c>
      <c r="CT482" s="22">
        <v>0</v>
      </c>
      <c r="CU482" s="22">
        <v>0</v>
      </c>
      <c r="CV482" s="22">
        <v>0</v>
      </c>
      <c r="CW482" s="22">
        <v>0</v>
      </c>
      <c r="CX482" s="22">
        <v>0</v>
      </c>
      <c r="CY482" s="22">
        <v>0</v>
      </c>
      <c r="CZ482" s="22">
        <v>-158464.14000000001</v>
      </c>
      <c r="DA482" s="22">
        <v>0</v>
      </c>
      <c r="DB482" s="22">
        <v>0</v>
      </c>
      <c r="DC482" s="22">
        <v>0</v>
      </c>
      <c r="DD482" s="22">
        <v>0</v>
      </c>
      <c r="DE482" s="22">
        <v>0</v>
      </c>
      <c r="DF482" s="22">
        <v>0</v>
      </c>
      <c r="DG482" s="22">
        <v>0</v>
      </c>
      <c r="DH482" s="22">
        <v>0</v>
      </c>
      <c r="DI482" s="22">
        <v>0</v>
      </c>
      <c r="DJ482" s="22">
        <v>0</v>
      </c>
      <c r="DK482" s="22">
        <v>0</v>
      </c>
      <c r="DL482" s="22">
        <v>0</v>
      </c>
      <c r="DM482" s="22">
        <v>0</v>
      </c>
      <c r="DN482" s="22">
        <v>0</v>
      </c>
      <c r="DO482" s="22">
        <v>0</v>
      </c>
      <c r="DP482" s="22">
        <v>0</v>
      </c>
      <c r="DQ482" s="22">
        <v>0</v>
      </c>
      <c r="DR482" s="22">
        <v>0</v>
      </c>
      <c r="DS482" s="22">
        <v>0</v>
      </c>
      <c r="DT482" s="22">
        <v>0</v>
      </c>
      <c r="DU482" s="22">
        <v>0</v>
      </c>
      <c r="DV482" s="22">
        <v>0</v>
      </c>
      <c r="DW482" s="22">
        <v>0</v>
      </c>
      <c r="DX482" s="22">
        <v>0</v>
      </c>
      <c r="DY482" s="22">
        <v>0</v>
      </c>
      <c r="DZ482" s="22">
        <v>0</v>
      </c>
      <c r="EA482" s="22">
        <v>0</v>
      </c>
      <c r="EB482" s="22">
        <v>0</v>
      </c>
      <c r="EC482" s="22">
        <v>0</v>
      </c>
      <c r="ED482" s="22">
        <v>0</v>
      </c>
      <c r="EE482" s="22">
        <v>0</v>
      </c>
      <c r="EF482" s="22">
        <v>0</v>
      </c>
      <c r="EG482" s="22">
        <v>0</v>
      </c>
      <c r="EH482" s="22">
        <v>0</v>
      </c>
      <c r="EI482" s="22">
        <v>0</v>
      </c>
    </row>
    <row r="483" spans="1:139" x14ac:dyDescent="0.2">
      <c r="A483" s="92"/>
      <c r="B483" s="92" t="s">
        <v>179</v>
      </c>
      <c r="C483" s="90"/>
      <c r="D483" s="22">
        <v>0</v>
      </c>
      <c r="E483" s="22">
        <v>0</v>
      </c>
      <c r="F483" s="22">
        <v>0</v>
      </c>
      <c r="G483" s="22">
        <v>0</v>
      </c>
      <c r="H483" s="22">
        <v>0</v>
      </c>
      <c r="I483" s="22">
        <v>0</v>
      </c>
      <c r="J483" s="22">
        <v>0</v>
      </c>
      <c r="K483" s="22">
        <v>0</v>
      </c>
      <c r="L483" s="22">
        <v>0</v>
      </c>
      <c r="M483" s="22">
        <v>0</v>
      </c>
      <c r="N483" s="22">
        <v>0</v>
      </c>
      <c r="O483" s="22">
        <v>0</v>
      </c>
      <c r="P483" s="22">
        <v>0</v>
      </c>
      <c r="Q483" s="22">
        <v>0</v>
      </c>
      <c r="R483" s="22">
        <v>0</v>
      </c>
      <c r="S483" s="22">
        <v>0</v>
      </c>
      <c r="T483" s="22">
        <v>0</v>
      </c>
      <c r="U483" s="22">
        <v>0</v>
      </c>
      <c r="V483" s="22">
        <v>0</v>
      </c>
      <c r="W483" s="22">
        <v>0</v>
      </c>
      <c r="X483" s="22">
        <v>0</v>
      </c>
      <c r="Y483" s="22">
        <v>0</v>
      </c>
      <c r="Z483" s="22">
        <v>0</v>
      </c>
      <c r="AA483" s="22">
        <v>0</v>
      </c>
      <c r="AB483" s="22">
        <v>0</v>
      </c>
      <c r="AC483" s="22">
        <v>0</v>
      </c>
      <c r="AD483" s="22">
        <v>0</v>
      </c>
      <c r="AE483" s="22">
        <v>0</v>
      </c>
      <c r="AF483" s="22">
        <v>0</v>
      </c>
      <c r="AG483" s="22">
        <v>0</v>
      </c>
      <c r="AH483" s="22">
        <v>0</v>
      </c>
      <c r="AI483" s="22">
        <v>0</v>
      </c>
      <c r="AJ483" s="22">
        <v>0</v>
      </c>
      <c r="AK483" s="22">
        <v>0</v>
      </c>
      <c r="AL483" s="22">
        <v>0</v>
      </c>
      <c r="AM483" s="22">
        <v>0</v>
      </c>
      <c r="AN483" s="22">
        <v>0</v>
      </c>
      <c r="AO483" s="22">
        <v>0</v>
      </c>
      <c r="AP483" s="22">
        <v>0</v>
      </c>
      <c r="AQ483" s="22">
        <v>0</v>
      </c>
      <c r="AR483" s="22">
        <v>0</v>
      </c>
      <c r="AS483" s="22">
        <v>0</v>
      </c>
      <c r="AT483" s="22">
        <v>0</v>
      </c>
      <c r="AU483" s="22">
        <v>0</v>
      </c>
      <c r="AV483" s="22">
        <v>0</v>
      </c>
      <c r="AW483" s="22">
        <v>0</v>
      </c>
      <c r="AX483" s="22">
        <v>0</v>
      </c>
      <c r="AY483" s="22">
        <v>0</v>
      </c>
      <c r="AZ483" s="22">
        <v>0</v>
      </c>
      <c r="BA483" s="22">
        <v>0</v>
      </c>
      <c r="BB483" s="22">
        <v>0</v>
      </c>
      <c r="BC483" s="22">
        <v>0</v>
      </c>
      <c r="BD483" s="22">
        <v>0</v>
      </c>
      <c r="BE483" s="22">
        <v>0</v>
      </c>
      <c r="BF483" s="22">
        <v>0</v>
      </c>
      <c r="BG483" s="22">
        <v>0</v>
      </c>
      <c r="BH483" s="22">
        <v>0</v>
      </c>
      <c r="BI483" s="22">
        <v>0</v>
      </c>
      <c r="BJ483" s="22">
        <v>0</v>
      </c>
      <c r="BK483" s="22">
        <v>0</v>
      </c>
      <c r="BL483" s="22">
        <v>7202.6566557400001</v>
      </c>
      <c r="BM483" s="22">
        <v>0</v>
      </c>
      <c r="BN483" s="22">
        <v>0</v>
      </c>
      <c r="BO483" s="22">
        <v>0</v>
      </c>
      <c r="BP483" s="22">
        <v>0</v>
      </c>
      <c r="BQ483" s="22">
        <v>0</v>
      </c>
      <c r="BR483" s="22">
        <v>0</v>
      </c>
      <c r="BS483" s="22">
        <v>0</v>
      </c>
      <c r="BT483" s="22">
        <v>0</v>
      </c>
      <c r="BU483" s="22">
        <v>0</v>
      </c>
      <c r="BV483" s="22">
        <v>0</v>
      </c>
      <c r="BW483" s="22">
        <v>0</v>
      </c>
      <c r="BX483" s="22">
        <v>0</v>
      </c>
      <c r="BY483" s="22">
        <v>0</v>
      </c>
      <c r="BZ483" s="22">
        <v>0</v>
      </c>
      <c r="CA483" s="22">
        <v>0</v>
      </c>
      <c r="CB483" s="22">
        <v>0</v>
      </c>
      <c r="CC483" s="22">
        <v>0</v>
      </c>
      <c r="CD483" s="22">
        <v>0</v>
      </c>
      <c r="CE483" s="22">
        <v>0</v>
      </c>
      <c r="CF483" s="22">
        <v>0</v>
      </c>
      <c r="CG483" s="22">
        <v>0</v>
      </c>
      <c r="CH483" s="22">
        <v>0</v>
      </c>
      <c r="CI483" s="22">
        <v>0</v>
      </c>
      <c r="CJ483" s="22">
        <v>0</v>
      </c>
      <c r="CK483" s="22">
        <v>0</v>
      </c>
      <c r="CL483" s="22">
        <v>0</v>
      </c>
      <c r="CM483" s="22">
        <v>0</v>
      </c>
      <c r="CN483" s="22">
        <v>0</v>
      </c>
      <c r="CO483" s="22">
        <v>0</v>
      </c>
      <c r="CP483" s="22">
        <v>0</v>
      </c>
      <c r="CQ483" s="22">
        <v>0</v>
      </c>
      <c r="CR483" s="22">
        <v>0</v>
      </c>
      <c r="CS483" s="22">
        <v>0</v>
      </c>
      <c r="CT483" s="22">
        <v>0</v>
      </c>
      <c r="CU483" s="22">
        <v>0</v>
      </c>
      <c r="CV483" s="22">
        <v>0</v>
      </c>
      <c r="CW483" s="22">
        <v>0</v>
      </c>
      <c r="CX483" s="22">
        <v>0</v>
      </c>
      <c r="CY483" s="22">
        <v>0</v>
      </c>
      <c r="CZ483" s="22">
        <v>0</v>
      </c>
      <c r="DA483" s="22">
        <v>0</v>
      </c>
      <c r="DB483" s="22">
        <v>0</v>
      </c>
      <c r="DC483" s="22">
        <v>0</v>
      </c>
      <c r="DD483" s="22">
        <v>0</v>
      </c>
      <c r="DE483" s="22">
        <v>0</v>
      </c>
      <c r="DF483" s="22">
        <v>0</v>
      </c>
      <c r="DG483" s="22">
        <v>0</v>
      </c>
      <c r="DH483" s="22">
        <v>0</v>
      </c>
      <c r="DI483" s="22">
        <v>0</v>
      </c>
      <c r="DJ483" s="22">
        <v>0</v>
      </c>
      <c r="DK483" s="22">
        <v>0</v>
      </c>
      <c r="DL483" s="22">
        <v>0</v>
      </c>
      <c r="DM483" s="22">
        <v>0</v>
      </c>
      <c r="DN483" s="22">
        <v>0</v>
      </c>
      <c r="DO483" s="22">
        <v>0</v>
      </c>
      <c r="DP483" s="22">
        <v>0</v>
      </c>
      <c r="DQ483" s="22">
        <v>0</v>
      </c>
      <c r="DR483" s="22">
        <v>0</v>
      </c>
      <c r="DS483" s="22">
        <v>0</v>
      </c>
      <c r="DT483" s="22">
        <v>0</v>
      </c>
      <c r="DU483" s="22">
        <v>0</v>
      </c>
      <c r="DV483" s="22">
        <v>0</v>
      </c>
      <c r="DW483" s="22">
        <v>0</v>
      </c>
      <c r="DX483" s="22">
        <v>0</v>
      </c>
      <c r="DY483" s="22">
        <v>0</v>
      </c>
      <c r="DZ483" s="22">
        <v>0</v>
      </c>
      <c r="EA483" s="22">
        <v>0</v>
      </c>
      <c r="EB483" s="22">
        <v>0</v>
      </c>
      <c r="EC483" s="22">
        <v>0</v>
      </c>
      <c r="ED483" s="22">
        <v>0</v>
      </c>
      <c r="EE483" s="22">
        <v>0</v>
      </c>
      <c r="EF483" s="22">
        <v>0</v>
      </c>
      <c r="EG483" s="22">
        <v>0</v>
      </c>
      <c r="EH483" s="22">
        <v>0</v>
      </c>
      <c r="EI483" s="22">
        <v>0</v>
      </c>
    </row>
    <row r="484" spans="1:139" x14ac:dyDescent="0.2">
      <c r="A484" s="92"/>
      <c r="B484" s="92" t="s">
        <v>290</v>
      </c>
      <c r="C484" s="101"/>
      <c r="D484" s="22">
        <v>0</v>
      </c>
      <c r="E484" s="22">
        <v>0</v>
      </c>
      <c r="F484" s="22">
        <v>0</v>
      </c>
      <c r="G484" s="22">
        <v>0</v>
      </c>
      <c r="H484" s="22">
        <v>0</v>
      </c>
      <c r="I484" s="22">
        <v>0</v>
      </c>
      <c r="J484" s="22">
        <v>0</v>
      </c>
      <c r="K484" s="22">
        <v>0</v>
      </c>
      <c r="L484" s="22">
        <v>0</v>
      </c>
      <c r="M484" s="22">
        <v>0</v>
      </c>
      <c r="N484" s="22">
        <v>0</v>
      </c>
      <c r="O484" s="22">
        <v>0</v>
      </c>
      <c r="P484" s="22">
        <v>0</v>
      </c>
      <c r="Q484" s="22">
        <v>0</v>
      </c>
      <c r="R484" s="22">
        <v>0</v>
      </c>
      <c r="S484" s="22">
        <v>0</v>
      </c>
      <c r="T484" s="22">
        <v>0</v>
      </c>
      <c r="U484" s="22">
        <v>0</v>
      </c>
      <c r="V484" s="22">
        <v>0</v>
      </c>
      <c r="W484" s="22">
        <v>0</v>
      </c>
      <c r="X484" s="22">
        <v>0</v>
      </c>
      <c r="Y484" s="22">
        <v>0</v>
      </c>
      <c r="Z484" s="22">
        <v>0</v>
      </c>
      <c r="AA484" s="22">
        <v>0</v>
      </c>
      <c r="AB484" s="22">
        <v>0</v>
      </c>
      <c r="AC484" s="22">
        <v>0</v>
      </c>
      <c r="AD484" s="22">
        <v>0</v>
      </c>
      <c r="AE484" s="22">
        <v>0</v>
      </c>
      <c r="AF484" s="22">
        <v>0</v>
      </c>
      <c r="AG484" s="22">
        <v>0</v>
      </c>
      <c r="AH484" s="22">
        <v>0</v>
      </c>
      <c r="AI484" s="22">
        <v>0</v>
      </c>
      <c r="AJ484" s="22">
        <v>0</v>
      </c>
      <c r="AK484" s="22">
        <v>0</v>
      </c>
      <c r="AL484" s="22">
        <v>0</v>
      </c>
      <c r="AM484" s="22">
        <v>0</v>
      </c>
      <c r="AN484" s="22">
        <v>0</v>
      </c>
      <c r="AO484" s="22">
        <v>0</v>
      </c>
      <c r="AP484" s="22">
        <v>0</v>
      </c>
      <c r="AQ484" s="22">
        <v>0</v>
      </c>
      <c r="AR484" s="22">
        <v>0</v>
      </c>
      <c r="AS484" s="22">
        <v>0</v>
      </c>
      <c r="AT484" s="22">
        <v>0</v>
      </c>
      <c r="AU484" s="22">
        <v>0</v>
      </c>
      <c r="AV484" s="22">
        <v>0</v>
      </c>
      <c r="AW484" s="22">
        <v>0</v>
      </c>
      <c r="AX484" s="22">
        <v>0</v>
      </c>
      <c r="AY484" s="22">
        <v>0</v>
      </c>
      <c r="AZ484" s="22">
        <v>0</v>
      </c>
      <c r="BA484" s="22">
        <v>0</v>
      </c>
      <c r="BB484" s="22">
        <v>0</v>
      </c>
      <c r="BC484" s="22">
        <v>0</v>
      </c>
      <c r="BD484" s="22">
        <v>0</v>
      </c>
      <c r="BE484" s="22">
        <v>0</v>
      </c>
      <c r="BF484" s="22">
        <v>0</v>
      </c>
      <c r="BG484" s="22">
        <v>0</v>
      </c>
      <c r="BH484" s="22">
        <v>0</v>
      </c>
      <c r="BI484" s="22">
        <v>0</v>
      </c>
      <c r="BJ484" s="22">
        <v>0</v>
      </c>
      <c r="BK484" s="22">
        <v>0</v>
      </c>
      <c r="BL484" s="22">
        <v>0</v>
      </c>
      <c r="BM484" s="22">
        <v>0</v>
      </c>
      <c r="BN484" s="22">
        <v>0</v>
      </c>
      <c r="BO484" s="22">
        <v>0</v>
      </c>
      <c r="BP484" s="22">
        <v>0</v>
      </c>
      <c r="BQ484" s="22">
        <v>0</v>
      </c>
      <c r="BR484" s="22">
        <v>0</v>
      </c>
      <c r="BS484" s="22">
        <v>0</v>
      </c>
      <c r="BT484" s="22">
        <v>0</v>
      </c>
      <c r="BU484" s="22">
        <v>0</v>
      </c>
      <c r="BV484" s="22">
        <v>0</v>
      </c>
      <c r="BW484" s="22">
        <v>0</v>
      </c>
      <c r="BX484" s="22">
        <v>0</v>
      </c>
      <c r="BY484" s="22">
        <v>0</v>
      </c>
      <c r="BZ484" s="22">
        <v>0</v>
      </c>
      <c r="CA484" s="22">
        <v>0</v>
      </c>
      <c r="CB484" s="22">
        <v>0</v>
      </c>
      <c r="CC484" s="22">
        <v>0</v>
      </c>
      <c r="CD484" s="22">
        <v>0</v>
      </c>
      <c r="CE484" s="22">
        <v>0</v>
      </c>
      <c r="CF484" s="22">
        <v>0</v>
      </c>
      <c r="CG484" s="22">
        <v>0</v>
      </c>
      <c r="CH484" s="22">
        <v>0</v>
      </c>
      <c r="CI484" s="22">
        <v>0</v>
      </c>
      <c r="CJ484" s="22">
        <v>0</v>
      </c>
      <c r="CK484" s="22">
        <v>0</v>
      </c>
      <c r="CL484" s="22">
        <v>0</v>
      </c>
      <c r="CM484" s="22">
        <v>0.01</v>
      </c>
      <c r="CN484" s="22">
        <v>0</v>
      </c>
      <c r="CO484" s="22">
        <v>0</v>
      </c>
      <c r="CP484" s="22">
        <v>0</v>
      </c>
      <c r="CQ484" s="22">
        <v>0</v>
      </c>
      <c r="CR484" s="22">
        <v>0</v>
      </c>
      <c r="CS484" s="22">
        <v>0</v>
      </c>
      <c r="CT484" s="22">
        <v>0</v>
      </c>
      <c r="CU484" s="22">
        <v>0</v>
      </c>
      <c r="CV484" s="22">
        <v>0</v>
      </c>
      <c r="CW484" s="22">
        <v>0</v>
      </c>
      <c r="CX484" s="22">
        <v>0</v>
      </c>
      <c r="CY484" s="22">
        <v>0</v>
      </c>
      <c r="CZ484" s="22">
        <v>-0.01</v>
      </c>
      <c r="DA484" s="22">
        <v>0</v>
      </c>
      <c r="DB484" s="22">
        <v>0</v>
      </c>
      <c r="DC484" s="22">
        <v>0</v>
      </c>
      <c r="DD484" s="22">
        <v>0</v>
      </c>
      <c r="DE484" s="22">
        <v>0</v>
      </c>
      <c r="DF484" s="22">
        <v>0</v>
      </c>
      <c r="DG484" s="22">
        <v>0</v>
      </c>
      <c r="DH484" s="22">
        <v>0</v>
      </c>
      <c r="DI484" s="22">
        <v>0</v>
      </c>
      <c r="DJ484" s="22">
        <v>0</v>
      </c>
      <c r="DK484" s="22">
        <v>0</v>
      </c>
      <c r="DL484" s="22">
        <v>0</v>
      </c>
      <c r="DM484" s="22">
        <v>0</v>
      </c>
      <c r="DN484" s="22">
        <v>0</v>
      </c>
      <c r="DO484" s="22">
        <v>0</v>
      </c>
      <c r="DP484" s="22">
        <v>0</v>
      </c>
      <c r="DQ484" s="22">
        <v>0</v>
      </c>
      <c r="DR484" s="22">
        <v>0</v>
      </c>
      <c r="DS484" s="22">
        <v>0</v>
      </c>
      <c r="DT484" s="22">
        <v>0</v>
      </c>
      <c r="DU484" s="22">
        <v>0</v>
      </c>
      <c r="DV484" s="22">
        <v>0</v>
      </c>
      <c r="DW484" s="22">
        <v>0</v>
      </c>
      <c r="DX484" s="22">
        <v>0</v>
      </c>
      <c r="DY484" s="22">
        <v>0</v>
      </c>
      <c r="DZ484" s="22">
        <v>0</v>
      </c>
      <c r="EA484" s="22">
        <v>0</v>
      </c>
      <c r="EB484" s="22">
        <v>0</v>
      </c>
      <c r="EC484" s="22">
        <v>0</v>
      </c>
      <c r="ED484" s="22">
        <v>0</v>
      </c>
      <c r="EE484" s="22">
        <v>0</v>
      </c>
      <c r="EF484" s="22">
        <v>0</v>
      </c>
      <c r="EG484" s="22">
        <v>0</v>
      </c>
      <c r="EH484" s="22">
        <v>0</v>
      </c>
      <c r="EI484" s="22">
        <v>0</v>
      </c>
    </row>
    <row r="485" spans="1:139" x14ac:dyDescent="0.2">
      <c r="A485" s="92"/>
      <c r="B485" s="92" t="s">
        <v>162</v>
      </c>
      <c r="D485" s="22">
        <v>0</v>
      </c>
      <c r="E485" s="22">
        <v>0</v>
      </c>
      <c r="F485" s="22">
        <v>0</v>
      </c>
      <c r="G485" s="22">
        <v>0</v>
      </c>
      <c r="H485" s="22">
        <v>0</v>
      </c>
      <c r="I485" s="22">
        <v>0</v>
      </c>
      <c r="J485" s="22">
        <v>0</v>
      </c>
      <c r="K485" s="22">
        <v>0</v>
      </c>
      <c r="L485" s="22">
        <v>0</v>
      </c>
      <c r="M485" s="22">
        <v>0</v>
      </c>
      <c r="N485" s="22">
        <v>0</v>
      </c>
      <c r="O485" s="22">
        <v>0</v>
      </c>
      <c r="P485" s="22">
        <v>0</v>
      </c>
      <c r="Q485" s="22">
        <v>0</v>
      </c>
      <c r="R485" s="22">
        <v>0</v>
      </c>
      <c r="S485" s="22">
        <v>0</v>
      </c>
      <c r="T485" s="22">
        <v>0</v>
      </c>
      <c r="U485" s="22">
        <v>0</v>
      </c>
      <c r="V485" s="22">
        <v>0</v>
      </c>
      <c r="W485" s="22">
        <v>0</v>
      </c>
      <c r="X485" s="22">
        <v>0</v>
      </c>
      <c r="Y485" s="22">
        <v>0</v>
      </c>
      <c r="Z485" s="22">
        <v>0</v>
      </c>
      <c r="AA485" s="22">
        <v>0</v>
      </c>
      <c r="AB485" s="22">
        <v>0</v>
      </c>
      <c r="AC485" s="22">
        <v>0</v>
      </c>
      <c r="AD485" s="22">
        <v>0</v>
      </c>
      <c r="AE485" s="22">
        <v>0</v>
      </c>
      <c r="AF485" s="22">
        <v>0</v>
      </c>
      <c r="AG485" s="22">
        <v>0</v>
      </c>
      <c r="AH485" s="22">
        <v>0</v>
      </c>
      <c r="AI485" s="22">
        <v>0</v>
      </c>
      <c r="AJ485" s="22">
        <v>0</v>
      </c>
      <c r="AK485" s="22">
        <v>0</v>
      </c>
      <c r="AL485" s="22">
        <v>0</v>
      </c>
      <c r="AM485" s="22">
        <v>0</v>
      </c>
      <c r="AN485" s="22">
        <v>0</v>
      </c>
      <c r="AO485" s="22">
        <v>0</v>
      </c>
      <c r="AP485" s="22">
        <v>0</v>
      </c>
      <c r="AQ485" s="22">
        <v>0</v>
      </c>
      <c r="AR485" s="22">
        <v>0</v>
      </c>
      <c r="AS485" s="22">
        <v>0</v>
      </c>
      <c r="AT485" s="22">
        <v>0</v>
      </c>
      <c r="AU485" s="22">
        <v>0</v>
      </c>
      <c r="AV485" s="22">
        <v>0</v>
      </c>
      <c r="AW485" s="22">
        <v>0</v>
      </c>
      <c r="AX485" s="22">
        <v>0</v>
      </c>
      <c r="AY485" s="22">
        <v>0</v>
      </c>
      <c r="AZ485" s="22">
        <v>0</v>
      </c>
      <c r="BA485" s="22">
        <v>0</v>
      </c>
      <c r="BB485" s="22">
        <v>0</v>
      </c>
      <c r="BC485" s="22">
        <v>0</v>
      </c>
      <c r="BD485" s="22">
        <v>0</v>
      </c>
      <c r="BE485" s="22">
        <v>0</v>
      </c>
      <c r="BF485" s="22">
        <v>0</v>
      </c>
      <c r="BG485" s="22">
        <v>0</v>
      </c>
      <c r="BH485" s="22">
        <v>0</v>
      </c>
      <c r="BI485" s="22">
        <v>0</v>
      </c>
      <c r="BJ485" s="22">
        <v>0</v>
      </c>
      <c r="BK485" s="22">
        <v>129130.56</v>
      </c>
      <c r="BL485" s="22">
        <v>336263.86</v>
      </c>
      <c r="BM485" s="22">
        <v>119368.98</v>
      </c>
      <c r="BN485" s="22">
        <v>122139.72</v>
      </c>
      <c r="BO485" s="22">
        <v>22960.63</v>
      </c>
      <c r="BP485" s="22">
        <v>378095.78</v>
      </c>
      <c r="BQ485" s="22">
        <v>264156.27</v>
      </c>
      <c r="BR485" s="22">
        <v>43570.53</v>
      </c>
      <c r="BS485" s="22">
        <v>517661.65</v>
      </c>
      <c r="BT485" s="22">
        <v>112059.71</v>
      </c>
      <c r="BU485" s="22">
        <v>278474.23</v>
      </c>
      <c r="BV485" s="22">
        <v>269671.33</v>
      </c>
      <c r="BW485" s="22">
        <v>320067.20000000001</v>
      </c>
      <c r="BX485" s="22">
        <v>113004.69775623282</v>
      </c>
      <c r="BY485" s="22">
        <v>17246.195085960055</v>
      </c>
      <c r="BZ485" s="22">
        <v>33316.059982661187</v>
      </c>
      <c r="CA485" s="22">
        <v>-649114.1</v>
      </c>
      <c r="CB485" s="22">
        <v>-4991.9399999999996</v>
      </c>
      <c r="CC485" s="22">
        <v>-106616.42</v>
      </c>
      <c r="CD485" s="22">
        <v>18098.91</v>
      </c>
      <c r="CE485" s="22">
        <v>104409.60000000001</v>
      </c>
      <c r="CF485" s="22">
        <v>-82049.42</v>
      </c>
      <c r="CG485" s="22">
        <v>35646.1</v>
      </c>
      <c r="CH485" s="22">
        <v>122557.84</v>
      </c>
      <c r="CI485" s="22">
        <v>-122053.81</v>
      </c>
      <c r="CJ485" s="22">
        <v>-23389.88</v>
      </c>
      <c r="CK485" s="22">
        <v>50813.87</v>
      </c>
      <c r="CL485" s="22">
        <v>-110266.72</v>
      </c>
      <c r="CM485" s="22">
        <v>108206.51</v>
      </c>
      <c r="CN485" s="22">
        <v>17895.13</v>
      </c>
      <c r="CO485" s="22">
        <v>-60656.69</v>
      </c>
      <c r="CP485" s="22">
        <v>-3460.71</v>
      </c>
      <c r="CQ485" s="22">
        <v>63206.63</v>
      </c>
      <c r="CR485" s="22">
        <v>36892.15</v>
      </c>
      <c r="CS485" s="22">
        <v>79223.850000000006</v>
      </c>
      <c r="CT485" s="22">
        <v>0</v>
      </c>
      <c r="CU485" s="22">
        <v>0</v>
      </c>
      <c r="CV485" s="22">
        <v>0</v>
      </c>
      <c r="CW485" s="22">
        <v>0</v>
      </c>
      <c r="CX485" s="22">
        <v>0</v>
      </c>
      <c r="CY485" s="22">
        <v>0</v>
      </c>
      <c r="CZ485" s="22">
        <v>0</v>
      </c>
      <c r="DA485" s="22">
        <v>0</v>
      </c>
      <c r="DB485" s="22">
        <v>0</v>
      </c>
      <c r="DC485" s="22">
        <v>0</v>
      </c>
      <c r="DD485" s="22">
        <v>0</v>
      </c>
      <c r="DE485" s="22">
        <v>0</v>
      </c>
      <c r="DF485" s="22">
        <v>0</v>
      </c>
      <c r="DG485" s="22">
        <v>0</v>
      </c>
      <c r="DH485" s="22">
        <v>0</v>
      </c>
      <c r="DI485" s="22">
        <v>0</v>
      </c>
      <c r="DJ485" s="22">
        <v>0</v>
      </c>
      <c r="DK485" s="22">
        <v>0</v>
      </c>
      <c r="DL485" s="22">
        <v>0</v>
      </c>
      <c r="DM485" s="22">
        <v>0</v>
      </c>
      <c r="DN485" s="22">
        <v>0</v>
      </c>
      <c r="DO485" s="22">
        <v>0</v>
      </c>
      <c r="DP485" s="22">
        <v>0</v>
      </c>
      <c r="DQ485" s="22">
        <v>0</v>
      </c>
      <c r="DR485" s="22">
        <v>0</v>
      </c>
      <c r="DS485" s="22">
        <v>0</v>
      </c>
      <c r="DT485" s="22">
        <v>0</v>
      </c>
      <c r="DU485" s="22">
        <v>0</v>
      </c>
      <c r="DV485" s="22">
        <v>0</v>
      </c>
      <c r="DW485" s="22">
        <v>0</v>
      </c>
      <c r="DX485" s="22">
        <v>0</v>
      </c>
      <c r="DY485" s="22">
        <v>0</v>
      </c>
      <c r="DZ485" s="22">
        <v>0</v>
      </c>
      <c r="EA485" s="22">
        <v>0</v>
      </c>
      <c r="EB485" s="22">
        <v>0</v>
      </c>
      <c r="EC485" s="22">
        <v>0</v>
      </c>
      <c r="ED485" s="22">
        <v>0</v>
      </c>
      <c r="EE485" s="22">
        <v>0</v>
      </c>
      <c r="EF485" s="22">
        <v>0</v>
      </c>
      <c r="EG485" s="22">
        <v>0</v>
      </c>
      <c r="EH485" s="22">
        <v>0</v>
      </c>
      <c r="EI485" s="22">
        <v>0</v>
      </c>
    </row>
    <row r="486" spans="1:139" x14ac:dyDescent="0.2">
      <c r="A486" s="92"/>
      <c r="B486" s="92" t="s">
        <v>152</v>
      </c>
      <c r="D486" s="18">
        <f t="shared" ref="D486:AI486" si="2777">SUM(D481:D485)</f>
        <v>0</v>
      </c>
      <c r="E486" s="18">
        <f t="shared" si="2777"/>
        <v>0</v>
      </c>
      <c r="F486" s="18">
        <f t="shared" si="2777"/>
        <v>0</v>
      </c>
      <c r="G486" s="18">
        <f t="shared" si="2777"/>
        <v>0</v>
      </c>
      <c r="H486" s="18">
        <f t="shared" si="2777"/>
        <v>0</v>
      </c>
      <c r="I486" s="18">
        <f t="shared" si="2777"/>
        <v>0</v>
      </c>
      <c r="J486" s="18">
        <f t="shared" si="2777"/>
        <v>0</v>
      </c>
      <c r="K486" s="18">
        <f t="shared" si="2777"/>
        <v>0</v>
      </c>
      <c r="L486" s="18">
        <f t="shared" si="2777"/>
        <v>0</v>
      </c>
      <c r="M486" s="18">
        <f t="shared" si="2777"/>
        <v>0</v>
      </c>
      <c r="N486" s="18">
        <f t="shared" si="2777"/>
        <v>0</v>
      </c>
      <c r="O486" s="18">
        <f t="shared" si="2777"/>
        <v>0</v>
      </c>
      <c r="P486" s="18">
        <f t="shared" si="2777"/>
        <v>0</v>
      </c>
      <c r="Q486" s="18">
        <f t="shared" si="2777"/>
        <v>0</v>
      </c>
      <c r="R486" s="18">
        <f t="shared" si="2777"/>
        <v>0</v>
      </c>
      <c r="S486" s="18">
        <f t="shared" si="2777"/>
        <v>0</v>
      </c>
      <c r="T486" s="18">
        <f t="shared" si="2777"/>
        <v>0</v>
      </c>
      <c r="U486" s="18">
        <f t="shared" si="2777"/>
        <v>0</v>
      </c>
      <c r="V486" s="18">
        <f t="shared" si="2777"/>
        <v>0</v>
      </c>
      <c r="W486" s="18">
        <f t="shared" si="2777"/>
        <v>0</v>
      </c>
      <c r="X486" s="18">
        <f t="shared" si="2777"/>
        <v>0</v>
      </c>
      <c r="Y486" s="18">
        <f t="shared" si="2777"/>
        <v>0</v>
      </c>
      <c r="Z486" s="18">
        <f t="shared" si="2777"/>
        <v>0</v>
      </c>
      <c r="AA486" s="18">
        <f t="shared" si="2777"/>
        <v>0</v>
      </c>
      <c r="AB486" s="18">
        <f t="shared" si="2777"/>
        <v>0</v>
      </c>
      <c r="AC486" s="18">
        <f t="shared" si="2777"/>
        <v>0</v>
      </c>
      <c r="AD486" s="18">
        <f t="shared" si="2777"/>
        <v>0</v>
      </c>
      <c r="AE486" s="18">
        <f t="shared" si="2777"/>
        <v>0</v>
      </c>
      <c r="AF486" s="18">
        <f t="shared" si="2777"/>
        <v>0</v>
      </c>
      <c r="AG486" s="18">
        <f t="shared" si="2777"/>
        <v>0</v>
      </c>
      <c r="AH486" s="18">
        <f t="shared" si="2777"/>
        <v>0</v>
      </c>
      <c r="AI486" s="18">
        <f t="shared" si="2777"/>
        <v>0</v>
      </c>
      <c r="AJ486" s="18">
        <f t="shared" ref="AJ486:BO486" si="2778">SUM(AJ481:AJ485)</f>
        <v>0</v>
      </c>
      <c r="AK486" s="18">
        <f t="shared" si="2778"/>
        <v>0</v>
      </c>
      <c r="AL486" s="18">
        <f t="shared" si="2778"/>
        <v>0</v>
      </c>
      <c r="AM486" s="18">
        <f t="shared" si="2778"/>
        <v>0</v>
      </c>
      <c r="AN486" s="18">
        <f t="shared" si="2778"/>
        <v>0</v>
      </c>
      <c r="AO486" s="18">
        <f t="shared" si="2778"/>
        <v>0</v>
      </c>
      <c r="AP486" s="18">
        <f t="shared" si="2778"/>
        <v>0</v>
      </c>
      <c r="AQ486" s="18">
        <f t="shared" si="2778"/>
        <v>0</v>
      </c>
      <c r="AR486" s="18">
        <f t="shared" si="2778"/>
        <v>0</v>
      </c>
      <c r="AS486" s="18">
        <f t="shared" si="2778"/>
        <v>0</v>
      </c>
      <c r="AT486" s="18">
        <f t="shared" si="2778"/>
        <v>0</v>
      </c>
      <c r="AU486" s="18">
        <f t="shared" si="2778"/>
        <v>0</v>
      </c>
      <c r="AV486" s="18">
        <f t="shared" si="2778"/>
        <v>0</v>
      </c>
      <c r="AW486" s="18">
        <f t="shared" si="2778"/>
        <v>0</v>
      </c>
      <c r="AX486" s="18">
        <f t="shared" si="2778"/>
        <v>0</v>
      </c>
      <c r="AY486" s="18">
        <f t="shared" si="2778"/>
        <v>0</v>
      </c>
      <c r="AZ486" s="18">
        <f t="shared" si="2778"/>
        <v>0</v>
      </c>
      <c r="BA486" s="18">
        <f t="shared" si="2778"/>
        <v>0</v>
      </c>
      <c r="BB486" s="18">
        <f t="shared" si="2778"/>
        <v>0</v>
      </c>
      <c r="BC486" s="18">
        <f t="shared" si="2778"/>
        <v>0</v>
      </c>
      <c r="BD486" s="18">
        <f t="shared" si="2778"/>
        <v>0</v>
      </c>
      <c r="BE486" s="18">
        <f t="shared" si="2778"/>
        <v>0</v>
      </c>
      <c r="BF486" s="18">
        <f t="shared" si="2778"/>
        <v>0</v>
      </c>
      <c r="BG486" s="18">
        <f t="shared" si="2778"/>
        <v>0</v>
      </c>
      <c r="BH486" s="18">
        <f t="shared" si="2778"/>
        <v>0</v>
      </c>
      <c r="BI486" s="18">
        <f t="shared" si="2778"/>
        <v>0</v>
      </c>
      <c r="BJ486" s="18">
        <f t="shared" si="2778"/>
        <v>0</v>
      </c>
      <c r="BK486" s="18">
        <f t="shared" si="2778"/>
        <v>129130.56</v>
      </c>
      <c r="BL486" s="18">
        <f t="shared" si="2778"/>
        <v>343466.51665573998</v>
      </c>
      <c r="BM486" s="18">
        <f t="shared" si="2778"/>
        <v>119368.98</v>
      </c>
      <c r="BN486" s="18">
        <f t="shared" si="2778"/>
        <v>122139.72</v>
      </c>
      <c r="BO486" s="18">
        <f t="shared" si="2778"/>
        <v>22960.63</v>
      </c>
      <c r="BP486" s="18">
        <f t="shared" ref="BP486:CI486" si="2779">SUM(BP481:BP485)</f>
        <v>241762.56334426004</v>
      </c>
      <c r="BQ486" s="18">
        <f t="shared" si="2779"/>
        <v>264156.27</v>
      </c>
      <c r="BR486" s="18">
        <f t="shared" si="2779"/>
        <v>43570.53</v>
      </c>
      <c r="BS486" s="18">
        <f t="shared" si="2779"/>
        <v>517661.65</v>
      </c>
      <c r="BT486" s="18">
        <f t="shared" si="2779"/>
        <v>112059.71</v>
      </c>
      <c r="BU486" s="18">
        <f t="shared" si="2779"/>
        <v>278474.23</v>
      </c>
      <c r="BV486" s="18">
        <f t="shared" si="2779"/>
        <v>269671.33</v>
      </c>
      <c r="BW486" s="18">
        <f t="shared" si="2779"/>
        <v>320067.20000000001</v>
      </c>
      <c r="BX486" s="18">
        <f t="shared" si="2779"/>
        <v>-1854237.4095287672</v>
      </c>
      <c r="BY486" s="18">
        <f t="shared" si="2779"/>
        <v>17246.195085960055</v>
      </c>
      <c r="BZ486" s="18">
        <f t="shared" si="2779"/>
        <v>33316.059982661187</v>
      </c>
      <c r="CA486" s="18">
        <f t="shared" si="2779"/>
        <v>-649114.1</v>
      </c>
      <c r="CB486" s="18">
        <f t="shared" si="2779"/>
        <v>-370668.46895927686</v>
      </c>
      <c r="CC486" s="18">
        <f t="shared" si="2779"/>
        <v>-106616.42</v>
      </c>
      <c r="CD486" s="18">
        <f t="shared" si="2779"/>
        <v>18098.91</v>
      </c>
      <c r="CE486" s="18">
        <f t="shared" si="2779"/>
        <v>104409.60000000001</v>
      </c>
      <c r="CF486" s="18">
        <f t="shared" si="2779"/>
        <v>-82049.42</v>
      </c>
      <c r="CG486" s="18">
        <f t="shared" si="2779"/>
        <v>35646.1</v>
      </c>
      <c r="CH486" s="18">
        <f t="shared" si="2779"/>
        <v>122557.84</v>
      </c>
      <c r="CI486" s="18">
        <f t="shared" si="2779"/>
        <v>-122053.81</v>
      </c>
      <c r="CJ486" s="18">
        <f t="shared" ref="CJ486:CU486" si="2780">SUM(CJ481:CJ485)</f>
        <v>-23389.88</v>
      </c>
      <c r="CK486" s="18">
        <f t="shared" si="2780"/>
        <v>50813.87</v>
      </c>
      <c r="CL486" s="18">
        <f t="shared" si="2780"/>
        <v>-110266.72</v>
      </c>
      <c r="CM486" s="18">
        <f t="shared" si="2780"/>
        <v>108206.51999999999</v>
      </c>
      <c r="CN486" s="18">
        <f t="shared" si="2780"/>
        <v>86870.163419422664</v>
      </c>
      <c r="CO486" s="18">
        <f t="shared" si="2780"/>
        <v>-60656.69</v>
      </c>
      <c r="CP486" s="18">
        <f t="shared" si="2780"/>
        <v>-3460.71</v>
      </c>
      <c r="CQ486" s="18">
        <f t="shared" si="2780"/>
        <v>63206.63</v>
      </c>
      <c r="CR486" s="18">
        <f t="shared" si="2780"/>
        <v>36892.15</v>
      </c>
      <c r="CS486" s="18">
        <f t="shared" si="2780"/>
        <v>79223.850000000006</v>
      </c>
      <c r="CT486" s="18">
        <f t="shared" si="2780"/>
        <v>0</v>
      </c>
      <c r="CU486" s="18">
        <f t="shared" si="2780"/>
        <v>0</v>
      </c>
      <c r="CV486" s="18">
        <f t="shared" ref="CV486:DG486" si="2781">SUM(CV481:CV485)</f>
        <v>0</v>
      </c>
      <c r="CW486" s="18">
        <f t="shared" si="2781"/>
        <v>0</v>
      </c>
      <c r="CX486" s="18">
        <f t="shared" si="2781"/>
        <v>0</v>
      </c>
      <c r="CY486" s="18">
        <f t="shared" si="2781"/>
        <v>0</v>
      </c>
      <c r="CZ486" s="18">
        <f t="shared" si="2781"/>
        <v>-158464.15000000002</v>
      </c>
      <c r="DA486" s="18">
        <f t="shared" si="2781"/>
        <v>0</v>
      </c>
      <c r="DB486" s="18">
        <f t="shared" si="2781"/>
        <v>0</v>
      </c>
      <c r="DC486" s="18">
        <f t="shared" si="2781"/>
        <v>0</v>
      </c>
      <c r="DD486" s="18">
        <f t="shared" si="2781"/>
        <v>0</v>
      </c>
      <c r="DE486" s="18">
        <f t="shared" si="2781"/>
        <v>0</v>
      </c>
      <c r="DF486" s="18">
        <f t="shared" si="2781"/>
        <v>0</v>
      </c>
      <c r="DG486" s="18">
        <f t="shared" si="2781"/>
        <v>0</v>
      </c>
      <c r="DH486" s="18">
        <f t="shared" ref="DH486:DW486" si="2782">SUM(DH481:DH485)</f>
        <v>0</v>
      </c>
      <c r="DI486" s="18">
        <f t="shared" si="2782"/>
        <v>0</v>
      </c>
      <c r="DJ486" s="18">
        <f t="shared" si="2782"/>
        <v>0</v>
      </c>
      <c r="DK486" s="18">
        <f t="shared" si="2782"/>
        <v>0</v>
      </c>
      <c r="DL486" s="18">
        <f t="shared" si="2782"/>
        <v>0</v>
      </c>
      <c r="DM486" s="18">
        <f t="shared" si="2782"/>
        <v>0</v>
      </c>
      <c r="DN486" s="18">
        <f t="shared" si="2782"/>
        <v>0</v>
      </c>
      <c r="DO486" s="18">
        <f t="shared" si="2782"/>
        <v>0</v>
      </c>
      <c r="DP486" s="18">
        <f t="shared" si="2782"/>
        <v>0</v>
      </c>
      <c r="DQ486" s="18">
        <f t="shared" si="2782"/>
        <v>0</v>
      </c>
      <c r="DR486" s="18">
        <f t="shared" si="2782"/>
        <v>0</v>
      </c>
      <c r="DS486" s="18">
        <f t="shared" si="2782"/>
        <v>0</v>
      </c>
      <c r="DT486" s="18">
        <f t="shared" si="2782"/>
        <v>0</v>
      </c>
      <c r="DU486" s="18">
        <f t="shared" si="2782"/>
        <v>0</v>
      </c>
      <c r="DV486" s="18">
        <f t="shared" si="2782"/>
        <v>0</v>
      </c>
      <c r="DW486" s="18">
        <f t="shared" si="2782"/>
        <v>0</v>
      </c>
      <c r="DX486" s="18">
        <f t="shared" ref="DX486:EG486" si="2783">SUM(DX481:DX485)</f>
        <v>0</v>
      </c>
      <c r="DY486" s="18">
        <f t="shared" si="2783"/>
        <v>0</v>
      </c>
      <c r="DZ486" s="18">
        <f t="shared" si="2783"/>
        <v>0</v>
      </c>
      <c r="EA486" s="18">
        <f t="shared" si="2783"/>
        <v>0</v>
      </c>
      <c r="EB486" s="18">
        <f t="shared" si="2783"/>
        <v>0</v>
      </c>
      <c r="EC486" s="18">
        <f t="shared" si="2783"/>
        <v>0</v>
      </c>
      <c r="ED486" s="18">
        <f t="shared" si="2783"/>
        <v>0</v>
      </c>
      <c r="EE486" s="18">
        <f t="shared" si="2783"/>
        <v>0</v>
      </c>
      <c r="EF486" s="18">
        <f t="shared" si="2783"/>
        <v>0</v>
      </c>
      <c r="EG486" s="18">
        <f t="shared" si="2783"/>
        <v>0</v>
      </c>
      <c r="EH486" s="18">
        <f t="shared" ref="EH486:EI486" si="2784">SUM(EH481:EH485)</f>
        <v>0</v>
      </c>
      <c r="EI486" s="18">
        <f t="shared" si="2784"/>
        <v>0</v>
      </c>
    </row>
    <row r="487" spans="1:139" x14ac:dyDescent="0.2">
      <c r="A487" s="92"/>
      <c r="B487" s="92" t="s">
        <v>153</v>
      </c>
      <c r="D487" s="94">
        <f t="shared" ref="D487:AI487" si="2785">D480+D486</f>
        <v>0</v>
      </c>
      <c r="E487" s="94">
        <f t="shared" si="2785"/>
        <v>0</v>
      </c>
      <c r="F487" s="94">
        <f t="shared" si="2785"/>
        <v>0</v>
      </c>
      <c r="G487" s="94">
        <f t="shared" si="2785"/>
        <v>0</v>
      </c>
      <c r="H487" s="94">
        <f t="shared" si="2785"/>
        <v>0</v>
      </c>
      <c r="I487" s="94">
        <f t="shared" si="2785"/>
        <v>0</v>
      </c>
      <c r="J487" s="94">
        <f t="shared" si="2785"/>
        <v>0</v>
      </c>
      <c r="K487" s="94">
        <f t="shared" si="2785"/>
        <v>0</v>
      </c>
      <c r="L487" s="94">
        <f t="shared" si="2785"/>
        <v>0</v>
      </c>
      <c r="M487" s="94">
        <f t="shared" si="2785"/>
        <v>0</v>
      </c>
      <c r="N487" s="94">
        <f t="shared" si="2785"/>
        <v>0</v>
      </c>
      <c r="O487" s="94">
        <f t="shared" si="2785"/>
        <v>0</v>
      </c>
      <c r="P487" s="94">
        <f t="shared" si="2785"/>
        <v>0</v>
      </c>
      <c r="Q487" s="94">
        <f t="shared" si="2785"/>
        <v>0</v>
      </c>
      <c r="R487" s="94">
        <f t="shared" si="2785"/>
        <v>0</v>
      </c>
      <c r="S487" s="94">
        <f t="shared" si="2785"/>
        <v>0</v>
      </c>
      <c r="T487" s="94">
        <f t="shared" si="2785"/>
        <v>0</v>
      </c>
      <c r="U487" s="94">
        <f t="shared" si="2785"/>
        <v>0</v>
      </c>
      <c r="V487" s="94">
        <f t="shared" si="2785"/>
        <v>0</v>
      </c>
      <c r="W487" s="94">
        <f t="shared" si="2785"/>
        <v>0</v>
      </c>
      <c r="X487" s="94">
        <f t="shared" si="2785"/>
        <v>0</v>
      </c>
      <c r="Y487" s="94">
        <f t="shared" si="2785"/>
        <v>0</v>
      </c>
      <c r="Z487" s="94">
        <f t="shared" si="2785"/>
        <v>0</v>
      </c>
      <c r="AA487" s="94">
        <f t="shared" si="2785"/>
        <v>0</v>
      </c>
      <c r="AB487" s="94">
        <f t="shared" si="2785"/>
        <v>0</v>
      </c>
      <c r="AC487" s="94">
        <f t="shared" si="2785"/>
        <v>0</v>
      </c>
      <c r="AD487" s="94">
        <f t="shared" si="2785"/>
        <v>0</v>
      </c>
      <c r="AE487" s="94">
        <f t="shared" si="2785"/>
        <v>0</v>
      </c>
      <c r="AF487" s="94">
        <f t="shared" si="2785"/>
        <v>0</v>
      </c>
      <c r="AG487" s="94">
        <f t="shared" si="2785"/>
        <v>0</v>
      </c>
      <c r="AH487" s="94">
        <f t="shared" si="2785"/>
        <v>0</v>
      </c>
      <c r="AI487" s="94">
        <f t="shared" si="2785"/>
        <v>0</v>
      </c>
      <c r="AJ487" s="94">
        <f t="shared" ref="AJ487:BO487" si="2786">AJ480+AJ486</f>
        <v>0</v>
      </c>
      <c r="AK487" s="94">
        <f t="shared" si="2786"/>
        <v>0</v>
      </c>
      <c r="AL487" s="94">
        <f t="shared" si="2786"/>
        <v>0</v>
      </c>
      <c r="AM487" s="94">
        <f t="shared" si="2786"/>
        <v>0</v>
      </c>
      <c r="AN487" s="94">
        <f t="shared" si="2786"/>
        <v>0</v>
      </c>
      <c r="AO487" s="94">
        <f t="shared" si="2786"/>
        <v>0</v>
      </c>
      <c r="AP487" s="94">
        <f t="shared" si="2786"/>
        <v>0</v>
      </c>
      <c r="AQ487" s="94">
        <f t="shared" si="2786"/>
        <v>0</v>
      </c>
      <c r="AR487" s="94">
        <f t="shared" si="2786"/>
        <v>0</v>
      </c>
      <c r="AS487" s="94">
        <f t="shared" si="2786"/>
        <v>0</v>
      </c>
      <c r="AT487" s="94">
        <f t="shared" si="2786"/>
        <v>0</v>
      </c>
      <c r="AU487" s="94">
        <f t="shared" si="2786"/>
        <v>0</v>
      </c>
      <c r="AV487" s="94">
        <f t="shared" si="2786"/>
        <v>0</v>
      </c>
      <c r="AW487" s="94">
        <f t="shared" si="2786"/>
        <v>0</v>
      </c>
      <c r="AX487" s="94">
        <f t="shared" si="2786"/>
        <v>0</v>
      </c>
      <c r="AY487" s="94">
        <f t="shared" si="2786"/>
        <v>0</v>
      </c>
      <c r="AZ487" s="94">
        <f t="shared" si="2786"/>
        <v>0</v>
      </c>
      <c r="BA487" s="94">
        <f t="shared" si="2786"/>
        <v>0</v>
      </c>
      <c r="BB487" s="94">
        <f t="shared" si="2786"/>
        <v>0</v>
      </c>
      <c r="BC487" s="94">
        <f t="shared" si="2786"/>
        <v>0</v>
      </c>
      <c r="BD487" s="94">
        <f t="shared" si="2786"/>
        <v>0</v>
      </c>
      <c r="BE487" s="94">
        <f t="shared" si="2786"/>
        <v>0</v>
      </c>
      <c r="BF487" s="94">
        <f t="shared" si="2786"/>
        <v>0</v>
      </c>
      <c r="BG487" s="94">
        <f t="shared" si="2786"/>
        <v>0</v>
      </c>
      <c r="BH487" s="94">
        <f t="shared" si="2786"/>
        <v>0</v>
      </c>
      <c r="BI487" s="94">
        <f t="shared" si="2786"/>
        <v>0</v>
      </c>
      <c r="BJ487" s="94">
        <f t="shared" si="2786"/>
        <v>0</v>
      </c>
      <c r="BK487" s="94">
        <f t="shared" si="2786"/>
        <v>129130.56</v>
      </c>
      <c r="BL487" s="94">
        <f t="shared" si="2786"/>
        <v>472597.07665573998</v>
      </c>
      <c r="BM487" s="94">
        <f t="shared" si="2786"/>
        <v>591966.05665574002</v>
      </c>
      <c r="BN487" s="94">
        <f t="shared" si="2786"/>
        <v>714105.77665573999</v>
      </c>
      <c r="BO487" s="94">
        <f t="shared" si="2786"/>
        <v>737066.40665573999</v>
      </c>
      <c r="BP487" s="94">
        <f t="shared" ref="BP487:CI487" si="2787">BP480+BP486</f>
        <v>978828.97</v>
      </c>
      <c r="BQ487" s="94">
        <f t="shared" si="2787"/>
        <v>1242985.24</v>
      </c>
      <c r="BR487" s="94">
        <f t="shared" si="2787"/>
        <v>1286555.77</v>
      </c>
      <c r="BS487" s="94">
        <f t="shared" si="2787"/>
        <v>1804217.42</v>
      </c>
      <c r="BT487" s="94">
        <f t="shared" si="2787"/>
        <v>1916277.13</v>
      </c>
      <c r="BU487" s="94">
        <f t="shared" si="2787"/>
        <v>2194751.36</v>
      </c>
      <c r="BV487" s="94">
        <f t="shared" si="2787"/>
        <v>2464422.69</v>
      </c>
      <c r="BW487" s="94">
        <f t="shared" si="2787"/>
        <v>2784489.89</v>
      </c>
      <c r="BX487" s="94">
        <f t="shared" si="2787"/>
        <v>930252.48047123291</v>
      </c>
      <c r="BY487" s="94">
        <f t="shared" si="2787"/>
        <v>947498.675557193</v>
      </c>
      <c r="BZ487" s="94">
        <f t="shared" si="2787"/>
        <v>980814.73553985415</v>
      </c>
      <c r="CA487" s="94">
        <f t="shared" si="2787"/>
        <v>331700.63553985418</v>
      </c>
      <c r="CB487" s="94">
        <f t="shared" si="2787"/>
        <v>-38967.833419422677</v>
      </c>
      <c r="CC487" s="94">
        <f t="shared" si="2787"/>
        <v>-145584.25341942266</v>
      </c>
      <c r="CD487" s="94">
        <f t="shared" si="2787"/>
        <v>-127485.34341942266</v>
      </c>
      <c r="CE487" s="94">
        <f t="shared" si="2787"/>
        <v>-23075.743419422652</v>
      </c>
      <c r="CF487" s="94">
        <f t="shared" si="2787"/>
        <v>-105125.16341942265</v>
      </c>
      <c r="CG487" s="94">
        <f t="shared" si="2787"/>
        <v>-69479.063419422659</v>
      </c>
      <c r="CH487" s="94">
        <f t="shared" si="2787"/>
        <v>53078.776580577338</v>
      </c>
      <c r="CI487" s="94">
        <f t="shared" si="2787"/>
        <v>-68975.03341942266</v>
      </c>
      <c r="CJ487" s="94">
        <f t="shared" ref="CJ487:CU487" si="2788">CJ480+CJ486</f>
        <v>-92364.913419422664</v>
      </c>
      <c r="CK487" s="94">
        <f t="shared" si="2788"/>
        <v>-41551.043419422662</v>
      </c>
      <c r="CL487" s="94">
        <f t="shared" si="2788"/>
        <v>-151817.76341942267</v>
      </c>
      <c r="CM487" s="94">
        <f t="shared" si="2788"/>
        <v>-43611.243419422681</v>
      </c>
      <c r="CN487" s="94">
        <f t="shared" si="2788"/>
        <v>43258.919999999984</v>
      </c>
      <c r="CO487" s="94">
        <f t="shared" si="2788"/>
        <v>-17397.770000000019</v>
      </c>
      <c r="CP487" s="94">
        <f t="shared" si="2788"/>
        <v>-20858.480000000018</v>
      </c>
      <c r="CQ487" s="94">
        <f t="shared" si="2788"/>
        <v>42348.14999999998</v>
      </c>
      <c r="CR487" s="94">
        <f t="shared" si="2788"/>
        <v>79240.299999999988</v>
      </c>
      <c r="CS487" s="94">
        <f t="shared" si="2788"/>
        <v>158464.15</v>
      </c>
      <c r="CT487" s="94">
        <f t="shared" si="2788"/>
        <v>158464.15</v>
      </c>
      <c r="CU487" s="94">
        <f t="shared" si="2788"/>
        <v>158464.15</v>
      </c>
      <c r="CV487" s="94">
        <f t="shared" ref="CV487:DG487" si="2789">CV480+CV486</f>
        <v>158464.15</v>
      </c>
      <c r="CW487" s="94">
        <f t="shared" si="2789"/>
        <v>158464.15</v>
      </c>
      <c r="CX487" s="94">
        <f t="shared" si="2789"/>
        <v>158464.15</v>
      </c>
      <c r="CY487" s="94">
        <f t="shared" si="2789"/>
        <v>158464.15</v>
      </c>
      <c r="CZ487" s="94">
        <f t="shared" si="2789"/>
        <v>0</v>
      </c>
      <c r="DA487" s="94">
        <f t="shared" si="2789"/>
        <v>0</v>
      </c>
      <c r="DB487" s="94">
        <f t="shared" si="2789"/>
        <v>0</v>
      </c>
      <c r="DC487" s="94">
        <f t="shared" si="2789"/>
        <v>0</v>
      </c>
      <c r="DD487" s="94">
        <f t="shared" si="2789"/>
        <v>0</v>
      </c>
      <c r="DE487" s="94">
        <f t="shared" si="2789"/>
        <v>0</v>
      </c>
      <c r="DF487" s="94">
        <f t="shared" si="2789"/>
        <v>0</v>
      </c>
      <c r="DG487" s="94">
        <f t="shared" si="2789"/>
        <v>0</v>
      </c>
      <c r="DH487" s="94">
        <f t="shared" ref="DH487:DW487" si="2790">DH480+DH486</f>
        <v>0</v>
      </c>
      <c r="DI487" s="94">
        <f t="shared" si="2790"/>
        <v>0</v>
      </c>
      <c r="DJ487" s="94">
        <f t="shared" si="2790"/>
        <v>0</v>
      </c>
      <c r="DK487" s="94">
        <f t="shared" si="2790"/>
        <v>0</v>
      </c>
      <c r="DL487" s="94">
        <f t="shared" si="2790"/>
        <v>0</v>
      </c>
      <c r="DM487" s="94">
        <f t="shared" si="2790"/>
        <v>0</v>
      </c>
      <c r="DN487" s="94">
        <f t="shared" si="2790"/>
        <v>0</v>
      </c>
      <c r="DO487" s="94">
        <f t="shared" si="2790"/>
        <v>0</v>
      </c>
      <c r="DP487" s="94">
        <f t="shared" si="2790"/>
        <v>0</v>
      </c>
      <c r="DQ487" s="94">
        <f t="shared" si="2790"/>
        <v>0</v>
      </c>
      <c r="DR487" s="94">
        <f t="shared" si="2790"/>
        <v>0</v>
      </c>
      <c r="DS487" s="94">
        <f t="shared" si="2790"/>
        <v>0</v>
      </c>
      <c r="DT487" s="94">
        <f t="shared" si="2790"/>
        <v>0</v>
      </c>
      <c r="DU487" s="94">
        <f t="shared" si="2790"/>
        <v>0</v>
      </c>
      <c r="DV487" s="94">
        <f t="shared" si="2790"/>
        <v>0</v>
      </c>
      <c r="DW487" s="94">
        <f t="shared" si="2790"/>
        <v>0</v>
      </c>
      <c r="DX487" s="94">
        <f t="shared" ref="DX487:EG487" si="2791">DX480+DX486</f>
        <v>0</v>
      </c>
      <c r="DY487" s="94">
        <f t="shared" si="2791"/>
        <v>0</v>
      </c>
      <c r="DZ487" s="94">
        <f t="shared" si="2791"/>
        <v>0</v>
      </c>
      <c r="EA487" s="94">
        <f t="shared" si="2791"/>
        <v>0</v>
      </c>
      <c r="EB487" s="94">
        <f t="shared" si="2791"/>
        <v>0</v>
      </c>
      <c r="EC487" s="94">
        <f t="shared" si="2791"/>
        <v>0</v>
      </c>
      <c r="ED487" s="94">
        <f t="shared" si="2791"/>
        <v>0</v>
      </c>
      <c r="EE487" s="94">
        <f t="shared" si="2791"/>
        <v>0</v>
      </c>
      <c r="EF487" s="94">
        <f t="shared" si="2791"/>
        <v>0</v>
      </c>
      <c r="EG487" s="94">
        <f t="shared" si="2791"/>
        <v>0</v>
      </c>
      <c r="EH487" s="94">
        <f t="shared" ref="EH487:EI487" si="2792">EH480+EH486</f>
        <v>0</v>
      </c>
      <c r="EI487" s="94">
        <f t="shared" si="2792"/>
        <v>0</v>
      </c>
    </row>
    <row r="488" spans="1:139" x14ac:dyDescent="0.2">
      <c r="A488" s="92"/>
      <c r="B488" s="92"/>
      <c r="D488" s="91"/>
      <c r="E488" s="91"/>
      <c r="F488" s="91"/>
      <c r="G488" s="91"/>
      <c r="H488" s="91"/>
      <c r="I488" s="91"/>
      <c r="J488" s="91"/>
      <c r="K488" s="91"/>
      <c r="L488" s="91"/>
      <c r="M488" s="91"/>
      <c r="N488" s="91"/>
      <c r="O488" s="91"/>
      <c r="P488" s="91"/>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91"/>
      <c r="AN488" s="91"/>
      <c r="AO488" s="91"/>
      <c r="AP488" s="91"/>
      <c r="AQ488" s="91"/>
      <c r="AR488" s="91"/>
      <c r="AS488" s="91"/>
      <c r="AT488" s="91"/>
      <c r="AU488" s="91"/>
      <c r="AV488" s="91"/>
      <c r="AW488" s="91"/>
      <c r="AX488" s="91"/>
      <c r="AY488" s="91"/>
      <c r="AZ488" s="91"/>
      <c r="BA488" s="91"/>
      <c r="BB488" s="91"/>
      <c r="BC488" s="91"/>
      <c r="BD488" s="91"/>
      <c r="BE488" s="91"/>
      <c r="BF488" s="91"/>
      <c r="BG488" s="91"/>
      <c r="BH488" s="91"/>
      <c r="BI488" s="91"/>
      <c r="BJ488" s="91"/>
      <c r="BK488" s="91"/>
      <c r="BL488" s="91"/>
      <c r="BM488" s="91"/>
      <c r="BN488" s="91"/>
      <c r="BO488" s="91"/>
      <c r="BP488" s="91"/>
      <c r="BQ488" s="91"/>
      <c r="BR488" s="91"/>
      <c r="BS488" s="91"/>
      <c r="BT488" s="91"/>
      <c r="BU488" s="91"/>
      <c r="BV488" s="91"/>
      <c r="BW488" s="91"/>
      <c r="BX488" s="91"/>
      <c r="BY488" s="91"/>
      <c r="BZ488" s="91"/>
      <c r="CA488" s="91"/>
      <c r="CB488" s="91"/>
      <c r="CC488" s="91"/>
      <c r="CD488" s="91"/>
      <c r="CE488" s="91"/>
      <c r="CF488" s="91"/>
      <c r="CG488" s="91"/>
      <c r="CH488" s="91"/>
      <c r="CI488" s="91"/>
      <c r="CJ488" s="91"/>
      <c r="CK488" s="91"/>
      <c r="CL488" s="91"/>
      <c r="CM488" s="91"/>
      <c r="CN488" s="91"/>
      <c r="CO488" s="91"/>
      <c r="CP488" s="91"/>
      <c r="CQ488" s="91"/>
      <c r="CR488" s="91"/>
      <c r="CS488" s="91"/>
      <c r="CT488" s="91"/>
      <c r="CU488" s="91"/>
      <c r="CV488" s="91"/>
      <c r="CW488" s="91"/>
      <c r="CX488" s="91"/>
      <c r="CY488" s="91"/>
      <c r="CZ488" s="91"/>
      <c r="DA488" s="91"/>
      <c r="DB488" s="91"/>
      <c r="DC488" s="91"/>
      <c r="DD488" s="91"/>
      <c r="DE488" s="91"/>
      <c r="DF488" s="91"/>
      <c r="DG488" s="91"/>
      <c r="DH488" s="91"/>
      <c r="DI488" s="91"/>
      <c r="DJ488" s="91"/>
      <c r="DK488" s="91"/>
      <c r="DL488" s="91"/>
      <c r="DM488" s="91"/>
      <c r="DN488" s="91"/>
      <c r="DO488" s="91"/>
      <c r="DP488" s="91"/>
      <c r="DQ488" s="91"/>
      <c r="DR488" s="91"/>
      <c r="DS488" s="91"/>
      <c r="DT488" s="91"/>
      <c r="DU488" s="91"/>
      <c r="DV488" s="91"/>
      <c r="DW488" s="91"/>
      <c r="DX488" s="91"/>
      <c r="DY488" s="91"/>
      <c r="DZ488" s="91"/>
      <c r="EA488" s="91"/>
      <c r="EB488" s="91"/>
      <c r="EC488" s="91"/>
      <c r="ED488" s="91"/>
      <c r="EE488" s="91"/>
      <c r="EF488" s="91"/>
      <c r="EG488" s="91"/>
      <c r="EH488" s="91"/>
      <c r="EI488" s="91"/>
    </row>
    <row r="489" spans="1:139" ht="10.5" x14ac:dyDescent="0.25">
      <c r="A489" s="86" t="s">
        <v>223</v>
      </c>
      <c r="B489" s="92"/>
      <c r="C489" s="101">
        <v>18239331</v>
      </c>
      <c r="D489" s="90"/>
      <c r="E489" s="90"/>
      <c r="F489" s="90"/>
      <c r="G489" s="90"/>
      <c r="H489" s="90"/>
      <c r="I489" s="90"/>
      <c r="J489" s="90"/>
      <c r="K489" s="90"/>
      <c r="L489" s="90"/>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c r="AX489" s="90"/>
      <c r="AY489" s="90"/>
      <c r="AZ489" s="90"/>
      <c r="BA489" s="90"/>
      <c r="BB489" s="90"/>
      <c r="BC489" s="90"/>
      <c r="BD489" s="90"/>
      <c r="BE489" s="90"/>
      <c r="BF489" s="90"/>
      <c r="BG489" s="90"/>
      <c r="BH489" s="90"/>
      <c r="BI489" s="90"/>
      <c r="BJ489" s="90"/>
      <c r="BK489" s="90"/>
      <c r="BL489" s="90"/>
      <c r="BM489" s="90"/>
      <c r="BN489" s="90"/>
      <c r="BO489" s="90"/>
      <c r="BP489" s="90"/>
      <c r="BQ489" s="90"/>
      <c r="BR489" s="90"/>
      <c r="BS489" s="90"/>
      <c r="BT489" s="90"/>
      <c r="BU489" s="90"/>
      <c r="BV489" s="90"/>
      <c r="BW489" s="90"/>
      <c r="BX489" s="90"/>
      <c r="BY489" s="90"/>
      <c r="BZ489" s="90"/>
      <c r="CA489" s="90"/>
      <c r="CB489" s="90"/>
      <c r="CC489" s="90"/>
      <c r="CD489" s="90"/>
      <c r="CE489" s="90"/>
      <c r="CF489" s="90"/>
      <c r="CG489" s="90"/>
      <c r="DV489" s="92"/>
      <c r="DW489" s="92"/>
      <c r="DX489" s="92"/>
      <c r="DY489" s="92"/>
      <c r="DZ489" s="92"/>
      <c r="EA489" s="92"/>
      <c r="EB489" s="92"/>
      <c r="EC489" s="92"/>
      <c r="ED489" s="92"/>
      <c r="EE489" s="92"/>
      <c r="EF489" s="92"/>
      <c r="EG489" s="92"/>
      <c r="EH489" s="92"/>
      <c r="EI489" s="92"/>
    </row>
    <row r="490" spans="1:139" x14ac:dyDescent="0.2">
      <c r="A490" s="92"/>
      <c r="B490" s="92" t="s">
        <v>149</v>
      </c>
      <c r="C490" s="101">
        <v>25400961</v>
      </c>
      <c r="D490" s="94">
        <f t="shared" ref="D490:AI490" si="2793">C496</f>
        <v>0</v>
      </c>
      <c r="E490" s="94">
        <f t="shared" si="2793"/>
        <v>0</v>
      </c>
      <c r="F490" s="94">
        <f t="shared" si="2793"/>
        <v>0</v>
      </c>
      <c r="G490" s="94">
        <f t="shared" si="2793"/>
        <v>0</v>
      </c>
      <c r="H490" s="94">
        <f t="shared" si="2793"/>
        <v>0</v>
      </c>
      <c r="I490" s="94">
        <f t="shared" si="2793"/>
        <v>0</v>
      </c>
      <c r="J490" s="94">
        <f t="shared" si="2793"/>
        <v>0</v>
      </c>
      <c r="K490" s="94">
        <f t="shared" si="2793"/>
        <v>0</v>
      </c>
      <c r="L490" s="94">
        <f t="shared" si="2793"/>
        <v>0</v>
      </c>
      <c r="M490" s="94">
        <f t="shared" si="2793"/>
        <v>0</v>
      </c>
      <c r="N490" s="94">
        <f t="shared" si="2793"/>
        <v>0</v>
      </c>
      <c r="O490" s="94">
        <f t="shared" si="2793"/>
        <v>0</v>
      </c>
      <c r="P490" s="94">
        <f t="shared" si="2793"/>
        <v>0</v>
      </c>
      <c r="Q490" s="94">
        <f t="shared" si="2793"/>
        <v>0</v>
      </c>
      <c r="R490" s="94">
        <f t="shared" si="2793"/>
        <v>0</v>
      </c>
      <c r="S490" s="94">
        <f t="shared" si="2793"/>
        <v>0</v>
      </c>
      <c r="T490" s="94">
        <f t="shared" si="2793"/>
        <v>0</v>
      </c>
      <c r="U490" s="94">
        <f t="shared" si="2793"/>
        <v>0</v>
      </c>
      <c r="V490" s="94">
        <f t="shared" si="2793"/>
        <v>0</v>
      </c>
      <c r="W490" s="94">
        <f t="shared" si="2793"/>
        <v>0</v>
      </c>
      <c r="X490" s="94">
        <f t="shared" si="2793"/>
        <v>0</v>
      </c>
      <c r="Y490" s="94">
        <f t="shared" si="2793"/>
        <v>0</v>
      </c>
      <c r="Z490" s="94">
        <f t="shared" si="2793"/>
        <v>0</v>
      </c>
      <c r="AA490" s="94">
        <f t="shared" si="2793"/>
        <v>0</v>
      </c>
      <c r="AB490" s="94">
        <f t="shared" si="2793"/>
        <v>0</v>
      </c>
      <c r="AC490" s="94">
        <f t="shared" si="2793"/>
        <v>0</v>
      </c>
      <c r="AD490" s="94">
        <f t="shared" si="2793"/>
        <v>0</v>
      </c>
      <c r="AE490" s="94">
        <f t="shared" si="2793"/>
        <v>0</v>
      </c>
      <c r="AF490" s="94">
        <f t="shared" si="2793"/>
        <v>0</v>
      </c>
      <c r="AG490" s="94">
        <f t="shared" si="2793"/>
        <v>0</v>
      </c>
      <c r="AH490" s="94">
        <f t="shared" si="2793"/>
        <v>0</v>
      </c>
      <c r="AI490" s="94">
        <f t="shared" si="2793"/>
        <v>0</v>
      </c>
      <c r="AJ490" s="94">
        <f t="shared" ref="AJ490:BO490" si="2794">AI496</f>
        <v>0</v>
      </c>
      <c r="AK490" s="94">
        <f t="shared" si="2794"/>
        <v>0</v>
      </c>
      <c r="AL490" s="94">
        <f t="shared" si="2794"/>
        <v>0</v>
      </c>
      <c r="AM490" s="94">
        <f t="shared" si="2794"/>
        <v>0</v>
      </c>
      <c r="AN490" s="94">
        <f t="shared" si="2794"/>
        <v>0</v>
      </c>
      <c r="AO490" s="94">
        <f t="shared" si="2794"/>
        <v>0</v>
      </c>
      <c r="AP490" s="94">
        <f t="shared" si="2794"/>
        <v>0</v>
      </c>
      <c r="AQ490" s="94">
        <f t="shared" si="2794"/>
        <v>0</v>
      </c>
      <c r="AR490" s="94">
        <f t="shared" si="2794"/>
        <v>0</v>
      </c>
      <c r="AS490" s="94">
        <f t="shared" si="2794"/>
        <v>0</v>
      </c>
      <c r="AT490" s="94">
        <f t="shared" si="2794"/>
        <v>0</v>
      </c>
      <c r="AU490" s="94">
        <f t="shared" si="2794"/>
        <v>0</v>
      </c>
      <c r="AV490" s="94">
        <f t="shared" si="2794"/>
        <v>0</v>
      </c>
      <c r="AW490" s="94">
        <f t="shared" si="2794"/>
        <v>0</v>
      </c>
      <c r="AX490" s="94">
        <f t="shared" si="2794"/>
        <v>0</v>
      </c>
      <c r="AY490" s="94">
        <f t="shared" si="2794"/>
        <v>0</v>
      </c>
      <c r="AZ490" s="94">
        <f t="shared" si="2794"/>
        <v>0</v>
      </c>
      <c r="BA490" s="94">
        <f t="shared" si="2794"/>
        <v>0</v>
      </c>
      <c r="BB490" s="94">
        <f t="shared" si="2794"/>
        <v>0</v>
      </c>
      <c r="BC490" s="94">
        <f t="shared" si="2794"/>
        <v>0</v>
      </c>
      <c r="BD490" s="94">
        <f t="shared" si="2794"/>
        <v>0</v>
      </c>
      <c r="BE490" s="94">
        <f t="shared" si="2794"/>
        <v>0</v>
      </c>
      <c r="BF490" s="94">
        <f t="shared" si="2794"/>
        <v>0</v>
      </c>
      <c r="BG490" s="94">
        <f t="shared" si="2794"/>
        <v>0</v>
      </c>
      <c r="BH490" s="94">
        <f t="shared" si="2794"/>
        <v>0</v>
      </c>
      <c r="BI490" s="94">
        <f t="shared" si="2794"/>
        <v>0</v>
      </c>
      <c r="BJ490" s="94">
        <f t="shared" si="2794"/>
        <v>0</v>
      </c>
      <c r="BK490" s="94">
        <f t="shared" si="2794"/>
        <v>0</v>
      </c>
      <c r="BL490" s="94">
        <f t="shared" si="2794"/>
        <v>0</v>
      </c>
      <c r="BM490" s="94">
        <f t="shared" si="2794"/>
        <v>0</v>
      </c>
      <c r="BN490" s="94">
        <f t="shared" si="2794"/>
        <v>0</v>
      </c>
      <c r="BO490" s="94">
        <f t="shared" si="2794"/>
        <v>0</v>
      </c>
      <c r="BP490" s="94">
        <f t="shared" ref="BP490:DW490" si="2795">BO496</f>
        <v>0</v>
      </c>
      <c r="BQ490" s="94">
        <f t="shared" si="2795"/>
        <v>0</v>
      </c>
      <c r="BR490" s="94">
        <f t="shared" si="2795"/>
        <v>0</v>
      </c>
      <c r="BS490" s="94">
        <f t="shared" si="2795"/>
        <v>0</v>
      </c>
      <c r="BT490" s="94">
        <f t="shared" si="2795"/>
        <v>0</v>
      </c>
      <c r="BU490" s="94">
        <f t="shared" si="2795"/>
        <v>0</v>
      </c>
      <c r="BV490" s="94">
        <f t="shared" si="2795"/>
        <v>0</v>
      </c>
      <c r="BW490" s="94">
        <f t="shared" si="2795"/>
        <v>0</v>
      </c>
      <c r="BX490" s="94">
        <f t="shared" si="2795"/>
        <v>0</v>
      </c>
      <c r="BY490" s="94">
        <f t="shared" si="2795"/>
        <v>2252327.6295287674</v>
      </c>
      <c r="BZ490" s="94">
        <f t="shared" si="2795"/>
        <v>2286971.3444428071</v>
      </c>
      <c r="CA490" s="94">
        <f t="shared" si="2795"/>
        <v>2355982.1744601461</v>
      </c>
      <c r="CB490" s="94">
        <f t="shared" si="2795"/>
        <v>2355982.1744601461</v>
      </c>
      <c r="CC490" s="94">
        <f t="shared" si="2795"/>
        <v>1475742.0800488032</v>
      </c>
      <c r="CD490" s="94">
        <f t="shared" si="2795"/>
        <v>1475742.0800488032</v>
      </c>
      <c r="CE490" s="94">
        <f t="shared" si="2795"/>
        <v>1475742.0800488032</v>
      </c>
      <c r="CF490" s="94">
        <f t="shared" si="2795"/>
        <v>1475742.0800488032</v>
      </c>
      <c r="CG490" s="94">
        <f t="shared" si="2795"/>
        <v>1475742.0800488032</v>
      </c>
      <c r="CH490" s="94">
        <f t="shared" si="2795"/>
        <v>1475742.0800488032</v>
      </c>
      <c r="CI490" s="94">
        <f t="shared" si="2795"/>
        <v>1475742.0800488032</v>
      </c>
      <c r="CJ490" s="94">
        <f t="shared" ref="CJ490" si="2796">CI496</f>
        <v>1475742.0800488032</v>
      </c>
      <c r="CK490" s="94">
        <f t="shared" ref="CK490" si="2797">CJ496</f>
        <v>1475742.0800488032</v>
      </c>
      <c r="CL490" s="94">
        <f t="shared" ref="CL490" si="2798">CK496</f>
        <v>1475742.0800488032</v>
      </c>
      <c r="CM490" s="94">
        <f t="shared" ref="CM490" si="2799">CL496</f>
        <v>1475742.0800488032</v>
      </c>
      <c r="CN490" s="94">
        <f t="shared" ref="CN490" si="2800">CM496</f>
        <v>1475742.0800488032</v>
      </c>
      <c r="CO490" s="94">
        <f t="shared" ref="CO490" si="2801">CN496</f>
        <v>328055.40508728917</v>
      </c>
      <c r="CP490" s="94">
        <f t="shared" ref="CP490" si="2802">CO496</f>
        <v>328055.40508728917</v>
      </c>
      <c r="CQ490" s="94">
        <f t="shared" ref="CQ490" si="2803">CP496</f>
        <v>328055.40508728917</v>
      </c>
      <c r="CR490" s="94">
        <f t="shared" ref="CR490" si="2804">CQ496</f>
        <v>328055.40508728917</v>
      </c>
      <c r="CS490" s="94">
        <f t="shared" ref="CS490" si="2805">CR496</f>
        <v>328055.40508728917</v>
      </c>
      <c r="CT490" s="94">
        <f t="shared" ref="CT490" si="2806">CS496</f>
        <v>328055.40508728917</v>
      </c>
      <c r="CU490" s="94">
        <f t="shared" ref="CU490" si="2807">CT496</f>
        <v>328055.40508728917</v>
      </c>
      <c r="CV490" s="94">
        <f t="shared" ref="CV490" si="2808">CU496</f>
        <v>328055.40508728917</v>
      </c>
      <c r="CW490" s="94">
        <f t="shared" ref="CW490" si="2809">CV496</f>
        <v>328055.40508728917</v>
      </c>
      <c r="CX490" s="94">
        <f t="shared" ref="CX490" si="2810">CW496</f>
        <v>328055.40508728917</v>
      </c>
      <c r="CY490" s="94">
        <f t="shared" ref="CY490" si="2811">CX496</f>
        <v>328055.40508728917</v>
      </c>
      <c r="CZ490" s="94">
        <f t="shared" ref="CZ490" si="2812">CY496</f>
        <v>328055.40508728917</v>
      </c>
      <c r="DA490" s="94">
        <f t="shared" ref="DA490" si="2813">CZ496</f>
        <v>111947.43690566783</v>
      </c>
      <c r="DB490" s="94">
        <f t="shared" ref="DB490" si="2814">DA496</f>
        <v>111947.43690566783</v>
      </c>
      <c r="DC490" s="94">
        <f t="shared" ref="DC490" si="2815">DB496</f>
        <v>111947.43690566783</v>
      </c>
      <c r="DD490" s="94">
        <f t="shared" ref="DD490" si="2816">DC496</f>
        <v>111947.43690566783</v>
      </c>
      <c r="DE490" s="94">
        <f t="shared" ref="DE490" si="2817">DD496</f>
        <v>111947.43690566783</v>
      </c>
      <c r="DF490" s="94">
        <f t="shared" ref="DF490" si="2818">DE496</f>
        <v>111947.43690566783</v>
      </c>
      <c r="DG490" s="94">
        <f t="shared" ref="DG490" si="2819">DF496</f>
        <v>111947.43690566783</v>
      </c>
      <c r="DH490" s="94">
        <f t="shared" ref="DH490" si="2820">DG496</f>
        <v>111947.43690566783</v>
      </c>
      <c r="DI490" s="94">
        <f t="shared" si="2795"/>
        <v>111947.43690566783</v>
      </c>
      <c r="DJ490" s="94">
        <f t="shared" si="2795"/>
        <v>111947.43690566783</v>
      </c>
      <c r="DK490" s="94">
        <f t="shared" si="2795"/>
        <v>111947.43690566783</v>
      </c>
      <c r="DL490" s="94">
        <f t="shared" si="2795"/>
        <v>111947.43690566783</v>
      </c>
      <c r="DM490" s="94">
        <f t="shared" si="2795"/>
        <v>205632.64942082425</v>
      </c>
      <c r="DN490" s="94">
        <f t="shared" si="2795"/>
        <v>205632.64942082425</v>
      </c>
      <c r="DO490" s="94">
        <f t="shared" si="2795"/>
        <v>205632.64942082425</v>
      </c>
      <c r="DP490" s="94">
        <f t="shared" si="2795"/>
        <v>205632.64942082425</v>
      </c>
      <c r="DQ490" s="94">
        <f t="shared" si="2795"/>
        <v>205632.64942082425</v>
      </c>
      <c r="DR490" s="94">
        <f t="shared" si="2795"/>
        <v>205632.64942082425</v>
      </c>
      <c r="DS490" s="94">
        <f t="shared" si="2795"/>
        <v>205632.64942082425</v>
      </c>
      <c r="DT490" s="94">
        <f t="shared" si="2795"/>
        <v>205632.64942082425</v>
      </c>
      <c r="DU490" s="94">
        <f t="shared" si="2795"/>
        <v>205632.64942082425</v>
      </c>
      <c r="DV490" s="94">
        <f t="shared" si="2795"/>
        <v>205632.64942082425</v>
      </c>
      <c r="DW490" s="94">
        <f t="shared" si="2795"/>
        <v>205632.64942082425</v>
      </c>
      <c r="DX490" s="94">
        <f t="shared" ref="DX490" si="2821">DW496</f>
        <v>205632.64942082425</v>
      </c>
      <c r="DY490" s="94">
        <f t="shared" ref="DY490" si="2822">DX496</f>
        <v>-5.7917574304156005E-4</v>
      </c>
      <c r="DZ490" s="94">
        <f t="shared" ref="DZ490" si="2823">DY496</f>
        <v>-5.7917574304156005E-4</v>
      </c>
      <c r="EA490" s="94">
        <f t="shared" ref="EA490" si="2824">DZ496</f>
        <v>-5.7917574304156005E-4</v>
      </c>
      <c r="EB490" s="94">
        <f t="shared" ref="EB490" si="2825">EA496</f>
        <v>-5.7917574304156005E-4</v>
      </c>
      <c r="EC490" s="94">
        <f t="shared" ref="EC490" si="2826">EB496</f>
        <v>-5.7917574304156005E-4</v>
      </c>
      <c r="ED490" s="94">
        <f t="shared" ref="ED490" si="2827">EC496</f>
        <v>-5.7917574304156005E-4</v>
      </c>
      <c r="EE490" s="94">
        <f t="shared" ref="EE490" si="2828">ED496</f>
        <v>-5.7917574304156005E-4</v>
      </c>
      <c r="EF490" s="94">
        <f t="shared" ref="EF490" si="2829">EE496</f>
        <v>-5.7917574304156005E-4</v>
      </c>
      <c r="EG490" s="94">
        <f t="shared" ref="EG490" si="2830">EF496</f>
        <v>-5.7917574304156005E-4</v>
      </c>
      <c r="EH490" s="94">
        <f t="shared" ref="EH490" si="2831">EG496</f>
        <v>-5.7917574304156005E-4</v>
      </c>
      <c r="EI490" s="94">
        <f t="shared" ref="EI490" si="2832">EH496</f>
        <v>-5.7917574304156005E-4</v>
      </c>
    </row>
    <row r="491" spans="1:139" x14ac:dyDescent="0.2">
      <c r="A491" s="92"/>
      <c r="B491" s="92" t="s">
        <v>150</v>
      </c>
      <c r="C491" s="90"/>
      <c r="D491" s="22">
        <v>0</v>
      </c>
      <c r="E491" s="22">
        <v>0</v>
      </c>
      <c r="F491" s="22">
        <v>0</v>
      </c>
      <c r="G491" s="22">
        <v>0</v>
      </c>
      <c r="H491" s="22">
        <v>0</v>
      </c>
      <c r="I491" s="22">
        <v>0</v>
      </c>
      <c r="J491" s="22">
        <v>0</v>
      </c>
      <c r="K491" s="22">
        <v>0</v>
      </c>
      <c r="L491" s="22">
        <v>0</v>
      </c>
      <c r="M491" s="22">
        <v>0</v>
      </c>
      <c r="N491" s="22">
        <v>0</v>
      </c>
      <c r="O491" s="22">
        <v>0</v>
      </c>
      <c r="P491" s="22">
        <v>0</v>
      </c>
      <c r="Q491" s="22">
        <v>0</v>
      </c>
      <c r="R491" s="22">
        <v>0</v>
      </c>
      <c r="S491" s="22">
        <v>0</v>
      </c>
      <c r="T491" s="22">
        <v>0</v>
      </c>
      <c r="U491" s="22">
        <v>0</v>
      </c>
      <c r="V491" s="22">
        <v>0</v>
      </c>
      <c r="W491" s="22">
        <v>0</v>
      </c>
      <c r="X491" s="22">
        <v>0</v>
      </c>
      <c r="Y491" s="22">
        <v>0</v>
      </c>
      <c r="Z491" s="22">
        <v>0</v>
      </c>
      <c r="AA491" s="22">
        <v>0</v>
      </c>
      <c r="AB491" s="22">
        <v>0</v>
      </c>
      <c r="AC491" s="22">
        <v>0</v>
      </c>
      <c r="AD491" s="22">
        <v>0</v>
      </c>
      <c r="AE491" s="22">
        <v>0</v>
      </c>
      <c r="AF491" s="22">
        <v>0</v>
      </c>
      <c r="AG491" s="22">
        <v>0</v>
      </c>
      <c r="AH491" s="22">
        <v>0</v>
      </c>
      <c r="AI491" s="22">
        <v>0</v>
      </c>
      <c r="AJ491" s="22">
        <v>0</v>
      </c>
      <c r="AK491" s="22">
        <v>0</v>
      </c>
      <c r="AL491" s="22">
        <v>0</v>
      </c>
      <c r="AM491" s="22">
        <v>0</v>
      </c>
      <c r="AN491" s="22">
        <v>0</v>
      </c>
      <c r="AO491" s="22">
        <v>0</v>
      </c>
      <c r="AP491" s="22">
        <v>0</v>
      </c>
      <c r="AQ491" s="22">
        <v>0</v>
      </c>
      <c r="AR491" s="22">
        <v>0</v>
      </c>
      <c r="AS491" s="22">
        <v>0</v>
      </c>
      <c r="AT491" s="22">
        <v>0</v>
      </c>
      <c r="AU491" s="22">
        <v>0</v>
      </c>
      <c r="AV491" s="22">
        <v>0</v>
      </c>
      <c r="AW491" s="22">
        <v>0</v>
      </c>
      <c r="AX491" s="22">
        <v>0</v>
      </c>
      <c r="AY491" s="22">
        <v>0</v>
      </c>
      <c r="AZ491" s="22">
        <v>0</v>
      </c>
      <c r="BA491" s="22">
        <v>0</v>
      </c>
      <c r="BB491" s="22">
        <v>0</v>
      </c>
      <c r="BC491" s="22">
        <v>0</v>
      </c>
      <c r="BD491" s="22">
        <v>0</v>
      </c>
      <c r="BE491" s="22">
        <v>0</v>
      </c>
      <c r="BF491" s="22">
        <v>0</v>
      </c>
      <c r="BG491" s="22">
        <v>0</v>
      </c>
      <c r="BH491" s="22">
        <v>0</v>
      </c>
      <c r="BI491" s="22">
        <v>0</v>
      </c>
      <c r="BJ491" s="22">
        <v>0</v>
      </c>
      <c r="BK491" s="22">
        <v>0</v>
      </c>
      <c r="BL491" s="22">
        <v>0</v>
      </c>
      <c r="BM491" s="22">
        <v>0</v>
      </c>
      <c r="BN491" s="22">
        <v>0</v>
      </c>
      <c r="BO491" s="22">
        <v>0</v>
      </c>
      <c r="BP491" s="22">
        <v>0</v>
      </c>
      <c r="BQ491" s="22">
        <v>0</v>
      </c>
      <c r="BR491" s="22">
        <v>0</v>
      </c>
      <c r="BS491" s="22">
        <v>0</v>
      </c>
      <c r="BT491" s="22">
        <v>0</v>
      </c>
      <c r="BU491" s="22">
        <v>0</v>
      </c>
      <c r="BV491" s="22">
        <v>0</v>
      </c>
      <c r="BW491" s="22">
        <v>0</v>
      </c>
      <c r="BX491" s="22">
        <v>0</v>
      </c>
      <c r="BY491" s="22">
        <v>0</v>
      </c>
      <c r="BZ491" s="22">
        <v>0</v>
      </c>
      <c r="CA491" s="22">
        <v>0</v>
      </c>
      <c r="CB491" s="22">
        <v>0</v>
      </c>
      <c r="CC491" s="22">
        <v>0</v>
      </c>
      <c r="CD491" s="22">
        <v>0</v>
      </c>
      <c r="CE491" s="22">
        <v>0</v>
      </c>
      <c r="CF491" s="22">
        <v>0</v>
      </c>
      <c r="CG491" s="22">
        <v>0</v>
      </c>
      <c r="CH491" s="22">
        <v>0</v>
      </c>
      <c r="CI491" s="22">
        <v>0</v>
      </c>
      <c r="CJ491" s="22">
        <v>0</v>
      </c>
      <c r="CK491" s="22">
        <v>0</v>
      </c>
      <c r="CL491" s="22">
        <v>0</v>
      </c>
      <c r="CM491" s="22">
        <v>0</v>
      </c>
      <c r="CN491" s="22">
        <v>-1147686.6749615141</v>
      </c>
      <c r="CO491" s="22">
        <v>0</v>
      </c>
      <c r="CP491" s="22">
        <v>0</v>
      </c>
      <c r="CQ491" s="22">
        <v>0</v>
      </c>
      <c r="CR491" s="22">
        <v>0</v>
      </c>
      <c r="CS491" s="22">
        <v>0</v>
      </c>
      <c r="CT491" s="22">
        <v>0</v>
      </c>
      <c r="CU491" s="22">
        <v>0</v>
      </c>
      <c r="CV491" s="22">
        <v>0</v>
      </c>
      <c r="CW491" s="22">
        <v>0</v>
      </c>
      <c r="CX491" s="22">
        <v>0</v>
      </c>
      <c r="CY491" s="22">
        <v>0</v>
      </c>
      <c r="CZ491" s="22">
        <v>-322919.73154340568</v>
      </c>
      <c r="DA491" s="22">
        <v>0</v>
      </c>
      <c r="DB491" s="22">
        <v>0</v>
      </c>
      <c r="DC491" s="22">
        <v>0</v>
      </c>
      <c r="DD491" s="22">
        <v>0</v>
      </c>
      <c r="DE491" s="22">
        <v>0</v>
      </c>
      <c r="DF491" s="22">
        <v>0</v>
      </c>
      <c r="DG491" s="22">
        <v>0</v>
      </c>
      <c r="DH491" s="22">
        <v>0</v>
      </c>
      <c r="DI491" s="22">
        <v>0</v>
      </c>
      <c r="DJ491" s="22">
        <v>0</v>
      </c>
      <c r="DK491" s="22">
        <v>0</v>
      </c>
      <c r="DL491" s="22">
        <v>93685.212515156425</v>
      </c>
      <c r="DM491" s="22">
        <v>0</v>
      </c>
      <c r="DN491" s="22">
        <v>0</v>
      </c>
      <c r="DO491" s="22">
        <v>0</v>
      </c>
      <c r="DP491" s="22">
        <v>0</v>
      </c>
      <c r="DQ491" s="22">
        <v>0</v>
      </c>
      <c r="DR491" s="22">
        <v>0</v>
      </c>
      <c r="DS491" s="22">
        <v>0</v>
      </c>
      <c r="DT491" s="22">
        <v>0</v>
      </c>
      <c r="DU491" s="22">
        <v>0</v>
      </c>
      <c r="DV491" s="22">
        <v>0</v>
      </c>
      <c r="DW491" s="22">
        <v>0</v>
      </c>
      <c r="DX491" s="315">
        <v>-205632.65</v>
      </c>
      <c r="DY491" s="22">
        <v>0</v>
      </c>
      <c r="DZ491" s="22">
        <v>0</v>
      </c>
      <c r="EA491" s="22">
        <v>0</v>
      </c>
      <c r="EB491" s="22">
        <v>0</v>
      </c>
      <c r="EC491" s="22">
        <v>0</v>
      </c>
      <c r="ED491" s="22">
        <v>0</v>
      </c>
      <c r="EE491" s="22">
        <v>0</v>
      </c>
      <c r="EF491" s="22">
        <v>0</v>
      </c>
      <c r="EG491" s="22">
        <v>0</v>
      </c>
      <c r="EH491" s="22">
        <v>0</v>
      </c>
      <c r="EI491" s="22">
        <v>0</v>
      </c>
    </row>
    <row r="492" spans="1:139" x14ac:dyDescent="0.2">
      <c r="A492" s="92"/>
      <c r="B492" s="92" t="s">
        <v>217</v>
      </c>
      <c r="C492" s="90"/>
      <c r="D492" s="22">
        <v>0</v>
      </c>
      <c r="E492" s="22">
        <v>0</v>
      </c>
      <c r="F492" s="22">
        <v>0</v>
      </c>
      <c r="G492" s="22">
        <v>0</v>
      </c>
      <c r="H492" s="22">
        <v>0</v>
      </c>
      <c r="I492" s="22">
        <v>0</v>
      </c>
      <c r="J492" s="22">
        <v>0</v>
      </c>
      <c r="K492" s="22">
        <v>0</v>
      </c>
      <c r="L492" s="22">
        <v>0</v>
      </c>
      <c r="M492" s="22">
        <v>0</v>
      </c>
      <c r="N492" s="22">
        <v>0</v>
      </c>
      <c r="O492" s="22">
        <v>0</v>
      </c>
      <c r="P492" s="22">
        <v>0</v>
      </c>
      <c r="Q492" s="22">
        <v>0</v>
      </c>
      <c r="R492" s="22">
        <v>0</v>
      </c>
      <c r="S492" s="22">
        <v>0</v>
      </c>
      <c r="T492" s="22">
        <v>0</v>
      </c>
      <c r="U492" s="22">
        <v>0</v>
      </c>
      <c r="V492" s="22">
        <v>0</v>
      </c>
      <c r="W492" s="22">
        <v>0</v>
      </c>
      <c r="X492" s="22">
        <v>0</v>
      </c>
      <c r="Y492" s="22">
        <v>0</v>
      </c>
      <c r="Z492" s="22">
        <v>0</v>
      </c>
      <c r="AA492" s="22">
        <v>0</v>
      </c>
      <c r="AB492" s="22">
        <v>0</v>
      </c>
      <c r="AC492" s="22">
        <v>0</v>
      </c>
      <c r="AD492" s="22">
        <v>0</v>
      </c>
      <c r="AE492" s="22">
        <v>0</v>
      </c>
      <c r="AF492" s="22">
        <v>0</v>
      </c>
      <c r="AG492" s="22">
        <v>0</v>
      </c>
      <c r="AH492" s="22">
        <v>0</v>
      </c>
      <c r="AI492" s="22">
        <v>0</v>
      </c>
      <c r="AJ492" s="22">
        <v>0</v>
      </c>
      <c r="AK492" s="22">
        <v>0</v>
      </c>
      <c r="AL492" s="22">
        <v>0</v>
      </c>
      <c r="AM492" s="22">
        <v>0</v>
      </c>
      <c r="AN492" s="22">
        <v>0</v>
      </c>
      <c r="AO492" s="22">
        <v>0</v>
      </c>
      <c r="AP492" s="22">
        <v>0</v>
      </c>
      <c r="AQ492" s="22">
        <v>0</v>
      </c>
      <c r="AR492" s="22">
        <v>0</v>
      </c>
      <c r="AS492" s="22">
        <v>0</v>
      </c>
      <c r="AT492" s="22">
        <v>0</v>
      </c>
      <c r="AU492" s="22">
        <v>0</v>
      </c>
      <c r="AV492" s="22">
        <v>0</v>
      </c>
      <c r="AW492" s="22">
        <v>0</v>
      </c>
      <c r="AX492" s="22">
        <v>0</v>
      </c>
      <c r="AY492" s="22">
        <v>0</v>
      </c>
      <c r="AZ492" s="22">
        <v>0</v>
      </c>
      <c r="BA492" s="22">
        <v>0</v>
      </c>
      <c r="BB492" s="22">
        <v>0</v>
      </c>
      <c r="BC492" s="22">
        <v>0</v>
      </c>
      <c r="BD492" s="22">
        <v>0</v>
      </c>
      <c r="BE492" s="22">
        <v>0</v>
      </c>
      <c r="BF492" s="22">
        <v>0</v>
      </c>
      <c r="BG492" s="22">
        <v>0</v>
      </c>
      <c r="BH492" s="22">
        <v>0</v>
      </c>
      <c r="BI492" s="22">
        <v>0</v>
      </c>
      <c r="BJ492" s="22">
        <v>0</v>
      </c>
      <c r="BK492" s="22">
        <v>0</v>
      </c>
      <c r="BL492" s="22">
        <v>0</v>
      </c>
      <c r="BM492" s="22">
        <v>0</v>
      </c>
      <c r="BN492" s="22">
        <v>0</v>
      </c>
      <c r="BO492" s="22">
        <v>0</v>
      </c>
      <c r="BP492" s="22">
        <v>0</v>
      </c>
      <c r="BQ492" s="22">
        <v>0</v>
      </c>
      <c r="BR492" s="22">
        <v>0</v>
      </c>
      <c r="BS492" s="22">
        <v>0</v>
      </c>
      <c r="BT492" s="22">
        <v>0</v>
      </c>
      <c r="BU492" s="22">
        <v>0</v>
      </c>
      <c r="BV492" s="22">
        <v>0</v>
      </c>
      <c r="BW492" s="22">
        <v>0</v>
      </c>
      <c r="BX492" s="22">
        <v>1967242.1072850002</v>
      </c>
      <c r="BY492" s="22">
        <v>0</v>
      </c>
      <c r="BZ492" s="22">
        <v>0</v>
      </c>
      <c r="CA492" s="22">
        <v>0</v>
      </c>
      <c r="CB492" s="22">
        <v>-880240.09441134287</v>
      </c>
      <c r="CC492" s="22">
        <v>0</v>
      </c>
      <c r="CD492" s="22">
        <v>0</v>
      </c>
      <c r="CE492" s="22">
        <v>0</v>
      </c>
      <c r="CF492" s="22">
        <v>0</v>
      </c>
      <c r="CG492" s="22">
        <v>0</v>
      </c>
      <c r="CH492" s="22">
        <v>0</v>
      </c>
      <c r="CI492" s="22">
        <v>0</v>
      </c>
      <c r="CJ492" s="22">
        <v>0</v>
      </c>
      <c r="CK492" s="22">
        <v>0</v>
      </c>
      <c r="CL492" s="22">
        <v>0</v>
      </c>
      <c r="CM492" s="22">
        <v>0</v>
      </c>
      <c r="CN492" s="22">
        <v>0</v>
      </c>
      <c r="CO492" s="22">
        <v>0</v>
      </c>
      <c r="CP492" s="22">
        <v>0</v>
      </c>
      <c r="CQ492" s="22">
        <v>0</v>
      </c>
      <c r="CR492" s="22">
        <v>0</v>
      </c>
      <c r="CS492" s="22">
        <v>0</v>
      </c>
      <c r="CT492" s="22">
        <v>0</v>
      </c>
      <c r="CU492" s="22">
        <v>0</v>
      </c>
      <c r="CV492" s="22">
        <v>0</v>
      </c>
      <c r="CW492" s="22">
        <v>0</v>
      </c>
      <c r="CX492" s="22">
        <v>0</v>
      </c>
      <c r="CY492" s="22">
        <v>0</v>
      </c>
      <c r="CZ492" s="22">
        <v>106811.76336178435</v>
      </c>
      <c r="DA492" s="22">
        <v>0</v>
      </c>
      <c r="DB492" s="22">
        <v>0</v>
      </c>
      <c r="DC492" s="22">
        <v>0</v>
      </c>
      <c r="DD492" s="22">
        <v>0</v>
      </c>
      <c r="DE492" s="22">
        <v>0</v>
      </c>
      <c r="DF492" s="22">
        <v>0</v>
      </c>
      <c r="DG492" s="22">
        <v>0</v>
      </c>
      <c r="DH492" s="22">
        <v>0</v>
      </c>
      <c r="DI492" s="22">
        <v>0</v>
      </c>
      <c r="DJ492" s="22">
        <v>0</v>
      </c>
      <c r="DK492" s="22">
        <v>0</v>
      </c>
      <c r="DL492" s="22">
        <v>0</v>
      </c>
      <c r="DM492" s="22">
        <v>0</v>
      </c>
      <c r="DN492" s="22">
        <v>0</v>
      </c>
      <c r="DO492" s="22">
        <v>0</v>
      </c>
      <c r="DP492" s="22">
        <v>0</v>
      </c>
      <c r="DQ492" s="22">
        <v>0</v>
      </c>
      <c r="DR492" s="22">
        <v>0</v>
      </c>
      <c r="DS492" s="22">
        <v>0</v>
      </c>
      <c r="DT492" s="22">
        <v>0</v>
      </c>
      <c r="DU492" s="22">
        <v>0</v>
      </c>
      <c r="DV492" s="22">
        <v>0</v>
      </c>
      <c r="DW492" s="22">
        <v>0</v>
      </c>
      <c r="DX492" s="22">
        <v>0</v>
      </c>
      <c r="DY492" s="22">
        <v>0</v>
      </c>
      <c r="DZ492" s="22">
        <v>0</v>
      </c>
      <c r="EA492" s="22">
        <v>0</v>
      </c>
      <c r="EB492" s="22">
        <v>0</v>
      </c>
      <c r="EC492" s="22">
        <v>0</v>
      </c>
      <c r="ED492" s="22">
        <v>0</v>
      </c>
      <c r="EE492" s="22">
        <v>0</v>
      </c>
      <c r="EF492" s="22">
        <v>0</v>
      </c>
      <c r="EG492" s="22">
        <v>0</v>
      </c>
      <c r="EH492" s="22">
        <v>0</v>
      </c>
      <c r="EI492" s="22">
        <v>0</v>
      </c>
    </row>
    <row r="493" spans="1:139" x14ac:dyDescent="0.2">
      <c r="A493" s="92"/>
      <c r="B493" s="92" t="s">
        <v>179</v>
      </c>
      <c r="C493" s="90"/>
      <c r="D493" s="22">
        <v>0</v>
      </c>
      <c r="E493" s="22">
        <v>0</v>
      </c>
      <c r="F493" s="22">
        <v>0</v>
      </c>
      <c r="G493" s="22">
        <v>0</v>
      </c>
      <c r="H493" s="22">
        <v>0</v>
      </c>
      <c r="I493" s="22">
        <v>0</v>
      </c>
      <c r="J493" s="22">
        <v>0</v>
      </c>
      <c r="K493" s="22">
        <v>0</v>
      </c>
      <c r="L493" s="22">
        <v>0</v>
      </c>
      <c r="M493" s="22">
        <v>0</v>
      </c>
      <c r="N493" s="22">
        <v>0</v>
      </c>
      <c r="O493" s="22">
        <v>0</v>
      </c>
      <c r="P493" s="22">
        <v>0</v>
      </c>
      <c r="Q493" s="22">
        <v>0</v>
      </c>
      <c r="R493" s="22">
        <v>0</v>
      </c>
      <c r="S493" s="22">
        <v>0</v>
      </c>
      <c r="T493" s="22">
        <v>0</v>
      </c>
      <c r="U493" s="22">
        <v>0</v>
      </c>
      <c r="V493" s="22">
        <v>0</v>
      </c>
      <c r="W493" s="22">
        <v>0</v>
      </c>
      <c r="X493" s="22">
        <v>0</v>
      </c>
      <c r="Y493" s="22">
        <v>0</v>
      </c>
      <c r="Z493" s="22">
        <v>0</v>
      </c>
      <c r="AA493" s="22">
        <v>0</v>
      </c>
      <c r="AB493" s="22">
        <v>0</v>
      </c>
      <c r="AC493" s="22">
        <v>0</v>
      </c>
      <c r="AD493" s="22">
        <v>0</v>
      </c>
      <c r="AE493" s="22">
        <v>0</v>
      </c>
      <c r="AF493" s="22">
        <v>0</v>
      </c>
      <c r="AG493" s="22">
        <v>0</v>
      </c>
      <c r="AH493" s="22">
        <v>0</v>
      </c>
      <c r="AI493" s="22">
        <v>0</v>
      </c>
      <c r="AJ493" s="22">
        <v>0</v>
      </c>
      <c r="AK493" s="22">
        <v>0</v>
      </c>
      <c r="AL493" s="22">
        <v>0</v>
      </c>
      <c r="AM493" s="22">
        <v>0</v>
      </c>
      <c r="AN493" s="22">
        <v>0</v>
      </c>
      <c r="AO493" s="22">
        <v>0</v>
      </c>
      <c r="AP493" s="22">
        <v>0</v>
      </c>
      <c r="AQ493" s="22">
        <v>0</v>
      </c>
      <c r="AR493" s="22">
        <v>0</v>
      </c>
      <c r="AS493" s="22">
        <v>0</v>
      </c>
      <c r="AT493" s="22">
        <v>0</v>
      </c>
      <c r="AU493" s="22">
        <v>0</v>
      </c>
      <c r="AV493" s="22">
        <v>0</v>
      </c>
      <c r="AW493" s="22">
        <v>0</v>
      </c>
      <c r="AX493" s="22">
        <v>0</v>
      </c>
      <c r="AY493" s="22">
        <v>0</v>
      </c>
      <c r="AZ493" s="22">
        <v>0</v>
      </c>
      <c r="BA493" s="22">
        <v>0</v>
      </c>
      <c r="BB493" s="22">
        <v>0</v>
      </c>
      <c r="BC493" s="22">
        <v>0</v>
      </c>
      <c r="BD493" s="22">
        <v>0</v>
      </c>
      <c r="BE493" s="22">
        <v>0</v>
      </c>
      <c r="BF493" s="22">
        <v>0</v>
      </c>
      <c r="BG493" s="22">
        <v>0</v>
      </c>
      <c r="BH493" s="22">
        <v>0</v>
      </c>
      <c r="BI493" s="22">
        <v>0</v>
      </c>
      <c r="BJ493" s="22">
        <v>0</v>
      </c>
      <c r="BK493" s="22">
        <v>0</v>
      </c>
      <c r="BL493" s="22">
        <v>0</v>
      </c>
      <c r="BM493" s="22">
        <v>0</v>
      </c>
      <c r="BN493" s="22">
        <v>0</v>
      </c>
      <c r="BO493" s="22">
        <v>0</v>
      </c>
      <c r="BP493" s="22">
        <v>0</v>
      </c>
      <c r="BQ493" s="22">
        <v>0</v>
      </c>
      <c r="BR493" s="22">
        <v>0</v>
      </c>
      <c r="BS493" s="22">
        <v>0</v>
      </c>
      <c r="BT493" s="22">
        <v>0</v>
      </c>
      <c r="BU493" s="22">
        <v>0</v>
      </c>
      <c r="BV493" s="22">
        <v>0</v>
      </c>
      <c r="BW493" s="22">
        <v>0</v>
      </c>
      <c r="BX493" s="22">
        <v>0</v>
      </c>
      <c r="BY493" s="22">
        <v>0</v>
      </c>
      <c r="BZ493" s="22">
        <v>0</v>
      </c>
      <c r="CA493" s="22">
        <v>0</v>
      </c>
      <c r="CB493" s="22">
        <v>0</v>
      </c>
      <c r="CC493" s="22">
        <v>0</v>
      </c>
      <c r="CD493" s="22">
        <v>0</v>
      </c>
      <c r="CE493" s="22">
        <v>0</v>
      </c>
      <c r="CF493" s="22">
        <v>0</v>
      </c>
      <c r="CG493" s="22">
        <v>0</v>
      </c>
      <c r="CH493" s="22">
        <v>0</v>
      </c>
      <c r="CI493" s="22">
        <v>0</v>
      </c>
      <c r="CJ493" s="22">
        <v>0</v>
      </c>
      <c r="CK493" s="22">
        <v>0</v>
      </c>
      <c r="CL493" s="22">
        <v>0</v>
      </c>
      <c r="CM493" s="22">
        <v>0</v>
      </c>
      <c r="CN493" s="22">
        <v>0</v>
      </c>
      <c r="CO493" s="22">
        <v>0</v>
      </c>
      <c r="CP493" s="22">
        <v>0</v>
      </c>
      <c r="CQ493" s="22">
        <v>0</v>
      </c>
      <c r="CR493" s="22">
        <v>0</v>
      </c>
      <c r="CS493" s="22">
        <v>0</v>
      </c>
      <c r="CT493" s="22">
        <v>0</v>
      </c>
      <c r="CU493" s="22">
        <v>0</v>
      </c>
      <c r="CV493" s="22">
        <v>0</v>
      </c>
      <c r="CW493" s="22">
        <v>0</v>
      </c>
      <c r="CX493" s="22">
        <v>0</v>
      </c>
      <c r="CY493" s="22">
        <v>0</v>
      </c>
      <c r="CZ493" s="22">
        <v>0</v>
      </c>
      <c r="DA493" s="22">
        <v>0</v>
      </c>
      <c r="DB493" s="22">
        <v>0</v>
      </c>
      <c r="DC493" s="22">
        <v>0</v>
      </c>
      <c r="DD493" s="22">
        <v>0</v>
      </c>
      <c r="DE493" s="22">
        <v>0</v>
      </c>
      <c r="DF493" s="22">
        <v>0</v>
      </c>
      <c r="DG493" s="22">
        <v>0</v>
      </c>
      <c r="DH493" s="22">
        <v>0</v>
      </c>
      <c r="DI493" s="22">
        <v>0</v>
      </c>
      <c r="DJ493" s="22">
        <v>0</v>
      </c>
      <c r="DK493" s="22">
        <v>0</v>
      </c>
      <c r="DL493" s="22">
        <v>0</v>
      </c>
      <c r="DM493" s="22">
        <v>0</v>
      </c>
      <c r="DN493" s="22">
        <v>0</v>
      </c>
      <c r="DO493" s="22">
        <v>0</v>
      </c>
      <c r="DP493" s="22">
        <v>0</v>
      </c>
      <c r="DQ493" s="22">
        <v>0</v>
      </c>
      <c r="DR493" s="22">
        <v>0</v>
      </c>
      <c r="DS493" s="22">
        <v>0</v>
      </c>
      <c r="DT493" s="22">
        <v>0</v>
      </c>
      <c r="DU493" s="22">
        <v>0</v>
      </c>
      <c r="DV493" s="22">
        <v>0</v>
      </c>
      <c r="DW493" s="22">
        <v>0</v>
      </c>
      <c r="DX493" s="22">
        <v>0</v>
      </c>
      <c r="DY493" s="22">
        <v>0</v>
      </c>
      <c r="DZ493" s="22">
        <v>0</v>
      </c>
      <c r="EA493" s="22">
        <v>0</v>
      </c>
      <c r="EB493" s="22">
        <v>0</v>
      </c>
      <c r="EC493" s="22">
        <v>0</v>
      </c>
      <c r="ED493" s="22">
        <v>0</v>
      </c>
      <c r="EE493" s="22">
        <v>0</v>
      </c>
      <c r="EF493" s="22">
        <v>0</v>
      </c>
      <c r="EG493" s="22">
        <v>0</v>
      </c>
      <c r="EH493" s="22">
        <v>0</v>
      </c>
      <c r="EI493" s="22">
        <v>0</v>
      </c>
    </row>
    <row r="494" spans="1:139" x14ac:dyDescent="0.2">
      <c r="B494" s="90" t="s">
        <v>162</v>
      </c>
      <c r="D494" s="22">
        <v>0</v>
      </c>
      <c r="E494" s="22">
        <v>0</v>
      </c>
      <c r="F494" s="22">
        <v>0</v>
      </c>
      <c r="G494" s="22">
        <v>0</v>
      </c>
      <c r="H494" s="22">
        <v>0</v>
      </c>
      <c r="I494" s="22">
        <v>0</v>
      </c>
      <c r="J494" s="22">
        <v>0</v>
      </c>
      <c r="K494" s="22">
        <v>0</v>
      </c>
      <c r="L494" s="22">
        <v>0</v>
      </c>
      <c r="M494" s="22">
        <v>0</v>
      </c>
      <c r="N494" s="22">
        <v>0</v>
      </c>
      <c r="O494" s="22">
        <v>0</v>
      </c>
      <c r="P494" s="22">
        <v>0</v>
      </c>
      <c r="Q494" s="22">
        <v>0</v>
      </c>
      <c r="R494" s="22">
        <v>0</v>
      </c>
      <c r="S494" s="22">
        <v>0</v>
      </c>
      <c r="T494" s="22">
        <v>0</v>
      </c>
      <c r="U494" s="22">
        <v>0</v>
      </c>
      <c r="V494" s="22">
        <v>0</v>
      </c>
      <c r="W494" s="22">
        <v>0</v>
      </c>
      <c r="X494" s="22">
        <v>0</v>
      </c>
      <c r="Y494" s="22">
        <v>0</v>
      </c>
      <c r="Z494" s="22">
        <v>0</v>
      </c>
      <c r="AA494" s="22">
        <v>0</v>
      </c>
      <c r="AB494" s="22">
        <v>0</v>
      </c>
      <c r="AC494" s="22">
        <v>0</v>
      </c>
      <c r="AD494" s="22">
        <v>0</v>
      </c>
      <c r="AE494" s="22">
        <v>0</v>
      </c>
      <c r="AF494" s="22">
        <v>0</v>
      </c>
      <c r="AG494" s="22">
        <v>0</v>
      </c>
      <c r="AH494" s="22">
        <v>0</v>
      </c>
      <c r="AI494" s="22">
        <v>0</v>
      </c>
      <c r="AJ494" s="22">
        <v>0</v>
      </c>
      <c r="AK494" s="22">
        <v>0</v>
      </c>
      <c r="AL494" s="22">
        <v>0</v>
      </c>
      <c r="AM494" s="22">
        <v>0</v>
      </c>
      <c r="AN494" s="22">
        <v>0</v>
      </c>
      <c r="AO494" s="22">
        <v>0</v>
      </c>
      <c r="AP494" s="22">
        <v>0</v>
      </c>
      <c r="AQ494" s="22">
        <v>0</v>
      </c>
      <c r="AR494" s="22">
        <v>0</v>
      </c>
      <c r="AS494" s="22">
        <v>0</v>
      </c>
      <c r="AT494" s="22">
        <v>0</v>
      </c>
      <c r="AU494" s="22">
        <v>0</v>
      </c>
      <c r="AV494" s="22">
        <v>0</v>
      </c>
      <c r="AW494" s="22">
        <v>0</v>
      </c>
      <c r="AX494" s="22">
        <v>0</v>
      </c>
      <c r="AY494" s="22">
        <v>0</v>
      </c>
      <c r="AZ494" s="22">
        <v>0</v>
      </c>
      <c r="BA494" s="22">
        <v>0</v>
      </c>
      <c r="BB494" s="22">
        <v>0</v>
      </c>
      <c r="BC494" s="22">
        <v>0</v>
      </c>
      <c r="BD494" s="22">
        <v>0</v>
      </c>
      <c r="BE494" s="22">
        <v>0</v>
      </c>
      <c r="BF494" s="22">
        <v>0</v>
      </c>
      <c r="BG494" s="22">
        <v>0</v>
      </c>
      <c r="BH494" s="22">
        <v>0</v>
      </c>
      <c r="BI494" s="22">
        <v>0</v>
      </c>
      <c r="BJ494" s="22">
        <v>0</v>
      </c>
      <c r="BK494" s="22">
        <v>0</v>
      </c>
      <c r="BL494" s="22">
        <v>0</v>
      </c>
      <c r="BM494" s="22">
        <v>0</v>
      </c>
      <c r="BN494" s="22">
        <v>0</v>
      </c>
      <c r="BO494" s="22">
        <v>0</v>
      </c>
      <c r="BP494" s="22">
        <v>0</v>
      </c>
      <c r="BQ494" s="22">
        <v>0</v>
      </c>
      <c r="BR494" s="22">
        <v>0</v>
      </c>
      <c r="BS494" s="22">
        <v>0</v>
      </c>
      <c r="BT494" s="22">
        <v>0</v>
      </c>
      <c r="BU494" s="22">
        <v>0</v>
      </c>
      <c r="BV494" s="22">
        <v>0</v>
      </c>
      <c r="BW494" s="22">
        <v>0</v>
      </c>
      <c r="BX494" s="22">
        <v>285085.52224376716</v>
      </c>
      <c r="BY494" s="22">
        <v>34643.714914039942</v>
      </c>
      <c r="BZ494" s="22">
        <v>69010.830017338827</v>
      </c>
      <c r="CA494" s="22">
        <v>0</v>
      </c>
      <c r="CB494" s="22">
        <v>0</v>
      </c>
      <c r="CC494" s="22">
        <v>0</v>
      </c>
      <c r="CD494" s="22">
        <v>0</v>
      </c>
      <c r="CE494" s="22">
        <v>0</v>
      </c>
      <c r="CF494" s="22">
        <v>0</v>
      </c>
      <c r="CG494" s="22">
        <v>0</v>
      </c>
      <c r="CH494" s="22">
        <v>0</v>
      </c>
      <c r="CI494" s="22">
        <v>0</v>
      </c>
      <c r="CJ494" s="22">
        <v>0</v>
      </c>
      <c r="CK494" s="22">
        <v>0</v>
      </c>
      <c r="CL494" s="22">
        <v>0</v>
      </c>
      <c r="CM494" s="22">
        <v>0</v>
      </c>
      <c r="CN494" s="22">
        <v>0</v>
      </c>
      <c r="CO494" s="22">
        <v>0</v>
      </c>
      <c r="CP494" s="22">
        <v>0</v>
      </c>
      <c r="CQ494" s="22">
        <v>0</v>
      </c>
      <c r="CR494" s="22">
        <v>0</v>
      </c>
      <c r="CS494" s="22">
        <v>0</v>
      </c>
      <c r="CT494" s="22">
        <v>0</v>
      </c>
      <c r="CU494" s="22">
        <v>0</v>
      </c>
      <c r="CV494" s="22">
        <v>0</v>
      </c>
      <c r="CW494" s="22">
        <v>0</v>
      </c>
      <c r="CX494" s="22">
        <v>0</v>
      </c>
      <c r="CY494" s="22">
        <v>0</v>
      </c>
      <c r="CZ494" s="22">
        <v>0</v>
      </c>
      <c r="DA494" s="22">
        <v>0</v>
      </c>
      <c r="DB494" s="22">
        <v>0</v>
      </c>
      <c r="DC494" s="22">
        <v>0</v>
      </c>
      <c r="DD494" s="22">
        <v>0</v>
      </c>
      <c r="DE494" s="22">
        <v>0</v>
      </c>
      <c r="DF494" s="22">
        <v>0</v>
      </c>
      <c r="DG494" s="22">
        <v>0</v>
      </c>
      <c r="DH494" s="316">
        <v>0</v>
      </c>
      <c r="DI494" s="316">
        <v>0</v>
      </c>
      <c r="DJ494" s="316">
        <v>0</v>
      </c>
      <c r="DK494" s="316">
        <v>0</v>
      </c>
      <c r="DL494" s="316">
        <v>0</v>
      </c>
      <c r="DM494" s="316">
        <v>0</v>
      </c>
      <c r="DN494" s="316">
        <v>0</v>
      </c>
      <c r="DO494" s="316">
        <v>0</v>
      </c>
      <c r="DP494" s="316">
        <v>0</v>
      </c>
      <c r="DQ494" s="316">
        <v>0</v>
      </c>
      <c r="DR494" s="316">
        <v>0</v>
      </c>
      <c r="DS494" s="316">
        <v>0</v>
      </c>
      <c r="DT494" s="317">
        <f>'FPC Sch SC'!C42+'FPC Sch SC'!D42</f>
        <v>0</v>
      </c>
      <c r="DU494" s="317">
        <f>'FPC Sch SC'!E42</f>
        <v>0</v>
      </c>
      <c r="DV494" s="317">
        <f>'FPC Sch SC'!F42</f>
        <v>0</v>
      </c>
      <c r="DW494" s="317">
        <f>'FPC Sch SC'!G42</f>
        <v>0</v>
      </c>
      <c r="DX494" s="317">
        <f>'FPC Sch SC'!H42</f>
        <v>0</v>
      </c>
      <c r="DY494" s="317">
        <f>'FPC Sch SC'!I42</f>
        <v>0</v>
      </c>
      <c r="DZ494" s="317">
        <f>'FPC Sch SC'!J42</f>
        <v>0</v>
      </c>
      <c r="EA494" s="317">
        <f>'FPC Sch SC'!K42</f>
        <v>0</v>
      </c>
      <c r="EB494" s="317">
        <f>'FPC Sch SC'!L42</f>
        <v>0</v>
      </c>
      <c r="EC494" s="317">
        <f>'FPC Sch SC'!M42</f>
        <v>0</v>
      </c>
      <c r="ED494" s="317">
        <f>'FPC Sch SC'!N42</f>
        <v>0</v>
      </c>
      <c r="EE494" s="317">
        <f>'FPC Sch SC'!O42</f>
        <v>0</v>
      </c>
      <c r="EF494" s="317">
        <f>'FPC Sch SC'!P42</f>
        <v>0</v>
      </c>
      <c r="EG494" s="317">
        <f>'FPC Sch SC'!Q42</f>
        <v>0</v>
      </c>
    </row>
    <row r="495" spans="1:139" x14ac:dyDescent="0.2">
      <c r="B495" s="90" t="s">
        <v>152</v>
      </c>
      <c r="D495" s="18">
        <f t="shared" ref="D495:AI495" si="2833">SUM(D491:D494)</f>
        <v>0</v>
      </c>
      <c r="E495" s="18">
        <f t="shared" si="2833"/>
        <v>0</v>
      </c>
      <c r="F495" s="18">
        <f t="shared" si="2833"/>
        <v>0</v>
      </c>
      <c r="G495" s="18">
        <f t="shared" si="2833"/>
        <v>0</v>
      </c>
      <c r="H495" s="18">
        <f t="shared" si="2833"/>
        <v>0</v>
      </c>
      <c r="I495" s="18">
        <f t="shared" si="2833"/>
        <v>0</v>
      </c>
      <c r="J495" s="18">
        <f t="shared" si="2833"/>
        <v>0</v>
      </c>
      <c r="K495" s="18">
        <f t="shared" si="2833"/>
        <v>0</v>
      </c>
      <c r="L495" s="18">
        <f t="shared" si="2833"/>
        <v>0</v>
      </c>
      <c r="M495" s="18">
        <f t="shared" si="2833"/>
        <v>0</v>
      </c>
      <c r="N495" s="18">
        <f t="shared" si="2833"/>
        <v>0</v>
      </c>
      <c r="O495" s="18">
        <f t="shared" si="2833"/>
        <v>0</v>
      </c>
      <c r="P495" s="18">
        <f t="shared" si="2833"/>
        <v>0</v>
      </c>
      <c r="Q495" s="18">
        <f t="shared" si="2833"/>
        <v>0</v>
      </c>
      <c r="R495" s="18">
        <f t="shared" si="2833"/>
        <v>0</v>
      </c>
      <c r="S495" s="18">
        <f t="shared" si="2833"/>
        <v>0</v>
      </c>
      <c r="T495" s="18">
        <f t="shared" si="2833"/>
        <v>0</v>
      </c>
      <c r="U495" s="18">
        <f t="shared" si="2833"/>
        <v>0</v>
      </c>
      <c r="V495" s="18">
        <f t="shared" si="2833"/>
        <v>0</v>
      </c>
      <c r="W495" s="18">
        <f t="shared" si="2833"/>
        <v>0</v>
      </c>
      <c r="X495" s="18">
        <f t="shared" si="2833"/>
        <v>0</v>
      </c>
      <c r="Y495" s="18">
        <f t="shared" si="2833"/>
        <v>0</v>
      </c>
      <c r="Z495" s="18">
        <f t="shared" si="2833"/>
        <v>0</v>
      </c>
      <c r="AA495" s="18">
        <f t="shared" si="2833"/>
        <v>0</v>
      </c>
      <c r="AB495" s="18">
        <f t="shared" si="2833"/>
        <v>0</v>
      </c>
      <c r="AC495" s="18">
        <f t="shared" si="2833"/>
        <v>0</v>
      </c>
      <c r="AD495" s="18">
        <f t="shared" si="2833"/>
        <v>0</v>
      </c>
      <c r="AE495" s="18">
        <f t="shared" si="2833"/>
        <v>0</v>
      </c>
      <c r="AF495" s="18">
        <f t="shared" si="2833"/>
        <v>0</v>
      </c>
      <c r="AG495" s="18">
        <f t="shared" si="2833"/>
        <v>0</v>
      </c>
      <c r="AH495" s="18">
        <f t="shared" si="2833"/>
        <v>0</v>
      </c>
      <c r="AI495" s="18">
        <f t="shared" si="2833"/>
        <v>0</v>
      </c>
      <c r="AJ495" s="18">
        <f t="shared" ref="AJ495:BO495" si="2834">SUM(AJ491:AJ494)</f>
        <v>0</v>
      </c>
      <c r="AK495" s="18">
        <f t="shared" si="2834"/>
        <v>0</v>
      </c>
      <c r="AL495" s="18">
        <f t="shared" si="2834"/>
        <v>0</v>
      </c>
      <c r="AM495" s="18">
        <f t="shared" si="2834"/>
        <v>0</v>
      </c>
      <c r="AN495" s="18">
        <f t="shared" si="2834"/>
        <v>0</v>
      </c>
      <c r="AO495" s="18">
        <f t="shared" si="2834"/>
        <v>0</v>
      </c>
      <c r="AP495" s="18">
        <f t="shared" si="2834"/>
        <v>0</v>
      </c>
      <c r="AQ495" s="18">
        <f t="shared" si="2834"/>
        <v>0</v>
      </c>
      <c r="AR495" s="18">
        <f t="shared" si="2834"/>
        <v>0</v>
      </c>
      <c r="AS495" s="18">
        <f t="shared" si="2834"/>
        <v>0</v>
      </c>
      <c r="AT495" s="18">
        <f t="shared" si="2834"/>
        <v>0</v>
      </c>
      <c r="AU495" s="18">
        <f t="shared" si="2834"/>
        <v>0</v>
      </c>
      <c r="AV495" s="18">
        <f t="shared" si="2834"/>
        <v>0</v>
      </c>
      <c r="AW495" s="18">
        <f t="shared" si="2834"/>
        <v>0</v>
      </c>
      <c r="AX495" s="18">
        <f t="shared" si="2834"/>
        <v>0</v>
      </c>
      <c r="AY495" s="18">
        <f t="shared" si="2834"/>
        <v>0</v>
      </c>
      <c r="AZ495" s="18">
        <f t="shared" si="2834"/>
        <v>0</v>
      </c>
      <c r="BA495" s="18">
        <f t="shared" si="2834"/>
        <v>0</v>
      </c>
      <c r="BB495" s="18">
        <f t="shared" si="2834"/>
        <v>0</v>
      </c>
      <c r="BC495" s="18">
        <f t="shared" si="2834"/>
        <v>0</v>
      </c>
      <c r="BD495" s="18">
        <f t="shared" si="2834"/>
        <v>0</v>
      </c>
      <c r="BE495" s="18">
        <f t="shared" si="2834"/>
        <v>0</v>
      </c>
      <c r="BF495" s="18">
        <f t="shared" si="2834"/>
        <v>0</v>
      </c>
      <c r="BG495" s="18">
        <f t="shared" si="2834"/>
        <v>0</v>
      </c>
      <c r="BH495" s="18">
        <f t="shared" si="2834"/>
        <v>0</v>
      </c>
      <c r="BI495" s="18">
        <f t="shared" si="2834"/>
        <v>0</v>
      </c>
      <c r="BJ495" s="18">
        <f t="shared" si="2834"/>
        <v>0</v>
      </c>
      <c r="BK495" s="18">
        <f t="shared" si="2834"/>
        <v>0</v>
      </c>
      <c r="BL495" s="18">
        <f t="shared" si="2834"/>
        <v>0</v>
      </c>
      <c r="BM495" s="18">
        <f t="shared" si="2834"/>
        <v>0</v>
      </c>
      <c r="BN495" s="18">
        <f t="shared" si="2834"/>
        <v>0</v>
      </c>
      <c r="BO495" s="18">
        <f t="shared" si="2834"/>
        <v>0</v>
      </c>
      <c r="BP495" s="18">
        <f t="shared" ref="BP495:DS495" si="2835">SUM(BP491:BP494)</f>
        <v>0</v>
      </c>
      <c r="BQ495" s="18">
        <f t="shared" si="2835"/>
        <v>0</v>
      </c>
      <c r="BR495" s="18">
        <f t="shared" si="2835"/>
        <v>0</v>
      </c>
      <c r="BS495" s="18">
        <f t="shared" si="2835"/>
        <v>0</v>
      </c>
      <c r="BT495" s="18">
        <f t="shared" si="2835"/>
        <v>0</v>
      </c>
      <c r="BU495" s="18">
        <f t="shared" si="2835"/>
        <v>0</v>
      </c>
      <c r="BV495" s="18">
        <f t="shared" si="2835"/>
        <v>0</v>
      </c>
      <c r="BW495" s="18">
        <f t="shared" si="2835"/>
        <v>0</v>
      </c>
      <c r="BX495" s="18">
        <f t="shared" si="2835"/>
        <v>2252327.6295287674</v>
      </c>
      <c r="BY495" s="18">
        <f t="shared" si="2835"/>
        <v>34643.714914039942</v>
      </c>
      <c r="BZ495" s="18">
        <f t="shared" si="2835"/>
        <v>69010.830017338827</v>
      </c>
      <c r="CA495" s="18">
        <f t="shared" si="2835"/>
        <v>0</v>
      </c>
      <c r="CB495" s="18">
        <f t="shared" si="2835"/>
        <v>-880240.09441134287</v>
      </c>
      <c r="CC495" s="18">
        <f t="shared" si="2835"/>
        <v>0</v>
      </c>
      <c r="CD495" s="18">
        <f t="shared" si="2835"/>
        <v>0</v>
      </c>
      <c r="CE495" s="18">
        <f t="shared" si="2835"/>
        <v>0</v>
      </c>
      <c r="CF495" s="18">
        <f t="shared" si="2835"/>
        <v>0</v>
      </c>
      <c r="CG495" s="18">
        <f t="shared" si="2835"/>
        <v>0</v>
      </c>
      <c r="CH495" s="18">
        <f t="shared" si="2835"/>
        <v>0</v>
      </c>
      <c r="CI495" s="18">
        <f t="shared" si="2835"/>
        <v>0</v>
      </c>
      <c r="CJ495" s="18">
        <f t="shared" ref="CJ495:CU495" si="2836">SUM(CJ491:CJ494)</f>
        <v>0</v>
      </c>
      <c r="CK495" s="18">
        <f t="shared" si="2836"/>
        <v>0</v>
      </c>
      <c r="CL495" s="18">
        <f t="shared" si="2836"/>
        <v>0</v>
      </c>
      <c r="CM495" s="18">
        <f t="shared" si="2836"/>
        <v>0</v>
      </c>
      <c r="CN495" s="18">
        <f t="shared" si="2836"/>
        <v>-1147686.6749615141</v>
      </c>
      <c r="CO495" s="18">
        <f t="shared" si="2836"/>
        <v>0</v>
      </c>
      <c r="CP495" s="18">
        <f t="shared" si="2836"/>
        <v>0</v>
      </c>
      <c r="CQ495" s="18">
        <f t="shared" si="2836"/>
        <v>0</v>
      </c>
      <c r="CR495" s="18">
        <f t="shared" si="2836"/>
        <v>0</v>
      </c>
      <c r="CS495" s="18">
        <f t="shared" si="2836"/>
        <v>0</v>
      </c>
      <c r="CT495" s="18">
        <f t="shared" si="2836"/>
        <v>0</v>
      </c>
      <c r="CU495" s="18">
        <f t="shared" si="2836"/>
        <v>0</v>
      </c>
      <c r="CV495" s="18">
        <f t="shared" ref="CV495:DH495" si="2837">SUM(CV491:CV494)</f>
        <v>0</v>
      </c>
      <c r="CW495" s="18">
        <f t="shared" si="2837"/>
        <v>0</v>
      </c>
      <c r="CX495" s="18">
        <f t="shared" si="2837"/>
        <v>0</v>
      </c>
      <c r="CY495" s="18">
        <f t="shared" si="2837"/>
        <v>0</v>
      </c>
      <c r="CZ495" s="18">
        <f t="shared" si="2837"/>
        <v>-216107.96818162134</v>
      </c>
      <c r="DA495" s="18">
        <f t="shared" si="2837"/>
        <v>0</v>
      </c>
      <c r="DB495" s="18">
        <f t="shared" si="2837"/>
        <v>0</v>
      </c>
      <c r="DC495" s="18">
        <f t="shared" si="2837"/>
        <v>0</v>
      </c>
      <c r="DD495" s="18">
        <f t="shared" si="2837"/>
        <v>0</v>
      </c>
      <c r="DE495" s="18">
        <f t="shared" si="2837"/>
        <v>0</v>
      </c>
      <c r="DF495" s="18">
        <f t="shared" si="2837"/>
        <v>0</v>
      </c>
      <c r="DG495" s="18">
        <f t="shared" si="2837"/>
        <v>0</v>
      </c>
      <c r="DH495" s="18">
        <f t="shared" si="2837"/>
        <v>0</v>
      </c>
      <c r="DI495" s="18">
        <f t="shared" si="2835"/>
        <v>0</v>
      </c>
      <c r="DJ495" s="18">
        <f t="shared" si="2835"/>
        <v>0</v>
      </c>
      <c r="DK495" s="18">
        <f t="shared" si="2835"/>
        <v>0</v>
      </c>
      <c r="DL495" s="18">
        <f t="shared" si="2835"/>
        <v>93685.212515156425</v>
      </c>
      <c r="DM495" s="18">
        <f t="shared" si="2835"/>
        <v>0</v>
      </c>
      <c r="DN495" s="18">
        <f t="shared" si="2835"/>
        <v>0</v>
      </c>
      <c r="DO495" s="18">
        <f t="shared" si="2835"/>
        <v>0</v>
      </c>
      <c r="DP495" s="18">
        <f t="shared" si="2835"/>
        <v>0</v>
      </c>
      <c r="DQ495" s="18">
        <f t="shared" si="2835"/>
        <v>0</v>
      </c>
      <c r="DR495" s="18">
        <f t="shared" si="2835"/>
        <v>0</v>
      </c>
      <c r="DS495" s="18">
        <f t="shared" si="2835"/>
        <v>0</v>
      </c>
      <c r="DT495" s="18">
        <f t="shared" ref="DT495:DW495" si="2838">SUM(DT491:DT494)</f>
        <v>0</v>
      </c>
      <c r="DU495" s="18">
        <f t="shared" si="2838"/>
        <v>0</v>
      </c>
      <c r="DV495" s="18">
        <f t="shared" si="2838"/>
        <v>0</v>
      </c>
      <c r="DW495" s="18">
        <f t="shared" si="2838"/>
        <v>0</v>
      </c>
      <c r="DX495" s="18">
        <f t="shared" ref="DX495:EG495" si="2839">SUM(DX491:DX494)</f>
        <v>-205632.65</v>
      </c>
      <c r="DY495" s="18">
        <f t="shared" si="2839"/>
        <v>0</v>
      </c>
      <c r="DZ495" s="18">
        <f t="shared" si="2839"/>
        <v>0</v>
      </c>
      <c r="EA495" s="18">
        <f t="shared" si="2839"/>
        <v>0</v>
      </c>
      <c r="EB495" s="18">
        <f t="shared" si="2839"/>
        <v>0</v>
      </c>
      <c r="EC495" s="18">
        <f t="shared" si="2839"/>
        <v>0</v>
      </c>
      <c r="ED495" s="18">
        <f t="shared" si="2839"/>
        <v>0</v>
      </c>
      <c r="EE495" s="18">
        <f t="shared" si="2839"/>
        <v>0</v>
      </c>
      <c r="EF495" s="18">
        <f t="shared" si="2839"/>
        <v>0</v>
      </c>
      <c r="EG495" s="18">
        <f t="shared" si="2839"/>
        <v>0</v>
      </c>
      <c r="EH495" s="18">
        <f t="shared" ref="EH495:EI495" si="2840">SUM(EH491:EH494)</f>
        <v>0</v>
      </c>
      <c r="EI495" s="18">
        <f t="shared" si="2840"/>
        <v>0</v>
      </c>
    </row>
    <row r="496" spans="1:139" x14ac:dyDescent="0.2">
      <c r="B496" s="90" t="s">
        <v>153</v>
      </c>
      <c r="D496" s="94">
        <f t="shared" ref="D496:AI496" si="2841">D490+D495</f>
        <v>0</v>
      </c>
      <c r="E496" s="94">
        <f t="shared" si="2841"/>
        <v>0</v>
      </c>
      <c r="F496" s="94">
        <f t="shared" si="2841"/>
        <v>0</v>
      </c>
      <c r="G496" s="94">
        <f t="shared" si="2841"/>
        <v>0</v>
      </c>
      <c r="H496" s="94">
        <f t="shared" si="2841"/>
        <v>0</v>
      </c>
      <c r="I496" s="94">
        <f t="shared" si="2841"/>
        <v>0</v>
      </c>
      <c r="J496" s="94">
        <f t="shared" si="2841"/>
        <v>0</v>
      </c>
      <c r="K496" s="94">
        <f t="shared" si="2841"/>
        <v>0</v>
      </c>
      <c r="L496" s="94">
        <f t="shared" si="2841"/>
        <v>0</v>
      </c>
      <c r="M496" s="94">
        <f t="shared" si="2841"/>
        <v>0</v>
      </c>
      <c r="N496" s="94">
        <f t="shared" si="2841"/>
        <v>0</v>
      </c>
      <c r="O496" s="94">
        <f t="shared" si="2841"/>
        <v>0</v>
      </c>
      <c r="P496" s="94">
        <f t="shared" si="2841"/>
        <v>0</v>
      </c>
      <c r="Q496" s="94">
        <f t="shared" si="2841"/>
        <v>0</v>
      </c>
      <c r="R496" s="94">
        <f t="shared" si="2841"/>
        <v>0</v>
      </c>
      <c r="S496" s="94">
        <f t="shared" si="2841"/>
        <v>0</v>
      </c>
      <c r="T496" s="94">
        <f t="shared" si="2841"/>
        <v>0</v>
      </c>
      <c r="U496" s="94">
        <f t="shared" si="2841"/>
        <v>0</v>
      </c>
      <c r="V496" s="94">
        <f t="shared" si="2841"/>
        <v>0</v>
      </c>
      <c r="W496" s="94">
        <f t="shared" si="2841"/>
        <v>0</v>
      </c>
      <c r="X496" s="94">
        <f t="shared" si="2841"/>
        <v>0</v>
      </c>
      <c r="Y496" s="94">
        <f t="shared" si="2841"/>
        <v>0</v>
      </c>
      <c r="Z496" s="94">
        <f t="shared" si="2841"/>
        <v>0</v>
      </c>
      <c r="AA496" s="94">
        <f t="shared" si="2841"/>
        <v>0</v>
      </c>
      <c r="AB496" s="94">
        <f t="shared" si="2841"/>
        <v>0</v>
      </c>
      <c r="AC496" s="94">
        <f t="shared" si="2841"/>
        <v>0</v>
      </c>
      <c r="AD496" s="94">
        <f t="shared" si="2841"/>
        <v>0</v>
      </c>
      <c r="AE496" s="94">
        <f t="shared" si="2841"/>
        <v>0</v>
      </c>
      <c r="AF496" s="94">
        <f t="shared" si="2841"/>
        <v>0</v>
      </c>
      <c r="AG496" s="94">
        <f t="shared" si="2841"/>
        <v>0</v>
      </c>
      <c r="AH496" s="94">
        <f t="shared" si="2841"/>
        <v>0</v>
      </c>
      <c r="AI496" s="94">
        <f t="shared" si="2841"/>
        <v>0</v>
      </c>
      <c r="AJ496" s="94">
        <f t="shared" ref="AJ496:BO496" si="2842">AJ490+AJ495</f>
        <v>0</v>
      </c>
      <c r="AK496" s="94">
        <f t="shared" si="2842"/>
        <v>0</v>
      </c>
      <c r="AL496" s="94">
        <f t="shared" si="2842"/>
        <v>0</v>
      </c>
      <c r="AM496" s="94">
        <f t="shared" si="2842"/>
        <v>0</v>
      </c>
      <c r="AN496" s="94">
        <f t="shared" si="2842"/>
        <v>0</v>
      </c>
      <c r="AO496" s="94">
        <f t="shared" si="2842"/>
        <v>0</v>
      </c>
      <c r="AP496" s="94">
        <f t="shared" si="2842"/>
        <v>0</v>
      </c>
      <c r="AQ496" s="94">
        <f t="shared" si="2842"/>
        <v>0</v>
      </c>
      <c r="AR496" s="94">
        <f t="shared" si="2842"/>
        <v>0</v>
      </c>
      <c r="AS496" s="94">
        <f t="shared" si="2842"/>
        <v>0</v>
      </c>
      <c r="AT496" s="94">
        <f t="shared" si="2842"/>
        <v>0</v>
      </c>
      <c r="AU496" s="94">
        <f t="shared" si="2842"/>
        <v>0</v>
      </c>
      <c r="AV496" s="94">
        <f t="shared" si="2842"/>
        <v>0</v>
      </c>
      <c r="AW496" s="94">
        <f t="shared" si="2842"/>
        <v>0</v>
      </c>
      <c r="AX496" s="94">
        <f t="shared" si="2842"/>
        <v>0</v>
      </c>
      <c r="AY496" s="94">
        <f t="shared" si="2842"/>
        <v>0</v>
      </c>
      <c r="AZ496" s="94">
        <f t="shared" si="2842"/>
        <v>0</v>
      </c>
      <c r="BA496" s="94">
        <f t="shared" si="2842"/>
        <v>0</v>
      </c>
      <c r="BB496" s="94">
        <f t="shared" si="2842"/>
        <v>0</v>
      </c>
      <c r="BC496" s="94">
        <f t="shared" si="2842"/>
        <v>0</v>
      </c>
      <c r="BD496" s="94">
        <f t="shared" si="2842"/>
        <v>0</v>
      </c>
      <c r="BE496" s="94">
        <f t="shared" si="2842"/>
        <v>0</v>
      </c>
      <c r="BF496" s="94">
        <f t="shared" si="2842"/>
        <v>0</v>
      </c>
      <c r="BG496" s="94">
        <f t="shared" si="2842"/>
        <v>0</v>
      </c>
      <c r="BH496" s="94">
        <f t="shared" si="2842"/>
        <v>0</v>
      </c>
      <c r="BI496" s="94">
        <f t="shared" si="2842"/>
        <v>0</v>
      </c>
      <c r="BJ496" s="94">
        <f t="shared" si="2842"/>
        <v>0</v>
      </c>
      <c r="BK496" s="94">
        <f t="shared" si="2842"/>
        <v>0</v>
      </c>
      <c r="BL496" s="94">
        <f t="shared" si="2842"/>
        <v>0</v>
      </c>
      <c r="BM496" s="94">
        <f t="shared" si="2842"/>
        <v>0</v>
      </c>
      <c r="BN496" s="94">
        <f t="shared" si="2842"/>
        <v>0</v>
      </c>
      <c r="BO496" s="94">
        <f t="shared" si="2842"/>
        <v>0</v>
      </c>
      <c r="BP496" s="94">
        <f t="shared" ref="BP496:DS496" si="2843">BP490+BP495</f>
        <v>0</v>
      </c>
      <c r="BQ496" s="94">
        <f t="shared" si="2843"/>
        <v>0</v>
      </c>
      <c r="BR496" s="94">
        <f t="shared" si="2843"/>
        <v>0</v>
      </c>
      <c r="BS496" s="94">
        <f t="shared" si="2843"/>
        <v>0</v>
      </c>
      <c r="BT496" s="94">
        <f t="shared" si="2843"/>
        <v>0</v>
      </c>
      <c r="BU496" s="94">
        <f t="shared" si="2843"/>
        <v>0</v>
      </c>
      <c r="BV496" s="94">
        <f t="shared" si="2843"/>
        <v>0</v>
      </c>
      <c r="BW496" s="94">
        <f t="shared" si="2843"/>
        <v>0</v>
      </c>
      <c r="BX496" s="94">
        <f t="shared" si="2843"/>
        <v>2252327.6295287674</v>
      </c>
      <c r="BY496" s="94">
        <f t="shared" si="2843"/>
        <v>2286971.3444428071</v>
      </c>
      <c r="BZ496" s="94">
        <f t="shared" si="2843"/>
        <v>2355982.1744601461</v>
      </c>
      <c r="CA496" s="94">
        <f t="shared" si="2843"/>
        <v>2355982.1744601461</v>
      </c>
      <c r="CB496" s="94">
        <f t="shared" si="2843"/>
        <v>1475742.0800488032</v>
      </c>
      <c r="CC496" s="94">
        <f t="shared" si="2843"/>
        <v>1475742.0800488032</v>
      </c>
      <c r="CD496" s="94">
        <f t="shared" si="2843"/>
        <v>1475742.0800488032</v>
      </c>
      <c r="CE496" s="94">
        <f t="shared" si="2843"/>
        <v>1475742.0800488032</v>
      </c>
      <c r="CF496" s="94">
        <f t="shared" si="2843"/>
        <v>1475742.0800488032</v>
      </c>
      <c r="CG496" s="94">
        <f t="shared" si="2843"/>
        <v>1475742.0800488032</v>
      </c>
      <c r="CH496" s="94">
        <f t="shared" si="2843"/>
        <v>1475742.0800488032</v>
      </c>
      <c r="CI496" s="94">
        <f t="shared" si="2843"/>
        <v>1475742.0800488032</v>
      </c>
      <c r="CJ496" s="94">
        <f t="shared" ref="CJ496:CU496" si="2844">CJ490+CJ495</f>
        <v>1475742.0800488032</v>
      </c>
      <c r="CK496" s="94">
        <f t="shared" si="2844"/>
        <v>1475742.0800488032</v>
      </c>
      <c r="CL496" s="94">
        <f t="shared" si="2844"/>
        <v>1475742.0800488032</v>
      </c>
      <c r="CM496" s="94">
        <f t="shared" si="2844"/>
        <v>1475742.0800488032</v>
      </c>
      <c r="CN496" s="94">
        <f t="shared" si="2844"/>
        <v>328055.40508728917</v>
      </c>
      <c r="CO496" s="94">
        <f t="shared" si="2844"/>
        <v>328055.40508728917</v>
      </c>
      <c r="CP496" s="94">
        <f t="shared" si="2844"/>
        <v>328055.40508728917</v>
      </c>
      <c r="CQ496" s="94">
        <f t="shared" si="2844"/>
        <v>328055.40508728917</v>
      </c>
      <c r="CR496" s="94">
        <f t="shared" si="2844"/>
        <v>328055.40508728917</v>
      </c>
      <c r="CS496" s="94">
        <f t="shared" si="2844"/>
        <v>328055.40508728917</v>
      </c>
      <c r="CT496" s="94">
        <f t="shared" si="2844"/>
        <v>328055.40508728917</v>
      </c>
      <c r="CU496" s="94">
        <f t="shared" si="2844"/>
        <v>328055.40508728917</v>
      </c>
      <c r="CV496" s="94">
        <f t="shared" ref="CV496:DH496" si="2845">CV490+CV495</f>
        <v>328055.40508728917</v>
      </c>
      <c r="CW496" s="94">
        <f t="shared" si="2845"/>
        <v>328055.40508728917</v>
      </c>
      <c r="CX496" s="94">
        <f t="shared" si="2845"/>
        <v>328055.40508728917</v>
      </c>
      <c r="CY496" s="94">
        <f t="shared" si="2845"/>
        <v>328055.40508728917</v>
      </c>
      <c r="CZ496" s="94">
        <f t="shared" si="2845"/>
        <v>111947.43690566783</v>
      </c>
      <c r="DA496" s="94">
        <f t="shared" si="2845"/>
        <v>111947.43690566783</v>
      </c>
      <c r="DB496" s="94">
        <f t="shared" si="2845"/>
        <v>111947.43690566783</v>
      </c>
      <c r="DC496" s="94">
        <f t="shared" si="2845"/>
        <v>111947.43690566783</v>
      </c>
      <c r="DD496" s="94">
        <f t="shared" si="2845"/>
        <v>111947.43690566783</v>
      </c>
      <c r="DE496" s="94">
        <f t="shared" si="2845"/>
        <v>111947.43690566783</v>
      </c>
      <c r="DF496" s="94">
        <f t="shared" si="2845"/>
        <v>111947.43690566783</v>
      </c>
      <c r="DG496" s="94">
        <f t="shared" si="2845"/>
        <v>111947.43690566783</v>
      </c>
      <c r="DH496" s="94">
        <f t="shared" si="2845"/>
        <v>111947.43690566783</v>
      </c>
      <c r="DI496" s="94">
        <f t="shared" si="2843"/>
        <v>111947.43690566783</v>
      </c>
      <c r="DJ496" s="94">
        <f t="shared" si="2843"/>
        <v>111947.43690566783</v>
      </c>
      <c r="DK496" s="94">
        <f t="shared" si="2843"/>
        <v>111947.43690566783</v>
      </c>
      <c r="DL496" s="94">
        <f t="shared" si="2843"/>
        <v>205632.64942082425</v>
      </c>
      <c r="DM496" s="94">
        <f t="shared" si="2843"/>
        <v>205632.64942082425</v>
      </c>
      <c r="DN496" s="94">
        <f t="shared" si="2843"/>
        <v>205632.64942082425</v>
      </c>
      <c r="DO496" s="94">
        <f t="shared" si="2843"/>
        <v>205632.64942082425</v>
      </c>
      <c r="DP496" s="94">
        <f t="shared" si="2843"/>
        <v>205632.64942082425</v>
      </c>
      <c r="DQ496" s="94">
        <f t="shared" si="2843"/>
        <v>205632.64942082425</v>
      </c>
      <c r="DR496" s="94">
        <f t="shared" si="2843"/>
        <v>205632.64942082425</v>
      </c>
      <c r="DS496" s="94">
        <f t="shared" si="2843"/>
        <v>205632.64942082425</v>
      </c>
      <c r="DT496" s="94">
        <f t="shared" ref="DT496:DW496" si="2846">DT490+DT495</f>
        <v>205632.64942082425</v>
      </c>
      <c r="DU496" s="94">
        <f t="shared" si="2846"/>
        <v>205632.64942082425</v>
      </c>
      <c r="DV496" s="94">
        <f t="shared" si="2846"/>
        <v>205632.64942082425</v>
      </c>
      <c r="DW496" s="94">
        <f t="shared" si="2846"/>
        <v>205632.64942082425</v>
      </c>
      <c r="DX496" s="94">
        <f t="shared" ref="DX496:EG496" si="2847">DX490+DX495</f>
        <v>-5.7917574304156005E-4</v>
      </c>
      <c r="DY496" s="94">
        <f t="shared" si="2847"/>
        <v>-5.7917574304156005E-4</v>
      </c>
      <c r="DZ496" s="94">
        <f t="shared" si="2847"/>
        <v>-5.7917574304156005E-4</v>
      </c>
      <c r="EA496" s="94">
        <f t="shared" si="2847"/>
        <v>-5.7917574304156005E-4</v>
      </c>
      <c r="EB496" s="94">
        <f t="shared" si="2847"/>
        <v>-5.7917574304156005E-4</v>
      </c>
      <c r="EC496" s="94">
        <f t="shared" si="2847"/>
        <v>-5.7917574304156005E-4</v>
      </c>
      <c r="ED496" s="94">
        <f t="shared" si="2847"/>
        <v>-5.7917574304156005E-4</v>
      </c>
      <c r="EE496" s="94">
        <f t="shared" si="2847"/>
        <v>-5.7917574304156005E-4</v>
      </c>
      <c r="EF496" s="94">
        <f t="shared" si="2847"/>
        <v>-5.7917574304156005E-4</v>
      </c>
      <c r="EG496" s="94">
        <f t="shared" si="2847"/>
        <v>-5.7917574304156005E-4</v>
      </c>
      <c r="EH496" s="94">
        <f t="shared" ref="EH496:EI496" si="2848">EH490+EH495</f>
        <v>-5.7917574304156005E-4</v>
      </c>
      <c r="EI496" s="94">
        <f t="shared" si="2848"/>
        <v>-5.7917574304156005E-4</v>
      </c>
    </row>
    <row r="497" spans="1:139" x14ac:dyDescent="0.2">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91"/>
      <c r="AN497" s="91"/>
      <c r="AO497" s="91"/>
      <c r="AP497" s="91"/>
      <c r="AQ497" s="91"/>
      <c r="AR497" s="91"/>
      <c r="AS497" s="91"/>
      <c r="AT497" s="91"/>
      <c r="AU497" s="91"/>
      <c r="AV497" s="91"/>
      <c r="AW497" s="91"/>
      <c r="AX497" s="91"/>
      <c r="AY497" s="91"/>
      <c r="AZ497" s="91"/>
      <c r="BA497" s="91"/>
      <c r="BB497" s="91"/>
      <c r="BC497" s="91"/>
      <c r="BD497" s="91"/>
      <c r="BE497" s="91"/>
      <c r="BF497" s="91"/>
      <c r="BG497" s="91"/>
      <c r="BH497" s="91"/>
      <c r="BI497" s="91"/>
      <c r="BJ497" s="91"/>
      <c r="BK497" s="91"/>
      <c r="BL497" s="91"/>
      <c r="BM497" s="91"/>
      <c r="BN497" s="91"/>
      <c r="BO497" s="91"/>
      <c r="BP497" s="91"/>
      <c r="BQ497" s="91"/>
      <c r="BR497" s="91"/>
      <c r="BS497" s="91"/>
      <c r="BT497" s="91"/>
      <c r="BU497" s="91"/>
      <c r="BV497" s="91"/>
      <c r="BW497" s="91"/>
      <c r="BX497" s="91"/>
      <c r="BY497" s="91"/>
      <c r="BZ497" s="91"/>
      <c r="CA497" s="91"/>
      <c r="CB497" s="91"/>
      <c r="CC497" s="91"/>
      <c r="CD497" s="91"/>
      <c r="CE497" s="91"/>
      <c r="CF497" s="91"/>
      <c r="CG497" s="91"/>
      <c r="CH497" s="91"/>
      <c r="CI497" s="91"/>
      <c r="CJ497" s="91"/>
      <c r="CK497" s="91"/>
      <c r="CL497" s="91"/>
      <c r="CM497" s="91"/>
      <c r="CN497" s="91"/>
      <c r="CO497" s="91"/>
      <c r="CP497" s="91"/>
      <c r="CQ497" s="91"/>
      <c r="CR497" s="91"/>
      <c r="CS497" s="91"/>
      <c r="CT497" s="91"/>
      <c r="CU497" s="91"/>
      <c r="CV497" s="91"/>
      <c r="CW497" s="91"/>
      <c r="CX497" s="91"/>
      <c r="CY497" s="91"/>
      <c r="CZ497" s="91"/>
      <c r="DA497" s="91"/>
      <c r="DB497" s="91"/>
      <c r="DC497" s="91"/>
      <c r="DD497" s="91"/>
      <c r="DE497" s="91"/>
      <c r="DF497" s="91"/>
      <c r="DG497" s="91"/>
      <c r="DH497" s="91"/>
      <c r="DI497" s="91"/>
      <c r="DJ497" s="91"/>
      <c r="DK497" s="91"/>
      <c r="DL497" s="91"/>
      <c r="DM497" s="91"/>
      <c r="DN497" s="91"/>
      <c r="DO497" s="91"/>
      <c r="DP497" s="91"/>
      <c r="DQ497" s="91"/>
      <c r="DR497" s="91"/>
      <c r="DS497" s="91"/>
      <c r="DT497" s="91"/>
      <c r="DU497" s="91"/>
      <c r="DV497" s="91"/>
      <c r="DW497" s="91"/>
      <c r="DX497" s="91"/>
      <c r="DY497" s="91"/>
      <c r="DZ497" s="91"/>
      <c r="EA497" s="91"/>
      <c r="EB497" s="91"/>
      <c r="EC497" s="91"/>
      <c r="ED497" s="91"/>
      <c r="EE497" s="91"/>
      <c r="EF497" s="91"/>
      <c r="EG497" s="91"/>
      <c r="EH497" s="91"/>
      <c r="EI497" s="91"/>
    </row>
    <row r="498" spans="1:139" ht="10.5" x14ac:dyDescent="0.25">
      <c r="A498" s="89" t="s">
        <v>166</v>
      </c>
      <c r="C498" s="91">
        <v>18237271</v>
      </c>
      <c r="D498" s="90"/>
      <c r="E498" s="90"/>
      <c r="F498" s="90"/>
      <c r="G498" s="90"/>
      <c r="H498" s="90"/>
      <c r="I498" s="90"/>
      <c r="J498" s="90"/>
      <c r="K498" s="90"/>
      <c r="L498" s="90"/>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c r="AX498" s="90"/>
      <c r="AY498" s="90"/>
      <c r="AZ498" s="90"/>
      <c r="BA498" s="90"/>
      <c r="BB498" s="90"/>
      <c r="BC498" s="90"/>
      <c r="BD498" s="90"/>
      <c r="BE498" s="90"/>
      <c r="BF498" s="90"/>
      <c r="BG498" s="90"/>
      <c r="BH498" s="90"/>
      <c r="BI498" s="90"/>
      <c r="BJ498" s="90"/>
      <c r="BK498" s="90"/>
      <c r="BL498" s="90"/>
      <c r="BM498" s="90"/>
      <c r="BN498" s="90"/>
      <c r="BO498" s="90"/>
      <c r="BP498" s="90"/>
      <c r="BQ498" s="90"/>
      <c r="BR498" s="90"/>
      <c r="BS498" s="90"/>
      <c r="BT498" s="90"/>
      <c r="BU498" s="90"/>
      <c r="BV498" s="90"/>
      <c r="BW498" s="90"/>
      <c r="BX498" s="90"/>
      <c r="BY498" s="90"/>
      <c r="BZ498" s="90"/>
      <c r="CA498" s="90"/>
      <c r="CB498" s="90"/>
      <c r="CC498" s="90"/>
      <c r="CD498" s="90"/>
      <c r="CE498" s="90"/>
      <c r="CF498" s="90"/>
      <c r="CG498" s="90"/>
      <c r="DV498" s="92"/>
      <c r="DW498" s="92"/>
      <c r="DX498" s="92"/>
      <c r="DY498" s="92"/>
      <c r="DZ498" s="92"/>
      <c r="EA498" s="92"/>
      <c r="EB498" s="92"/>
      <c r="EC498" s="92"/>
      <c r="ED498" s="92"/>
      <c r="EE498" s="92"/>
      <c r="EF498" s="92"/>
      <c r="EG498" s="92"/>
      <c r="EH498" s="92"/>
      <c r="EI498" s="92"/>
    </row>
    <row r="499" spans="1:139" x14ac:dyDescent="0.2">
      <c r="B499" s="90" t="s">
        <v>149</v>
      </c>
      <c r="C499" s="91">
        <v>25400671</v>
      </c>
      <c r="D499" s="94">
        <f t="shared" ref="D499:AI499" si="2849">C505</f>
        <v>0</v>
      </c>
      <c r="E499" s="94">
        <f t="shared" si="2849"/>
        <v>0</v>
      </c>
      <c r="F499" s="94">
        <f t="shared" si="2849"/>
        <v>0</v>
      </c>
      <c r="G499" s="94">
        <f t="shared" si="2849"/>
        <v>0</v>
      </c>
      <c r="H499" s="94">
        <f t="shared" si="2849"/>
        <v>0</v>
      </c>
      <c r="I499" s="94">
        <f t="shared" si="2849"/>
        <v>0</v>
      </c>
      <c r="J499" s="94">
        <f t="shared" si="2849"/>
        <v>0</v>
      </c>
      <c r="K499" s="94">
        <f t="shared" si="2849"/>
        <v>0</v>
      </c>
      <c r="L499" s="94">
        <f t="shared" si="2849"/>
        <v>0</v>
      </c>
      <c r="M499" s="94">
        <f t="shared" si="2849"/>
        <v>0</v>
      </c>
      <c r="N499" s="94">
        <f t="shared" si="2849"/>
        <v>0</v>
      </c>
      <c r="O499" s="94">
        <f t="shared" si="2849"/>
        <v>0</v>
      </c>
      <c r="P499" s="94">
        <f t="shared" si="2849"/>
        <v>0</v>
      </c>
      <c r="Q499" s="94">
        <f t="shared" si="2849"/>
        <v>0</v>
      </c>
      <c r="R499" s="94">
        <f t="shared" si="2849"/>
        <v>0</v>
      </c>
      <c r="S499" s="94">
        <f t="shared" si="2849"/>
        <v>0</v>
      </c>
      <c r="T499" s="94">
        <f t="shared" si="2849"/>
        <v>0</v>
      </c>
      <c r="U499" s="94">
        <f t="shared" si="2849"/>
        <v>0</v>
      </c>
      <c r="V499" s="94">
        <f t="shared" si="2849"/>
        <v>0</v>
      </c>
      <c r="W499" s="94">
        <f t="shared" si="2849"/>
        <v>0</v>
      </c>
      <c r="X499" s="94">
        <f t="shared" si="2849"/>
        <v>0</v>
      </c>
      <c r="Y499" s="94">
        <f t="shared" si="2849"/>
        <v>0</v>
      </c>
      <c r="Z499" s="94">
        <f t="shared" si="2849"/>
        <v>0</v>
      </c>
      <c r="AA499" s="94">
        <f t="shared" si="2849"/>
        <v>0</v>
      </c>
      <c r="AB499" s="94">
        <f t="shared" si="2849"/>
        <v>0</v>
      </c>
      <c r="AC499" s="94">
        <f t="shared" si="2849"/>
        <v>0</v>
      </c>
      <c r="AD499" s="94">
        <f t="shared" si="2849"/>
        <v>0</v>
      </c>
      <c r="AE499" s="94">
        <f t="shared" si="2849"/>
        <v>0</v>
      </c>
      <c r="AF499" s="94">
        <f t="shared" si="2849"/>
        <v>0</v>
      </c>
      <c r="AG499" s="94">
        <f t="shared" si="2849"/>
        <v>0</v>
      </c>
      <c r="AH499" s="94">
        <f t="shared" si="2849"/>
        <v>0</v>
      </c>
      <c r="AI499" s="94">
        <f t="shared" si="2849"/>
        <v>0</v>
      </c>
      <c r="AJ499" s="94">
        <f t="shared" ref="AJ499:BO499" si="2850">AI505</f>
        <v>0</v>
      </c>
      <c r="AK499" s="94">
        <f t="shared" si="2850"/>
        <v>0</v>
      </c>
      <c r="AL499" s="94">
        <f t="shared" si="2850"/>
        <v>0</v>
      </c>
      <c r="AM499" s="94">
        <f t="shared" si="2850"/>
        <v>0</v>
      </c>
      <c r="AN499" s="94">
        <f t="shared" si="2850"/>
        <v>0</v>
      </c>
      <c r="AO499" s="94">
        <f t="shared" si="2850"/>
        <v>0</v>
      </c>
      <c r="AP499" s="94">
        <f t="shared" si="2850"/>
        <v>0</v>
      </c>
      <c r="AQ499" s="94">
        <f t="shared" si="2850"/>
        <v>0</v>
      </c>
      <c r="AR499" s="94">
        <f t="shared" si="2850"/>
        <v>0</v>
      </c>
      <c r="AS499" s="94">
        <f t="shared" si="2850"/>
        <v>0</v>
      </c>
      <c r="AT499" s="94">
        <f t="shared" si="2850"/>
        <v>0</v>
      </c>
      <c r="AU499" s="94">
        <f t="shared" si="2850"/>
        <v>0</v>
      </c>
      <c r="AV499" s="94">
        <f t="shared" si="2850"/>
        <v>0</v>
      </c>
      <c r="AW499" s="94">
        <f t="shared" si="2850"/>
        <v>0</v>
      </c>
      <c r="AX499" s="94">
        <f t="shared" si="2850"/>
        <v>0</v>
      </c>
      <c r="AY499" s="94">
        <f t="shared" si="2850"/>
        <v>0</v>
      </c>
      <c r="AZ499" s="94">
        <f t="shared" si="2850"/>
        <v>0</v>
      </c>
      <c r="BA499" s="94">
        <f t="shared" si="2850"/>
        <v>0</v>
      </c>
      <c r="BB499" s="94">
        <f t="shared" si="2850"/>
        <v>0</v>
      </c>
      <c r="BC499" s="94">
        <f t="shared" si="2850"/>
        <v>0</v>
      </c>
      <c r="BD499" s="94">
        <f t="shared" si="2850"/>
        <v>0</v>
      </c>
      <c r="BE499" s="94">
        <f t="shared" si="2850"/>
        <v>0</v>
      </c>
      <c r="BF499" s="94">
        <f t="shared" si="2850"/>
        <v>0</v>
      </c>
      <c r="BG499" s="94">
        <f t="shared" si="2850"/>
        <v>0</v>
      </c>
      <c r="BH499" s="94">
        <f t="shared" si="2850"/>
        <v>0</v>
      </c>
      <c r="BI499" s="94">
        <f t="shared" si="2850"/>
        <v>0</v>
      </c>
      <c r="BJ499" s="94">
        <f t="shared" si="2850"/>
        <v>0</v>
      </c>
      <c r="BK499" s="94">
        <f t="shared" si="2850"/>
        <v>0</v>
      </c>
      <c r="BL499" s="94">
        <f t="shared" si="2850"/>
        <v>133361.39000000001</v>
      </c>
      <c r="BM499" s="94">
        <f t="shared" si="2850"/>
        <v>553107.41987235006</v>
      </c>
      <c r="BN499" s="94">
        <f t="shared" si="2850"/>
        <v>65154.739872350066</v>
      </c>
      <c r="BO499" s="94">
        <f t="shared" si="2850"/>
        <v>205313.03987235005</v>
      </c>
      <c r="BP499" s="94">
        <f t="shared" ref="BP499:DW499" si="2851">BO505</f>
        <v>288775.16987235006</v>
      </c>
      <c r="BQ499" s="94">
        <f t="shared" si="2851"/>
        <v>-355485.52</v>
      </c>
      <c r="BR499" s="94">
        <f t="shared" si="2851"/>
        <v>-43285.429999999993</v>
      </c>
      <c r="BS499" s="94">
        <f t="shared" si="2851"/>
        <v>-283395.94</v>
      </c>
      <c r="BT499" s="94">
        <f t="shared" si="2851"/>
        <v>-597554.23</v>
      </c>
      <c r="BU499" s="94">
        <f t="shared" si="2851"/>
        <v>-472613.72</v>
      </c>
      <c r="BV499" s="94">
        <f t="shared" si="2851"/>
        <v>-636936.06999999995</v>
      </c>
      <c r="BW499" s="94">
        <f t="shared" si="2851"/>
        <v>-495836.38999999996</v>
      </c>
      <c r="BX499" s="94">
        <f t="shared" si="2851"/>
        <v>-230971.06999999995</v>
      </c>
      <c r="BY499" s="94">
        <f t="shared" si="2851"/>
        <v>-417155.68999999994</v>
      </c>
      <c r="BZ499" s="94">
        <f t="shared" si="2851"/>
        <v>-328295.26999999996</v>
      </c>
      <c r="CA499" s="94">
        <f t="shared" si="2851"/>
        <v>-545135.56999999995</v>
      </c>
      <c r="CB499" s="94">
        <f t="shared" si="2851"/>
        <v>-578186.09</v>
      </c>
      <c r="CC499" s="94">
        <f t="shared" si="2851"/>
        <v>-295271.61</v>
      </c>
      <c r="CD499" s="94">
        <f t="shared" si="2851"/>
        <v>-42193.969999999972</v>
      </c>
      <c r="CE499" s="94">
        <f t="shared" si="2851"/>
        <v>-65625.059999999969</v>
      </c>
      <c r="CF499" s="94">
        <f t="shared" si="2851"/>
        <v>-635060.27999999991</v>
      </c>
      <c r="CG499" s="94">
        <f t="shared" si="2851"/>
        <v>-62369.579999999958</v>
      </c>
      <c r="CH499" s="94">
        <f t="shared" si="2851"/>
        <v>-45981.389999999956</v>
      </c>
      <c r="CI499" s="94">
        <f t="shared" si="2851"/>
        <v>314739.85000000003</v>
      </c>
      <c r="CJ499" s="94">
        <f t="shared" ref="CJ499" si="2852">CI505</f>
        <v>260393.51000000004</v>
      </c>
      <c r="CK499" s="94">
        <f t="shared" ref="CK499" si="2853">CJ505</f>
        <v>-89264.609999999957</v>
      </c>
      <c r="CL499" s="94">
        <f t="shared" ref="CL499" si="2854">CK505</f>
        <v>493027.37</v>
      </c>
      <c r="CM499" s="94">
        <f t="shared" ref="CM499" si="2855">CL505</f>
        <v>678847.2</v>
      </c>
      <c r="CN499" s="94">
        <f t="shared" ref="CN499" si="2856">CM505</f>
        <v>1125222.73</v>
      </c>
      <c r="CO499" s="94">
        <f t="shared" ref="CO499" si="2857">CN505</f>
        <v>1630925.06</v>
      </c>
      <c r="CP499" s="94">
        <f t="shared" ref="CP499" si="2858">CO505</f>
        <v>2266107.7800000003</v>
      </c>
      <c r="CQ499" s="94">
        <f t="shared" ref="CQ499" si="2859">CP505</f>
        <v>2640803.6900000004</v>
      </c>
      <c r="CR499" s="94">
        <f t="shared" ref="CR499" si="2860">CQ505</f>
        <v>3129960.41</v>
      </c>
      <c r="CS499" s="94">
        <f t="shared" ref="CS499" si="2861">CR505</f>
        <v>3492314.88</v>
      </c>
      <c r="CT499" s="94">
        <f t="shared" ref="CT499" si="2862">CS505</f>
        <v>3801902.78</v>
      </c>
      <c r="CU499" s="94">
        <f t="shared" ref="CU499" si="2863">CT505</f>
        <v>3924424.46</v>
      </c>
      <c r="CV499" s="94">
        <f t="shared" ref="CV499" si="2864">CU505</f>
        <v>4177979.76</v>
      </c>
      <c r="CW499" s="94">
        <f t="shared" ref="CW499" si="2865">CV505</f>
        <v>4203081.55</v>
      </c>
      <c r="CX499" s="94">
        <f t="shared" ref="CX499" si="2866">CW505</f>
        <v>4900450.05</v>
      </c>
      <c r="CY499" s="94">
        <f t="shared" ref="CY499" si="2867">CX505</f>
        <v>4963484.54</v>
      </c>
      <c r="CZ499" s="94">
        <f t="shared" ref="CZ499" si="2868">CY505</f>
        <v>5062007.75</v>
      </c>
      <c r="DA499" s="94">
        <f t="shared" ref="DA499" si="2869">CZ505</f>
        <v>3047104.9475221653</v>
      </c>
      <c r="DB499" s="94">
        <f t="shared" ref="DB499" si="2870">DA505</f>
        <v>3215058.5875221654</v>
      </c>
      <c r="DC499" s="94">
        <f t="shared" ref="DC499" si="2871">DB505</f>
        <v>3216834.2675221656</v>
      </c>
      <c r="DD499" s="94">
        <f t="shared" ref="DD499" si="2872">DC505</f>
        <v>3495929.2275221655</v>
      </c>
      <c r="DE499" s="94">
        <f t="shared" ref="DE499" si="2873">DD505</f>
        <v>3957247.3375221654</v>
      </c>
      <c r="DF499" s="94">
        <f t="shared" ref="DF499" si="2874">DE505</f>
        <v>4469769.707522165</v>
      </c>
      <c r="DG499" s="94">
        <f t="shared" ref="DG499" si="2875">DF505</f>
        <v>4208989.877522165</v>
      </c>
      <c r="DH499" s="94">
        <f t="shared" ref="DH499" si="2876">DG505</f>
        <v>4583924.4675221648</v>
      </c>
      <c r="DI499" s="94">
        <f t="shared" ref="DI499" si="2877">DH505</f>
        <v>4581282.8675221652</v>
      </c>
      <c r="DJ499" s="94">
        <f t="shared" si="2851"/>
        <v>4951732.3475221656</v>
      </c>
      <c r="DK499" s="94">
        <f t="shared" si="2851"/>
        <v>4893460.5675221654</v>
      </c>
      <c r="DL499" s="94">
        <f t="shared" si="2851"/>
        <v>4570390.3575221654</v>
      </c>
      <c r="DM499" s="94">
        <f t="shared" si="2851"/>
        <v>-40753.389999999665</v>
      </c>
      <c r="DN499" s="94">
        <f t="shared" si="2851"/>
        <v>-289384.78999999969</v>
      </c>
      <c r="DO499" s="94">
        <f t="shared" si="2851"/>
        <v>3554.6100000003353</v>
      </c>
      <c r="DP499" s="94">
        <f t="shared" si="2851"/>
        <v>780611.4500000003</v>
      </c>
      <c r="DQ499" s="94">
        <f t="shared" si="2851"/>
        <v>389387.52000000031</v>
      </c>
      <c r="DR499" s="94">
        <f t="shared" si="2851"/>
        <v>676767.00000000023</v>
      </c>
      <c r="DS499" s="94">
        <f t="shared" si="2851"/>
        <v>394100.2200000002</v>
      </c>
      <c r="DT499" s="94">
        <f t="shared" si="2851"/>
        <v>684887.33000000019</v>
      </c>
      <c r="DU499" s="94">
        <f t="shared" si="2851"/>
        <v>891508.0900000002</v>
      </c>
      <c r="DV499" s="94">
        <f t="shared" si="2851"/>
        <v>726322.87000000023</v>
      </c>
      <c r="DW499" s="94">
        <f t="shared" si="2851"/>
        <v>705773.79000000027</v>
      </c>
      <c r="DX499" s="94">
        <f t="shared" ref="DX499" si="2878">DW505</f>
        <v>592612.03000000026</v>
      </c>
      <c r="DY499" s="94">
        <f t="shared" ref="DY499" si="2879">DX505</f>
        <v>-111975.53999999969</v>
      </c>
      <c r="DZ499" s="94">
        <f t="shared" ref="DZ499" si="2880">DY505</f>
        <v>-196692.84999999969</v>
      </c>
      <c r="EA499" s="94">
        <f t="shared" ref="EA499" si="2881">DZ505</f>
        <v>-119158.07999999968</v>
      </c>
      <c r="EB499" s="94">
        <f t="shared" ref="EB499" si="2882">EA505</f>
        <v>-312280.70999999967</v>
      </c>
      <c r="EC499" s="94">
        <f t="shared" ref="EC499" si="2883">EB505</f>
        <v>-235366.39999999967</v>
      </c>
      <c r="ED499" s="94">
        <f t="shared" ref="ED499" si="2884">EC505</f>
        <v>-443187.65999999968</v>
      </c>
      <c r="EE499" s="94">
        <f t="shared" ref="EE499" si="2885">ED505</f>
        <v>-555303.91999999969</v>
      </c>
      <c r="EF499" s="94">
        <f t="shared" ref="EF499" si="2886">EE505</f>
        <v>-519991.19999999972</v>
      </c>
      <c r="EG499" s="94">
        <f t="shared" ref="EG499" si="2887">EF505</f>
        <v>-818061.4299999997</v>
      </c>
      <c r="EH499" s="94">
        <f t="shared" ref="EH499" si="2888">EG505</f>
        <v>-770678.08999999973</v>
      </c>
      <c r="EI499" s="94">
        <f t="shared" ref="EI499" si="2889">EH505</f>
        <v>-770678.08999999973</v>
      </c>
    </row>
    <row r="500" spans="1:139" x14ac:dyDescent="0.2">
      <c r="B500" s="90" t="s">
        <v>150</v>
      </c>
      <c r="C500" s="90"/>
      <c r="D500" s="22">
        <v>0</v>
      </c>
      <c r="E500" s="22">
        <v>0</v>
      </c>
      <c r="F500" s="22">
        <v>0</v>
      </c>
      <c r="G500" s="22">
        <v>0</v>
      </c>
      <c r="H500" s="22">
        <v>0</v>
      </c>
      <c r="I500" s="22">
        <v>0</v>
      </c>
      <c r="J500" s="22">
        <v>0</v>
      </c>
      <c r="K500" s="22">
        <v>0</v>
      </c>
      <c r="L500" s="22">
        <v>0</v>
      </c>
      <c r="M500" s="22">
        <v>0</v>
      </c>
      <c r="N500" s="22">
        <v>0</v>
      </c>
      <c r="O500" s="22">
        <v>0</v>
      </c>
      <c r="P500" s="22">
        <v>0</v>
      </c>
      <c r="Q500" s="22">
        <v>0</v>
      </c>
      <c r="R500" s="22">
        <v>0</v>
      </c>
      <c r="S500" s="22">
        <v>0</v>
      </c>
      <c r="T500" s="22">
        <v>0</v>
      </c>
      <c r="U500" s="22">
        <v>0</v>
      </c>
      <c r="V500" s="22">
        <v>0</v>
      </c>
      <c r="W500" s="22">
        <v>0</v>
      </c>
      <c r="X500" s="22">
        <v>0</v>
      </c>
      <c r="Y500" s="22">
        <v>0</v>
      </c>
      <c r="Z500" s="22">
        <v>0</v>
      </c>
      <c r="AA500" s="22">
        <v>0</v>
      </c>
      <c r="AB500" s="22">
        <v>0</v>
      </c>
      <c r="AC500" s="22">
        <v>0</v>
      </c>
      <c r="AD500" s="22">
        <v>0</v>
      </c>
      <c r="AE500" s="22">
        <v>0</v>
      </c>
      <c r="AF500" s="22">
        <v>0</v>
      </c>
      <c r="AG500" s="22">
        <v>0</v>
      </c>
      <c r="AH500" s="22">
        <v>0</v>
      </c>
      <c r="AI500" s="22">
        <v>0</v>
      </c>
      <c r="AJ500" s="22">
        <v>0</v>
      </c>
      <c r="AK500" s="22">
        <v>0</v>
      </c>
      <c r="AL500" s="22">
        <v>0</v>
      </c>
      <c r="AM500" s="22">
        <v>0</v>
      </c>
      <c r="AN500" s="22">
        <v>0</v>
      </c>
      <c r="AO500" s="22">
        <v>0</v>
      </c>
      <c r="AP500" s="22">
        <v>0</v>
      </c>
      <c r="AQ500" s="22">
        <v>0</v>
      </c>
      <c r="AR500" s="22">
        <v>0</v>
      </c>
      <c r="AS500" s="22">
        <v>0</v>
      </c>
      <c r="AT500" s="22">
        <v>0</v>
      </c>
      <c r="AU500" s="22">
        <v>0</v>
      </c>
      <c r="AV500" s="22">
        <v>0</v>
      </c>
      <c r="AW500" s="22">
        <v>0</v>
      </c>
      <c r="AX500" s="22">
        <v>0</v>
      </c>
      <c r="AY500" s="22">
        <v>0</v>
      </c>
      <c r="AZ500" s="22">
        <v>0</v>
      </c>
      <c r="BA500" s="22">
        <v>0</v>
      </c>
      <c r="BB500" s="22">
        <v>0</v>
      </c>
      <c r="BC500" s="22">
        <v>0</v>
      </c>
      <c r="BD500" s="22">
        <v>0</v>
      </c>
      <c r="BE500" s="22">
        <v>0</v>
      </c>
      <c r="BF500" s="22">
        <v>0</v>
      </c>
      <c r="BG500" s="22">
        <v>0</v>
      </c>
      <c r="BH500" s="22">
        <v>0</v>
      </c>
      <c r="BI500" s="22">
        <v>0</v>
      </c>
      <c r="BJ500" s="22">
        <v>0</v>
      </c>
      <c r="BK500" s="22">
        <v>0</v>
      </c>
      <c r="BL500" s="22">
        <v>0</v>
      </c>
      <c r="BM500" s="22">
        <v>0</v>
      </c>
      <c r="BN500" s="22">
        <v>0</v>
      </c>
      <c r="BO500" s="22">
        <v>0</v>
      </c>
      <c r="BP500" s="22">
        <v>-156520.87987235002</v>
      </c>
      <c r="BQ500" s="22">
        <v>0</v>
      </c>
      <c r="BR500" s="22">
        <v>0</v>
      </c>
      <c r="BS500" s="22">
        <v>0</v>
      </c>
      <c r="BT500" s="22">
        <v>0</v>
      </c>
      <c r="BU500" s="22">
        <v>0</v>
      </c>
      <c r="BV500" s="22">
        <v>0</v>
      </c>
      <c r="BW500" s="22">
        <v>0</v>
      </c>
      <c r="BX500" s="22">
        <v>0</v>
      </c>
      <c r="BY500" s="22">
        <v>0</v>
      </c>
      <c r="BZ500" s="22">
        <v>0</v>
      </c>
      <c r="CA500" s="22">
        <v>0</v>
      </c>
      <c r="CB500" s="22">
        <v>230971.06999999995</v>
      </c>
      <c r="CC500" s="22">
        <v>0</v>
      </c>
      <c r="CD500" s="22">
        <v>0</v>
      </c>
      <c r="CE500" s="22">
        <v>0</v>
      </c>
      <c r="CF500" s="22">
        <v>0</v>
      </c>
      <c r="CG500" s="22">
        <v>0</v>
      </c>
      <c r="CH500" s="22">
        <v>0</v>
      </c>
      <c r="CI500" s="22">
        <v>0</v>
      </c>
      <c r="CJ500" s="22">
        <v>0</v>
      </c>
      <c r="CK500" s="22">
        <v>0</v>
      </c>
      <c r="CL500" s="22">
        <v>0</v>
      </c>
      <c r="CM500" s="22">
        <v>0</v>
      </c>
      <c r="CN500" s="22">
        <v>-260393.51000000004</v>
      </c>
      <c r="CO500" s="22">
        <v>0</v>
      </c>
      <c r="CP500" s="22">
        <v>0</v>
      </c>
      <c r="CQ500" s="22">
        <v>0</v>
      </c>
      <c r="CR500" s="22">
        <v>0</v>
      </c>
      <c r="CS500" s="22">
        <v>0</v>
      </c>
      <c r="CT500" s="22">
        <v>0</v>
      </c>
      <c r="CU500" s="22">
        <v>0</v>
      </c>
      <c r="CV500" s="22">
        <v>0</v>
      </c>
      <c r="CW500" s="22">
        <v>0</v>
      </c>
      <c r="CX500" s="22">
        <v>0</v>
      </c>
      <c r="CY500" s="22">
        <v>0</v>
      </c>
      <c r="CZ500" s="22">
        <v>-2476067.9594590697</v>
      </c>
      <c r="DA500" s="22">
        <v>0</v>
      </c>
      <c r="DB500" s="22">
        <v>0</v>
      </c>
      <c r="DC500" s="22">
        <v>0</v>
      </c>
      <c r="DD500" s="22">
        <v>0</v>
      </c>
      <c r="DE500" s="22">
        <v>0</v>
      </c>
      <c r="DF500" s="22">
        <v>0</v>
      </c>
      <c r="DG500" s="22">
        <v>0</v>
      </c>
      <c r="DH500" s="22">
        <v>0</v>
      </c>
      <c r="DI500" s="22">
        <v>0</v>
      </c>
      <c r="DJ500" s="22">
        <v>0</v>
      </c>
      <c r="DK500" s="22">
        <v>0</v>
      </c>
      <c r="DL500" s="22">
        <v>-4583924.4675221648</v>
      </c>
      <c r="DM500" s="22">
        <v>0</v>
      </c>
      <c r="DN500" s="22">
        <v>0</v>
      </c>
      <c r="DO500" s="22">
        <v>0</v>
      </c>
      <c r="DP500" s="22">
        <v>0</v>
      </c>
      <c r="DQ500" s="22">
        <v>0</v>
      </c>
      <c r="DR500" s="22">
        <v>0</v>
      </c>
      <c r="DS500" s="22">
        <v>0</v>
      </c>
      <c r="DT500" s="22">
        <v>0</v>
      </c>
      <c r="DU500" s="22">
        <v>0</v>
      </c>
      <c r="DV500" s="22">
        <v>0</v>
      </c>
      <c r="DW500" s="22">
        <v>0</v>
      </c>
      <c r="DX500" s="315">
        <v>-684887.33</v>
      </c>
      <c r="DY500" s="22">
        <v>0</v>
      </c>
      <c r="DZ500" s="22">
        <v>0</v>
      </c>
      <c r="EA500" s="22">
        <v>0</v>
      </c>
      <c r="EB500" s="22">
        <v>0</v>
      </c>
      <c r="EC500" s="22">
        <v>0</v>
      </c>
      <c r="ED500" s="22">
        <v>0</v>
      </c>
      <c r="EE500" s="22">
        <v>0</v>
      </c>
      <c r="EF500" s="22">
        <v>0</v>
      </c>
      <c r="EG500" s="22">
        <v>0</v>
      </c>
      <c r="EH500" s="22">
        <v>0</v>
      </c>
      <c r="EI500" s="22">
        <v>0</v>
      </c>
    </row>
    <row r="501" spans="1:139" x14ac:dyDescent="0.2">
      <c r="B501" s="90" t="s">
        <v>179</v>
      </c>
      <c r="C501" s="90"/>
      <c r="D501" s="22">
        <v>0</v>
      </c>
      <c r="E501" s="22">
        <v>0</v>
      </c>
      <c r="F501" s="22">
        <v>0</v>
      </c>
      <c r="G501" s="22">
        <v>0</v>
      </c>
      <c r="H501" s="22">
        <v>0</v>
      </c>
      <c r="I501" s="22">
        <v>0</v>
      </c>
      <c r="J501" s="22">
        <v>0</v>
      </c>
      <c r="K501" s="22">
        <v>0</v>
      </c>
      <c r="L501" s="22">
        <v>0</v>
      </c>
      <c r="M501" s="22">
        <v>0</v>
      </c>
      <c r="N501" s="22">
        <v>0</v>
      </c>
      <c r="O501" s="22">
        <v>0</v>
      </c>
      <c r="P501" s="22">
        <v>0</v>
      </c>
      <c r="Q501" s="22">
        <v>0</v>
      </c>
      <c r="R501" s="22">
        <v>0</v>
      </c>
      <c r="S501" s="22">
        <v>0</v>
      </c>
      <c r="T501" s="22">
        <v>0</v>
      </c>
      <c r="U501" s="22">
        <v>0</v>
      </c>
      <c r="V501" s="22">
        <v>0</v>
      </c>
      <c r="W501" s="22">
        <v>0</v>
      </c>
      <c r="X501" s="22">
        <v>0</v>
      </c>
      <c r="Y501" s="22">
        <v>0</v>
      </c>
      <c r="Z501" s="22">
        <v>0</v>
      </c>
      <c r="AA501" s="22">
        <v>0</v>
      </c>
      <c r="AB501" s="22">
        <v>0</v>
      </c>
      <c r="AC501" s="22">
        <v>0</v>
      </c>
      <c r="AD501" s="22">
        <v>0</v>
      </c>
      <c r="AE501" s="22">
        <v>0</v>
      </c>
      <c r="AF501" s="22">
        <v>0</v>
      </c>
      <c r="AG501" s="22">
        <v>0</v>
      </c>
      <c r="AH501" s="22">
        <v>0</v>
      </c>
      <c r="AI501" s="22">
        <v>0</v>
      </c>
      <c r="AJ501" s="22">
        <v>0</v>
      </c>
      <c r="AK501" s="22">
        <v>0</v>
      </c>
      <c r="AL501" s="22">
        <v>0</v>
      </c>
      <c r="AM501" s="22">
        <v>0</v>
      </c>
      <c r="AN501" s="22">
        <v>0</v>
      </c>
      <c r="AO501" s="22">
        <v>0</v>
      </c>
      <c r="AP501" s="22">
        <v>0</v>
      </c>
      <c r="AQ501" s="22">
        <v>0</v>
      </c>
      <c r="AR501" s="22">
        <v>0</v>
      </c>
      <c r="AS501" s="22">
        <v>0</v>
      </c>
      <c r="AT501" s="22">
        <v>0</v>
      </c>
      <c r="AU501" s="22">
        <v>0</v>
      </c>
      <c r="AV501" s="22">
        <v>0</v>
      </c>
      <c r="AW501" s="22">
        <v>0</v>
      </c>
      <c r="AX501" s="22">
        <v>0</v>
      </c>
      <c r="AY501" s="22">
        <v>0</v>
      </c>
      <c r="AZ501" s="22">
        <v>0</v>
      </c>
      <c r="BA501" s="22">
        <v>0</v>
      </c>
      <c r="BB501" s="22">
        <v>0</v>
      </c>
      <c r="BC501" s="22">
        <v>0</v>
      </c>
      <c r="BD501" s="22">
        <v>0</v>
      </c>
      <c r="BE501" s="22">
        <v>0</v>
      </c>
      <c r="BF501" s="22">
        <v>0</v>
      </c>
      <c r="BG501" s="22">
        <v>0</v>
      </c>
      <c r="BH501" s="22">
        <v>0</v>
      </c>
      <c r="BI501" s="22">
        <v>0</v>
      </c>
      <c r="BJ501" s="22">
        <v>0</v>
      </c>
      <c r="BK501" s="22">
        <v>0</v>
      </c>
      <c r="BL501" s="22">
        <v>23159.489872349997</v>
      </c>
      <c r="BM501" s="22">
        <v>0</v>
      </c>
      <c r="BN501" s="22">
        <v>0</v>
      </c>
      <c r="BO501" s="22">
        <v>0</v>
      </c>
      <c r="BP501" s="22">
        <v>0</v>
      </c>
      <c r="BQ501" s="22">
        <v>0</v>
      </c>
      <c r="BR501" s="22">
        <v>0</v>
      </c>
      <c r="BS501" s="22">
        <v>0</v>
      </c>
      <c r="BT501" s="22">
        <v>0</v>
      </c>
      <c r="BU501" s="22">
        <v>0</v>
      </c>
      <c r="BV501" s="22">
        <v>0</v>
      </c>
      <c r="BW501" s="22">
        <v>0</v>
      </c>
      <c r="BX501" s="22">
        <v>0</v>
      </c>
      <c r="BY501" s="22">
        <v>0</v>
      </c>
      <c r="BZ501" s="22">
        <v>0</v>
      </c>
      <c r="CA501" s="22">
        <v>0</v>
      </c>
      <c r="CB501" s="22">
        <v>0</v>
      </c>
      <c r="CC501" s="22">
        <v>0</v>
      </c>
      <c r="CD501" s="22">
        <v>0</v>
      </c>
      <c r="CE501" s="22">
        <v>0</v>
      </c>
      <c r="CF501" s="22">
        <v>0</v>
      </c>
      <c r="CG501" s="22">
        <v>0</v>
      </c>
      <c r="CH501" s="22">
        <v>0</v>
      </c>
      <c r="CI501" s="22">
        <v>0</v>
      </c>
      <c r="CJ501" s="22">
        <v>0</v>
      </c>
      <c r="CK501" s="22">
        <v>0</v>
      </c>
      <c r="CL501" s="22">
        <v>0</v>
      </c>
      <c r="CM501" s="22">
        <v>0</v>
      </c>
      <c r="CN501" s="22">
        <v>0</v>
      </c>
      <c r="CO501" s="22">
        <v>0</v>
      </c>
      <c r="CP501" s="22">
        <v>0</v>
      </c>
      <c r="CQ501" s="22">
        <v>0</v>
      </c>
      <c r="CR501" s="22">
        <v>0</v>
      </c>
      <c r="CS501" s="22">
        <v>0</v>
      </c>
      <c r="CT501" s="22">
        <v>0</v>
      </c>
      <c r="CU501" s="22">
        <v>0</v>
      </c>
      <c r="CV501" s="22">
        <v>0</v>
      </c>
      <c r="CW501" s="22">
        <v>0</v>
      </c>
      <c r="CX501" s="22">
        <v>0</v>
      </c>
      <c r="CY501" s="22">
        <v>0</v>
      </c>
      <c r="CZ501" s="22">
        <v>0</v>
      </c>
      <c r="DA501" s="22">
        <v>0</v>
      </c>
      <c r="DB501" s="22">
        <v>0</v>
      </c>
      <c r="DC501" s="22">
        <v>0</v>
      </c>
      <c r="DD501" s="22">
        <v>0</v>
      </c>
      <c r="DE501" s="22">
        <v>0</v>
      </c>
      <c r="DF501" s="22">
        <v>0</v>
      </c>
      <c r="DG501" s="22">
        <v>0</v>
      </c>
      <c r="DH501" s="22">
        <v>0</v>
      </c>
      <c r="DI501" s="22">
        <v>0</v>
      </c>
      <c r="DJ501" s="22">
        <v>0</v>
      </c>
      <c r="DK501" s="22">
        <v>0</v>
      </c>
      <c r="DL501" s="22">
        <v>0</v>
      </c>
      <c r="DM501" s="22">
        <v>0</v>
      </c>
      <c r="DN501" s="22">
        <v>0</v>
      </c>
      <c r="DO501" s="22">
        <v>0</v>
      </c>
      <c r="DP501" s="22">
        <v>0</v>
      </c>
      <c r="DQ501" s="22">
        <v>0</v>
      </c>
      <c r="DR501" s="22">
        <v>0</v>
      </c>
      <c r="DS501" s="22">
        <v>0</v>
      </c>
      <c r="DT501" s="22">
        <v>0</v>
      </c>
      <c r="DU501" s="22">
        <v>0</v>
      </c>
      <c r="DV501" s="22">
        <v>0</v>
      </c>
      <c r="DW501" s="22">
        <v>0</v>
      </c>
      <c r="DX501" s="22">
        <v>0</v>
      </c>
      <c r="DY501" s="22">
        <v>0</v>
      </c>
      <c r="DZ501" s="22">
        <v>0</v>
      </c>
      <c r="EA501" s="22">
        <v>0</v>
      </c>
      <c r="EB501" s="22">
        <v>0</v>
      </c>
      <c r="EC501" s="22">
        <v>0</v>
      </c>
      <c r="ED501" s="22">
        <v>0</v>
      </c>
      <c r="EE501" s="22">
        <v>0</v>
      </c>
      <c r="EF501" s="22">
        <v>0</v>
      </c>
      <c r="EG501" s="22">
        <v>0</v>
      </c>
      <c r="EH501" s="22">
        <v>0</v>
      </c>
      <c r="EI501" s="22">
        <v>0</v>
      </c>
    </row>
    <row r="502" spans="1:139" x14ac:dyDescent="0.2">
      <c r="B502" s="92" t="s">
        <v>234</v>
      </c>
      <c r="C502" s="90"/>
      <c r="D502" s="22">
        <v>0</v>
      </c>
      <c r="E502" s="22">
        <v>0</v>
      </c>
      <c r="F502" s="22">
        <v>0</v>
      </c>
      <c r="G502" s="22">
        <v>0</v>
      </c>
      <c r="H502" s="22">
        <v>0</v>
      </c>
      <c r="I502" s="22">
        <v>0</v>
      </c>
      <c r="J502" s="22">
        <v>0</v>
      </c>
      <c r="K502" s="22">
        <v>0</v>
      </c>
      <c r="L502" s="22">
        <v>0</v>
      </c>
      <c r="M502" s="22">
        <v>0</v>
      </c>
      <c r="N502" s="22">
        <v>0</v>
      </c>
      <c r="O502" s="22">
        <v>0</v>
      </c>
      <c r="P502" s="22">
        <v>0</v>
      </c>
      <c r="Q502" s="22">
        <v>0</v>
      </c>
      <c r="R502" s="22">
        <v>0</v>
      </c>
      <c r="S502" s="22">
        <v>0</v>
      </c>
      <c r="T502" s="22">
        <v>0</v>
      </c>
      <c r="U502" s="22">
        <v>0</v>
      </c>
      <c r="V502" s="22">
        <v>0</v>
      </c>
      <c r="W502" s="22">
        <v>0</v>
      </c>
      <c r="X502" s="22">
        <v>0</v>
      </c>
      <c r="Y502" s="22">
        <v>0</v>
      </c>
      <c r="Z502" s="22">
        <v>0</v>
      </c>
      <c r="AA502" s="22">
        <v>0</v>
      </c>
      <c r="AB502" s="22">
        <v>0</v>
      </c>
      <c r="AC502" s="22">
        <v>0</v>
      </c>
      <c r="AD502" s="22">
        <v>0</v>
      </c>
      <c r="AE502" s="22">
        <v>0</v>
      </c>
      <c r="AF502" s="22">
        <v>0</v>
      </c>
      <c r="AG502" s="22">
        <v>0</v>
      </c>
      <c r="AH502" s="22">
        <v>0</v>
      </c>
      <c r="AI502" s="22">
        <v>0</v>
      </c>
      <c r="AJ502" s="22">
        <v>0</v>
      </c>
      <c r="AK502" s="22">
        <v>0</v>
      </c>
      <c r="AL502" s="22">
        <v>0</v>
      </c>
      <c r="AM502" s="22">
        <v>0</v>
      </c>
      <c r="AN502" s="22">
        <v>0</v>
      </c>
      <c r="AO502" s="22">
        <v>0</v>
      </c>
      <c r="AP502" s="22">
        <v>0</v>
      </c>
      <c r="AQ502" s="22">
        <v>0</v>
      </c>
      <c r="AR502" s="22">
        <v>0</v>
      </c>
      <c r="AS502" s="22">
        <v>0</v>
      </c>
      <c r="AT502" s="22">
        <v>0</v>
      </c>
      <c r="AU502" s="22">
        <v>0</v>
      </c>
      <c r="AV502" s="22">
        <v>0</v>
      </c>
      <c r="AW502" s="22">
        <v>0</v>
      </c>
      <c r="AX502" s="22">
        <v>0</v>
      </c>
      <c r="AY502" s="22">
        <v>0</v>
      </c>
      <c r="AZ502" s="22">
        <v>0</v>
      </c>
      <c r="BA502" s="22">
        <v>0</v>
      </c>
      <c r="BB502" s="22">
        <v>0</v>
      </c>
      <c r="BC502" s="22">
        <v>0</v>
      </c>
      <c r="BD502" s="22">
        <v>0</v>
      </c>
      <c r="BE502" s="22">
        <v>0</v>
      </c>
      <c r="BF502" s="22">
        <v>0</v>
      </c>
      <c r="BG502" s="22">
        <v>0</v>
      </c>
      <c r="BH502" s="22">
        <v>0</v>
      </c>
      <c r="BI502" s="22">
        <v>0</v>
      </c>
      <c r="BJ502" s="22">
        <v>0</v>
      </c>
      <c r="BK502" s="22">
        <v>0</v>
      </c>
      <c r="BL502" s="22">
        <v>0</v>
      </c>
      <c r="BM502" s="22">
        <v>0</v>
      </c>
      <c r="BN502" s="22">
        <v>0</v>
      </c>
      <c r="BO502" s="22">
        <v>0</v>
      </c>
      <c r="BP502" s="22">
        <v>0</v>
      </c>
      <c r="BQ502" s="22">
        <v>0</v>
      </c>
      <c r="BR502" s="22">
        <v>0</v>
      </c>
      <c r="BS502" s="22">
        <v>0</v>
      </c>
      <c r="BT502" s="22">
        <v>0</v>
      </c>
      <c r="BU502" s="22">
        <v>0</v>
      </c>
      <c r="BV502" s="22">
        <v>0</v>
      </c>
      <c r="BW502" s="22">
        <v>0</v>
      </c>
      <c r="BX502" s="22">
        <v>0</v>
      </c>
      <c r="BY502" s="22">
        <v>0</v>
      </c>
      <c r="BZ502" s="22">
        <v>0</v>
      </c>
      <c r="CA502" s="22">
        <v>0</v>
      </c>
      <c r="CB502" s="22">
        <v>0</v>
      </c>
      <c r="CC502" s="22">
        <v>0</v>
      </c>
      <c r="CD502" s="22">
        <v>0</v>
      </c>
      <c r="CE502" s="22">
        <v>0</v>
      </c>
      <c r="CF502" s="22">
        <v>0</v>
      </c>
      <c r="CG502" s="22">
        <v>0</v>
      </c>
      <c r="CH502" s="22">
        <v>0</v>
      </c>
      <c r="CI502" s="22">
        <v>0</v>
      </c>
      <c r="CJ502" s="22">
        <v>0</v>
      </c>
      <c r="CK502" s="22">
        <v>0</v>
      </c>
      <c r="CL502" s="22">
        <v>0</v>
      </c>
      <c r="CM502" s="22">
        <v>0</v>
      </c>
      <c r="CN502" s="22">
        <v>0</v>
      </c>
      <c r="CO502" s="22">
        <v>0</v>
      </c>
      <c r="CP502" s="22">
        <v>0</v>
      </c>
      <c r="CQ502" s="22">
        <v>0</v>
      </c>
      <c r="CR502" s="22">
        <v>0</v>
      </c>
      <c r="CS502" s="22">
        <v>0</v>
      </c>
      <c r="CT502" s="22">
        <v>0</v>
      </c>
      <c r="CU502" s="22">
        <v>0</v>
      </c>
      <c r="CV502" s="22">
        <v>0</v>
      </c>
      <c r="CW502" s="22">
        <v>0</v>
      </c>
      <c r="CX502" s="22">
        <v>0</v>
      </c>
      <c r="CY502" s="22">
        <v>0</v>
      </c>
      <c r="CZ502" s="22">
        <v>14012.566981234469</v>
      </c>
      <c r="DA502" s="22">
        <v>0</v>
      </c>
      <c r="DB502" s="22">
        <v>0</v>
      </c>
      <c r="DC502" s="22">
        <v>0</v>
      </c>
      <c r="DD502" s="22">
        <v>0</v>
      </c>
      <c r="DE502" s="22">
        <v>0</v>
      </c>
      <c r="DF502" s="22">
        <v>0</v>
      </c>
      <c r="DG502" s="22">
        <v>0</v>
      </c>
      <c r="DH502" s="22">
        <v>0</v>
      </c>
      <c r="DI502" s="22">
        <v>0</v>
      </c>
      <c r="DJ502" s="22">
        <v>0</v>
      </c>
      <c r="DK502" s="22">
        <v>0</v>
      </c>
      <c r="DL502" s="22">
        <v>0</v>
      </c>
      <c r="DM502" s="22">
        <v>0</v>
      </c>
      <c r="DN502" s="22">
        <v>0</v>
      </c>
      <c r="DO502" s="22">
        <v>0</v>
      </c>
      <c r="DP502" s="22">
        <v>0</v>
      </c>
      <c r="DQ502" s="22">
        <v>0</v>
      </c>
      <c r="DR502" s="22">
        <v>0</v>
      </c>
      <c r="DS502" s="22">
        <v>0</v>
      </c>
      <c r="DT502" s="22">
        <v>0</v>
      </c>
      <c r="DU502" s="22">
        <v>0</v>
      </c>
      <c r="DV502" s="22">
        <v>0</v>
      </c>
      <c r="DW502" s="22">
        <v>0</v>
      </c>
      <c r="DX502" s="22">
        <v>0</v>
      </c>
      <c r="DY502" s="22">
        <v>0</v>
      </c>
      <c r="DZ502" s="22">
        <v>0</v>
      </c>
      <c r="EA502" s="22">
        <v>0</v>
      </c>
      <c r="EB502" s="22">
        <v>0</v>
      </c>
      <c r="EC502" s="22">
        <v>0</v>
      </c>
      <c r="ED502" s="22">
        <v>0</v>
      </c>
      <c r="EE502" s="22">
        <v>0</v>
      </c>
      <c r="EF502" s="22">
        <v>0</v>
      </c>
      <c r="EG502" s="22">
        <v>0</v>
      </c>
      <c r="EH502" s="22">
        <v>0</v>
      </c>
      <c r="EI502" s="22">
        <v>0</v>
      </c>
    </row>
    <row r="503" spans="1:139" x14ac:dyDescent="0.2">
      <c r="B503" s="90" t="s">
        <v>162</v>
      </c>
      <c r="D503" s="22">
        <v>0</v>
      </c>
      <c r="E503" s="22">
        <v>0</v>
      </c>
      <c r="F503" s="22">
        <v>0</v>
      </c>
      <c r="G503" s="22">
        <v>0</v>
      </c>
      <c r="H503" s="22">
        <v>0</v>
      </c>
      <c r="I503" s="22">
        <v>0</v>
      </c>
      <c r="J503" s="22">
        <v>0</v>
      </c>
      <c r="K503" s="22">
        <v>0</v>
      </c>
      <c r="L503" s="22">
        <v>0</v>
      </c>
      <c r="M503" s="22">
        <v>0</v>
      </c>
      <c r="N503" s="22">
        <v>0</v>
      </c>
      <c r="O503" s="22">
        <v>0</v>
      </c>
      <c r="P503" s="22">
        <v>0</v>
      </c>
      <c r="Q503" s="22">
        <v>0</v>
      </c>
      <c r="R503" s="22">
        <v>0</v>
      </c>
      <c r="S503" s="22">
        <v>0</v>
      </c>
      <c r="T503" s="22">
        <v>0</v>
      </c>
      <c r="U503" s="22">
        <v>0</v>
      </c>
      <c r="V503" s="22">
        <v>0</v>
      </c>
      <c r="W503" s="22">
        <v>0</v>
      </c>
      <c r="X503" s="22">
        <v>0</v>
      </c>
      <c r="Y503" s="22">
        <v>0</v>
      </c>
      <c r="Z503" s="22">
        <v>0</v>
      </c>
      <c r="AA503" s="22">
        <v>0</v>
      </c>
      <c r="AB503" s="22">
        <v>0</v>
      </c>
      <c r="AC503" s="22">
        <v>0</v>
      </c>
      <c r="AD503" s="22">
        <v>0</v>
      </c>
      <c r="AE503" s="22">
        <v>0</v>
      </c>
      <c r="AF503" s="22">
        <v>0</v>
      </c>
      <c r="AG503" s="22">
        <v>0</v>
      </c>
      <c r="AH503" s="22">
        <v>0</v>
      </c>
      <c r="AI503" s="22">
        <v>0</v>
      </c>
      <c r="AJ503" s="22">
        <v>0</v>
      </c>
      <c r="AK503" s="22">
        <v>0</v>
      </c>
      <c r="AL503" s="22">
        <v>0</v>
      </c>
      <c r="AM503" s="22">
        <v>0</v>
      </c>
      <c r="AN503" s="22">
        <v>0</v>
      </c>
      <c r="AO503" s="22">
        <v>0</v>
      </c>
      <c r="AP503" s="22">
        <v>0</v>
      </c>
      <c r="AQ503" s="22">
        <v>0</v>
      </c>
      <c r="AR503" s="22">
        <v>0</v>
      </c>
      <c r="AS503" s="22">
        <v>0</v>
      </c>
      <c r="AT503" s="22">
        <v>0</v>
      </c>
      <c r="AU503" s="22">
        <v>0</v>
      </c>
      <c r="AV503" s="22">
        <v>0</v>
      </c>
      <c r="AW503" s="22">
        <v>0</v>
      </c>
      <c r="AX503" s="22">
        <v>0</v>
      </c>
      <c r="AY503" s="22">
        <v>0</v>
      </c>
      <c r="AZ503" s="22">
        <v>0</v>
      </c>
      <c r="BA503" s="22">
        <v>0</v>
      </c>
      <c r="BB503" s="22">
        <v>0</v>
      </c>
      <c r="BC503" s="22">
        <v>0</v>
      </c>
      <c r="BD503" s="22">
        <v>0</v>
      </c>
      <c r="BE503" s="22">
        <v>0</v>
      </c>
      <c r="BF503" s="22">
        <v>0</v>
      </c>
      <c r="BG503" s="22">
        <v>0</v>
      </c>
      <c r="BH503" s="22">
        <v>0</v>
      </c>
      <c r="BI503" s="22">
        <v>0</v>
      </c>
      <c r="BJ503" s="22">
        <v>0</v>
      </c>
      <c r="BK503" s="22">
        <v>133361.39000000001</v>
      </c>
      <c r="BL503" s="22">
        <v>396586.54</v>
      </c>
      <c r="BM503" s="22">
        <v>-487952.68</v>
      </c>
      <c r="BN503" s="22">
        <v>140158.29999999999</v>
      </c>
      <c r="BO503" s="22">
        <v>83462.13</v>
      </c>
      <c r="BP503" s="22">
        <v>-487739.81</v>
      </c>
      <c r="BQ503" s="22">
        <v>312200.09000000003</v>
      </c>
      <c r="BR503" s="22">
        <v>-240110.51</v>
      </c>
      <c r="BS503" s="22">
        <v>-314158.28999999998</v>
      </c>
      <c r="BT503" s="22">
        <v>124940.51</v>
      </c>
      <c r="BU503" s="22">
        <v>-164322.35</v>
      </c>
      <c r="BV503" s="22">
        <v>141099.68</v>
      </c>
      <c r="BW503" s="22">
        <v>264865.32</v>
      </c>
      <c r="BX503" s="22">
        <v>-186184.62</v>
      </c>
      <c r="BY503" s="22">
        <v>88860.42</v>
      </c>
      <c r="BZ503" s="22">
        <v>-216840.3</v>
      </c>
      <c r="CA503" s="22">
        <v>-33050.519999999997</v>
      </c>
      <c r="CB503" s="22">
        <v>51943.41</v>
      </c>
      <c r="CC503" s="22">
        <v>253077.64</v>
      </c>
      <c r="CD503" s="22">
        <v>-23431.09</v>
      </c>
      <c r="CE503" s="22">
        <v>-569435.22</v>
      </c>
      <c r="CF503" s="22">
        <v>572690.69999999995</v>
      </c>
      <c r="CG503" s="22">
        <v>16388.189999999999</v>
      </c>
      <c r="CH503" s="22">
        <v>360721.24</v>
      </c>
      <c r="CI503" s="22">
        <v>-54346.34</v>
      </c>
      <c r="CJ503" s="22">
        <v>-349658.12</v>
      </c>
      <c r="CK503" s="22">
        <v>582291.98</v>
      </c>
      <c r="CL503" s="22">
        <v>185819.83</v>
      </c>
      <c r="CM503" s="22">
        <v>446375.53</v>
      </c>
      <c r="CN503" s="22">
        <v>766095.84</v>
      </c>
      <c r="CO503" s="22">
        <v>635182.72</v>
      </c>
      <c r="CP503" s="22">
        <v>374695.91</v>
      </c>
      <c r="CQ503" s="22">
        <v>489156.72</v>
      </c>
      <c r="CR503" s="22">
        <v>362354.47</v>
      </c>
      <c r="CS503" s="22">
        <v>309587.90000000002</v>
      </c>
      <c r="CT503" s="22">
        <v>122521.68</v>
      </c>
      <c r="CU503" s="22">
        <v>253555.3</v>
      </c>
      <c r="CV503" s="22">
        <v>25101.79</v>
      </c>
      <c r="CW503" s="22">
        <v>697368.5</v>
      </c>
      <c r="CX503" s="22">
        <v>63034.49</v>
      </c>
      <c r="CY503" s="22">
        <v>98523.21</v>
      </c>
      <c r="CZ503" s="22">
        <v>447152.59</v>
      </c>
      <c r="DA503" s="22">
        <v>167953.64</v>
      </c>
      <c r="DB503" s="22">
        <v>1775.68</v>
      </c>
      <c r="DC503" s="22">
        <v>279094.96000000002</v>
      </c>
      <c r="DD503" s="22">
        <v>461318.11</v>
      </c>
      <c r="DE503" s="22">
        <v>512522.37</v>
      </c>
      <c r="DF503" s="22">
        <v>-260779.83</v>
      </c>
      <c r="DG503" s="22">
        <v>374934.59</v>
      </c>
      <c r="DH503" s="22">
        <v>-2641.6</v>
      </c>
      <c r="DI503" s="22">
        <v>370449.48</v>
      </c>
      <c r="DJ503" s="22">
        <v>-58271.78</v>
      </c>
      <c r="DK503" s="22">
        <v>-323070.21000000002</v>
      </c>
      <c r="DL503" s="22">
        <v>-27219.279999999999</v>
      </c>
      <c r="DM503" s="22">
        <v>-248631.4</v>
      </c>
      <c r="DN503" s="22">
        <v>292939.40000000002</v>
      </c>
      <c r="DO503" s="22">
        <v>777056.84</v>
      </c>
      <c r="DP503" s="22">
        <v>-391223.93</v>
      </c>
      <c r="DQ503" s="22">
        <v>287379.48</v>
      </c>
      <c r="DR503" s="22">
        <v>-282666.78000000003</v>
      </c>
      <c r="DS503" s="22">
        <v>290787.11</v>
      </c>
      <c r="DT503" s="315">
        <f>'FPC Sch 12&amp;26'!C42+'FPC Sch 12&amp;26'!D42</f>
        <v>206620.76</v>
      </c>
      <c r="DU503" s="315">
        <f>'FPC Sch 12&amp;26'!E42</f>
        <v>-165185.22</v>
      </c>
      <c r="DV503" s="315">
        <f>'FPC Sch 12&amp;26'!F42</f>
        <v>-20549.080000000002</v>
      </c>
      <c r="DW503" s="315">
        <f>'FPC Sch 12&amp;26'!G42</f>
        <v>-113161.76</v>
      </c>
      <c r="DX503" s="315">
        <f>'FPC Sch 12&amp;26'!H42</f>
        <v>-19700.240000000002</v>
      </c>
      <c r="DY503" s="315">
        <f>'FPC Sch 12&amp;26'!I42</f>
        <v>-84717.31</v>
      </c>
      <c r="DZ503" s="315">
        <f>'FPC Sch 12&amp;26'!J42</f>
        <v>77534.77</v>
      </c>
      <c r="EA503" s="315">
        <f>'FPC Sch 12&amp;26'!K42</f>
        <v>-193122.63</v>
      </c>
      <c r="EB503" s="315">
        <f>'FPC Sch 12&amp;26'!L42</f>
        <v>76914.31</v>
      </c>
      <c r="EC503" s="315">
        <f>'FPC Sch 12&amp;26'!M42</f>
        <v>-207821.26</v>
      </c>
      <c r="ED503" s="315">
        <f>'FPC Sch 12&amp;26'!N42</f>
        <v>-112116.26</v>
      </c>
      <c r="EE503" s="315">
        <f>'FPC Sch 12&amp;26'!O42</f>
        <v>35312.720000000001</v>
      </c>
      <c r="EF503" s="315">
        <f>'FPC Sch 12&amp;26'!P42</f>
        <v>-298070.23</v>
      </c>
      <c r="EG503" s="315">
        <f>'FPC Sch 12&amp;26'!Q42</f>
        <v>47383.34</v>
      </c>
    </row>
    <row r="504" spans="1:139" x14ac:dyDescent="0.2">
      <c r="B504" s="90" t="s">
        <v>152</v>
      </c>
      <c r="D504" s="18">
        <f t="shared" ref="D504:AI504" si="2890">SUM(D500:D503)</f>
        <v>0</v>
      </c>
      <c r="E504" s="18">
        <f t="shared" si="2890"/>
        <v>0</v>
      </c>
      <c r="F504" s="18">
        <f t="shared" si="2890"/>
        <v>0</v>
      </c>
      <c r="G504" s="18">
        <f t="shared" si="2890"/>
        <v>0</v>
      </c>
      <c r="H504" s="18">
        <f t="shared" si="2890"/>
        <v>0</v>
      </c>
      <c r="I504" s="18">
        <f t="shared" si="2890"/>
        <v>0</v>
      </c>
      <c r="J504" s="18">
        <f t="shared" si="2890"/>
        <v>0</v>
      </c>
      <c r="K504" s="18">
        <f t="shared" si="2890"/>
        <v>0</v>
      </c>
      <c r="L504" s="18">
        <f t="shared" si="2890"/>
        <v>0</v>
      </c>
      <c r="M504" s="18">
        <f t="shared" si="2890"/>
        <v>0</v>
      </c>
      <c r="N504" s="18">
        <f t="shared" si="2890"/>
        <v>0</v>
      </c>
      <c r="O504" s="18">
        <f t="shared" si="2890"/>
        <v>0</v>
      </c>
      <c r="P504" s="18">
        <f t="shared" si="2890"/>
        <v>0</v>
      </c>
      <c r="Q504" s="18">
        <f t="shared" si="2890"/>
        <v>0</v>
      </c>
      <c r="R504" s="18">
        <f t="shared" si="2890"/>
        <v>0</v>
      </c>
      <c r="S504" s="18">
        <f t="shared" si="2890"/>
        <v>0</v>
      </c>
      <c r="T504" s="18">
        <f t="shared" si="2890"/>
        <v>0</v>
      </c>
      <c r="U504" s="18">
        <f t="shared" si="2890"/>
        <v>0</v>
      </c>
      <c r="V504" s="18">
        <f t="shared" si="2890"/>
        <v>0</v>
      </c>
      <c r="W504" s="18">
        <f t="shared" si="2890"/>
        <v>0</v>
      </c>
      <c r="X504" s="18">
        <f t="shared" si="2890"/>
        <v>0</v>
      </c>
      <c r="Y504" s="18">
        <f t="shared" si="2890"/>
        <v>0</v>
      </c>
      <c r="Z504" s="18">
        <f t="shared" si="2890"/>
        <v>0</v>
      </c>
      <c r="AA504" s="18">
        <f t="shared" si="2890"/>
        <v>0</v>
      </c>
      <c r="AB504" s="18">
        <f t="shared" si="2890"/>
        <v>0</v>
      </c>
      <c r="AC504" s="18">
        <f t="shared" si="2890"/>
        <v>0</v>
      </c>
      <c r="AD504" s="18">
        <f t="shared" si="2890"/>
        <v>0</v>
      </c>
      <c r="AE504" s="18">
        <f t="shared" si="2890"/>
        <v>0</v>
      </c>
      <c r="AF504" s="18">
        <f t="shared" si="2890"/>
        <v>0</v>
      </c>
      <c r="AG504" s="18">
        <f t="shared" si="2890"/>
        <v>0</v>
      </c>
      <c r="AH504" s="18">
        <f t="shared" si="2890"/>
        <v>0</v>
      </c>
      <c r="AI504" s="18">
        <f t="shared" si="2890"/>
        <v>0</v>
      </c>
      <c r="AJ504" s="18">
        <f t="shared" ref="AJ504:BO504" si="2891">SUM(AJ500:AJ503)</f>
        <v>0</v>
      </c>
      <c r="AK504" s="18">
        <f t="shared" si="2891"/>
        <v>0</v>
      </c>
      <c r="AL504" s="18">
        <f t="shared" si="2891"/>
        <v>0</v>
      </c>
      <c r="AM504" s="18">
        <f t="shared" si="2891"/>
        <v>0</v>
      </c>
      <c r="AN504" s="18">
        <f t="shared" si="2891"/>
        <v>0</v>
      </c>
      <c r="AO504" s="18">
        <f t="shared" si="2891"/>
        <v>0</v>
      </c>
      <c r="AP504" s="18">
        <f t="shared" si="2891"/>
        <v>0</v>
      </c>
      <c r="AQ504" s="18">
        <f t="shared" si="2891"/>
        <v>0</v>
      </c>
      <c r="AR504" s="18">
        <f t="shared" si="2891"/>
        <v>0</v>
      </c>
      <c r="AS504" s="18">
        <f t="shared" si="2891"/>
        <v>0</v>
      </c>
      <c r="AT504" s="18">
        <f t="shared" si="2891"/>
        <v>0</v>
      </c>
      <c r="AU504" s="18">
        <f t="shared" si="2891"/>
        <v>0</v>
      </c>
      <c r="AV504" s="18">
        <f t="shared" si="2891"/>
        <v>0</v>
      </c>
      <c r="AW504" s="18">
        <f t="shared" si="2891"/>
        <v>0</v>
      </c>
      <c r="AX504" s="18">
        <f t="shared" si="2891"/>
        <v>0</v>
      </c>
      <c r="AY504" s="18">
        <f t="shared" si="2891"/>
        <v>0</v>
      </c>
      <c r="AZ504" s="18">
        <f t="shared" si="2891"/>
        <v>0</v>
      </c>
      <c r="BA504" s="18">
        <f t="shared" si="2891"/>
        <v>0</v>
      </c>
      <c r="BB504" s="18">
        <f t="shared" si="2891"/>
        <v>0</v>
      </c>
      <c r="BC504" s="18">
        <f t="shared" si="2891"/>
        <v>0</v>
      </c>
      <c r="BD504" s="18">
        <f t="shared" si="2891"/>
        <v>0</v>
      </c>
      <c r="BE504" s="18">
        <f t="shared" si="2891"/>
        <v>0</v>
      </c>
      <c r="BF504" s="18">
        <f t="shared" si="2891"/>
        <v>0</v>
      </c>
      <c r="BG504" s="18">
        <f t="shared" si="2891"/>
        <v>0</v>
      </c>
      <c r="BH504" s="18">
        <f t="shared" si="2891"/>
        <v>0</v>
      </c>
      <c r="BI504" s="18">
        <f t="shared" si="2891"/>
        <v>0</v>
      </c>
      <c r="BJ504" s="18">
        <f t="shared" si="2891"/>
        <v>0</v>
      </c>
      <c r="BK504" s="18">
        <f t="shared" si="2891"/>
        <v>133361.39000000001</v>
      </c>
      <c r="BL504" s="18">
        <f t="shared" si="2891"/>
        <v>419746.02987234999</v>
      </c>
      <c r="BM504" s="18">
        <f t="shared" si="2891"/>
        <v>-487952.68</v>
      </c>
      <c r="BN504" s="18">
        <f t="shared" si="2891"/>
        <v>140158.29999999999</v>
      </c>
      <c r="BO504" s="18">
        <f t="shared" si="2891"/>
        <v>83462.13</v>
      </c>
      <c r="BP504" s="18">
        <f t="shared" ref="BP504:DS504" si="2892">SUM(BP500:BP503)</f>
        <v>-644260.68987235008</v>
      </c>
      <c r="BQ504" s="18">
        <f t="shared" si="2892"/>
        <v>312200.09000000003</v>
      </c>
      <c r="BR504" s="18">
        <f t="shared" si="2892"/>
        <v>-240110.51</v>
      </c>
      <c r="BS504" s="18">
        <f t="shared" si="2892"/>
        <v>-314158.28999999998</v>
      </c>
      <c r="BT504" s="18">
        <f t="shared" si="2892"/>
        <v>124940.51</v>
      </c>
      <c r="BU504" s="18">
        <f t="shared" si="2892"/>
        <v>-164322.35</v>
      </c>
      <c r="BV504" s="18">
        <f t="shared" si="2892"/>
        <v>141099.68</v>
      </c>
      <c r="BW504" s="18">
        <f t="shared" si="2892"/>
        <v>264865.32</v>
      </c>
      <c r="BX504" s="18">
        <f t="shared" si="2892"/>
        <v>-186184.62</v>
      </c>
      <c r="BY504" s="18">
        <f t="shared" si="2892"/>
        <v>88860.42</v>
      </c>
      <c r="BZ504" s="18">
        <f t="shared" si="2892"/>
        <v>-216840.3</v>
      </c>
      <c r="CA504" s="18">
        <f t="shared" si="2892"/>
        <v>-33050.519999999997</v>
      </c>
      <c r="CB504" s="18">
        <f t="shared" si="2892"/>
        <v>282914.48</v>
      </c>
      <c r="CC504" s="18">
        <f t="shared" si="2892"/>
        <v>253077.64</v>
      </c>
      <c r="CD504" s="18">
        <f t="shared" si="2892"/>
        <v>-23431.09</v>
      </c>
      <c r="CE504" s="18">
        <f t="shared" si="2892"/>
        <v>-569435.22</v>
      </c>
      <c r="CF504" s="18">
        <f t="shared" si="2892"/>
        <v>572690.69999999995</v>
      </c>
      <c r="CG504" s="18">
        <f t="shared" si="2892"/>
        <v>16388.189999999999</v>
      </c>
      <c r="CH504" s="18">
        <f t="shared" si="2892"/>
        <v>360721.24</v>
      </c>
      <c r="CI504" s="18">
        <f t="shared" si="2892"/>
        <v>-54346.34</v>
      </c>
      <c r="CJ504" s="18">
        <f t="shared" ref="CJ504:CU504" si="2893">SUM(CJ500:CJ503)</f>
        <v>-349658.12</v>
      </c>
      <c r="CK504" s="18">
        <f t="shared" si="2893"/>
        <v>582291.98</v>
      </c>
      <c r="CL504" s="18">
        <f t="shared" si="2893"/>
        <v>185819.83</v>
      </c>
      <c r="CM504" s="18">
        <f t="shared" si="2893"/>
        <v>446375.53</v>
      </c>
      <c r="CN504" s="18">
        <f t="shared" si="2893"/>
        <v>505702.32999999996</v>
      </c>
      <c r="CO504" s="18">
        <f t="shared" si="2893"/>
        <v>635182.72</v>
      </c>
      <c r="CP504" s="18">
        <f t="shared" si="2893"/>
        <v>374695.91</v>
      </c>
      <c r="CQ504" s="18">
        <f t="shared" si="2893"/>
        <v>489156.72</v>
      </c>
      <c r="CR504" s="18">
        <f t="shared" si="2893"/>
        <v>362354.47</v>
      </c>
      <c r="CS504" s="18">
        <f t="shared" si="2893"/>
        <v>309587.90000000002</v>
      </c>
      <c r="CT504" s="18">
        <f t="shared" si="2893"/>
        <v>122521.68</v>
      </c>
      <c r="CU504" s="18">
        <f t="shared" si="2893"/>
        <v>253555.3</v>
      </c>
      <c r="CV504" s="18">
        <f t="shared" ref="CV504:DH504" si="2894">SUM(CV500:CV503)</f>
        <v>25101.79</v>
      </c>
      <c r="CW504" s="18">
        <f t="shared" si="2894"/>
        <v>697368.5</v>
      </c>
      <c r="CX504" s="18">
        <f t="shared" si="2894"/>
        <v>63034.49</v>
      </c>
      <c r="CY504" s="18">
        <f t="shared" si="2894"/>
        <v>98523.21</v>
      </c>
      <c r="CZ504" s="18">
        <f t="shared" si="2894"/>
        <v>-2014902.802477835</v>
      </c>
      <c r="DA504" s="18">
        <f t="shared" si="2894"/>
        <v>167953.64</v>
      </c>
      <c r="DB504" s="18">
        <f t="shared" si="2894"/>
        <v>1775.68</v>
      </c>
      <c r="DC504" s="18">
        <f t="shared" si="2894"/>
        <v>279094.96000000002</v>
      </c>
      <c r="DD504" s="18">
        <f t="shared" si="2894"/>
        <v>461318.11</v>
      </c>
      <c r="DE504" s="18">
        <f t="shared" si="2894"/>
        <v>512522.37</v>
      </c>
      <c r="DF504" s="18">
        <f t="shared" si="2894"/>
        <v>-260779.83</v>
      </c>
      <c r="DG504" s="18">
        <f t="shared" si="2894"/>
        <v>374934.59</v>
      </c>
      <c r="DH504" s="18">
        <f t="shared" si="2894"/>
        <v>-2641.6</v>
      </c>
      <c r="DI504" s="18">
        <f t="shared" si="2892"/>
        <v>370449.48</v>
      </c>
      <c r="DJ504" s="18">
        <f t="shared" si="2892"/>
        <v>-58271.78</v>
      </c>
      <c r="DK504" s="18">
        <f t="shared" si="2892"/>
        <v>-323070.21000000002</v>
      </c>
      <c r="DL504" s="18">
        <f t="shared" si="2892"/>
        <v>-4611143.7475221651</v>
      </c>
      <c r="DM504" s="18">
        <f t="shared" si="2892"/>
        <v>-248631.4</v>
      </c>
      <c r="DN504" s="18">
        <f t="shared" si="2892"/>
        <v>292939.40000000002</v>
      </c>
      <c r="DO504" s="18">
        <f t="shared" si="2892"/>
        <v>777056.84</v>
      </c>
      <c r="DP504" s="18">
        <f t="shared" si="2892"/>
        <v>-391223.93</v>
      </c>
      <c r="DQ504" s="18">
        <f t="shared" si="2892"/>
        <v>287379.48</v>
      </c>
      <c r="DR504" s="18">
        <f t="shared" si="2892"/>
        <v>-282666.78000000003</v>
      </c>
      <c r="DS504" s="18">
        <f t="shared" si="2892"/>
        <v>290787.11</v>
      </c>
      <c r="DT504" s="18">
        <f t="shared" ref="DT504:DW504" si="2895">SUM(DT500:DT503)</f>
        <v>206620.76</v>
      </c>
      <c r="DU504" s="18">
        <f t="shared" si="2895"/>
        <v>-165185.22</v>
      </c>
      <c r="DV504" s="18">
        <f t="shared" si="2895"/>
        <v>-20549.080000000002</v>
      </c>
      <c r="DW504" s="18">
        <f t="shared" si="2895"/>
        <v>-113161.76</v>
      </c>
      <c r="DX504" s="18">
        <f t="shared" ref="DX504:EG504" si="2896">SUM(DX500:DX503)</f>
        <v>-704587.57</v>
      </c>
      <c r="DY504" s="18">
        <f t="shared" si="2896"/>
        <v>-84717.31</v>
      </c>
      <c r="DZ504" s="18">
        <f t="shared" si="2896"/>
        <v>77534.77</v>
      </c>
      <c r="EA504" s="18">
        <f t="shared" si="2896"/>
        <v>-193122.63</v>
      </c>
      <c r="EB504" s="18">
        <f t="shared" si="2896"/>
        <v>76914.31</v>
      </c>
      <c r="EC504" s="18">
        <f t="shared" si="2896"/>
        <v>-207821.26</v>
      </c>
      <c r="ED504" s="18">
        <f t="shared" si="2896"/>
        <v>-112116.26</v>
      </c>
      <c r="EE504" s="18">
        <f t="shared" si="2896"/>
        <v>35312.720000000001</v>
      </c>
      <c r="EF504" s="18">
        <f t="shared" si="2896"/>
        <v>-298070.23</v>
      </c>
      <c r="EG504" s="18">
        <f t="shared" si="2896"/>
        <v>47383.34</v>
      </c>
      <c r="EH504" s="18">
        <f t="shared" ref="EH504:EI504" si="2897">SUM(EH500:EH503)</f>
        <v>0</v>
      </c>
      <c r="EI504" s="18">
        <f t="shared" si="2897"/>
        <v>0</v>
      </c>
    </row>
    <row r="505" spans="1:139" x14ac:dyDescent="0.2">
      <c r="B505" s="90" t="s">
        <v>153</v>
      </c>
      <c r="D505" s="94">
        <f t="shared" ref="D505:AI505" si="2898">D499+D504</f>
        <v>0</v>
      </c>
      <c r="E505" s="94">
        <f t="shared" si="2898"/>
        <v>0</v>
      </c>
      <c r="F505" s="94">
        <f t="shared" si="2898"/>
        <v>0</v>
      </c>
      <c r="G505" s="94">
        <f t="shared" si="2898"/>
        <v>0</v>
      </c>
      <c r="H505" s="94">
        <f t="shared" si="2898"/>
        <v>0</v>
      </c>
      <c r="I505" s="94">
        <f t="shared" si="2898"/>
        <v>0</v>
      </c>
      <c r="J505" s="94">
        <f t="shared" si="2898"/>
        <v>0</v>
      </c>
      <c r="K505" s="94">
        <f t="shared" si="2898"/>
        <v>0</v>
      </c>
      <c r="L505" s="94">
        <f t="shared" si="2898"/>
        <v>0</v>
      </c>
      <c r="M505" s="94">
        <f t="shared" si="2898"/>
        <v>0</v>
      </c>
      <c r="N505" s="94">
        <f t="shared" si="2898"/>
        <v>0</v>
      </c>
      <c r="O505" s="94">
        <f t="shared" si="2898"/>
        <v>0</v>
      </c>
      <c r="P505" s="94">
        <f t="shared" si="2898"/>
        <v>0</v>
      </c>
      <c r="Q505" s="94">
        <f t="shared" si="2898"/>
        <v>0</v>
      </c>
      <c r="R505" s="94">
        <f t="shared" si="2898"/>
        <v>0</v>
      </c>
      <c r="S505" s="94">
        <f t="shared" si="2898"/>
        <v>0</v>
      </c>
      <c r="T505" s="94">
        <f t="shared" si="2898"/>
        <v>0</v>
      </c>
      <c r="U505" s="94">
        <f t="shared" si="2898"/>
        <v>0</v>
      </c>
      <c r="V505" s="94">
        <f t="shared" si="2898"/>
        <v>0</v>
      </c>
      <c r="W505" s="94">
        <f t="shared" si="2898"/>
        <v>0</v>
      </c>
      <c r="X505" s="94">
        <f t="shared" si="2898"/>
        <v>0</v>
      </c>
      <c r="Y505" s="94">
        <f t="shared" si="2898"/>
        <v>0</v>
      </c>
      <c r="Z505" s="94">
        <f t="shared" si="2898"/>
        <v>0</v>
      </c>
      <c r="AA505" s="94">
        <f t="shared" si="2898"/>
        <v>0</v>
      </c>
      <c r="AB505" s="94">
        <f t="shared" si="2898"/>
        <v>0</v>
      </c>
      <c r="AC505" s="94">
        <f t="shared" si="2898"/>
        <v>0</v>
      </c>
      <c r="AD505" s="94">
        <f t="shared" si="2898"/>
        <v>0</v>
      </c>
      <c r="AE505" s="94">
        <f t="shared" si="2898"/>
        <v>0</v>
      </c>
      <c r="AF505" s="94">
        <f t="shared" si="2898"/>
        <v>0</v>
      </c>
      <c r="AG505" s="94">
        <f t="shared" si="2898"/>
        <v>0</v>
      </c>
      <c r="AH505" s="94">
        <f t="shared" si="2898"/>
        <v>0</v>
      </c>
      <c r="AI505" s="94">
        <f t="shared" si="2898"/>
        <v>0</v>
      </c>
      <c r="AJ505" s="94">
        <f t="shared" ref="AJ505:BO505" si="2899">AJ499+AJ504</f>
        <v>0</v>
      </c>
      <c r="AK505" s="94">
        <f t="shared" si="2899"/>
        <v>0</v>
      </c>
      <c r="AL505" s="94">
        <f t="shared" si="2899"/>
        <v>0</v>
      </c>
      <c r="AM505" s="94">
        <f t="shared" si="2899"/>
        <v>0</v>
      </c>
      <c r="AN505" s="94">
        <f t="shared" si="2899"/>
        <v>0</v>
      </c>
      <c r="AO505" s="94">
        <f t="shared" si="2899"/>
        <v>0</v>
      </c>
      <c r="AP505" s="94">
        <f t="shared" si="2899"/>
        <v>0</v>
      </c>
      <c r="AQ505" s="94">
        <f t="shared" si="2899"/>
        <v>0</v>
      </c>
      <c r="AR505" s="94">
        <f t="shared" si="2899"/>
        <v>0</v>
      </c>
      <c r="AS505" s="94">
        <f t="shared" si="2899"/>
        <v>0</v>
      </c>
      <c r="AT505" s="94">
        <f t="shared" si="2899"/>
        <v>0</v>
      </c>
      <c r="AU505" s="94">
        <f t="shared" si="2899"/>
        <v>0</v>
      </c>
      <c r="AV505" s="94">
        <f t="shared" si="2899"/>
        <v>0</v>
      </c>
      <c r="AW505" s="94">
        <f t="shared" si="2899"/>
        <v>0</v>
      </c>
      <c r="AX505" s="94">
        <f t="shared" si="2899"/>
        <v>0</v>
      </c>
      <c r="AY505" s="94">
        <f t="shared" si="2899"/>
        <v>0</v>
      </c>
      <c r="AZ505" s="94">
        <f t="shared" si="2899"/>
        <v>0</v>
      </c>
      <c r="BA505" s="94">
        <f t="shared" si="2899"/>
        <v>0</v>
      </c>
      <c r="BB505" s="94">
        <f t="shared" si="2899"/>
        <v>0</v>
      </c>
      <c r="BC505" s="94">
        <f t="shared" si="2899"/>
        <v>0</v>
      </c>
      <c r="BD505" s="94">
        <f t="shared" si="2899"/>
        <v>0</v>
      </c>
      <c r="BE505" s="94">
        <f t="shared" si="2899"/>
        <v>0</v>
      </c>
      <c r="BF505" s="94">
        <f t="shared" si="2899"/>
        <v>0</v>
      </c>
      <c r="BG505" s="94">
        <f t="shared" si="2899"/>
        <v>0</v>
      </c>
      <c r="BH505" s="94">
        <f t="shared" si="2899"/>
        <v>0</v>
      </c>
      <c r="BI505" s="94">
        <f t="shared" si="2899"/>
        <v>0</v>
      </c>
      <c r="BJ505" s="94">
        <f t="shared" si="2899"/>
        <v>0</v>
      </c>
      <c r="BK505" s="94">
        <f t="shared" si="2899"/>
        <v>133361.39000000001</v>
      </c>
      <c r="BL505" s="94">
        <f t="shared" si="2899"/>
        <v>553107.41987235006</v>
      </c>
      <c r="BM505" s="94">
        <f t="shared" si="2899"/>
        <v>65154.739872350066</v>
      </c>
      <c r="BN505" s="94">
        <f t="shared" si="2899"/>
        <v>205313.03987235005</v>
      </c>
      <c r="BO505" s="94">
        <f t="shared" si="2899"/>
        <v>288775.16987235006</v>
      </c>
      <c r="BP505" s="94">
        <f t="shared" ref="BP505:DS505" si="2900">BP499+BP504</f>
        <v>-355485.52</v>
      </c>
      <c r="BQ505" s="94">
        <f t="shared" si="2900"/>
        <v>-43285.429999999993</v>
      </c>
      <c r="BR505" s="94">
        <f t="shared" si="2900"/>
        <v>-283395.94</v>
      </c>
      <c r="BS505" s="94">
        <f t="shared" si="2900"/>
        <v>-597554.23</v>
      </c>
      <c r="BT505" s="94">
        <f t="shared" si="2900"/>
        <v>-472613.72</v>
      </c>
      <c r="BU505" s="94">
        <f t="shared" si="2900"/>
        <v>-636936.06999999995</v>
      </c>
      <c r="BV505" s="94">
        <f t="shared" si="2900"/>
        <v>-495836.38999999996</v>
      </c>
      <c r="BW505" s="94">
        <f t="shared" si="2900"/>
        <v>-230971.06999999995</v>
      </c>
      <c r="BX505" s="94">
        <f t="shared" si="2900"/>
        <v>-417155.68999999994</v>
      </c>
      <c r="BY505" s="94">
        <f t="shared" si="2900"/>
        <v>-328295.26999999996</v>
      </c>
      <c r="BZ505" s="94">
        <f t="shared" si="2900"/>
        <v>-545135.56999999995</v>
      </c>
      <c r="CA505" s="94">
        <f t="shared" si="2900"/>
        <v>-578186.09</v>
      </c>
      <c r="CB505" s="94">
        <f t="shared" si="2900"/>
        <v>-295271.61</v>
      </c>
      <c r="CC505" s="94">
        <f t="shared" si="2900"/>
        <v>-42193.969999999972</v>
      </c>
      <c r="CD505" s="94">
        <f t="shared" si="2900"/>
        <v>-65625.059999999969</v>
      </c>
      <c r="CE505" s="94">
        <f t="shared" si="2900"/>
        <v>-635060.27999999991</v>
      </c>
      <c r="CF505" s="94">
        <f t="shared" si="2900"/>
        <v>-62369.579999999958</v>
      </c>
      <c r="CG505" s="94">
        <f t="shared" si="2900"/>
        <v>-45981.389999999956</v>
      </c>
      <c r="CH505" s="94">
        <f t="shared" si="2900"/>
        <v>314739.85000000003</v>
      </c>
      <c r="CI505" s="94">
        <f t="shared" si="2900"/>
        <v>260393.51000000004</v>
      </c>
      <c r="CJ505" s="94">
        <f t="shared" ref="CJ505:CU505" si="2901">CJ499+CJ504</f>
        <v>-89264.609999999957</v>
      </c>
      <c r="CK505" s="94">
        <f t="shared" si="2901"/>
        <v>493027.37</v>
      </c>
      <c r="CL505" s="94">
        <f t="shared" si="2901"/>
        <v>678847.2</v>
      </c>
      <c r="CM505" s="94">
        <f t="shared" si="2901"/>
        <v>1125222.73</v>
      </c>
      <c r="CN505" s="94">
        <f t="shared" si="2901"/>
        <v>1630925.06</v>
      </c>
      <c r="CO505" s="94">
        <f t="shared" si="2901"/>
        <v>2266107.7800000003</v>
      </c>
      <c r="CP505" s="94">
        <f t="shared" si="2901"/>
        <v>2640803.6900000004</v>
      </c>
      <c r="CQ505" s="94">
        <f t="shared" si="2901"/>
        <v>3129960.41</v>
      </c>
      <c r="CR505" s="94">
        <f t="shared" si="2901"/>
        <v>3492314.88</v>
      </c>
      <c r="CS505" s="94">
        <f t="shared" si="2901"/>
        <v>3801902.78</v>
      </c>
      <c r="CT505" s="94">
        <f t="shared" si="2901"/>
        <v>3924424.46</v>
      </c>
      <c r="CU505" s="94">
        <f t="shared" si="2901"/>
        <v>4177979.76</v>
      </c>
      <c r="CV505" s="94">
        <f t="shared" ref="CV505:DH505" si="2902">CV499+CV504</f>
        <v>4203081.55</v>
      </c>
      <c r="CW505" s="94">
        <f t="shared" si="2902"/>
        <v>4900450.05</v>
      </c>
      <c r="CX505" s="94">
        <f t="shared" si="2902"/>
        <v>4963484.54</v>
      </c>
      <c r="CY505" s="94">
        <f t="shared" si="2902"/>
        <v>5062007.75</v>
      </c>
      <c r="CZ505" s="94">
        <f t="shared" si="2902"/>
        <v>3047104.9475221653</v>
      </c>
      <c r="DA505" s="94">
        <f t="shared" si="2902"/>
        <v>3215058.5875221654</v>
      </c>
      <c r="DB505" s="94">
        <f t="shared" si="2902"/>
        <v>3216834.2675221656</v>
      </c>
      <c r="DC505" s="94">
        <f t="shared" si="2902"/>
        <v>3495929.2275221655</v>
      </c>
      <c r="DD505" s="94">
        <f t="shared" si="2902"/>
        <v>3957247.3375221654</v>
      </c>
      <c r="DE505" s="94">
        <f t="shared" si="2902"/>
        <v>4469769.707522165</v>
      </c>
      <c r="DF505" s="94">
        <f t="shared" si="2902"/>
        <v>4208989.877522165</v>
      </c>
      <c r="DG505" s="94">
        <f t="shared" si="2902"/>
        <v>4583924.4675221648</v>
      </c>
      <c r="DH505" s="94">
        <f t="shared" si="2902"/>
        <v>4581282.8675221652</v>
      </c>
      <c r="DI505" s="94">
        <f t="shared" si="2900"/>
        <v>4951732.3475221656</v>
      </c>
      <c r="DJ505" s="94">
        <f t="shared" si="2900"/>
        <v>4893460.5675221654</v>
      </c>
      <c r="DK505" s="94">
        <f t="shared" si="2900"/>
        <v>4570390.3575221654</v>
      </c>
      <c r="DL505" s="94">
        <f t="shared" si="2900"/>
        <v>-40753.389999999665</v>
      </c>
      <c r="DM505" s="94">
        <f t="shared" si="2900"/>
        <v>-289384.78999999969</v>
      </c>
      <c r="DN505" s="94">
        <f t="shared" si="2900"/>
        <v>3554.6100000003353</v>
      </c>
      <c r="DO505" s="94">
        <f t="shared" si="2900"/>
        <v>780611.4500000003</v>
      </c>
      <c r="DP505" s="94">
        <f t="shared" si="2900"/>
        <v>389387.52000000031</v>
      </c>
      <c r="DQ505" s="94">
        <f t="shared" si="2900"/>
        <v>676767.00000000023</v>
      </c>
      <c r="DR505" s="94">
        <f t="shared" si="2900"/>
        <v>394100.2200000002</v>
      </c>
      <c r="DS505" s="94">
        <f t="shared" si="2900"/>
        <v>684887.33000000019</v>
      </c>
      <c r="DT505" s="94">
        <f t="shared" ref="DT505:DW505" si="2903">DT499+DT504</f>
        <v>891508.0900000002</v>
      </c>
      <c r="DU505" s="94">
        <f t="shared" si="2903"/>
        <v>726322.87000000023</v>
      </c>
      <c r="DV505" s="94">
        <f t="shared" si="2903"/>
        <v>705773.79000000027</v>
      </c>
      <c r="DW505" s="94">
        <f t="shared" si="2903"/>
        <v>592612.03000000026</v>
      </c>
      <c r="DX505" s="94">
        <f t="shared" ref="DX505:EG505" si="2904">DX499+DX504</f>
        <v>-111975.53999999969</v>
      </c>
      <c r="DY505" s="94">
        <f t="shared" si="2904"/>
        <v>-196692.84999999969</v>
      </c>
      <c r="DZ505" s="94">
        <f t="shared" si="2904"/>
        <v>-119158.07999999968</v>
      </c>
      <c r="EA505" s="94">
        <f t="shared" si="2904"/>
        <v>-312280.70999999967</v>
      </c>
      <c r="EB505" s="94">
        <f t="shared" si="2904"/>
        <v>-235366.39999999967</v>
      </c>
      <c r="EC505" s="94">
        <f t="shared" si="2904"/>
        <v>-443187.65999999968</v>
      </c>
      <c r="ED505" s="94">
        <f t="shared" si="2904"/>
        <v>-555303.91999999969</v>
      </c>
      <c r="EE505" s="94">
        <f t="shared" si="2904"/>
        <v>-519991.19999999972</v>
      </c>
      <c r="EF505" s="94">
        <f t="shared" si="2904"/>
        <v>-818061.4299999997</v>
      </c>
      <c r="EG505" s="94">
        <f t="shared" si="2904"/>
        <v>-770678.08999999973</v>
      </c>
      <c r="EH505" s="94">
        <f t="shared" ref="EH505:EI505" si="2905">EH499+EH504</f>
        <v>-770678.08999999973</v>
      </c>
      <c r="EI505" s="94">
        <f t="shared" si="2905"/>
        <v>-770678.08999999973</v>
      </c>
    </row>
    <row r="506" spans="1:139" x14ac:dyDescent="0.2">
      <c r="D506" s="91"/>
      <c r="E506" s="91"/>
      <c r="F506" s="91"/>
      <c r="G506" s="91"/>
      <c r="H506" s="91"/>
      <c r="I506" s="91"/>
      <c r="J506" s="91"/>
      <c r="K506" s="91"/>
      <c r="L506" s="91"/>
      <c r="M506" s="91"/>
      <c r="N506" s="91"/>
      <c r="O506" s="91"/>
      <c r="P506" s="91"/>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91"/>
      <c r="AN506" s="91"/>
      <c r="AO506" s="91"/>
      <c r="AP506" s="91"/>
      <c r="AQ506" s="91"/>
      <c r="AR506" s="91"/>
      <c r="AS506" s="91"/>
      <c r="AT506" s="91"/>
      <c r="AU506" s="91"/>
      <c r="AV506" s="91"/>
      <c r="AW506" s="91"/>
      <c r="AX506" s="91"/>
      <c r="AY506" s="91"/>
      <c r="AZ506" s="91"/>
      <c r="BA506" s="91"/>
      <c r="BB506" s="91"/>
      <c r="BC506" s="91"/>
      <c r="BD506" s="91"/>
      <c r="BE506" s="91"/>
      <c r="BF506" s="91"/>
      <c r="BG506" s="91"/>
      <c r="BH506" s="91"/>
      <c r="BI506" s="91"/>
      <c r="BJ506" s="91"/>
      <c r="BK506" s="91"/>
      <c r="BL506" s="91"/>
      <c r="BM506" s="91"/>
      <c r="BN506" s="91"/>
      <c r="BO506" s="91"/>
      <c r="BP506" s="91"/>
      <c r="BQ506" s="91"/>
      <c r="BR506" s="91"/>
      <c r="BS506" s="91"/>
      <c r="BT506" s="91"/>
      <c r="BU506" s="91"/>
      <c r="BV506" s="91"/>
      <c r="BW506" s="91"/>
      <c r="BX506" s="91"/>
      <c r="BY506" s="91"/>
      <c r="BZ506" s="91"/>
      <c r="CA506" s="91"/>
      <c r="CB506" s="91"/>
      <c r="CC506" s="91"/>
      <c r="CD506" s="91"/>
      <c r="CE506" s="91"/>
      <c r="CF506" s="91"/>
      <c r="CG506" s="91"/>
      <c r="CH506" s="91"/>
      <c r="CI506" s="91"/>
      <c r="CJ506" s="91"/>
      <c r="CK506" s="91"/>
      <c r="CL506" s="91"/>
      <c r="CM506" s="91"/>
      <c r="CN506" s="91"/>
      <c r="CO506" s="91"/>
      <c r="CP506" s="91"/>
      <c r="CQ506" s="91"/>
      <c r="CR506" s="91"/>
      <c r="CS506" s="91"/>
      <c r="CT506" s="91"/>
      <c r="CU506" s="91"/>
      <c r="CV506" s="91"/>
      <c r="CW506" s="91"/>
      <c r="CX506" s="91"/>
      <c r="CY506" s="91"/>
      <c r="CZ506" s="91"/>
      <c r="DA506" s="91"/>
      <c r="DB506" s="91"/>
      <c r="DC506" s="91"/>
      <c r="DD506" s="91"/>
      <c r="DE506" s="91"/>
      <c r="DF506" s="91"/>
      <c r="DG506" s="91"/>
      <c r="DH506" s="91"/>
      <c r="DI506" s="91"/>
      <c r="DJ506" s="91"/>
      <c r="DK506" s="91"/>
      <c r="DL506" s="91"/>
      <c r="DM506" s="91"/>
      <c r="DN506" s="91"/>
      <c r="DO506" s="91"/>
      <c r="DP506" s="91"/>
      <c r="DQ506" s="91"/>
      <c r="DR506" s="91"/>
      <c r="DS506" s="91"/>
      <c r="DT506" s="91"/>
      <c r="DU506" s="91"/>
      <c r="DV506" s="91"/>
      <c r="DW506" s="91"/>
      <c r="DX506" s="91"/>
      <c r="DY506" s="91"/>
      <c r="DZ506" s="91"/>
      <c r="EA506" s="91"/>
      <c r="EB506" s="91"/>
      <c r="EC506" s="91"/>
      <c r="ED506" s="91"/>
      <c r="EE506" s="91"/>
      <c r="EF506" s="91"/>
      <c r="EG506" s="91"/>
      <c r="EH506" s="91"/>
      <c r="EI506" s="91"/>
    </row>
    <row r="507" spans="1:139" ht="10.5" x14ac:dyDescent="0.25">
      <c r="A507" s="89" t="s">
        <v>167</v>
      </c>
      <c r="C507" s="91">
        <v>18237261</v>
      </c>
      <c r="D507" s="90"/>
      <c r="E507" s="90"/>
      <c r="F507" s="90"/>
      <c r="G507" s="90"/>
      <c r="H507" s="90"/>
      <c r="I507" s="90"/>
      <c r="J507" s="90"/>
      <c r="K507" s="90"/>
      <c r="L507" s="90"/>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c r="BB507" s="90"/>
      <c r="BC507" s="90"/>
      <c r="BD507" s="90"/>
      <c r="BE507" s="90"/>
      <c r="BF507" s="90"/>
      <c r="BG507" s="90"/>
      <c r="BH507" s="90"/>
      <c r="BI507" s="90"/>
      <c r="BJ507" s="90"/>
      <c r="BK507" s="90"/>
      <c r="BL507" s="90"/>
      <c r="BM507" s="90"/>
      <c r="BN507" s="90"/>
      <c r="BO507" s="90"/>
      <c r="BP507" s="90"/>
      <c r="BQ507" s="90"/>
      <c r="BR507" s="90"/>
      <c r="BS507" s="90"/>
      <c r="BT507" s="90"/>
      <c r="BU507" s="90"/>
      <c r="BV507" s="90"/>
      <c r="BW507" s="90"/>
      <c r="BX507" s="90"/>
      <c r="BY507" s="90"/>
      <c r="BZ507" s="90"/>
      <c r="CA507" s="90"/>
      <c r="CB507" s="90"/>
      <c r="CC507" s="90"/>
      <c r="CD507" s="90"/>
      <c r="CE507" s="90"/>
      <c r="CF507" s="90"/>
      <c r="CG507" s="90"/>
      <c r="DV507" s="92"/>
      <c r="DW507" s="92"/>
      <c r="DX507" s="92"/>
      <c r="DY507" s="92"/>
      <c r="DZ507" s="92"/>
      <c r="EA507" s="92"/>
      <c r="EB507" s="92"/>
      <c r="EC507" s="92"/>
      <c r="ED507" s="92"/>
      <c r="EE507" s="92"/>
      <c r="EF507" s="92"/>
      <c r="EG507" s="92"/>
      <c r="EH507" s="92"/>
      <c r="EI507" s="92"/>
    </row>
    <row r="508" spans="1:139" x14ac:dyDescent="0.2">
      <c r="B508" s="90" t="s">
        <v>149</v>
      </c>
      <c r="C508" s="91">
        <v>25400661</v>
      </c>
      <c r="D508" s="94">
        <f t="shared" ref="D508:AI508" si="2906">C515</f>
        <v>0</v>
      </c>
      <c r="E508" s="94">
        <f t="shared" si="2906"/>
        <v>0</v>
      </c>
      <c r="F508" s="94">
        <f t="shared" si="2906"/>
        <v>0</v>
      </c>
      <c r="G508" s="94">
        <f t="shared" si="2906"/>
        <v>0</v>
      </c>
      <c r="H508" s="94">
        <f t="shared" si="2906"/>
        <v>0</v>
      </c>
      <c r="I508" s="94">
        <f t="shared" si="2906"/>
        <v>0</v>
      </c>
      <c r="J508" s="94">
        <f t="shared" si="2906"/>
        <v>0</v>
      </c>
      <c r="K508" s="94">
        <f t="shared" si="2906"/>
        <v>0</v>
      </c>
      <c r="L508" s="94">
        <f t="shared" si="2906"/>
        <v>0</v>
      </c>
      <c r="M508" s="94">
        <f t="shared" si="2906"/>
        <v>0</v>
      </c>
      <c r="N508" s="94">
        <f t="shared" si="2906"/>
        <v>0</v>
      </c>
      <c r="O508" s="94">
        <f t="shared" si="2906"/>
        <v>0</v>
      </c>
      <c r="P508" s="94">
        <f t="shared" si="2906"/>
        <v>0</v>
      </c>
      <c r="Q508" s="94">
        <f t="shared" si="2906"/>
        <v>0</v>
      </c>
      <c r="R508" s="94">
        <f t="shared" si="2906"/>
        <v>0</v>
      </c>
      <c r="S508" s="94">
        <f t="shared" si="2906"/>
        <v>0</v>
      </c>
      <c r="T508" s="94">
        <f t="shared" si="2906"/>
        <v>0</v>
      </c>
      <c r="U508" s="94">
        <f t="shared" si="2906"/>
        <v>0</v>
      </c>
      <c r="V508" s="94">
        <f t="shared" si="2906"/>
        <v>0</v>
      </c>
      <c r="W508" s="94">
        <f t="shared" si="2906"/>
        <v>0</v>
      </c>
      <c r="X508" s="94">
        <f t="shared" si="2906"/>
        <v>0</v>
      </c>
      <c r="Y508" s="94">
        <f t="shared" si="2906"/>
        <v>0</v>
      </c>
      <c r="Z508" s="94">
        <f t="shared" si="2906"/>
        <v>0</v>
      </c>
      <c r="AA508" s="94">
        <f t="shared" si="2906"/>
        <v>0</v>
      </c>
      <c r="AB508" s="94">
        <f t="shared" si="2906"/>
        <v>0</v>
      </c>
      <c r="AC508" s="94">
        <f t="shared" si="2906"/>
        <v>0</v>
      </c>
      <c r="AD508" s="94">
        <f t="shared" si="2906"/>
        <v>0</v>
      </c>
      <c r="AE508" s="94">
        <f t="shared" si="2906"/>
        <v>0</v>
      </c>
      <c r="AF508" s="94">
        <f t="shared" si="2906"/>
        <v>0</v>
      </c>
      <c r="AG508" s="94">
        <f t="shared" si="2906"/>
        <v>0</v>
      </c>
      <c r="AH508" s="94">
        <f t="shared" si="2906"/>
        <v>0</v>
      </c>
      <c r="AI508" s="94">
        <f t="shared" si="2906"/>
        <v>0</v>
      </c>
      <c r="AJ508" s="94">
        <f t="shared" ref="AJ508:BO508" si="2907">AI515</f>
        <v>0</v>
      </c>
      <c r="AK508" s="94">
        <f t="shared" si="2907"/>
        <v>0</v>
      </c>
      <c r="AL508" s="94">
        <f t="shared" si="2907"/>
        <v>0</v>
      </c>
      <c r="AM508" s="94">
        <f t="shared" si="2907"/>
        <v>0</v>
      </c>
      <c r="AN508" s="94">
        <f t="shared" si="2907"/>
        <v>0</v>
      </c>
      <c r="AO508" s="94">
        <f t="shared" si="2907"/>
        <v>0</v>
      </c>
      <c r="AP508" s="94">
        <f t="shared" si="2907"/>
        <v>0</v>
      </c>
      <c r="AQ508" s="94">
        <f t="shared" si="2907"/>
        <v>0</v>
      </c>
      <c r="AR508" s="94">
        <f t="shared" si="2907"/>
        <v>0</v>
      </c>
      <c r="AS508" s="94">
        <f t="shared" si="2907"/>
        <v>0</v>
      </c>
      <c r="AT508" s="94">
        <f t="shared" si="2907"/>
        <v>0</v>
      </c>
      <c r="AU508" s="94">
        <f t="shared" si="2907"/>
        <v>0</v>
      </c>
      <c r="AV508" s="94">
        <f t="shared" si="2907"/>
        <v>0</v>
      </c>
      <c r="AW508" s="94">
        <f t="shared" si="2907"/>
        <v>0</v>
      </c>
      <c r="AX508" s="94">
        <f t="shared" si="2907"/>
        <v>0</v>
      </c>
      <c r="AY508" s="94">
        <f t="shared" si="2907"/>
        <v>0</v>
      </c>
      <c r="AZ508" s="94">
        <f t="shared" si="2907"/>
        <v>0</v>
      </c>
      <c r="BA508" s="94">
        <f t="shared" si="2907"/>
        <v>0</v>
      </c>
      <c r="BB508" s="94">
        <f t="shared" si="2907"/>
        <v>0</v>
      </c>
      <c r="BC508" s="94">
        <f t="shared" si="2907"/>
        <v>0</v>
      </c>
      <c r="BD508" s="94">
        <f t="shared" si="2907"/>
        <v>0</v>
      </c>
      <c r="BE508" s="94">
        <f t="shared" si="2907"/>
        <v>0</v>
      </c>
      <c r="BF508" s="94">
        <f t="shared" si="2907"/>
        <v>0</v>
      </c>
      <c r="BG508" s="94">
        <f t="shared" si="2907"/>
        <v>0</v>
      </c>
      <c r="BH508" s="94">
        <f t="shared" si="2907"/>
        <v>0</v>
      </c>
      <c r="BI508" s="94">
        <f t="shared" si="2907"/>
        <v>0</v>
      </c>
      <c r="BJ508" s="94">
        <f t="shared" si="2907"/>
        <v>0</v>
      </c>
      <c r="BK508" s="94">
        <f t="shared" si="2907"/>
        <v>0</v>
      </c>
      <c r="BL508" s="94">
        <f t="shared" si="2907"/>
        <v>-86393.95</v>
      </c>
      <c r="BM508" s="94">
        <f t="shared" si="2907"/>
        <v>-338743.21661795996</v>
      </c>
      <c r="BN508" s="94">
        <f t="shared" si="2907"/>
        <v>-200654.27661795996</v>
      </c>
      <c r="BO508" s="94">
        <f t="shared" si="2907"/>
        <v>-253486.12661795996</v>
      </c>
      <c r="BP508" s="94">
        <f t="shared" ref="BP508:DW508" si="2908">BO515</f>
        <v>-562922.13661795994</v>
      </c>
      <c r="BQ508" s="94">
        <f t="shared" si="2908"/>
        <v>-911783.41999999993</v>
      </c>
      <c r="BR508" s="94">
        <f t="shared" si="2908"/>
        <v>-783538.45</v>
      </c>
      <c r="BS508" s="94">
        <f t="shared" si="2908"/>
        <v>-720072.05999999994</v>
      </c>
      <c r="BT508" s="94">
        <f t="shared" si="2908"/>
        <v>-497478.35</v>
      </c>
      <c r="BU508" s="94">
        <f t="shared" si="2908"/>
        <v>-395577.1</v>
      </c>
      <c r="BV508" s="94">
        <f t="shared" si="2908"/>
        <v>-508806.27999999997</v>
      </c>
      <c r="BW508" s="94">
        <f t="shared" si="2908"/>
        <v>-427480.17999999993</v>
      </c>
      <c r="BX508" s="94">
        <f t="shared" si="2908"/>
        <v>-319648.24999999994</v>
      </c>
      <c r="BY508" s="94">
        <f t="shared" si="2908"/>
        <v>-426335.42999999993</v>
      </c>
      <c r="BZ508" s="94">
        <f t="shared" si="2908"/>
        <v>-517299.14999999991</v>
      </c>
      <c r="CA508" s="94">
        <f t="shared" si="2908"/>
        <v>-402222.35999999993</v>
      </c>
      <c r="CB508" s="94">
        <f t="shared" si="2908"/>
        <v>-333212.61999999994</v>
      </c>
      <c r="CC508" s="94">
        <f t="shared" si="2908"/>
        <v>391914.82</v>
      </c>
      <c r="CD508" s="94">
        <f t="shared" si="2908"/>
        <v>385620.83</v>
      </c>
      <c r="CE508" s="94">
        <f t="shared" si="2908"/>
        <v>513648.47000000003</v>
      </c>
      <c r="CF508" s="94">
        <f t="shared" si="2908"/>
        <v>853129.37000000011</v>
      </c>
      <c r="CG508" s="94">
        <f t="shared" si="2908"/>
        <v>683511.63000000012</v>
      </c>
      <c r="CH508" s="94">
        <f t="shared" si="2908"/>
        <v>830794.3600000001</v>
      </c>
      <c r="CI508" s="94">
        <f t="shared" si="2908"/>
        <v>1094580.82</v>
      </c>
      <c r="CJ508" s="94">
        <f t="shared" ref="CJ508" si="2909">CI515</f>
        <v>1054900.01</v>
      </c>
      <c r="CK508" s="94">
        <f t="shared" ref="CK508" si="2910">CJ515</f>
        <v>1526880.48</v>
      </c>
      <c r="CL508" s="94">
        <f t="shared" ref="CL508" si="2911">CK515</f>
        <v>1703539.98</v>
      </c>
      <c r="CM508" s="94">
        <f t="shared" ref="CM508" si="2912">CL515</f>
        <v>1688213.01</v>
      </c>
      <c r="CN508" s="94">
        <f t="shared" ref="CN508" si="2913">CM515</f>
        <v>2156900.44</v>
      </c>
      <c r="CO508" s="94">
        <f t="shared" ref="CO508" si="2914">CN515</f>
        <v>1560492.98</v>
      </c>
      <c r="CP508" s="94">
        <f t="shared" ref="CP508" si="2915">CO515</f>
        <v>1979359.4</v>
      </c>
      <c r="CQ508" s="94">
        <f t="shared" ref="CQ508" si="2916">CP515</f>
        <v>2112220.9899999998</v>
      </c>
      <c r="CR508" s="94">
        <f t="shared" ref="CR508" si="2917">CQ515</f>
        <v>2591469</v>
      </c>
      <c r="CS508" s="94">
        <f t="shared" ref="CS508" si="2918">CR515</f>
        <v>3007123.46</v>
      </c>
      <c r="CT508" s="94">
        <f t="shared" ref="CT508" si="2919">CS515</f>
        <v>3222486.45</v>
      </c>
      <c r="CU508" s="94">
        <f t="shared" ref="CU508" si="2920">CT515</f>
        <v>3280885.3600000003</v>
      </c>
      <c r="CV508" s="94">
        <f t="shared" ref="CV508" si="2921">CU515</f>
        <v>3561588.4200000004</v>
      </c>
      <c r="CW508" s="94">
        <f t="shared" ref="CW508" si="2922">CV515</f>
        <v>3761734.6300000004</v>
      </c>
      <c r="CX508" s="94">
        <f t="shared" ref="CX508" si="2923">CW515</f>
        <v>3893272.2700000005</v>
      </c>
      <c r="CY508" s="94">
        <f t="shared" ref="CY508" si="2924">CX515</f>
        <v>4031992.6000000006</v>
      </c>
      <c r="CZ508" s="94">
        <f t="shared" ref="CZ508" si="2925">CY515</f>
        <v>4338049.0000000009</v>
      </c>
      <c r="DA508" s="94">
        <f t="shared" ref="DA508" si="2926">CZ515</f>
        <v>2229393.8985962067</v>
      </c>
      <c r="DB508" s="94">
        <f t="shared" ref="DB508" si="2927">DA515</f>
        <v>2139413.6885962067</v>
      </c>
      <c r="DC508" s="94">
        <f t="shared" ref="DC508" si="2928">DB515</f>
        <v>2291918.7985962066</v>
      </c>
      <c r="DD508" s="94">
        <f t="shared" ref="DD508" si="2929">DC515</f>
        <v>2267220.4185962067</v>
      </c>
      <c r="DE508" s="94">
        <f t="shared" ref="DE508" si="2930">DD515</f>
        <v>2740357.6285962067</v>
      </c>
      <c r="DF508" s="94">
        <f t="shared" ref="DF508" si="2931">DE515</f>
        <v>2757256.0385962068</v>
      </c>
      <c r="DG508" s="94">
        <f t="shared" ref="DG508" si="2932">DF515</f>
        <v>2603804.4785962068</v>
      </c>
      <c r="DH508" s="94">
        <f t="shared" ref="DH508" si="2933">DG515</f>
        <v>2978593.8985962067</v>
      </c>
      <c r="DI508" s="94">
        <f t="shared" ref="DI508" si="2934">DH515</f>
        <v>2795055.6885962067</v>
      </c>
      <c r="DJ508" s="94">
        <f t="shared" si="2908"/>
        <v>2743484.4085962069</v>
      </c>
      <c r="DK508" s="94">
        <f t="shared" si="2908"/>
        <v>2840258.718596207</v>
      </c>
      <c r="DL508" s="94">
        <f t="shared" si="2908"/>
        <v>2430247.6285962071</v>
      </c>
      <c r="DM508" s="94">
        <f t="shared" si="2908"/>
        <v>-1069353.9099999997</v>
      </c>
      <c r="DN508" s="94">
        <f t="shared" si="2908"/>
        <v>-1099775.4399999997</v>
      </c>
      <c r="DO508" s="94">
        <f t="shared" si="2908"/>
        <v>-1095855.9099999997</v>
      </c>
      <c r="DP508" s="94">
        <f t="shared" si="2908"/>
        <v>-1329144.0199999996</v>
      </c>
      <c r="DQ508" s="94">
        <f t="shared" si="2908"/>
        <v>-963751.13999999955</v>
      </c>
      <c r="DR508" s="94">
        <f t="shared" si="2908"/>
        <v>-980816.79999999958</v>
      </c>
      <c r="DS508" s="94">
        <f t="shared" si="2908"/>
        <v>-1455778.8599999996</v>
      </c>
      <c r="DT508" s="94">
        <f t="shared" si="2908"/>
        <v>-1112062.6099999996</v>
      </c>
      <c r="DU508" s="94">
        <f t="shared" si="2908"/>
        <v>-1027157.7899999997</v>
      </c>
      <c r="DV508" s="94">
        <f t="shared" si="2908"/>
        <v>-1494126.5799999996</v>
      </c>
      <c r="DW508" s="94">
        <f t="shared" si="2908"/>
        <v>-1786292.6399999997</v>
      </c>
      <c r="DX508" s="94">
        <f t="shared" ref="DX508" si="2935">DW515</f>
        <v>-1887444.3499999996</v>
      </c>
      <c r="DY508" s="94">
        <f t="shared" ref="DY508" si="2936">DX515</f>
        <v>-312871.41999999946</v>
      </c>
      <c r="DZ508" s="94">
        <f t="shared" ref="DZ508" si="2937">DY515</f>
        <v>-650218.00999999954</v>
      </c>
      <c r="EA508" s="94">
        <f t="shared" ref="EA508" si="2938">DZ515</f>
        <v>-604032.91999999958</v>
      </c>
      <c r="EB508" s="94">
        <f t="shared" ref="EB508" si="2939">EA515</f>
        <v>-844724.49999999953</v>
      </c>
      <c r="EC508" s="94">
        <f t="shared" ref="EC508" si="2940">EB515</f>
        <v>-1032020.3599999995</v>
      </c>
      <c r="ED508" s="94">
        <f t="shared" ref="ED508" si="2941">EC515</f>
        <v>-998475.89999999956</v>
      </c>
      <c r="EE508" s="94">
        <f t="shared" ref="EE508" si="2942">ED515</f>
        <v>-1207770.3199999996</v>
      </c>
      <c r="EF508" s="94">
        <f t="shared" ref="EF508" si="2943">EE515</f>
        <v>-1445550.1899999995</v>
      </c>
      <c r="EG508" s="94">
        <f t="shared" ref="EG508" si="2944">EF515</f>
        <v>-1904723.7499999995</v>
      </c>
      <c r="EH508" s="94">
        <f t="shared" ref="EH508" si="2945">EG515</f>
        <v>-1679798.5199999996</v>
      </c>
      <c r="EI508" s="94">
        <f t="shared" ref="EI508" si="2946">EH515</f>
        <v>-1679798.5199999996</v>
      </c>
    </row>
    <row r="509" spans="1:139" x14ac:dyDescent="0.2">
      <c r="B509" s="90" t="s">
        <v>150</v>
      </c>
      <c r="C509" s="90"/>
      <c r="D509" s="22">
        <v>0</v>
      </c>
      <c r="E509" s="22">
        <v>0</v>
      </c>
      <c r="F509" s="22">
        <v>0</v>
      </c>
      <c r="G509" s="22">
        <v>0</v>
      </c>
      <c r="H509" s="22">
        <v>0</v>
      </c>
      <c r="I509" s="22">
        <v>0</v>
      </c>
      <c r="J509" s="22">
        <v>0</v>
      </c>
      <c r="K509" s="22">
        <v>0</v>
      </c>
      <c r="L509" s="22">
        <v>0</v>
      </c>
      <c r="M509" s="22">
        <v>0</v>
      </c>
      <c r="N509" s="22">
        <v>0</v>
      </c>
      <c r="O509" s="22">
        <v>0</v>
      </c>
      <c r="P509" s="22">
        <v>0</v>
      </c>
      <c r="Q509" s="22">
        <v>0</v>
      </c>
      <c r="R509" s="22">
        <v>0</v>
      </c>
      <c r="S509" s="22">
        <v>0</v>
      </c>
      <c r="T509" s="22">
        <v>0</v>
      </c>
      <c r="U509" s="22">
        <v>0</v>
      </c>
      <c r="V509" s="22">
        <v>0</v>
      </c>
      <c r="W509" s="22">
        <v>0</v>
      </c>
      <c r="X509" s="22">
        <v>0</v>
      </c>
      <c r="Y509" s="22">
        <v>0</v>
      </c>
      <c r="Z509" s="22">
        <v>0</v>
      </c>
      <c r="AA509" s="22">
        <v>0</v>
      </c>
      <c r="AB509" s="22">
        <v>0</v>
      </c>
      <c r="AC509" s="22">
        <v>0</v>
      </c>
      <c r="AD509" s="22">
        <v>0</v>
      </c>
      <c r="AE509" s="22">
        <v>0</v>
      </c>
      <c r="AF509" s="22">
        <v>0</v>
      </c>
      <c r="AG509" s="22">
        <v>0</v>
      </c>
      <c r="AH509" s="22">
        <v>0</v>
      </c>
      <c r="AI509" s="22">
        <v>0</v>
      </c>
      <c r="AJ509" s="22">
        <v>0</v>
      </c>
      <c r="AK509" s="22">
        <v>0</v>
      </c>
      <c r="AL509" s="22">
        <v>0</v>
      </c>
      <c r="AM509" s="22">
        <v>0</v>
      </c>
      <c r="AN509" s="22">
        <v>0</v>
      </c>
      <c r="AO509" s="22">
        <v>0</v>
      </c>
      <c r="AP509" s="22">
        <v>0</v>
      </c>
      <c r="AQ509" s="22">
        <v>0</v>
      </c>
      <c r="AR509" s="22">
        <v>0</v>
      </c>
      <c r="AS509" s="22">
        <v>0</v>
      </c>
      <c r="AT509" s="22">
        <v>0</v>
      </c>
      <c r="AU509" s="22">
        <v>0</v>
      </c>
      <c r="AV509" s="22">
        <v>0</v>
      </c>
      <c r="AW509" s="22">
        <v>0</v>
      </c>
      <c r="AX509" s="22">
        <v>0</v>
      </c>
      <c r="AY509" s="22">
        <v>0</v>
      </c>
      <c r="AZ509" s="22">
        <v>0</v>
      </c>
      <c r="BA509" s="22">
        <v>0</v>
      </c>
      <c r="BB509" s="22">
        <v>0</v>
      </c>
      <c r="BC509" s="22">
        <v>0</v>
      </c>
      <c r="BD509" s="22">
        <v>0</v>
      </c>
      <c r="BE509" s="22">
        <v>0</v>
      </c>
      <c r="BF509" s="22">
        <v>0</v>
      </c>
      <c r="BG509" s="22">
        <v>0</v>
      </c>
      <c r="BH509" s="22">
        <v>0</v>
      </c>
      <c r="BI509" s="22">
        <v>0</v>
      </c>
      <c r="BJ509" s="22">
        <v>0</v>
      </c>
      <c r="BK509" s="22">
        <v>0</v>
      </c>
      <c r="BL509" s="22">
        <v>0</v>
      </c>
      <c r="BM509" s="22">
        <v>0</v>
      </c>
      <c r="BN509" s="22">
        <v>0</v>
      </c>
      <c r="BO509" s="22">
        <v>0</v>
      </c>
      <c r="BP509" s="22">
        <v>71095.116617959997</v>
      </c>
      <c r="BQ509" s="22">
        <v>0</v>
      </c>
      <c r="BR509" s="22">
        <v>0</v>
      </c>
      <c r="BS509" s="22">
        <v>0</v>
      </c>
      <c r="BT509" s="22">
        <v>0</v>
      </c>
      <c r="BU509" s="22">
        <v>0</v>
      </c>
      <c r="BV509" s="22">
        <v>0</v>
      </c>
      <c r="BW509" s="22">
        <v>0</v>
      </c>
      <c r="BX509" s="22">
        <v>0</v>
      </c>
      <c r="BY509" s="22">
        <v>0</v>
      </c>
      <c r="BZ509" s="22">
        <v>0</v>
      </c>
      <c r="CA509" s="22">
        <v>0</v>
      </c>
      <c r="CB509" s="22">
        <v>319648.24999999994</v>
      </c>
      <c r="CC509" s="22">
        <v>0</v>
      </c>
      <c r="CD509" s="22">
        <v>0</v>
      </c>
      <c r="CE509" s="22">
        <v>0</v>
      </c>
      <c r="CF509" s="22">
        <v>0</v>
      </c>
      <c r="CG509" s="22">
        <v>0</v>
      </c>
      <c r="CH509" s="22">
        <v>0</v>
      </c>
      <c r="CI509" s="22">
        <v>0</v>
      </c>
      <c r="CJ509" s="22">
        <v>0</v>
      </c>
      <c r="CK509" s="22">
        <v>0</v>
      </c>
      <c r="CL509" s="22">
        <v>0</v>
      </c>
      <c r="CM509" s="22">
        <v>0</v>
      </c>
      <c r="CN509" s="22">
        <v>-1054900.01</v>
      </c>
      <c r="CO509" s="22">
        <v>0</v>
      </c>
      <c r="CP509" s="22">
        <v>0</v>
      </c>
      <c r="CQ509" s="22">
        <v>0</v>
      </c>
      <c r="CR509" s="22">
        <v>0</v>
      </c>
      <c r="CS509" s="22">
        <v>0</v>
      </c>
      <c r="CT509" s="22">
        <v>0</v>
      </c>
      <c r="CU509" s="22">
        <v>0</v>
      </c>
      <c r="CV509" s="22">
        <v>0</v>
      </c>
      <c r="CW509" s="22">
        <v>0</v>
      </c>
      <c r="CX509" s="22">
        <v>0</v>
      </c>
      <c r="CY509" s="22">
        <v>0</v>
      </c>
      <c r="CZ509" s="22">
        <v>-2315453.0896930126</v>
      </c>
      <c r="DA509" s="22">
        <v>0</v>
      </c>
      <c r="DB509" s="22">
        <v>0</v>
      </c>
      <c r="DC509" s="22">
        <v>0</v>
      </c>
      <c r="DD509" s="22">
        <v>0</v>
      </c>
      <c r="DE509" s="22">
        <v>0</v>
      </c>
      <c r="DF509" s="22">
        <v>0</v>
      </c>
      <c r="DG509" s="22">
        <v>0</v>
      </c>
      <c r="DH509" s="22">
        <v>0</v>
      </c>
      <c r="DI509" s="22">
        <v>0</v>
      </c>
      <c r="DJ509" s="22">
        <v>0</v>
      </c>
      <c r="DK509" s="22">
        <v>0</v>
      </c>
      <c r="DL509" s="22">
        <v>-2978593.8985962067</v>
      </c>
      <c r="DM509" s="22">
        <v>0</v>
      </c>
      <c r="DN509" s="22">
        <v>0</v>
      </c>
      <c r="DO509" s="22">
        <v>0</v>
      </c>
      <c r="DP509" s="22">
        <v>0</v>
      </c>
      <c r="DQ509" s="22">
        <v>0</v>
      </c>
      <c r="DR509" s="22">
        <v>0</v>
      </c>
      <c r="DS509" s="22">
        <v>0</v>
      </c>
      <c r="DT509" s="22">
        <v>0</v>
      </c>
      <c r="DU509" s="22">
        <v>0</v>
      </c>
      <c r="DV509" s="22">
        <v>0</v>
      </c>
      <c r="DW509" s="22">
        <v>0</v>
      </c>
      <c r="DX509" s="315">
        <v>1112062.6100000001</v>
      </c>
      <c r="DY509" s="22">
        <v>0</v>
      </c>
      <c r="DZ509" s="22">
        <v>0</v>
      </c>
      <c r="EA509" s="22">
        <v>0</v>
      </c>
      <c r="EB509" s="22">
        <v>0</v>
      </c>
      <c r="EC509" s="22">
        <v>0</v>
      </c>
      <c r="ED509" s="22">
        <v>0</v>
      </c>
      <c r="EE509" s="22">
        <v>0</v>
      </c>
      <c r="EF509" s="22">
        <v>0</v>
      </c>
      <c r="EG509" s="22">
        <v>0</v>
      </c>
      <c r="EH509" s="22">
        <v>0</v>
      </c>
      <c r="EI509" s="22">
        <v>0</v>
      </c>
    </row>
    <row r="510" spans="1:139" x14ac:dyDescent="0.2">
      <c r="B510" s="90" t="s">
        <v>179</v>
      </c>
      <c r="C510" s="90"/>
      <c r="D510" s="22">
        <v>0</v>
      </c>
      <c r="E510" s="22">
        <v>0</v>
      </c>
      <c r="F510" s="22">
        <v>0</v>
      </c>
      <c r="G510" s="22">
        <v>0</v>
      </c>
      <c r="H510" s="22">
        <v>0</v>
      </c>
      <c r="I510" s="22">
        <v>0</v>
      </c>
      <c r="J510" s="22">
        <v>0</v>
      </c>
      <c r="K510" s="22">
        <v>0</v>
      </c>
      <c r="L510" s="22">
        <v>0</v>
      </c>
      <c r="M510" s="22">
        <v>0</v>
      </c>
      <c r="N510" s="22">
        <v>0</v>
      </c>
      <c r="O510" s="22">
        <v>0</v>
      </c>
      <c r="P510" s="22">
        <v>0</v>
      </c>
      <c r="Q510" s="22">
        <v>0</v>
      </c>
      <c r="R510" s="22">
        <v>0</v>
      </c>
      <c r="S510" s="22">
        <v>0</v>
      </c>
      <c r="T510" s="22">
        <v>0</v>
      </c>
      <c r="U510" s="22">
        <v>0</v>
      </c>
      <c r="V510" s="22">
        <v>0</v>
      </c>
      <c r="W510" s="22">
        <v>0</v>
      </c>
      <c r="X510" s="22">
        <v>0</v>
      </c>
      <c r="Y510" s="22">
        <v>0</v>
      </c>
      <c r="Z510" s="22">
        <v>0</v>
      </c>
      <c r="AA510" s="22">
        <v>0</v>
      </c>
      <c r="AB510" s="22">
        <v>0</v>
      </c>
      <c r="AC510" s="22">
        <v>0</v>
      </c>
      <c r="AD510" s="22">
        <v>0</v>
      </c>
      <c r="AE510" s="22">
        <v>0</v>
      </c>
      <c r="AF510" s="22">
        <v>0</v>
      </c>
      <c r="AG510" s="22">
        <v>0</v>
      </c>
      <c r="AH510" s="22">
        <v>0</v>
      </c>
      <c r="AI510" s="22">
        <v>0</v>
      </c>
      <c r="AJ510" s="22">
        <v>0</v>
      </c>
      <c r="AK510" s="22">
        <v>0</v>
      </c>
      <c r="AL510" s="22">
        <v>0</v>
      </c>
      <c r="AM510" s="22">
        <v>0</v>
      </c>
      <c r="AN510" s="22">
        <v>0</v>
      </c>
      <c r="AO510" s="22">
        <v>0</v>
      </c>
      <c r="AP510" s="22">
        <v>0</v>
      </c>
      <c r="AQ510" s="22">
        <v>0</v>
      </c>
      <c r="AR510" s="22">
        <v>0</v>
      </c>
      <c r="AS510" s="22">
        <v>0</v>
      </c>
      <c r="AT510" s="22">
        <v>0</v>
      </c>
      <c r="AU510" s="22">
        <v>0</v>
      </c>
      <c r="AV510" s="22">
        <v>0</v>
      </c>
      <c r="AW510" s="22">
        <v>0</v>
      </c>
      <c r="AX510" s="22">
        <v>0</v>
      </c>
      <c r="AY510" s="22">
        <v>0</v>
      </c>
      <c r="AZ510" s="22">
        <v>0</v>
      </c>
      <c r="BA510" s="22">
        <v>0</v>
      </c>
      <c r="BB510" s="22">
        <v>0</v>
      </c>
      <c r="BC510" s="22">
        <v>0</v>
      </c>
      <c r="BD510" s="22">
        <v>0</v>
      </c>
      <c r="BE510" s="22">
        <v>0</v>
      </c>
      <c r="BF510" s="22">
        <v>0</v>
      </c>
      <c r="BG510" s="22">
        <v>0</v>
      </c>
      <c r="BH510" s="22">
        <v>0</v>
      </c>
      <c r="BI510" s="22">
        <v>0</v>
      </c>
      <c r="BJ510" s="22">
        <v>0</v>
      </c>
      <c r="BK510" s="22">
        <v>0</v>
      </c>
      <c r="BL510" s="22">
        <v>15298.833382039998</v>
      </c>
      <c r="BM510" s="22">
        <v>0</v>
      </c>
      <c r="BN510" s="22">
        <v>0</v>
      </c>
      <c r="BO510" s="22">
        <v>0</v>
      </c>
      <c r="BP510" s="22">
        <v>0</v>
      </c>
      <c r="BQ510" s="22">
        <v>0</v>
      </c>
      <c r="BR510" s="22">
        <v>0</v>
      </c>
      <c r="BS510" s="22">
        <v>0</v>
      </c>
      <c r="BT510" s="22">
        <v>0</v>
      </c>
      <c r="BU510" s="22">
        <v>0</v>
      </c>
      <c r="BV510" s="22">
        <v>0</v>
      </c>
      <c r="BW510" s="22">
        <v>0</v>
      </c>
      <c r="BX510" s="22">
        <v>0</v>
      </c>
      <c r="BY510" s="22">
        <v>0</v>
      </c>
      <c r="BZ510" s="22">
        <v>0</v>
      </c>
      <c r="CA510" s="22">
        <v>0</v>
      </c>
      <c r="CB510" s="22">
        <v>0</v>
      </c>
      <c r="CC510" s="22">
        <v>0</v>
      </c>
      <c r="CD510" s="22">
        <v>0</v>
      </c>
      <c r="CE510" s="22">
        <v>0</v>
      </c>
      <c r="CF510" s="22">
        <v>0</v>
      </c>
      <c r="CG510" s="22">
        <v>0</v>
      </c>
      <c r="CH510" s="22">
        <v>0</v>
      </c>
      <c r="CI510" s="22">
        <v>0</v>
      </c>
      <c r="CJ510" s="22">
        <v>0</v>
      </c>
      <c r="CK510" s="22">
        <v>0</v>
      </c>
      <c r="CL510" s="22">
        <v>0</v>
      </c>
      <c r="CM510" s="22">
        <v>0</v>
      </c>
      <c r="CN510" s="22">
        <v>0</v>
      </c>
      <c r="CO510" s="22">
        <v>0</v>
      </c>
      <c r="CP510" s="22">
        <v>0</v>
      </c>
      <c r="CQ510" s="22">
        <v>0</v>
      </c>
      <c r="CR510" s="22">
        <v>0</v>
      </c>
      <c r="CS510" s="22">
        <v>0</v>
      </c>
      <c r="CT510" s="22">
        <v>0</v>
      </c>
      <c r="CU510" s="22">
        <v>0</v>
      </c>
      <c r="CV510" s="22">
        <v>0</v>
      </c>
      <c r="CW510" s="22">
        <v>0</v>
      </c>
      <c r="CX510" s="22">
        <v>0</v>
      </c>
      <c r="CY510" s="22">
        <v>0</v>
      </c>
      <c r="CZ510" s="22">
        <v>0</v>
      </c>
      <c r="DA510" s="22">
        <v>0</v>
      </c>
      <c r="DB510" s="22">
        <v>0</v>
      </c>
      <c r="DC510" s="22">
        <v>0</v>
      </c>
      <c r="DD510" s="22">
        <v>0</v>
      </c>
      <c r="DE510" s="22">
        <v>0</v>
      </c>
      <c r="DF510" s="22">
        <v>0</v>
      </c>
      <c r="DG510" s="22">
        <v>0</v>
      </c>
      <c r="DH510" s="22">
        <v>0</v>
      </c>
      <c r="DI510" s="22">
        <v>0</v>
      </c>
      <c r="DJ510" s="22">
        <v>0</v>
      </c>
      <c r="DK510" s="22">
        <v>0</v>
      </c>
      <c r="DL510" s="22">
        <v>0</v>
      </c>
      <c r="DM510" s="22">
        <v>0</v>
      </c>
      <c r="DN510" s="22">
        <v>0</v>
      </c>
      <c r="DO510" s="22">
        <v>0</v>
      </c>
      <c r="DP510" s="22">
        <v>0</v>
      </c>
      <c r="DQ510" s="22">
        <v>0</v>
      </c>
      <c r="DR510" s="22">
        <v>0</v>
      </c>
      <c r="DS510" s="22">
        <v>0</v>
      </c>
      <c r="DT510" s="22">
        <v>0</v>
      </c>
      <c r="DU510" s="22">
        <v>0</v>
      </c>
      <c r="DV510" s="22">
        <v>0</v>
      </c>
      <c r="DW510" s="22">
        <v>0</v>
      </c>
      <c r="DX510" s="22">
        <v>0</v>
      </c>
      <c r="DY510" s="22">
        <v>0</v>
      </c>
      <c r="DZ510" s="22">
        <v>0</v>
      </c>
      <c r="EA510" s="22">
        <v>0</v>
      </c>
      <c r="EB510" s="22">
        <v>0</v>
      </c>
      <c r="EC510" s="22">
        <v>0</v>
      </c>
      <c r="ED510" s="22">
        <v>0</v>
      </c>
      <c r="EE510" s="22">
        <v>0</v>
      </c>
      <c r="EF510" s="22">
        <v>0</v>
      </c>
      <c r="EG510" s="22">
        <v>0</v>
      </c>
      <c r="EH510" s="22">
        <v>0</v>
      </c>
      <c r="EI510" s="22">
        <v>0</v>
      </c>
    </row>
    <row r="511" spans="1:139" x14ac:dyDescent="0.2">
      <c r="B511" s="92" t="s">
        <v>234</v>
      </c>
      <c r="C511" s="90"/>
      <c r="D511" s="22">
        <v>0</v>
      </c>
      <c r="E511" s="22">
        <v>0</v>
      </c>
      <c r="F511" s="22">
        <v>0</v>
      </c>
      <c r="G511" s="22">
        <v>0</v>
      </c>
      <c r="H511" s="22">
        <v>0</v>
      </c>
      <c r="I511" s="22">
        <v>0</v>
      </c>
      <c r="J511" s="22">
        <v>0</v>
      </c>
      <c r="K511" s="22">
        <v>0</v>
      </c>
      <c r="L511" s="22">
        <v>0</v>
      </c>
      <c r="M511" s="22">
        <v>0</v>
      </c>
      <c r="N511" s="22">
        <v>0</v>
      </c>
      <c r="O511" s="22">
        <v>0</v>
      </c>
      <c r="P511" s="22">
        <v>0</v>
      </c>
      <c r="Q511" s="22">
        <v>0</v>
      </c>
      <c r="R511" s="22">
        <v>0</v>
      </c>
      <c r="S511" s="22">
        <v>0</v>
      </c>
      <c r="T511" s="22">
        <v>0</v>
      </c>
      <c r="U511" s="22">
        <v>0</v>
      </c>
      <c r="V511" s="22">
        <v>0</v>
      </c>
      <c r="W511" s="22">
        <v>0</v>
      </c>
      <c r="X511" s="22">
        <v>0</v>
      </c>
      <c r="Y511" s="22">
        <v>0</v>
      </c>
      <c r="Z511" s="22">
        <v>0</v>
      </c>
      <c r="AA511" s="22">
        <v>0</v>
      </c>
      <c r="AB511" s="22">
        <v>0</v>
      </c>
      <c r="AC511" s="22">
        <v>0</v>
      </c>
      <c r="AD511" s="22">
        <v>0</v>
      </c>
      <c r="AE511" s="22">
        <v>0</v>
      </c>
      <c r="AF511" s="22">
        <v>0</v>
      </c>
      <c r="AG511" s="22">
        <v>0</v>
      </c>
      <c r="AH511" s="22">
        <v>0</v>
      </c>
      <c r="AI511" s="22">
        <v>0</v>
      </c>
      <c r="AJ511" s="22">
        <v>0</v>
      </c>
      <c r="AK511" s="22">
        <v>0</v>
      </c>
      <c r="AL511" s="22">
        <v>0</v>
      </c>
      <c r="AM511" s="22">
        <v>0</v>
      </c>
      <c r="AN511" s="22">
        <v>0</v>
      </c>
      <c r="AO511" s="22">
        <v>0</v>
      </c>
      <c r="AP511" s="22">
        <v>0</v>
      </c>
      <c r="AQ511" s="22">
        <v>0</v>
      </c>
      <c r="AR511" s="22">
        <v>0</v>
      </c>
      <c r="AS511" s="22">
        <v>0</v>
      </c>
      <c r="AT511" s="22">
        <v>0</v>
      </c>
      <c r="AU511" s="22">
        <v>0</v>
      </c>
      <c r="AV511" s="22">
        <v>0</v>
      </c>
      <c r="AW511" s="22">
        <v>0</v>
      </c>
      <c r="AX511" s="22">
        <v>0</v>
      </c>
      <c r="AY511" s="22">
        <v>0</v>
      </c>
      <c r="AZ511" s="22">
        <v>0</v>
      </c>
      <c r="BA511" s="22">
        <v>0</v>
      </c>
      <c r="BB511" s="22">
        <v>0</v>
      </c>
      <c r="BC511" s="22">
        <v>0</v>
      </c>
      <c r="BD511" s="22">
        <v>0</v>
      </c>
      <c r="BE511" s="22">
        <v>0</v>
      </c>
      <c r="BF511" s="22">
        <v>0</v>
      </c>
      <c r="BG511" s="22">
        <v>0</v>
      </c>
      <c r="BH511" s="22">
        <v>0</v>
      </c>
      <c r="BI511" s="22">
        <v>0</v>
      </c>
      <c r="BJ511" s="22">
        <v>0</v>
      </c>
      <c r="BK511" s="22">
        <v>0</v>
      </c>
      <c r="BL511" s="22">
        <v>0</v>
      </c>
      <c r="BM511" s="22">
        <v>0</v>
      </c>
      <c r="BN511" s="22">
        <v>0</v>
      </c>
      <c r="BO511" s="22">
        <v>0</v>
      </c>
      <c r="BP511" s="22">
        <v>0</v>
      </c>
      <c r="BQ511" s="22">
        <v>0</v>
      </c>
      <c r="BR511" s="22">
        <v>0</v>
      </c>
      <c r="BS511" s="22">
        <v>0</v>
      </c>
      <c r="BT511" s="22">
        <v>0</v>
      </c>
      <c r="BU511" s="22">
        <v>0</v>
      </c>
      <c r="BV511" s="22">
        <v>0</v>
      </c>
      <c r="BW511" s="22">
        <v>0</v>
      </c>
      <c r="BX511" s="22">
        <v>0</v>
      </c>
      <c r="BY511" s="22">
        <v>0</v>
      </c>
      <c r="BZ511" s="22">
        <v>0</v>
      </c>
      <c r="CA511" s="22">
        <v>0</v>
      </c>
      <c r="CB511" s="22">
        <v>0</v>
      </c>
      <c r="CC511" s="22">
        <v>0</v>
      </c>
      <c r="CD511" s="22">
        <v>0</v>
      </c>
      <c r="CE511" s="22">
        <v>0</v>
      </c>
      <c r="CF511" s="22">
        <v>0</v>
      </c>
      <c r="CG511" s="22">
        <v>0</v>
      </c>
      <c r="CH511" s="22">
        <v>0</v>
      </c>
      <c r="CI511" s="22">
        <v>0</v>
      </c>
      <c r="CJ511" s="22">
        <v>0</v>
      </c>
      <c r="CK511" s="22">
        <v>0</v>
      </c>
      <c r="CL511" s="22">
        <v>0</v>
      </c>
      <c r="CM511" s="22">
        <v>0</v>
      </c>
      <c r="CN511" s="22">
        <v>0</v>
      </c>
      <c r="CO511" s="22">
        <v>0</v>
      </c>
      <c r="CP511" s="22">
        <v>0</v>
      </c>
      <c r="CQ511" s="22">
        <v>0</v>
      </c>
      <c r="CR511" s="22">
        <v>0</v>
      </c>
      <c r="CS511" s="22">
        <v>0</v>
      </c>
      <c r="CT511" s="22">
        <v>0</v>
      </c>
      <c r="CU511" s="22">
        <v>0</v>
      </c>
      <c r="CV511" s="22">
        <v>0</v>
      </c>
      <c r="CW511" s="22">
        <v>0</v>
      </c>
      <c r="CX511" s="22">
        <v>0</v>
      </c>
      <c r="CY511" s="22">
        <v>0</v>
      </c>
      <c r="CZ511" s="22">
        <v>35209.858289218588</v>
      </c>
      <c r="DA511" s="22">
        <v>0</v>
      </c>
      <c r="DB511" s="22">
        <v>0</v>
      </c>
      <c r="DC511" s="22">
        <v>0</v>
      </c>
      <c r="DD511" s="22">
        <v>0</v>
      </c>
      <c r="DE511" s="22">
        <v>0</v>
      </c>
      <c r="DF511" s="22">
        <v>0</v>
      </c>
      <c r="DG511" s="22">
        <v>0</v>
      </c>
      <c r="DH511" s="22">
        <v>0</v>
      </c>
      <c r="DI511" s="22">
        <v>0</v>
      </c>
      <c r="DJ511" s="22">
        <v>0</v>
      </c>
      <c r="DK511" s="22">
        <v>0</v>
      </c>
      <c r="DL511" s="22">
        <v>0</v>
      </c>
      <c r="DM511" s="22">
        <v>0</v>
      </c>
      <c r="DN511" s="22">
        <v>0</v>
      </c>
      <c r="DO511" s="22">
        <v>0</v>
      </c>
      <c r="DP511" s="22">
        <v>0</v>
      </c>
      <c r="DQ511" s="22">
        <v>0</v>
      </c>
      <c r="DR511" s="22">
        <v>0</v>
      </c>
      <c r="DS511" s="22">
        <v>0</v>
      </c>
      <c r="DT511" s="22">
        <v>0</v>
      </c>
      <c r="DU511" s="22">
        <v>0</v>
      </c>
      <c r="DV511" s="22">
        <v>0</v>
      </c>
      <c r="DW511" s="22">
        <v>0</v>
      </c>
      <c r="DX511" s="22">
        <v>0</v>
      </c>
      <c r="DY511" s="22">
        <v>0</v>
      </c>
      <c r="DZ511" s="22">
        <v>0</v>
      </c>
      <c r="EA511" s="22">
        <v>0</v>
      </c>
      <c r="EB511" s="22">
        <v>0</v>
      </c>
      <c r="EC511" s="22">
        <v>0</v>
      </c>
      <c r="ED511" s="22">
        <v>0</v>
      </c>
      <c r="EE511" s="22">
        <v>0</v>
      </c>
      <c r="EF511" s="22">
        <v>0</v>
      </c>
      <c r="EG511" s="22">
        <v>0</v>
      </c>
      <c r="EH511" s="22">
        <v>0</v>
      </c>
      <c r="EI511" s="22">
        <v>0</v>
      </c>
    </row>
    <row r="512" spans="1:139" x14ac:dyDescent="0.2">
      <c r="A512" s="92"/>
      <c r="B512" s="92" t="s">
        <v>290</v>
      </c>
      <c r="C512" s="101"/>
      <c r="D512" s="22">
        <v>0</v>
      </c>
      <c r="E512" s="22">
        <v>0</v>
      </c>
      <c r="F512" s="22">
        <v>0</v>
      </c>
      <c r="G512" s="22">
        <v>0</v>
      </c>
      <c r="H512" s="22">
        <v>0</v>
      </c>
      <c r="I512" s="22">
        <v>0</v>
      </c>
      <c r="J512" s="22">
        <v>0</v>
      </c>
      <c r="K512" s="22">
        <v>0</v>
      </c>
      <c r="L512" s="22">
        <v>0</v>
      </c>
      <c r="M512" s="22">
        <v>0</v>
      </c>
      <c r="N512" s="22">
        <v>0</v>
      </c>
      <c r="O512" s="22">
        <v>0</v>
      </c>
      <c r="P512" s="22">
        <v>0</v>
      </c>
      <c r="Q512" s="22">
        <v>0</v>
      </c>
      <c r="R512" s="22">
        <v>0</v>
      </c>
      <c r="S512" s="22">
        <v>0</v>
      </c>
      <c r="T512" s="22">
        <v>0</v>
      </c>
      <c r="U512" s="22">
        <v>0</v>
      </c>
      <c r="V512" s="22">
        <v>0</v>
      </c>
      <c r="W512" s="22">
        <v>0</v>
      </c>
      <c r="X512" s="22">
        <v>0</v>
      </c>
      <c r="Y512" s="22">
        <v>0</v>
      </c>
      <c r="Z512" s="22">
        <v>0</v>
      </c>
      <c r="AA512" s="22">
        <v>0</v>
      </c>
      <c r="AB512" s="22">
        <v>0</v>
      </c>
      <c r="AC512" s="22">
        <v>0</v>
      </c>
      <c r="AD512" s="22">
        <v>0</v>
      </c>
      <c r="AE512" s="22">
        <v>0</v>
      </c>
      <c r="AF512" s="22">
        <v>0</v>
      </c>
      <c r="AG512" s="22">
        <v>0</v>
      </c>
      <c r="AH512" s="22">
        <v>0</v>
      </c>
      <c r="AI512" s="22">
        <v>0</v>
      </c>
      <c r="AJ512" s="22">
        <v>0</v>
      </c>
      <c r="AK512" s="22">
        <v>0</v>
      </c>
      <c r="AL512" s="22">
        <v>0</v>
      </c>
      <c r="AM512" s="22">
        <v>0</v>
      </c>
      <c r="AN512" s="22">
        <v>0</v>
      </c>
      <c r="AO512" s="22">
        <v>0</v>
      </c>
      <c r="AP512" s="22">
        <v>0</v>
      </c>
      <c r="AQ512" s="22">
        <v>0</v>
      </c>
      <c r="AR512" s="22">
        <v>0</v>
      </c>
      <c r="AS512" s="22">
        <v>0</v>
      </c>
      <c r="AT512" s="22">
        <v>0</v>
      </c>
      <c r="AU512" s="22">
        <v>0</v>
      </c>
      <c r="AV512" s="22">
        <v>0</v>
      </c>
      <c r="AW512" s="22">
        <v>0</v>
      </c>
      <c r="AX512" s="22">
        <v>0</v>
      </c>
      <c r="AY512" s="22">
        <v>0</v>
      </c>
      <c r="AZ512" s="22">
        <v>0</v>
      </c>
      <c r="BA512" s="22">
        <v>0</v>
      </c>
      <c r="BB512" s="22">
        <v>0</v>
      </c>
      <c r="BC512" s="22">
        <v>0</v>
      </c>
      <c r="BD512" s="22">
        <v>0</v>
      </c>
      <c r="BE512" s="22">
        <v>0</v>
      </c>
      <c r="BF512" s="22">
        <v>0</v>
      </c>
      <c r="BG512" s="22">
        <v>0</v>
      </c>
      <c r="BH512" s="22">
        <v>0</v>
      </c>
      <c r="BI512" s="22">
        <v>0</v>
      </c>
      <c r="BJ512" s="22">
        <v>0</v>
      </c>
      <c r="BK512" s="22">
        <v>0</v>
      </c>
      <c r="BL512" s="22">
        <v>0</v>
      </c>
      <c r="BM512" s="22">
        <v>0</v>
      </c>
      <c r="BN512" s="22">
        <v>0</v>
      </c>
      <c r="BO512" s="22">
        <v>0</v>
      </c>
      <c r="BP512" s="22">
        <v>0</v>
      </c>
      <c r="BQ512" s="22">
        <v>0</v>
      </c>
      <c r="BR512" s="22">
        <v>0</v>
      </c>
      <c r="BS512" s="22">
        <v>0</v>
      </c>
      <c r="BT512" s="22">
        <v>0</v>
      </c>
      <c r="BU512" s="22">
        <v>0</v>
      </c>
      <c r="BV512" s="22">
        <v>0</v>
      </c>
      <c r="BW512" s="22">
        <v>0</v>
      </c>
      <c r="BX512" s="22">
        <v>0</v>
      </c>
      <c r="BY512" s="22">
        <v>0</v>
      </c>
      <c r="BZ512" s="22">
        <v>0</v>
      </c>
      <c r="CA512" s="22">
        <v>0</v>
      </c>
      <c r="CB512" s="22">
        <v>0</v>
      </c>
      <c r="CC512" s="22">
        <v>0</v>
      </c>
      <c r="CD512" s="22">
        <v>0</v>
      </c>
      <c r="CE512" s="22">
        <v>0</v>
      </c>
      <c r="CF512" s="22">
        <v>0</v>
      </c>
      <c r="CG512" s="22">
        <v>0</v>
      </c>
      <c r="CH512" s="22">
        <v>0</v>
      </c>
      <c r="CI512" s="22">
        <v>0</v>
      </c>
      <c r="CJ512" s="22">
        <v>0</v>
      </c>
      <c r="CK512" s="22">
        <v>0</v>
      </c>
      <c r="CL512" s="22">
        <v>0</v>
      </c>
      <c r="CM512" s="22">
        <v>0.01</v>
      </c>
      <c r="CN512" s="22">
        <v>0</v>
      </c>
      <c r="CO512" s="22">
        <v>0</v>
      </c>
      <c r="CP512" s="22">
        <v>0</v>
      </c>
      <c r="CQ512" s="22">
        <v>0</v>
      </c>
      <c r="CR512" s="22">
        <v>0</v>
      </c>
      <c r="CS512" s="22">
        <v>0</v>
      </c>
      <c r="CT512" s="22">
        <v>0</v>
      </c>
      <c r="CU512" s="22">
        <v>0</v>
      </c>
      <c r="CV512" s="22">
        <v>0</v>
      </c>
      <c r="CW512" s="22">
        <v>0</v>
      </c>
      <c r="CX512" s="22">
        <v>0</v>
      </c>
      <c r="CY512" s="22">
        <v>0</v>
      </c>
      <c r="CZ512" s="22">
        <v>0</v>
      </c>
      <c r="DA512" s="22">
        <v>0</v>
      </c>
      <c r="DB512" s="22">
        <v>0</v>
      </c>
      <c r="DC512" s="22">
        <v>0</v>
      </c>
      <c r="DD512" s="22">
        <v>0</v>
      </c>
      <c r="DE512" s="22">
        <v>0</v>
      </c>
      <c r="DF512" s="22">
        <v>0</v>
      </c>
      <c r="DG512" s="22">
        <v>0</v>
      </c>
      <c r="DH512" s="22">
        <v>0</v>
      </c>
      <c r="DI512" s="22">
        <v>0</v>
      </c>
      <c r="DJ512" s="22">
        <v>0</v>
      </c>
      <c r="DK512" s="22">
        <v>0</v>
      </c>
      <c r="DL512" s="22">
        <v>0</v>
      </c>
      <c r="DM512" s="22">
        <v>0</v>
      </c>
      <c r="DN512" s="22">
        <v>0</v>
      </c>
      <c r="DO512" s="22">
        <v>0</v>
      </c>
      <c r="DP512" s="22">
        <v>0</v>
      </c>
      <c r="DQ512" s="22">
        <v>0</v>
      </c>
      <c r="DR512" s="22">
        <v>0</v>
      </c>
      <c r="DS512" s="22">
        <v>0</v>
      </c>
      <c r="DT512" s="22">
        <v>0</v>
      </c>
      <c r="DU512" s="22">
        <v>0</v>
      </c>
      <c r="DV512" s="22">
        <v>0</v>
      </c>
      <c r="DW512" s="22">
        <v>0</v>
      </c>
      <c r="DX512" s="22">
        <v>0</v>
      </c>
      <c r="DY512" s="22">
        <v>0</v>
      </c>
      <c r="DZ512" s="22">
        <v>0</v>
      </c>
      <c r="EA512" s="22">
        <v>0</v>
      </c>
      <c r="EB512" s="22">
        <v>0</v>
      </c>
      <c r="EC512" s="22">
        <v>0</v>
      </c>
      <c r="ED512" s="22">
        <v>0</v>
      </c>
      <c r="EE512" s="22">
        <v>0</v>
      </c>
      <c r="EF512" s="22">
        <v>0</v>
      </c>
      <c r="EG512" s="22">
        <v>0</v>
      </c>
      <c r="EH512" s="22">
        <v>0</v>
      </c>
      <c r="EI512" s="22">
        <v>0</v>
      </c>
    </row>
    <row r="513" spans="1:139" x14ac:dyDescent="0.2">
      <c r="B513" s="90" t="s">
        <v>162</v>
      </c>
      <c r="D513" s="22">
        <v>0</v>
      </c>
      <c r="E513" s="22">
        <v>0</v>
      </c>
      <c r="F513" s="22">
        <v>0</v>
      </c>
      <c r="G513" s="22">
        <v>0</v>
      </c>
      <c r="H513" s="22">
        <v>0</v>
      </c>
      <c r="I513" s="22">
        <v>0</v>
      </c>
      <c r="J513" s="22">
        <v>0</v>
      </c>
      <c r="K513" s="22">
        <v>0</v>
      </c>
      <c r="L513" s="22">
        <v>0</v>
      </c>
      <c r="M513" s="22">
        <v>0</v>
      </c>
      <c r="N513" s="22">
        <v>0</v>
      </c>
      <c r="O513" s="22">
        <v>0</v>
      </c>
      <c r="P513" s="22">
        <v>0</v>
      </c>
      <c r="Q513" s="22">
        <v>0</v>
      </c>
      <c r="R513" s="22">
        <v>0</v>
      </c>
      <c r="S513" s="22">
        <v>0</v>
      </c>
      <c r="T513" s="22">
        <v>0</v>
      </c>
      <c r="U513" s="22">
        <v>0</v>
      </c>
      <c r="V513" s="22">
        <v>0</v>
      </c>
      <c r="W513" s="22">
        <v>0</v>
      </c>
      <c r="X513" s="22">
        <v>0</v>
      </c>
      <c r="Y513" s="22">
        <v>0</v>
      </c>
      <c r="Z513" s="22">
        <v>0</v>
      </c>
      <c r="AA513" s="22">
        <v>0</v>
      </c>
      <c r="AB513" s="22">
        <v>0</v>
      </c>
      <c r="AC513" s="22">
        <v>0</v>
      </c>
      <c r="AD513" s="22">
        <v>0</v>
      </c>
      <c r="AE513" s="22">
        <v>0</v>
      </c>
      <c r="AF513" s="22">
        <v>0</v>
      </c>
      <c r="AG513" s="22">
        <v>0</v>
      </c>
      <c r="AH513" s="22">
        <v>0</v>
      </c>
      <c r="AI513" s="22">
        <v>0</v>
      </c>
      <c r="AJ513" s="22">
        <v>0</v>
      </c>
      <c r="AK513" s="22">
        <v>0</v>
      </c>
      <c r="AL513" s="22">
        <v>0</v>
      </c>
      <c r="AM513" s="22">
        <v>0</v>
      </c>
      <c r="AN513" s="22">
        <v>0</v>
      </c>
      <c r="AO513" s="22">
        <v>0</v>
      </c>
      <c r="AP513" s="22">
        <v>0</v>
      </c>
      <c r="AQ513" s="22">
        <v>0</v>
      </c>
      <c r="AR513" s="22">
        <v>0</v>
      </c>
      <c r="AS513" s="22">
        <v>0</v>
      </c>
      <c r="AT513" s="22">
        <v>0</v>
      </c>
      <c r="AU513" s="22">
        <v>0</v>
      </c>
      <c r="AV513" s="22">
        <v>0</v>
      </c>
      <c r="AW513" s="22">
        <v>0</v>
      </c>
      <c r="AX513" s="22">
        <v>0</v>
      </c>
      <c r="AY513" s="22">
        <v>0</v>
      </c>
      <c r="AZ513" s="22">
        <v>0</v>
      </c>
      <c r="BA513" s="22">
        <v>0</v>
      </c>
      <c r="BB513" s="22">
        <v>0</v>
      </c>
      <c r="BC513" s="22">
        <v>0</v>
      </c>
      <c r="BD513" s="22">
        <v>0</v>
      </c>
      <c r="BE513" s="22">
        <v>0</v>
      </c>
      <c r="BF513" s="22">
        <v>0</v>
      </c>
      <c r="BG513" s="22">
        <v>0</v>
      </c>
      <c r="BH513" s="22">
        <v>0</v>
      </c>
      <c r="BI513" s="22">
        <v>0</v>
      </c>
      <c r="BJ513" s="22">
        <v>0</v>
      </c>
      <c r="BK513" s="22">
        <v>-86393.95</v>
      </c>
      <c r="BL513" s="22">
        <v>-267648.09999999998</v>
      </c>
      <c r="BM513" s="22">
        <v>138088.94</v>
      </c>
      <c r="BN513" s="22">
        <v>-52831.85</v>
      </c>
      <c r="BO513" s="22">
        <v>-309436.01</v>
      </c>
      <c r="BP513" s="22">
        <v>-419956.4</v>
      </c>
      <c r="BQ513" s="22">
        <v>128244.97</v>
      </c>
      <c r="BR513" s="22">
        <v>63466.39</v>
      </c>
      <c r="BS513" s="22">
        <v>222593.71</v>
      </c>
      <c r="BT513" s="22">
        <v>101901.25</v>
      </c>
      <c r="BU513" s="22">
        <v>-113229.18</v>
      </c>
      <c r="BV513" s="22">
        <v>81326.100000000006</v>
      </c>
      <c r="BW513" s="22">
        <v>107831.93</v>
      </c>
      <c r="BX513" s="22">
        <v>-106687.18</v>
      </c>
      <c r="BY513" s="22">
        <v>-90963.72</v>
      </c>
      <c r="BZ513" s="22">
        <v>115076.79</v>
      </c>
      <c r="CA513" s="22">
        <v>69009.740000000005</v>
      </c>
      <c r="CB513" s="22">
        <v>405479.19</v>
      </c>
      <c r="CC513" s="22">
        <v>-6293.99</v>
      </c>
      <c r="CD513" s="22">
        <v>128027.64</v>
      </c>
      <c r="CE513" s="22">
        <v>339480.9</v>
      </c>
      <c r="CF513" s="22">
        <v>-169617.74</v>
      </c>
      <c r="CG513" s="22">
        <v>147282.73000000001</v>
      </c>
      <c r="CH513" s="22">
        <v>263786.46000000002</v>
      </c>
      <c r="CI513" s="22">
        <v>-39680.81</v>
      </c>
      <c r="CJ513" s="22">
        <v>471980.47</v>
      </c>
      <c r="CK513" s="22">
        <v>176659.5</v>
      </c>
      <c r="CL513" s="22">
        <v>-15326.97</v>
      </c>
      <c r="CM513" s="22">
        <v>468687.42</v>
      </c>
      <c r="CN513" s="22">
        <v>458492.55</v>
      </c>
      <c r="CO513" s="22">
        <v>418866.42</v>
      </c>
      <c r="CP513" s="22">
        <v>132861.59</v>
      </c>
      <c r="CQ513" s="22">
        <v>479248.01</v>
      </c>
      <c r="CR513" s="22">
        <v>415654.46</v>
      </c>
      <c r="CS513" s="22">
        <v>215362.99</v>
      </c>
      <c r="CT513" s="22">
        <v>58398.91</v>
      </c>
      <c r="CU513" s="22">
        <v>280703.06</v>
      </c>
      <c r="CV513" s="22">
        <v>200146.21</v>
      </c>
      <c r="CW513" s="22">
        <v>131537.64000000001</v>
      </c>
      <c r="CX513" s="22">
        <v>138720.32999999999</v>
      </c>
      <c r="CY513" s="22">
        <v>306056.40000000002</v>
      </c>
      <c r="CZ513" s="22">
        <v>171588.13</v>
      </c>
      <c r="DA513" s="22">
        <v>-89980.21</v>
      </c>
      <c r="DB513" s="22">
        <v>152505.10999999999</v>
      </c>
      <c r="DC513" s="22">
        <v>-24698.38</v>
      </c>
      <c r="DD513" s="22">
        <v>473137.21</v>
      </c>
      <c r="DE513" s="22">
        <v>16898.41</v>
      </c>
      <c r="DF513" s="22">
        <v>-153451.56</v>
      </c>
      <c r="DG513" s="22">
        <v>374789.42</v>
      </c>
      <c r="DH513" s="22">
        <v>-183538.21</v>
      </c>
      <c r="DI513" s="22">
        <v>-51571.28</v>
      </c>
      <c r="DJ513" s="22">
        <v>96774.31</v>
      </c>
      <c r="DK513" s="22">
        <v>-410011.09</v>
      </c>
      <c r="DL513" s="22">
        <v>-521007.64</v>
      </c>
      <c r="DM513" s="22">
        <v>-30421.53</v>
      </c>
      <c r="DN513" s="22">
        <v>3919.53</v>
      </c>
      <c r="DO513" s="22">
        <v>-233288.11</v>
      </c>
      <c r="DP513" s="22">
        <v>365392.88</v>
      </c>
      <c r="DQ513" s="22">
        <v>-17065.66</v>
      </c>
      <c r="DR513" s="22">
        <v>-474962.06</v>
      </c>
      <c r="DS513" s="22">
        <v>343716.25</v>
      </c>
      <c r="DT513" s="315">
        <f>'FPC Sch 10&amp;31'!C42+'FPC Sch 10&amp;31'!D42</f>
        <v>84904.819999999978</v>
      </c>
      <c r="DU513" s="315">
        <f>'FPC Sch 10&amp;31'!E42</f>
        <v>-466968.79</v>
      </c>
      <c r="DV513" s="315">
        <f>'FPC Sch 10&amp;31'!F42</f>
        <v>-292166.06</v>
      </c>
      <c r="DW513" s="315">
        <f>'FPC Sch 10&amp;31'!G42</f>
        <v>-101151.71</v>
      </c>
      <c r="DX513" s="315">
        <f>'FPC Sch 10&amp;31'!H42</f>
        <v>462510.32</v>
      </c>
      <c r="DY513" s="315">
        <f>'FPC Sch 10&amp;31'!I42</f>
        <v>-337346.59</v>
      </c>
      <c r="DZ513" s="315">
        <f>'FPC Sch 10&amp;31'!J42</f>
        <v>46185.09</v>
      </c>
      <c r="EA513" s="315">
        <f>'FPC Sch 10&amp;31'!K42</f>
        <v>-240691.58</v>
      </c>
      <c r="EB513" s="315">
        <f>'FPC Sch 10&amp;31'!L42</f>
        <v>-187295.86</v>
      </c>
      <c r="EC513" s="315">
        <f>'FPC Sch 10&amp;31'!M42</f>
        <v>33544.46</v>
      </c>
      <c r="ED513" s="315">
        <f>'FPC Sch 10&amp;31'!N42</f>
        <v>-209294.42</v>
      </c>
      <c r="EE513" s="315">
        <f>'FPC Sch 10&amp;31'!O42</f>
        <v>-237779.87</v>
      </c>
      <c r="EF513" s="315">
        <f>'FPC Sch 10&amp;31'!P42</f>
        <v>-459173.56</v>
      </c>
      <c r="EG513" s="315">
        <f>'FPC Sch 10&amp;31'!Q42</f>
        <v>224925.23</v>
      </c>
    </row>
    <row r="514" spans="1:139" x14ac:dyDescent="0.2">
      <c r="B514" s="90" t="s">
        <v>152</v>
      </c>
      <c r="D514" s="18">
        <f t="shared" ref="D514:AI514" si="2947">SUM(D509:D513)</f>
        <v>0</v>
      </c>
      <c r="E514" s="18">
        <f t="shared" si="2947"/>
        <v>0</v>
      </c>
      <c r="F514" s="18">
        <f t="shared" si="2947"/>
        <v>0</v>
      </c>
      <c r="G514" s="18">
        <f t="shared" si="2947"/>
        <v>0</v>
      </c>
      <c r="H514" s="18">
        <f t="shared" si="2947"/>
        <v>0</v>
      </c>
      <c r="I514" s="18">
        <f t="shared" si="2947"/>
        <v>0</v>
      </c>
      <c r="J514" s="18">
        <f t="shared" si="2947"/>
        <v>0</v>
      </c>
      <c r="K514" s="18">
        <f t="shared" si="2947"/>
        <v>0</v>
      </c>
      <c r="L514" s="18">
        <f t="shared" si="2947"/>
        <v>0</v>
      </c>
      <c r="M514" s="18">
        <f t="shared" si="2947"/>
        <v>0</v>
      </c>
      <c r="N514" s="18">
        <f t="shared" si="2947"/>
        <v>0</v>
      </c>
      <c r="O514" s="18">
        <f t="shared" si="2947"/>
        <v>0</v>
      </c>
      <c r="P514" s="18">
        <f t="shared" si="2947"/>
        <v>0</v>
      </c>
      <c r="Q514" s="18">
        <f t="shared" si="2947"/>
        <v>0</v>
      </c>
      <c r="R514" s="18">
        <f t="shared" si="2947"/>
        <v>0</v>
      </c>
      <c r="S514" s="18">
        <f t="shared" si="2947"/>
        <v>0</v>
      </c>
      <c r="T514" s="18">
        <f t="shared" si="2947"/>
        <v>0</v>
      </c>
      <c r="U514" s="18">
        <f t="shared" si="2947"/>
        <v>0</v>
      </c>
      <c r="V514" s="18">
        <f t="shared" si="2947"/>
        <v>0</v>
      </c>
      <c r="W514" s="18">
        <f t="shared" si="2947"/>
        <v>0</v>
      </c>
      <c r="X514" s="18">
        <f t="shared" si="2947"/>
        <v>0</v>
      </c>
      <c r="Y514" s="18">
        <f t="shared" si="2947"/>
        <v>0</v>
      </c>
      <c r="Z514" s="18">
        <f t="shared" si="2947"/>
        <v>0</v>
      </c>
      <c r="AA514" s="18">
        <f t="shared" si="2947"/>
        <v>0</v>
      </c>
      <c r="AB514" s="18">
        <f t="shared" si="2947"/>
        <v>0</v>
      </c>
      <c r="AC514" s="18">
        <f t="shared" si="2947"/>
        <v>0</v>
      </c>
      <c r="AD514" s="18">
        <f t="shared" si="2947"/>
        <v>0</v>
      </c>
      <c r="AE514" s="18">
        <f t="shared" si="2947"/>
        <v>0</v>
      </c>
      <c r="AF514" s="18">
        <f t="shared" si="2947"/>
        <v>0</v>
      </c>
      <c r="AG514" s="18">
        <f t="shared" si="2947"/>
        <v>0</v>
      </c>
      <c r="AH514" s="18">
        <f t="shared" si="2947"/>
        <v>0</v>
      </c>
      <c r="AI514" s="18">
        <f t="shared" si="2947"/>
        <v>0</v>
      </c>
      <c r="AJ514" s="18">
        <f t="shared" ref="AJ514:BO514" si="2948">SUM(AJ509:AJ513)</f>
        <v>0</v>
      </c>
      <c r="AK514" s="18">
        <f t="shared" si="2948"/>
        <v>0</v>
      </c>
      <c r="AL514" s="18">
        <f t="shared" si="2948"/>
        <v>0</v>
      </c>
      <c r="AM514" s="18">
        <f t="shared" si="2948"/>
        <v>0</v>
      </c>
      <c r="AN514" s="18">
        <f t="shared" si="2948"/>
        <v>0</v>
      </c>
      <c r="AO514" s="18">
        <f t="shared" si="2948"/>
        <v>0</v>
      </c>
      <c r="AP514" s="18">
        <f t="shared" si="2948"/>
        <v>0</v>
      </c>
      <c r="AQ514" s="18">
        <f t="shared" si="2948"/>
        <v>0</v>
      </c>
      <c r="AR514" s="18">
        <f t="shared" si="2948"/>
        <v>0</v>
      </c>
      <c r="AS514" s="18">
        <f t="shared" si="2948"/>
        <v>0</v>
      </c>
      <c r="AT514" s="18">
        <f t="shared" si="2948"/>
        <v>0</v>
      </c>
      <c r="AU514" s="18">
        <f t="shared" si="2948"/>
        <v>0</v>
      </c>
      <c r="AV514" s="18">
        <f t="shared" si="2948"/>
        <v>0</v>
      </c>
      <c r="AW514" s="18">
        <f t="shared" si="2948"/>
        <v>0</v>
      </c>
      <c r="AX514" s="18">
        <f t="shared" si="2948"/>
        <v>0</v>
      </c>
      <c r="AY514" s="18">
        <f t="shared" si="2948"/>
        <v>0</v>
      </c>
      <c r="AZ514" s="18">
        <f t="shared" si="2948"/>
        <v>0</v>
      </c>
      <c r="BA514" s="18">
        <f t="shared" si="2948"/>
        <v>0</v>
      </c>
      <c r="BB514" s="18">
        <f t="shared" si="2948"/>
        <v>0</v>
      </c>
      <c r="BC514" s="18">
        <f t="shared" si="2948"/>
        <v>0</v>
      </c>
      <c r="BD514" s="18">
        <f t="shared" si="2948"/>
        <v>0</v>
      </c>
      <c r="BE514" s="18">
        <f t="shared" si="2948"/>
        <v>0</v>
      </c>
      <c r="BF514" s="18">
        <f t="shared" si="2948"/>
        <v>0</v>
      </c>
      <c r="BG514" s="18">
        <f t="shared" si="2948"/>
        <v>0</v>
      </c>
      <c r="BH514" s="18">
        <f t="shared" si="2948"/>
        <v>0</v>
      </c>
      <c r="BI514" s="18">
        <f t="shared" si="2948"/>
        <v>0</v>
      </c>
      <c r="BJ514" s="18">
        <f t="shared" si="2948"/>
        <v>0</v>
      </c>
      <c r="BK514" s="18">
        <f t="shared" si="2948"/>
        <v>-86393.95</v>
      </c>
      <c r="BL514" s="18">
        <f t="shared" si="2948"/>
        <v>-252349.26661795998</v>
      </c>
      <c r="BM514" s="18">
        <f t="shared" si="2948"/>
        <v>138088.94</v>
      </c>
      <c r="BN514" s="18">
        <f t="shared" si="2948"/>
        <v>-52831.85</v>
      </c>
      <c r="BO514" s="18">
        <f t="shared" si="2948"/>
        <v>-309436.01</v>
      </c>
      <c r="BP514" s="18">
        <f t="shared" ref="BP514:DS514" si="2949">SUM(BP509:BP513)</f>
        <v>-348861.28338204004</v>
      </c>
      <c r="BQ514" s="18">
        <f t="shared" si="2949"/>
        <v>128244.97</v>
      </c>
      <c r="BR514" s="18">
        <f t="shared" si="2949"/>
        <v>63466.39</v>
      </c>
      <c r="BS514" s="18">
        <f t="shared" si="2949"/>
        <v>222593.71</v>
      </c>
      <c r="BT514" s="18">
        <f t="shared" si="2949"/>
        <v>101901.25</v>
      </c>
      <c r="BU514" s="18">
        <f t="shared" si="2949"/>
        <v>-113229.18</v>
      </c>
      <c r="BV514" s="18">
        <f t="shared" si="2949"/>
        <v>81326.100000000006</v>
      </c>
      <c r="BW514" s="18">
        <f t="shared" si="2949"/>
        <v>107831.93</v>
      </c>
      <c r="BX514" s="18">
        <f t="shared" si="2949"/>
        <v>-106687.18</v>
      </c>
      <c r="BY514" s="18">
        <f t="shared" si="2949"/>
        <v>-90963.72</v>
      </c>
      <c r="BZ514" s="18">
        <f t="shared" si="2949"/>
        <v>115076.79</v>
      </c>
      <c r="CA514" s="18">
        <f t="shared" si="2949"/>
        <v>69009.740000000005</v>
      </c>
      <c r="CB514" s="18">
        <f t="shared" si="2949"/>
        <v>725127.44</v>
      </c>
      <c r="CC514" s="18">
        <f t="shared" si="2949"/>
        <v>-6293.99</v>
      </c>
      <c r="CD514" s="18">
        <f t="shared" si="2949"/>
        <v>128027.64</v>
      </c>
      <c r="CE514" s="18">
        <f t="shared" si="2949"/>
        <v>339480.9</v>
      </c>
      <c r="CF514" s="18">
        <f t="shared" si="2949"/>
        <v>-169617.74</v>
      </c>
      <c r="CG514" s="18">
        <f t="shared" si="2949"/>
        <v>147282.73000000001</v>
      </c>
      <c r="CH514" s="18">
        <f t="shared" si="2949"/>
        <v>263786.46000000002</v>
      </c>
      <c r="CI514" s="18">
        <f t="shared" si="2949"/>
        <v>-39680.81</v>
      </c>
      <c r="CJ514" s="18">
        <f t="shared" ref="CJ514:CU514" si="2950">SUM(CJ509:CJ513)</f>
        <v>471980.47</v>
      </c>
      <c r="CK514" s="18">
        <f t="shared" si="2950"/>
        <v>176659.5</v>
      </c>
      <c r="CL514" s="18">
        <f t="shared" si="2950"/>
        <v>-15326.97</v>
      </c>
      <c r="CM514" s="18">
        <f t="shared" si="2950"/>
        <v>468687.43</v>
      </c>
      <c r="CN514" s="18">
        <f t="shared" si="2950"/>
        <v>-596407.46</v>
      </c>
      <c r="CO514" s="18">
        <f t="shared" si="2950"/>
        <v>418866.42</v>
      </c>
      <c r="CP514" s="18">
        <f t="shared" si="2950"/>
        <v>132861.59</v>
      </c>
      <c r="CQ514" s="18">
        <f t="shared" si="2950"/>
        <v>479248.01</v>
      </c>
      <c r="CR514" s="18">
        <f t="shared" si="2950"/>
        <v>415654.46</v>
      </c>
      <c r="CS514" s="18">
        <f t="shared" si="2950"/>
        <v>215362.99</v>
      </c>
      <c r="CT514" s="18">
        <f t="shared" si="2950"/>
        <v>58398.91</v>
      </c>
      <c r="CU514" s="18">
        <f t="shared" si="2950"/>
        <v>280703.06</v>
      </c>
      <c r="CV514" s="18">
        <f t="shared" ref="CV514:DH514" si="2951">SUM(CV509:CV513)</f>
        <v>200146.21</v>
      </c>
      <c r="CW514" s="18">
        <f t="shared" si="2951"/>
        <v>131537.64000000001</v>
      </c>
      <c r="CX514" s="18">
        <f t="shared" si="2951"/>
        <v>138720.32999999999</v>
      </c>
      <c r="CY514" s="18">
        <f t="shared" si="2951"/>
        <v>306056.40000000002</v>
      </c>
      <c r="CZ514" s="18">
        <f t="shared" si="2951"/>
        <v>-2108655.1014037943</v>
      </c>
      <c r="DA514" s="18">
        <f t="shared" si="2951"/>
        <v>-89980.21</v>
      </c>
      <c r="DB514" s="18">
        <f t="shared" si="2951"/>
        <v>152505.10999999999</v>
      </c>
      <c r="DC514" s="18">
        <f t="shared" si="2951"/>
        <v>-24698.38</v>
      </c>
      <c r="DD514" s="18">
        <f t="shared" si="2951"/>
        <v>473137.21</v>
      </c>
      <c r="DE514" s="18">
        <f t="shared" si="2951"/>
        <v>16898.41</v>
      </c>
      <c r="DF514" s="18">
        <f t="shared" si="2951"/>
        <v>-153451.56</v>
      </c>
      <c r="DG514" s="18">
        <f t="shared" si="2951"/>
        <v>374789.42</v>
      </c>
      <c r="DH514" s="18">
        <f t="shared" si="2951"/>
        <v>-183538.21</v>
      </c>
      <c r="DI514" s="18">
        <f t="shared" si="2949"/>
        <v>-51571.28</v>
      </c>
      <c r="DJ514" s="18">
        <f t="shared" si="2949"/>
        <v>96774.31</v>
      </c>
      <c r="DK514" s="18">
        <f t="shared" si="2949"/>
        <v>-410011.09</v>
      </c>
      <c r="DL514" s="18">
        <f t="shared" si="2949"/>
        <v>-3499601.5385962068</v>
      </c>
      <c r="DM514" s="18">
        <f t="shared" si="2949"/>
        <v>-30421.53</v>
      </c>
      <c r="DN514" s="18">
        <f t="shared" si="2949"/>
        <v>3919.53</v>
      </c>
      <c r="DO514" s="18">
        <f t="shared" si="2949"/>
        <v>-233288.11</v>
      </c>
      <c r="DP514" s="18">
        <f t="shared" si="2949"/>
        <v>365392.88</v>
      </c>
      <c r="DQ514" s="18">
        <f t="shared" si="2949"/>
        <v>-17065.66</v>
      </c>
      <c r="DR514" s="18">
        <f t="shared" si="2949"/>
        <v>-474962.06</v>
      </c>
      <c r="DS514" s="18">
        <f t="shared" si="2949"/>
        <v>343716.25</v>
      </c>
      <c r="DT514" s="18">
        <f t="shared" ref="DT514:DW514" si="2952">SUM(DT509:DT513)</f>
        <v>84904.819999999978</v>
      </c>
      <c r="DU514" s="18">
        <f t="shared" si="2952"/>
        <v>-466968.79</v>
      </c>
      <c r="DV514" s="18">
        <f t="shared" si="2952"/>
        <v>-292166.06</v>
      </c>
      <c r="DW514" s="18">
        <f t="shared" si="2952"/>
        <v>-101151.71</v>
      </c>
      <c r="DX514" s="18">
        <f t="shared" ref="DX514:EG514" si="2953">SUM(DX509:DX513)</f>
        <v>1574572.9300000002</v>
      </c>
      <c r="DY514" s="18">
        <f t="shared" si="2953"/>
        <v>-337346.59</v>
      </c>
      <c r="DZ514" s="18">
        <f t="shared" si="2953"/>
        <v>46185.09</v>
      </c>
      <c r="EA514" s="18">
        <f t="shared" si="2953"/>
        <v>-240691.58</v>
      </c>
      <c r="EB514" s="18">
        <f t="shared" si="2953"/>
        <v>-187295.86</v>
      </c>
      <c r="EC514" s="18">
        <f t="shared" si="2953"/>
        <v>33544.46</v>
      </c>
      <c r="ED514" s="18">
        <f t="shared" si="2953"/>
        <v>-209294.42</v>
      </c>
      <c r="EE514" s="18">
        <f t="shared" si="2953"/>
        <v>-237779.87</v>
      </c>
      <c r="EF514" s="18">
        <f t="shared" si="2953"/>
        <v>-459173.56</v>
      </c>
      <c r="EG514" s="18">
        <f t="shared" si="2953"/>
        <v>224925.23</v>
      </c>
      <c r="EH514" s="18">
        <f t="shared" ref="EH514:EI514" si="2954">SUM(EH509:EH513)</f>
        <v>0</v>
      </c>
      <c r="EI514" s="18">
        <f t="shared" si="2954"/>
        <v>0</v>
      </c>
    </row>
    <row r="515" spans="1:139" x14ac:dyDescent="0.2">
      <c r="B515" s="90" t="s">
        <v>153</v>
      </c>
      <c r="D515" s="94">
        <f t="shared" ref="D515:AI515" si="2955">D508+D514</f>
        <v>0</v>
      </c>
      <c r="E515" s="94">
        <f t="shared" si="2955"/>
        <v>0</v>
      </c>
      <c r="F515" s="94">
        <f t="shared" si="2955"/>
        <v>0</v>
      </c>
      <c r="G515" s="94">
        <f t="shared" si="2955"/>
        <v>0</v>
      </c>
      <c r="H515" s="94">
        <f t="shared" si="2955"/>
        <v>0</v>
      </c>
      <c r="I515" s="94">
        <f t="shared" si="2955"/>
        <v>0</v>
      </c>
      <c r="J515" s="94">
        <f t="shared" si="2955"/>
        <v>0</v>
      </c>
      <c r="K515" s="94">
        <f t="shared" si="2955"/>
        <v>0</v>
      </c>
      <c r="L515" s="94">
        <f t="shared" si="2955"/>
        <v>0</v>
      </c>
      <c r="M515" s="94">
        <f t="shared" si="2955"/>
        <v>0</v>
      </c>
      <c r="N515" s="94">
        <f t="shared" si="2955"/>
        <v>0</v>
      </c>
      <c r="O515" s="94">
        <f t="shared" si="2955"/>
        <v>0</v>
      </c>
      <c r="P515" s="94">
        <f t="shared" si="2955"/>
        <v>0</v>
      </c>
      <c r="Q515" s="94">
        <f t="shared" si="2955"/>
        <v>0</v>
      </c>
      <c r="R515" s="94">
        <f t="shared" si="2955"/>
        <v>0</v>
      </c>
      <c r="S515" s="94">
        <f t="shared" si="2955"/>
        <v>0</v>
      </c>
      <c r="T515" s="94">
        <f t="shared" si="2955"/>
        <v>0</v>
      </c>
      <c r="U515" s="94">
        <f t="shared" si="2955"/>
        <v>0</v>
      </c>
      <c r="V515" s="94">
        <f t="shared" si="2955"/>
        <v>0</v>
      </c>
      <c r="W515" s="94">
        <f t="shared" si="2955"/>
        <v>0</v>
      </c>
      <c r="X515" s="94">
        <f t="shared" si="2955"/>
        <v>0</v>
      </c>
      <c r="Y515" s="94">
        <f t="shared" si="2955"/>
        <v>0</v>
      </c>
      <c r="Z515" s="94">
        <f t="shared" si="2955"/>
        <v>0</v>
      </c>
      <c r="AA515" s="94">
        <f t="shared" si="2955"/>
        <v>0</v>
      </c>
      <c r="AB515" s="94">
        <f t="shared" si="2955"/>
        <v>0</v>
      </c>
      <c r="AC515" s="94">
        <f t="shared" si="2955"/>
        <v>0</v>
      </c>
      <c r="AD515" s="94">
        <f t="shared" si="2955"/>
        <v>0</v>
      </c>
      <c r="AE515" s="94">
        <f t="shared" si="2955"/>
        <v>0</v>
      </c>
      <c r="AF515" s="94">
        <f t="shared" si="2955"/>
        <v>0</v>
      </c>
      <c r="AG515" s="94">
        <f t="shared" si="2955"/>
        <v>0</v>
      </c>
      <c r="AH515" s="94">
        <f t="shared" si="2955"/>
        <v>0</v>
      </c>
      <c r="AI515" s="94">
        <f t="shared" si="2955"/>
        <v>0</v>
      </c>
      <c r="AJ515" s="94">
        <f t="shared" ref="AJ515:BO515" si="2956">AJ508+AJ514</f>
        <v>0</v>
      </c>
      <c r="AK515" s="94">
        <f t="shared" si="2956"/>
        <v>0</v>
      </c>
      <c r="AL515" s="94">
        <f t="shared" si="2956"/>
        <v>0</v>
      </c>
      <c r="AM515" s="94">
        <f t="shared" si="2956"/>
        <v>0</v>
      </c>
      <c r="AN515" s="94">
        <f t="shared" si="2956"/>
        <v>0</v>
      </c>
      <c r="AO515" s="94">
        <f t="shared" si="2956"/>
        <v>0</v>
      </c>
      <c r="AP515" s="94">
        <f t="shared" si="2956"/>
        <v>0</v>
      </c>
      <c r="AQ515" s="94">
        <f t="shared" si="2956"/>
        <v>0</v>
      </c>
      <c r="AR515" s="94">
        <f t="shared" si="2956"/>
        <v>0</v>
      </c>
      <c r="AS515" s="94">
        <f t="shared" si="2956"/>
        <v>0</v>
      </c>
      <c r="AT515" s="94">
        <f t="shared" si="2956"/>
        <v>0</v>
      </c>
      <c r="AU515" s="94">
        <f t="shared" si="2956"/>
        <v>0</v>
      </c>
      <c r="AV515" s="94">
        <f t="shared" si="2956"/>
        <v>0</v>
      </c>
      <c r="AW515" s="94">
        <f t="shared" si="2956"/>
        <v>0</v>
      </c>
      <c r="AX515" s="94">
        <f t="shared" si="2956"/>
        <v>0</v>
      </c>
      <c r="AY515" s="94">
        <f t="shared" si="2956"/>
        <v>0</v>
      </c>
      <c r="AZ515" s="94">
        <f t="shared" si="2956"/>
        <v>0</v>
      </c>
      <c r="BA515" s="94">
        <f t="shared" si="2956"/>
        <v>0</v>
      </c>
      <c r="BB515" s="94">
        <f t="shared" si="2956"/>
        <v>0</v>
      </c>
      <c r="BC515" s="94">
        <f t="shared" si="2956"/>
        <v>0</v>
      </c>
      <c r="BD515" s="94">
        <f t="shared" si="2956"/>
        <v>0</v>
      </c>
      <c r="BE515" s="94">
        <f t="shared" si="2956"/>
        <v>0</v>
      </c>
      <c r="BF515" s="94">
        <f t="shared" si="2956"/>
        <v>0</v>
      </c>
      <c r="BG515" s="94">
        <f t="shared" si="2956"/>
        <v>0</v>
      </c>
      <c r="BH515" s="94">
        <f t="shared" si="2956"/>
        <v>0</v>
      </c>
      <c r="BI515" s="94">
        <f t="shared" si="2956"/>
        <v>0</v>
      </c>
      <c r="BJ515" s="94">
        <f t="shared" si="2956"/>
        <v>0</v>
      </c>
      <c r="BK515" s="94">
        <f t="shared" si="2956"/>
        <v>-86393.95</v>
      </c>
      <c r="BL515" s="94">
        <f t="shared" si="2956"/>
        <v>-338743.21661795996</v>
      </c>
      <c r="BM515" s="94">
        <f t="shared" si="2956"/>
        <v>-200654.27661795996</v>
      </c>
      <c r="BN515" s="94">
        <f t="shared" si="2956"/>
        <v>-253486.12661795996</v>
      </c>
      <c r="BO515" s="94">
        <f t="shared" si="2956"/>
        <v>-562922.13661795994</v>
      </c>
      <c r="BP515" s="94">
        <f t="shared" ref="BP515:DS515" si="2957">BP508+BP514</f>
        <v>-911783.41999999993</v>
      </c>
      <c r="BQ515" s="94">
        <f t="shared" si="2957"/>
        <v>-783538.45</v>
      </c>
      <c r="BR515" s="94">
        <f t="shared" si="2957"/>
        <v>-720072.05999999994</v>
      </c>
      <c r="BS515" s="94">
        <f t="shared" si="2957"/>
        <v>-497478.35</v>
      </c>
      <c r="BT515" s="94">
        <f t="shared" si="2957"/>
        <v>-395577.1</v>
      </c>
      <c r="BU515" s="94">
        <f t="shared" si="2957"/>
        <v>-508806.27999999997</v>
      </c>
      <c r="BV515" s="94">
        <f t="shared" si="2957"/>
        <v>-427480.17999999993</v>
      </c>
      <c r="BW515" s="94">
        <f t="shared" si="2957"/>
        <v>-319648.24999999994</v>
      </c>
      <c r="BX515" s="94">
        <f t="shared" si="2957"/>
        <v>-426335.42999999993</v>
      </c>
      <c r="BY515" s="94">
        <f t="shared" si="2957"/>
        <v>-517299.14999999991</v>
      </c>
      <c r="BZ515" s="94">
        <f t="shared" si="2957"/>
        <v>-402222.35999999993</v>
      </c>
      <c r="CA515" s="94">
        <f t="shared" si="2957"/>
        <v>-333212.61999999994</v>
      </c>
      <c r="CB515" s="94">
        <f t="shared" si="2957"/>
        <v>391914.82</v>
      </c>
      <c r="CC515" s="94">
        <f t="shared" si="2957"/>
        <v>385620.83</v>
      </c>
      <c r="CD515" s="94">
        <f t="shared" si="2957"/>
        <v>513648.47000000003</v>
      </c>
      <c r="CE515" s="94">
        <f t="shared" si="2957"/>
        <v>853129.37000000011</v>
      </c>
      <c r="CF515" s="94">
        <f t="shared" si="2957"/>
        <v>683511.63000000012</v>
      </c>
      <c r="CG515" s="94">
        <f t="shared" si="2957"/>
        <v>830794.3600000001</v>
      </c>
      <c r="CH515" s="94">
        <f t="shared" si="2957"/>
        <v>1094580.82</v>
      </c>
      <c r="CI515" s="94">
        <f t="shared" si="2957"/>
        <v>1054900.01</v>
      </c>
      <c r="CJ515" s="94">
        <f t="shared" ref="CJ515:CU515" si="2958">CJ508+CJ514</f>
        <v>1526880.48</v>
      </c>
      <c r="CK515" s="94">
        <f t="shared" si="2958"/>
        <v>1703539.98</v>
      </c>
      <c r="CL515" s="94">
        <f t="shared" si="2958"/>
        <v>1688213.01</v>
      </c>
      <c r="CM515" s="94">
        <f t="shared" si="2958"/>
        <v>2156900.44</v>
      </c>
      <c r="CN515" s="94">
        <f t="shared" si="2958"/>
        <v>1560492.98</v>
      </c>
      <c r="CO515" s="94">
        <f t="shared" si="2958"/>
        <v>1979359.4</v>
      </c>
      <c r="CP515" s="94">
        <f t="shared" si="2958"/>
        <v>2112220.9899999998</v>
      </c>
      <c r="CQ515" s="94">
        <f t="shared" si="2958"/>
        <v>2591469</v>
      </c>
      <c r="CR515" s="94">
        <f t="shared" si="2958"/>
        <v>3007123.46</v>
      </c>
      <c r="CS515" s="94">
        <f t="shared" si="2958"/>
        <v>3222486.45</v>
      </c>
      <c r="CT515" s="94">
        <f t="shared" si="2958"/>
        <v>3280885.3600000003</v>
      </c>
      <c r="CU515" s="94">
        <f t="shared" si="2958"/>
        <v>3561588.4200000004</v>
      </c>
      <c r="CV515" s="94">
        <f t="shared" ref="CV515:DH515" si="2959">CV508+CV514</f>
        <v>3761734.6300000004</v>
      </c>
      <c r="CW515" s="94">
        <f t="shared" si="2959"/>
        <v>3893272.2700000005</v>
      </c>
      <c r="CX515" s="94">
        <f t="shared" si="2959"/>
        <v>4031992.6000000006</v>
      </c>
      <c r="CY515" s="94">
        <f t="shared" si="2959"/>
        <v>4338049.0000000009</v>
      </c>
      <c r="CZ515" s="94">
        <f t="shared" si="2959"/>
        <v>2229393.8985962067</v>
      </c>
      <c r="DA515" s="94">
        <f t="shared" si="2959"/>
        <v>2139413.6885962067</v>
      </c>
      <c r="DB515" s="94">
        <f t="shared" si="2959"/>
        <v>2291918.7985962066</v>
      </c>
      <c r="DC515" s="94">
        <f t="shared" si="2959"/>
        <v>2267220.4185962067</v>
      </c>
      <c r="DD515" s="94">
        <f t="shared" si="2959"/>
        <v>2740357.6285962067</v>
      </c>
      <c r="DE515" s="94">
        <f t="shared" si="2959"/>
        <v>2757256.0385962068</v>
      </c>
      <c r="DF515" s="94">
        <f t="shared" si="2959"/>
        <v>2603804.4785962068</v>
      </c>
      <c r="DG515" s="94">
        <f t="shared" si="2959"/>
        <v>2978593.8985962067</v>
      </c>
      <c r="DH515" s="94">
        <f t="shared" si="2959"/>
        <v>2795055.6885962067</v>
      </c>
      <c r="DI515" s="94">
        <f t="shared" si="2957"/>
        <v>2743484.4085962069</v>
      </c>
      <c r="DJ515" s="94">
        <f t="shared" si="2957"/>
        <v>2840258.718596207</v>
      </c>
      <c r="DK515" s="94">
        <f t="shared" si="2957"/>
        <v>2430247.6285962071</v>
      </c>
      <c r="DL515" s="94">
        <f t="shared" si="2957"/>
        <v>-1069353.9099999997</v>
      </c>
      <c r="DM515" s="94">
        <f t="shared" si="2957"/>
        <v>-1099775.4399999997</v>
      </c>
      <c r="DN515" s="94">
        <f t="shared" si="2957"/>
        <v>-1095855.9099999997</v>
      </c>
      <c r="DO515" s="94">
        <f t="shared" si="2957"/>
        <v>-1329144.0199999996</v>
      </c>
      <c r="DP515" s="94">
        <f t="shared" si="2957"/>
        <v>-963751.13999999955</v>
      </c>
      <c r="DQ515" s="94">
        <f t="shared" si="2957"/>
        <v>-980816.79999999958</v>
      </c>
      <c r="DR515" s="94">
        <f t="shared" si="2957"/>
        <v>-1455778.8599999996</v>
      </c>
      <c r="DS515" s="94">
        <f t="shared" si="2957"/>
        <v>-1112062.6099999996</v>
      </c>
      <c r="DT515" s="94">
        <f t="shared" ref="DT515:DW515" si="2960">DT508+DT514</f>
        <v>-1027157.7899999997</v>
      </c>
      <c r="DU515" s="94">
        <f t="shared" si="2960"/>
        <v>-1494126.5799999996</v>
      </c>
      <c r="DV515" s="94">
        <f t="shared" si="2960"/>
        <v>-1786292.6399999997</v>
      </c>
      <c r="DW515" s="94">
        <f t="shared" si="2960"/>
        <v>-1887444.3499999996</v>
      </c>
      <c r="DX515" s="94">
        <f t="shared" ref="DX515:EG515" si="2961">DX508+DX514</f>
        <v>-312871.41999999946</v>
      </c>
      <c r="DY515" s="94">
        <f t="shared" si="2961"/>
        <v>-650218.00999999954</v>
      </c>
      <c r="DZ515" s="94">
        <f t="shared" si="2961"/>
        <v>-604032.91999999958</v>
      </c>
      <c r="EA515" s="94">
        <f t="shared" si="2961"/>
        <v>-844724.49999999953</v>
      </c>
      <c r="EB515" s="94">
        <f t="shared" si="2961"/>
        <v>-1032020.3599999995</v>
      </c>
      <c r="EC515" s="94">
        <f t="shared" si="2961"/>
        <v>-998475.89999999956</v>
      </c>
      <c r="ED515" s="94">
        <f t="shared" si="2961"/>
        <v>-1207770.3199999996</v>
      </c>
      <c r="EE515" s="94">
        <f t="shared" si="2961"/>
        <v>-1445550.1899999995</v>
      </c>
      <c r="EF515" s="94">
        <f t="shared" si="2961"/>
        <v>-1904723.7499999995</v>
      </c>
      <c r="EG515" s="94">
        <f t="shared" si="2961"/>
        <v>-1679798.5199999996</v>
      </c>
      <c r="EH515" s="94">
        <f t="shared" ref="EH515:EI515" si="2962">EH508+EH514</f>
        <v>-1679798.5199999996</v>
      </c>
      <c r="EI515" s="94">
        <f t="shared" si="2962"/>
        <v>-1679798.5199999996</v>
      </c>
    </row>
    <row r="516" spans="1:139" x14ac:dyDescent="0.2">
      <c r="D516" s="91"/>
      <c r="E516" s="91"/>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91"/>
      <c r="AN516" s="91"/>
      <c r="AO516" s="91"/>
      <c r="AP516" s="91"/>
      <c r="AQ516" s="91"/>
      <c r="AR516" s="91"/>
      <c r="AS516" s="91"/>
      <c r="AT516" s="91"/>
      <c r="AU516" s="91"/>
      <c r="AV516" s="91"/>
      <c r="AW516" s="91"/>
      <c r="AX516" s="91"/>
      <c r="AY516" s="91"/>
      <c r="AZ516" s="91"/>
      <c r="BA516" s="91"/>
      <c r="BB516" s="91"/>
      <c r="BC516" s="91"/>
      <c r="BD516" s="91"/>
      <c r="BE516" s="91"/>
      <c r="BF516" s="91"/>
      <c r="BG516" s="91"/>
      <c r="BH516" s="91"/>
      <c r="BI516" s="91"/>
      <c r="BJ516" s="91"/>
      <c r="BK516" s="91"/>
      <c r="BL516" s="91"/>
      <c r="BM516" s="91"/>
      <c r="BN516" s="91"/>
      <c r="BO516" s="91"/>
      <c r="BP516" s="91"/>
      <c r="BQ516" s="91"/>
      <c r="BR516" s="91"/>
      <c r="BS516" s="91"/>
      <c r="BT516" s="91"/>
      <c r="BU516" s="91"/>
      <c r="BV516" s="91"/>
      <c r="BW516" s="91"/>
      <c r="BX516" s="91"/>
      <c r="BY516" s="91"/>
      <c r="BZ516" s="91"/>
      <c r="CA516" s="91"/>
      <c r="CB516" s="91"/>
      <c r="CC516" s="91"/>
      <c r="CD516" s="91"/>
      <c r="CE516" s="91"/>
      <c r="CF516" s="91"/>
      <c r="CG516" s="91"/>
      <c r="CH516" s="91"/>
      <c r="CI516" s="91"/>
      <c r="CJ516" s="91"/>
      <c r="CK516" s="91"/>
      <c r="CL516" s="91"/>
      <c r="CM516" s="91"/>
      <c r="CN516" s="91"/>
      <c r="CO516" s="91"/>
      <c r="CP516" s="91"/>
      <c r="CQ516" s="91"/>
      <c r="CR516" s="91"/>
      <c r="CS516" s="91"/>
      <c r="CT516" s="91"/>
      <c r="CU516" s="91"/>
      <c r="CV516" s="91"/>
      <c r="CW516" s="91"/>
      <c r="CX516" s="91"/>
      <c r="CY516" s="91"/>
      <c r="CZ516" s="91"/>
      <c r="DA516" s="91"/>
      <c r="DB516" s="91"/>
      <c r="DC516" s="91"/>
      <c r="DD516" s="91"/>
      <c r="DE516" s="91"/>
      <c r="DF516" s="91"/>
      <c r="DG516" s="91"/>
      <c r="DH516" s="91"/>
      <c r="DI516" s="91"/>
      <c r="DJ516" s="91"/>
      <c r="DK516" s="91"/>
      <c r="DL516" s="91"/>
      <c r="DM516" s="91"/>
      <c r="DN516" s="91"/>
      <c r="DO516" s="91"/>
      <c r="DP516" s="91"/>
      <c r="DQ516" s="91"/>
      <c r="DR516" s="91"/>
      <c r="DS516" s="91"/>
      <c r="DT516" s="91"/>
      <c r="DU516" s="91"/>
      <c r="DV516" s="91"/>
      <c r="DW516" s="91"/>
      <c r="DX516" s="91"/>
      <c r="DY516" s="91"/>
      <c r="DZ516" s="91"/>
      <c r="EA516" s="91"/>
      <c r="EB516" s="91"/>
      <c r="EC516" s="91"/>
      <c r="ED516" s="91"/>
      <c r="EE516" s="91"/>
      <c r="EF516" s="91"/>
      <c r="EG516" s="91"/>
      <c r="EH516" s="91"/>
      <c r="EI516" s="91"/>
    </row>
    <row r="517" spans="1:139" ht="10.5" x14ac:dyDescent="0.25">
      <c r="A517" s="89" t="s">
        <v>168</v>
      </c>
      <c r="C517" s="91">
        <v>18237171</v>
      </c>
      <c r="D517" s="90"/>
      <c r="E517" s="90"/>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0"/>
      <c r="AY517" s="90"/>
      <c r="AZ517" s="90"/>
      <c r="BA517" s="90"/>
      <c r="BB517" s="90"/>
      <c r="BC517" s="90"/>
      <c r="BD517" s="90"/>
      <c r="BE517" s="90"/>
      <c r="BF517" s="90"/>
      <c r="BG517" s="90"/>
      <c r="BH517" s="90"/>
      <c r="BI517" s="90"/>
      <c r="BJ517" s="90"/>
      <c r="BK517" s="90"/>
      <c r="BL517" s="90"/>
      <c r="BM517" s="90"/>
      <c r="BN517" s="90"/>
      <c r="BO517" s="90"/>
      <c r="BP517" s="90"/>
      <c r="BQ517" s="90"/>
      <c r="BR517" s="90"/>
      <c r="BS517" s="90"/>
      <c r="BT517" s="90"/>
      <c r="BU517" s="90"/>
      <c r="BV517" s="90"/>
      <c r="BW517" s="90"/>
      <c r="BX517" s="90"/>
      <c r="BY517" s="90"/>
      <c r="BZ517" s="90"/>
      <c r="CA517" s="90"/>
      <c r="CB517" s="90"/>
      <c r="CC517" s="90"/>
      <c r="CD517" s="90"/>
      <c r="CE517" s="90"/>
      <c r="CF517" s="90"/>
      <c r="CG517" s="90"/>
      <c r="DV517" s="92"/>
      <c r="DW517" s="92"/>
      <c r="DX517" s="92"/>
      <c r="DY517" s="92"/>
      <c r="DZ517" s="92"/>
      <c r="EA517" s="92"/>
      <c r="EB517" s="92"/>
      <c r="EC517" s="92"/>
      <c r="ED517" s="92"/>
      <c r="EE517" s="92"/>
      <c r="EF517" s="92"/>
      <c r="EG517" s="92"/>
      <c r="EH517" s="92"/>
      <c r="EI517" s="92"/>
    </row>
    <row r="518" spans="1:139" x14ac:dyDescent="0.2">
      <c r="B518" s="90" t="s">
        <v>149</v>
      </c>
      <c r="C518" s="91"/>
      <c r="D518" s="94">
        <f t="shared" ref="D518:AI518" si="2963">C523</f>
        <v>0</v>
      </c>
      <c r="E518" s="94">
        <f t="shared" si="2963"/>
        <v>0</v>
      </c>
      <c r="F518" s="94">
        <f t="shared" si="2963"/>
        <v>0</v>
      </c>
      <c r="G518" s="94">
        <f t="shared" si="2963"/>
        <v>0</v>
      </c>
      <c r="H518" s="94">
        <f t="shared" si="2963"/>
        <v>0</v>
      </c>
      <c r="I518" s="94">
        <f t="shared" si="2963"/>
        <v>0</v>
      </c>
      <c r="J518" s="94">
        <f t="shared" si="2963"/>
        <v>0</v>
      </c>
      <c r="K518" s="94">
        <f t="shared" si="2963"/>
        <v>0</v>
      </c>
      <c r="L518" s="94">
        <f t="shared" si="2963"/>
        <v>0</v>
      </c>
      <c r="M518" s="94">
        <f t="shared" si="2963"/>
        <v>0</v>
      </c>
      <c r="N518" s="94">
        <f t="shared" si="2963"/>
        <v>0</v>
      </c>
      <c r="O518" s="94">
        <f t="shared" si="2963"/>
        <v>0</v>
      </c>
      <c r="P518" s="94">
        <f t="shared" si="2963"/>
        <v>0</v>
      </c>
      <c r="Q518" s="94">
        <f t="shared" si="2963"/>
        <v>0</v>
      </c>
      <c r="R518" s="94">
        <f t="shared" si="2963"/>
        <v>0</v>
      </c>
      <c r="S518" s="94">
        <f t="shared" si="2963"/>
        <v>0</v>
      </c>
      <c r="T518" s="94">
        <f t="shared" si="2963"/>
        <v>0</v>
      </c>
      <c r="U518" s="94">
        <f t="shared" si="2963"/>
        <v>0</v>
      </c>
      <c r="V518" s="94">
        <f t="shared" si="2963"/>
        <v>0</v>
      </c>
      <c r="W518" s="94">
        <f t="shared" si="2963"/>
        <v>0</v>
      </c>
      <c r="X518" s="94">
        <f t="shared" si="2963"/>
        <v>0</v>
      </c>
      <c r="Y518" s="94">
        <f t="shared" si="2963"/>
        <v>0</v>
      </c>
      <c r="Z518" s="94">
        <f t="shared" si="2963"/>
        <v>0</v>
      </c>
      <c r="AA518" s="94">
        <f t="shared" si="2963"/>
        <v>0</v>
      </c>
      <c r="AB518" s="94">
        <f t="shared" si="2963"/>
        <v>0</v>
      </c>
      <c r="AC518" s="94">
        <f t="shared" si="2963"/>
        <v>0</v>
      </c>
      <c r="AD518" s="94">
        <f t="shared" si="2963"/>
        <v>0</v>
      </c>
      <c r="AE518" s="94">
        <f t="shared" si="2963"/>
        <v>0</v>
      </c>
      <c r="AF518" s="94">
        <f t="shared" si="2963"/>
        <v>0</v>
      </c>
      <c r="AG518" s="94">
        <f t="shared" si="2963"/>
        <v>0</v>
      </c>
      <c r="AH518" s="94">
        <f t="shared" si="2963"/>
        <v>0</v>
      </c>
      <c r="AI518" s="94">
        <f t="shared" si="2963"/>
        <v>0</v>
      </c>
      <c r="AJ518" s="94">
        <f t="shared" ref="AJ518:BO518" si="2964">AI523</f>
        <v>0</v>
      </c>
      <c r="AK518" s="94">
        <f t="shared" si="2964"/>
        <v>0</v>
      </c>
      <c r="AL518" s="94">
        <f t="shared" si="2964"/>
        <v>0</v>
      </c>
      <c r="AM518" s="94">
        <f t="shared" si="2964"/>
        <v>0</v>
      </c>
      <c r="AN518" s="94">
        <f t="shared" si="2964"/>
        <v>0</v>
      </c>
      <c r="AO518" s="94">
        <f t="shared" si="2964"/>
        <v>0</v>
      </c>
      <c r="AP518" s="94">
        <f t="shared" si="2964"/>
        <v>0</v>
      </c>
      <c r="AQ518" s="94">
        <f t="shared" si="2964"/>
        <v>0</v>
      </c>
      <c r="AR518" s="94">
        <f t="shared" si="2964"/>
        <v>0</v>
      </c>
      <c r="AS518" s="94">
        <f t="shared" si="2964"/>
        <v>0</v>
      </c>
      <c r="AT518" s="94">
        <f t="shared" si="2964"/>
        <v>0</v>
      </c>
      <c r="AU518" s="94">
        <f t="shared" si="2964"/>
        <v>0</v>
      </c>
      <c r="AV518" s="94">
        <f t="shared" si="2964"/>
        <v>0</v>
      </c>
      <c r="AW518" s="94">
        <f t="shared" si="2964"/>
        <v>0</v>
      </c>
      <c r="AX518" s="94">
        <f t="shared" si="2964"/>
        <v>0</v>
      </c>
      <c r="AY518" s="94">
        <f t="shared" si="2964"/>
        <v>0</v>
      </c>
      <c r="AZ518" s="94">
        <f t="shared" si="2964"/>
        <v>0</v>
      </c>
      <c r="BA518" s="94">
        <f t="shared" si="2964"/>
        <v>0</v>
      </c>
      <c r="BB518" s="94">
        <f t="shared" si="2964"/>
        <v>0</v>
      </c>
      <c r="BC518" s="94">
        <f t="shared" si="2964"/>
        <v>0</v>
      </c>
      <c r="BD518" s="94">
        <f t="shared" si="2964"/>
        <v>0</v>
      </c>
      <c r="BE518" s="94">
        <f t="shared" si="2964"/>
        <v>0</v>
      </c>
      <c r="BF518" s="94">
        <f t="shared" si="2964"/>
        <v>0</v>
      </c>
      <c r="BG518" s="94">
        <f t="shared" si="2964"/>
        <v>0</v>
      </c>
      <c r="BH518" s="94">
        <f t="shared" si="2964"/>
        <v>0</v>
      </c>
      <c r="BI518" s="94">
        <f t="shared" si="2964"/>
        <v>0</v>
      </c>
      <c r="BJ518" s="94">
        <f t="shared" si="2964"/>
        <v>0</v>
      </c>
      <c r="BK518" s="94">
        <f t="shared" si="2964"/>
        <v>0</v>
      </c>
      <c r="BL518" s="94">
        <f t="shared" si="2964"/>
        <v>0</v>
      </c>
      <c r="BM518" s="94">
        <f t="shared" si="2964"/>
        <v>6913.9892416399998</v>
      </c>
      <c r="BN518" s="94">
        <f t="shared" si="2964"/>
        <v>6913.9892416399998</v>
      </c>
      <c r="BO518" s="94">
        <f t="shared" si="2964"/>
        <v>6913.9892416399998</v>
      </c>
      <c r="BP518" s="94">
        <f t="shared" ref="BP518:DU518" si="2965">BO523</f>
        <v>6913.9892416399998</v>
      </c>
      <c r="BQ518" s="94">
        <f t="shared" si="2965"/>
        <v>0</v>
      </c>
      <c r="BR518" s="94">
        <f t="shared" si="2965"/>
        <v>0</v>
      </c>
      <c r="BS518" s="94">
        <f t="shared" si="2965"/>
        <v>0</v>
      </c>
      <c r="BT518" s="94">
        <f t="shared" si="2965"/>
        <v>0</v>
      </c>
      <c r="BU518" s="94">
        <f t="shared" si="2965"/>
        <v>0</v>
      </c>
      <c r="BV518" s="94">
        <f t="shared" si="2965"/>
        <v>0</v>
      </c>
      <c r="BW518" s="94">
        <f t="shared" si="2965"/>
        <v>0</v>
      </c>
      <c r="BX518" s="94">
        <f t="shared" si="2965"/>
        <v>0</v>
      </c>
      <c r="BY518" s="94">
        <f t="shared" si="2965"/>
        <v>0</v>
      </c>
      <c r="BZ518" s="94">
        <f t="shared" si="2965"/>
        <v>0</v>
      </c>
      <c r="CA518" s="94">
        <f t="shared" si="2965"/>
        <v>0</v>
      </c>
      <c r="CB518" s="94">
        <f t="shared" si="2965"/>
        <v>0</v>
      </c>
      <c r="CC518" s="94">
        <f t="shared" si="2965"/>
        <v>0</v>
      </c>
      <c r="CD518" s="94">
        <f t="shared" si="2965"/>
        <v>0</v>
      </c>
      <c r="CE518" s="94">
        <f t="shared" si="2965"/>
        <v>0</v>
      </c>
      <c r="CF518" s="94">
        <f t="shared" si="2965"/>
        <v>0</v>
      </c>
      <c r="CG518" s="94">
        <f t="shared" si="2965"/>
        <v>0</v>
      </c>
      <c r="CH518" s="94">
        <f t="shared" si="2965"/>
        <v>0</v>
      </c>
      <c r="CI518" s="94">
        <f t="shared" si="2965"/>
        <v>0</v>
      </c>
      <c r="CJ518" s="94">
        <f t="shared" ref="CJ518" si="2966">CI523</f>
        <v>0</v>
      </c>
      <c r="CK518" s="94">
        <f t="shared" ref="CK518" si="2967">CJ523</f>
        <v>0</v>
      </c>
      <c r="CL518" s="94">
        <f t="shared" ref="CL518" si="2968">CK523</f>
        <v>0</v>
      </c>
      <c r="CM518" s="94">
        <f t="shared" ref="CM518" si="2969">CL523</f>
        <v>0</v>
      </c>
      <c r="CN518" s="94">
        <f t="shared" ref="CN518" si="2970">CM523</f>
        <v>0</v>
      </c>
      <c r="CO518" s="94">
        <f t="shared" ref="CO518" si="2971">CN523</f>
        <v>0</v>
      </c>
      <c r="CP518" s="94">
        <f t="shared" ref="CP518" si="2972">CO523</f>
        <v>0</v>
      </c>
      <c r="CQ518" s="94">
        <f t="shared" ref="CQ518" si="2973">CP523</f>
        <v>0</v>
      </c>
      <c r="CR518" s="94">
        <f t="shared" ref="CR518" si="2974">CQ523</f>
        <v>0</v>
      </c>
      <c r="CS518" s="94">
        <f t="shared" ref="CS518" si="2975">CR523</f>
        <v>0</v>
      </c>
      <c r="CT518" s="94">
        <f t="shared" ref="CT518" si="2976">CS523</f>
        <v>0</v>
      </c>
      <c r="CU518" s="94">
        <f t="shared" ref="CU518" si="2977">CT523</f>
        <v>0</v>
      </c>
      <c r="CV518" s="94">
        <f t="shared" ref="CV518" si="2978">CU523</f>
        <v>0</v>
      </c>
      <c r="CW518" s="94">
        <f t="shared" ref="CW518" si="2979">CV523</f>
        <v>0</v>
      </c>
      <c r="CX518" s="94">
        <f t="shared" ref="CX518" si="2980">CW523</f>
        <v>0</v>
      </c>
      <c r="CY518" s="94">
        <f t="shared" ref="CY518" si="2981">CX523</f>
        <v>0</v>
      </c>
      <c r="CZ518" s="94">
        <f t="shared" ref="CZ518" si="2982">CY523</f>
        <v>0</v>
      </c>
      <c r="DA518" s="94">
        <f t="shared" ref="DA518" si="2983">CZ523</f>
        <v>0</v>
      </c>
      <c r="DB518" s="94">
        <f t="shared" ref="DB518" si="2984">DA523</f>
        <v>0</v>
      </c>
      <c r="DC518" s="94">
        <f t="shared" ref="DC518" si="2985">DB523</f>
        <v>0</v>
      </c>
      <c r="DD518" s="94">
        <f t="shared" ref="DD518" si="2986">DC523</f>
        <v>0</v>
      </c>
      <c r="DE518" s="94">
        <f t="shared" ref="DE518" si="2987">DD523</f>
        <v>0</v>
      </c>
      <c r="DF518" s="94">
        <f t="shared" ref="DF518" si="2988">DE523</f>
        <v>0</v>
      </c>
      <c r="DG518" s="94">
        <f t="shared" ref="DG518" si="2989">DF523</f>
        <v>0</v>
      </c>
      <c r="DH518" s="94">
        <f t="shared" ref="DH518" si="2990">DG523</f>
        <v>0</v>
      </c>
      <c r="DI518" s="94">
        <f t="shared" ref="DI518" si="2991">DH523</f>
        <v>0</v>
      </c>
      <c r="DJ518" s="94">
        <f t="shared" si="2965"/>
        <v>0</v>
      </c>
      <c r="DK518" s="94">
        <f t="shared" si="2965"/>
        <v>0</v>
      </c>
      <c r="DL518" s="94">
        <f t="shared" si="2965"/>
        <v>0</v>
      </c>
      <c r="DM518" s="94">
        <f t="shared" si="2965"/>
        <v>0</v>
      </c>
      <c r="DN518" s="94">
        <f t="shared" si="2965"/>
        <v>0</v>
      </c>
      <c r="DO518" s="94">
        <f t="shared" si="2965"/>
        <v>0</v>
      </c>
      <c r="DP518" s="94">
        <f t="shared" si="2965"/>
        <v>0</v>
      </c>
      <c r="DQ518" s="94">
        <f t="shared" si="2965"/>
        <v>0</v>
      </c>
      <c r="DR518" s="94">
        <f t="shared" si="2965"/>
        <v>0</v>
      </c>
      <c r="DS518" s="94">
        <f t="shared" si="2965"/>
        <v>0</v>
      </c>
      <c r="DT518" s="94">
        <f t="shared" si="2965"/>
        <v>0</v>
      </c>
      <c r="DU518" s="94">
        <f t="shared" si="2965"/>
        <v>0</v>
      </c>
      <c r="DV518" s="94">
        <f t="shared" ref="DV518" si="2992">DU523</f>
        <v>0</v>
      </c>
      <c r="DW518" s="94">
        <f t="shared" ref="DW518" si="2993">DV523</f>
        <v>0</v>
      </c>
      <c r="DX518" s="94">
        <f t="shared" ref="DX518" si="2994">DW523</f>
        <v>0</v>
      </c>
      <c r="DY518" s="94">
        <f t="shared" ref="DY518" si="2995">DX523</f>
        <v>0</v>
      </c>
      <c r="DZ518" s="94">
        <f t="shared" ref="DZ518" si="2996">DY523</f>
        <v>0</v>
      </c>
      <c r="EA518" s="94">
        <f t="shared" ref="EA518" si="2997">DZ523</f>
        <v>0</v>
      </c>
      <c r="EB518" s="94">
        <f t="shared" ref="EB518" si="2998">EA523</f>
        <v>0</v>
      </c>
      <c r="EC518" s="94">
        <f t="shared" ref="EC518" si="2999">EB523</f>
        <v>0</v>
      </c>
      <c r="ED518" s="94">
        <f t="shared" ref="ED518" si="3000">EC523</f>
        <v>0</v>
      </c>
      <c r="EE518" s="94">
        <f t="shared" ref="EE518" si="3001">ED523</f>
        <v>0</v>
      </c>
      <c r="EF518" s="94">
        <f t="shared" ref="EF518" si="3002">EE523</f>
        <v>0</v>
      </c>
      <c r="EG518" s="94">
        <f t="shared" ref="EG518" si="3003">EF523</f>
        <v>0</v>
      </c>
      <c r="EH518" s="94">
        <f t="shared" ref="EH518" si="3004">EG523</f>
        <v>0</v>
      </c>
      <c r="EI518" s="94">
        <f t="shared" ref="EI518" si="3005">EH523</f>
        <v>0</v>
      </c>
    </row>
    <row r="519" spans="1:139" x14ac:dyDescent="0.2">
      <c r="B519" s="90" t="s">
        <v>150</v>
      </c>
      <c r="C519" s="90"/>
      <c r="D519" s="22">
        <v>0</v>
      </c>
      <c r="E519" s="22">
        <v>0</v>
      </c>
      <c r="F519" s="22">
        <v>0</v>
      </c>
      <c r="G519" s="22">
        <v>0</v>
      </c>
      <c r="H519" s="22">
        <v>0</v>
      </c>
      <c r="I519" s="22">
        <v>0</v>
      </c>
      <c r="J519" s="22">
        <v>0</v>
      </c>
      <c r="K519" s="22">
        <v>0</v>
      </c>
      <c r="L519" s="22">
        <v>0</v>
      </c>
      <c r="M519" s="22">
        <v>0</v>
      </c>
      <c r="N519" s="22">
        <v>0</v>
      </c>
      <c r="O519" s="22">
        <v>0</v>
      </c>
      <c r="P519" s="22">
        <v>0</v>
      </c>
      <c r="Q519" s="22">
        <v>0</v>
      </c>
      <c r="R519" s="22">
        <v>0</v>
      </c>
      <c r="S519" s="22">
        <v>0</v>
      </c>
      <c r="T519" s="22">
        <v>0</v>
      </c>
      <c r="U519" s="22">
        <v>0</v>
      </c>
      <c r="V519" s="22">
        <v>0</v>
      </c>
      <c r="W519" s="22">
        <v>0</v>
      </c>
      <c r="X519" s="22">
        <v>0</v>
      </c>
      <c r="Y519" s="22">
        <v>0</v>
      </c>
      <c r="Z519" s="22">
        <v>0</v>
      </c>
      <c r="AA519" s="22">
        <v>0</v>
      </c>
      <c r="AB519" s="22">
        <v>0</v>
      </c>
      <c r="AC519" s="22">
        <v>0</v>
      </c>
      <c r="AD519" s="22">
        <v>0</v>
      </c>
      <c r="AE519" s="22">
        <v>0</v>
      </c>
      <c r="AF519" s="22">
        <v>0</v>
      </c>
      <c r="AG519" s="22">
        <v>0</v>
      </c>
      <c r="AH519" s="22">
        <v>0</v>
      </c>
      <c r="AI519" s="22">
        <v>0</v>
      </c>
      <c r="AJ519" s="22">
        <v>0</v>
      </c>
      <c r="AK519" s="22">
        <v>0</v>
      </c>
      <c r="AL519" s="22">
        <v>0</v>
      </c>
      <c r="AM519" s="22">
        <v>0</v>
      </c>
      <c r="AN519" s="22">
        <v>0</v>
      </c>
      <c r="AO519" s="22">
        <v>0</v>
      </c>
      <c r="AP519" s="22">
        <v>0</v>
      </c>
      <c r="AQ519" s="22">
        <v>0</v>
      </c>
      <c r="AR519" s="22">
        <v>0</v>
      </c>
      <c r="AS519" s="22">
        <v>0</v>
      </c>
      <c r="AT519" s="22">
        <v>0</v>
      </c>
      <c r="AU519" s="22">
        <v>0</v>
      </c>
      <c r="AV519" s="22">
        <v>0</v>
      </c>
      <c r="AW519" s="22">
        <v>0</v>
      </c>
      <c r="AX519" s="22">
        <v>0</v>
      </c>
      <c r="AY519" s="22">
        <v>0</v>
      </c>
      <c r="AZ519" s="22">
        <v>0</v>
      </c>
      <c r="BA519" s="22">
        <v>0</v>
      </c>
      <c r="BB519" s="22">
        <v>0</v>
      </c>
      <c r="BC519" s="22">
        <v>0</v>
      </c>
      <c r="BD519" s="22">
        <v>0</v>
      </c>
      <c r="BE519" s="22">
        <v>0</v>
      </c>
      <c r="BF519" s="22">
        <v>0</v>
      </c>
      <c r="BG519" s="22">
        <v>0</v>
      </c>
      <c r="BH519" s="22">
        <v>0</v>
      </c>
      <c r="BI519" s="22">
        <v>0</v>
      </c>
      <c r="BJ519" s="22">
        <v>0</v>
      </c>
      <c r="BK519" s="22">
        <v>0</v>
      </c>
      <c r="BL519" s="22">
        <v>0</v>
      </c>
      <c r="BM519" s="22">
        <v>0</v>
      </c>
      <c r="BN519" s="22">
        <v>0</v>
      </c>
      <c r="BO519" s="22">
        <v>0</v>
      </c>
      <c r="BP519" s="22">
        <v>-6913.9892416399998</v>
      </c>
      <c r="BQ519" s="22">
        <v>0</v>
      </c>
      <c r="BR519" s="22">
        <v>0</v>
      </c>
      <c r="BS519" s="22">
        <v>0</v>
      </c>
      <c r="BT519" s="22">
        <v>0</v>
      </c>
      <c r="BU519" s="22">
        <v>0</v>
      </c>
      <c r="BV519" s="22">
        <v>0</v>
      </c>
      <c r="BW519" s="22">
        <v>0</v>
      </c>
      <c r="BX519" s="22">
        <v>0</v>
      </c>
      <c r="BY519" s="22">
        <v>0</v>
      </c>
      <c r="BZ519" s="22">
        <v>0</v>
      </c>
      <c r="CA519" s="22">
        <v>0</v>
      </c>
      <c r="CB519" s="22">
        <v>0</v>
      </c>
      <c r="CC519" s="22">
        <v>0</v>
      </c>
      <c r="CD519" s="22">
        <v>0</v>
      </c>
      <c r="CE519" s="22">
        <v>0</v>
      </c>
      <c r="CF519" s="22">
        <v>0</v>
      </c>
      <c r="CG519" s="22">
        <v>0</v>
      </c>
      <c r="CH519" s="22">
        <v>0</v>
      </c>
      <c r="CI519" s="22">
        <v>0</v>
      </c>
      <c r="CJ519" s="22">
        <v>0</v>
      </c>
      <c r="CK519" s="22">
        <v>0</v>
      </c>
      <c r="CL519" s="22">
        <v>0</v>
      </c>
      <c r="CM519" s="22">
        <v>0</v>
      </c>
      <c r="CN519" s="22">
        <v>0</v>
      </c>
      <c r="CO519" s="22">
        <v>0</v>
      </c>
      <c r="CP519" s="22">
        <v>0</v>
      </c>
      <c r="CQ519" s="22">
        <v>0</v>
      </c>
      <c r="CR519" s="22">
        <v>0</v>
      </c>
      <c r="CS519" s="22">
        <v>0</v>
      </c>
      <c r="CT519" s="22">
        <v>0</v>
      </c>
      <c r="CU519" s="22">
        <v>0</v>
      </c>
      <c r="CV519" s="22">
        <v>0</v>
      </c>
      <c r="CW519" s="22">
        <v>0</v>
      </c>
      <c r="CX519" s="22">
        <v>0</v>
      </c>
      <c r="CY519" s="22">
        <v>0</v>
      </c>
      <c r="CZ519" s="22">
        <v>0</v>
      </c>
      <c r="DA519" s="22">
        <v>0</v>
      </c>
      <c r="DB519" s="22">
        <v>0</v>
      </c>
      <c r="DC519" s="22">
        <v>0</v>
      </c>
      <c r="DD519" s="22">
        <v>0</v>
      </c>
      <c r="DE519" s="22">
        <v>0</v>
      </c>
      <c r="DF519" s="22">
        <v>0</v>
      </c>
      <c r="DG519" s="22">
        <v>0</v>
      </c>
      <c r="DH519" s="22">
        <v>0</v>
      </c>
      <c r="DI519" s="22">
        <v>0</v>
      </c>
      <c r="DJ519" s="22">
        <v>0</v>
      </c>
      <c r="DK519" s="22">
        <v>0</v>
      </c>
      <c r="DL519" s="22">
        <v>0</v>
      </c>
      <c r="DM519" s="22">
        <v>0</v>
      </c>
      <c r="DN519" s="22">
        <v>0</v>
      </c>
      <c r="DO519" s="22">
        <v>0</v>
      </c>
      <c r="DP519" s="22">
        <v>0</v>
      </c>
      <c r="DQ519" s="22">
        <v>0</v>
      </c>
      <c r="DR519" s="22">
        <v>0</v>
      </c>
      <c r="DS519" s="22">
        <v>0</v>
      </c>
      <c r="DT519" s="22">
        <v>0</v>
      </c>
      <c r="DU519" s="22">
        <v>0</v>
      </c>
      <c r="DV519" s="22">
        <v>0</v>
      </c>
      <c r="DW519" s="22">
        <v>0</v>
      </c>
      <c r="DX519" s="22">
        <v>0</v>
      </c>
      <c r="DY519" s="22">
        <v>0</v>
      </c>
      <c r="DZ519" s="22">
        <v>0</v>
      </c>
      <c r="EA519" s="22">
        <v>0</v>
      </c>
      <c r="EB519" s="22">
        <v>0</v>
      </c>
      <c r="EC519" s="22">
        <v>0</v>
      </c>
      <c r="ED519" s="22">
        <v>0</v>
      </c>
      <c r="EE519" s="22">
        <v>0</v>
      </c>
      <c r="EF519" s="22">
        <v>0</v>
      </c>
      <c r="EG519" s="22">
        <v>0</v>
      </c>
      <c r="EH519" s="22">
        <v>0</v>
      </c>
      <c r="EI519" s="22">
        <v>0</v>
      </c>
    </row>
    <row r="520" spans="1:139" x14ac:dyDescent="0.2">
      <c r="B520" s="90" t="s">
        <v>179</v>
      </c>
      <c r="C520" s="90"/>
      <c r="D520" s="22">
        <v>0</v>
      </c>
      <c r="E520" s="22">
        <v>0</v>
      </c>
      <c r="F520" s="22">
        <v>0</v>
      </c>
      <c r="G520" s="22">
        <v>0</v>
      </c>
      <c r="H520" s="22">
        <v>0</v>
      </c>
      <c r="I520" s="22">
        <v>0</v>
      </c>
      <c r="J520" s="22">
        <v>0</v>
      </c>
      <c r="K520" s="22">
        <v>0</v>
      </c>
      <c r="L520" s="22">
        <v>0</v>
      </c>
      <c r="M520" s="22">
        <v>0</v>
      </c>
      <c r="N520" s="22">
        <v>0</v>
      </c>
      <c r="O520" s="22">
        <v>0</v>
      </c>
      <c r="P520" s="22">
        <v>0</v>
      </c>
      <c r="Q520" s="22">
        <v>0</v>
      </c>
      <c r="R520" s="22">
        <v>0</v>
      </c>
      <c r="S520" s="22">
        <v>0</v>
      </c>
      <c r="T520" s="22">
        <v>0</v>
      </c>
      <c r="U520" s="22">
        <v>0</v>
      </c>
      <c r="V520" s="22">
        <v>0</v>
      </c>
      <c r="W520" s="22">
        <v>0</v>
      </c>
      <c r="X520" s="22">
        <v>0</v>
      </c>
      <c r="Y520" s="22">
        <v>0</v>
      </c>
      <c r="Z520" s="22">
        <v>0</v>
      </c>
      <c r="AA520" s="22">
        <v>0</v>
      </c>
      <c r="AB520" s="22">
        <v>0</v>
      </c>
      <c r="AC520" s="22">
        <v>0</v>
      </c>
      <c r="AD520" s="22">
        <v>0</v>
      </c>
      <c r="AE520" s="22">
        <v>0</v>
      </c>
      <c r="AF520" s="22">
        <v>0</v>
      </c>
      <c r="AG520" s="22">
        <v>0</v>
      </c>
      <c r="AH520" s="22">
        <v>0</v>
      </c>
      <c r="AI520" s="22">
        <v>0</v>
      </c>
      <c r="AJ520" s="22">
        <v>0</v>
      </c>
      <c r="AK520" s="22">
        <v>0</v>
      </c>
      <c r="AL520" s="22">
        <v>0</v>
      </c>
      <c r="AM520" s="22">
        <v>0</v>
      </c>
      <c r="AN520" s="22">
        <v>0</v>
      </c>
      <c r="AO520" s="22">
        <v>0</v>
      </c>
      <c r="AP520" s="22">
        <v>0</v>
      </c>
      <c r="AQ520" s="22">
        <v>0</v>
      </c>
      <c r="AR520" s="22">
        <v>0</v>
      </c>
      <c r="AS520" s="22">
        <v>0</v>
      </c>
      <c r="AT520" s="22">
        <v>0</v>
      </c>
      <c r="AU520" s="22">
        <v>0</v>
      </c>
      <c r="AV520" s="22">
        <v>0</v>
      </c>
      <c r="AW520" s="22">
        <v>0</v>
      </c>
      <c r="AX520" s="22">
        <v>0</v>
      </c>
      <c r="AY520" s="22">
        <v>0</v>
      </c>
      <c r="AZ520" s="22">
        <v>0</v>
      </c>
      <c r="BA520" s="22">
        <v>0</v>
      </c>
      <c r="BB520" s="22">
        <v>0</v>
      </c>
      <c r="BC520" s="22">
        <v>0</v>
      </c>
      <c r="BD520" s="22">
        <v>0</v>
      </c>
      <c r="BE520" s="22">
        <v>0</v>
      </c>
      <c r="BF520" s="22">
        <v>0</v>
      </c>
      <c r="BG520" s="22">
        <v>0</v>
      </c>
      <c r="BH520" s="22">
        <v>0</v>
      </c>
      <c r="BI520" s="22">
        <v>0</v>
      </c>
      <c r="BJ520" s="22">
        <v>0</v>
      </c>
      <c r="BK520" s="22">
        <v>0</v>
      </c>
      <c r="BL520" s="22">
        <v>6913.9892416399998</v>
      </c>
      <c r="BM520" s="22">
        <v>0</v>
      </c>
      <c r="BN520" s="22">
        <v>0</v>
      </c>
      <c r="BO520" s="22">
        <v>0</v>
      </c>
      <c r="BP520" s="22">
        <v>0</v>
      </c>
      <c r="BQ520" s="22">
        <v>0</v>
      </c>
      <c r="BR520" s="22">
        <v>0</v>
      </c>
      <c r="BS520" s="22">
        <v>0</v>
      </c>
      <c r="BT520" s="22">
        <v>0</v>
      </c>
      <c r="BU520" s="22">
        <v>0</v>
      </c>
      <c r="BV520" s="22">
        <v>0</v>
      </c>
      <c r="BW520" s="22">
        <v>0</v>
      </c>
      <c r="BX520" s="22">
        <v>0</v>
      </c>
      <c r="BY520" s="22">
        <v>0</v>
      </c>
      <c r="BZ520" s="22">
        <v>0</v>
      </c>
      <c r="CA520" s="22">
        <v>0</v>
      </c>
      <c r="CB520" s="22">
        <v>0</v>
      </c>
      <c r="CC520" s="22">
        <v>0</v>
      </c>
      <c r="CD520" s="22">
        <v>0</v>
      </c>
      <c r="CE520" s="22">
        <v>0</v>
      </c>
      <c r="CF520" s="22">
        <v>0</v>
      </c>
      <c r="CG520" s="22">
        <v>0</v>
      </c>
      <c r="CH520" s="22">
        <v>0</v>
      </c>
      <c r="CI520" s="22">
        <v>0</v>
      </c>
      <c r="CJ520" s="22">
        <v>0</v>
      </c>
      <c r="CK520" s="22">
        <v>0</v>
      </c>
      <c r="CL520" s="22">
        <v>0</v>
      </c>
      <c r="CM520" s="22">
        <v>0</v>
      </c>
      <c r="CN520" s="22">
        <v>0</v>
      </c>
      <c r="CO520" s="22">
        <v>0</v>
      </c>
      <c r="CP520" s="22">
        <v>0</v>
      </c>
      <c r="CQ520" s="22">
        <v>0</v>
      </c>
      <c r="CR520" s="22">
        <v>0</v>
      </c>
      <c r="CS520" s="22">
        <v>0</v>
      </c>
      <c r="CT520" s="22">
        <v>0</v>
      </c>
      <c r="CU520" s="22">
        <v>0</v>
      </c>
      <c r="CV520" s="22">
        <v>0</v>
      </c>
      <c r="CW520" s="22">
        <v>0</v>
      </c>
      <c r="CX520" s="22">
        <v>0</v>
      </c>
      <c r="CY520" s="22">
        <v>0</v>
      </c>
      <c r="CZ520" s="22">
        <v>0</v>
      </c>
      <c r="DA520" s="22">
        <v>0</v>
      </c>
      <c r="DB520" s="22">
        <v>0</v>
      </c>
      <c r="DC520" s="22">
        <v>0</v>
      </c>
      <c r="DD520" s="22">
        <v>0</v>
      </c>
      <c r="DE520" s="22">
        <v>0</v>
      </c>
      <c r="DF520" s="22">
        <v>0</v>
      </c>
      <c r="DG520" s="22">
        <v>0</v>
      </c>
      <c r="DH520" s="22">
        <v>0</v>
      </c>
      <c r="DI520" s="22">
        <v>0</v>
      </c>
      <c r="DJ520" s="22">
        <v>0</v>
      </c>
      <c r="DK520" s="22">
        <v>0</v>
      </c>
      <c r="DL520" s="22">
        <v>0</v>
      </c>
      <c r="DM520" s="22">
        <v>0</v>
      </c>
      <c r="DN520" s="22">
        <v>0</v>
      </c>
      <c r="DO520" s="22">
        <v>0</v>
      </c>
      <c r="DP520" s="22">
        <v>0</v>
      </c>
      <c r="DQ520" s="22">
        <v>0</v>
      </c>
      <c r="DR520" s="22">
        <v>0</v>
      </c>
      <c r="DS520" s="22">
        <v>0</v>
      </c>
      <c r="DT520" s="22">
        <v>0</v>
      </c>
      <c r="DU520" s="22">
        <v>0</v>
      </c>
      <c r="DV520" s="22">
        <v>0</v>
      </c>
      <c r="DW520" s="22">
        <v>0</v>
      </c>
      <c r="DX520" s="22">
        <v>0</v>
      </c>
      <c r="DY520" s="22">
        <v>0</v>
      </c>
      <c r="DZ520" s="22">
        <v>0</v>
      </c>
      <c r="EA520" s="22">
        <v>0</v>
      </c>
      <c r="EB520" s="22">
        <v>0</v>
      </c>
      <c r="EC520" s="22">
        <v>0</v>
      </c>
      <c r="ED520" s="22">
        <v>0</v>
      </c>
      <c r="EE520" s="22">
        <v>0</v>
      </c>
      <c r="EF520" s="22">
        <v>0</v>
      </c>
      <c r="EG520" s="22">
        <v>0</v>
      </c>
      <c r="EH520" s="22">
        <v>0</v>
      </c>
      <c r="EI520" s="22">
        <v>0</v>
      </c>
    </row>
    <row r="521" spans="1:139" x14ac:dyDescent="0.2">
      <c r="B521" s="90" t="s">
        <v>162</v>
      </c>
      <c r="D521" s="22">
        <v>0</v>
      </c>
      <c r="E521" s="22">
        <v>0</v>
      </c>
      <c r="F521" s="22">
        <v>0</v>
      </c>
      <c r="G521" s="22">
        <v>0</v>
      </c>
      <c r="H521" s="22">
        <v>0</v>
      </c>
      <c r="I521" s="22">
        <v>0</v>
      </c>
      <c r="J521" s="22">
        <v>0</v>
      </c>
      <c r="K521" s="22">
        <v>0</v>
      </c>
      <c r="L521" s="22">
        <v>0</v>
      </c>
      <c r="M521" s="22">
        <v>0</v>
      </c>
      <c r="N521" s="22">
        <v>0</v>
      </c>
      <c r="O521" s="22">
        <v>0</v>
      </c>
      <c r="P521" s="22">
        <v>0</v>
      </c>
      <c r="Q521" s="22">
        <v>0</v>
      </c>
      <c r="R521" s="22">
        <v>0</v>
      </c>
      <c r="S521" s="22">
        <v>0</v>
      </c>
      <c r="T521" s="22">
        <v>0</v>
      </c>
      <c r="U521" s="22">
        <v>0</v>
      </c>
      <c r="V521" s="22">
        <v>0</v>
      </c>
      <c r="W521" s="22">
        <v>0</v>
      </c>
      <c r="X521" s="22">
        <v>0</v>
      </c>
      <c r="Y521" s="22">
        <v>0</v>
      </c>
      <c r="Z521" s="22">
        <v>0</v>
      </c>
      <c r="AA521" s="22">
        <v>0</v>
      </c>
      <c r="AB521" s="22">
        <v>0</v>
      </c>
      <c r="AC521" s="22">
        <v>0</v>
      </c>
      <c r="AD521" s="22">
        <v>0</v>
      </c>
      <c r="AE521" s="22">
        <v>0</v>
      </c>
      <c r="AF521" s="22">
        <v>0</v>
      </c>
      <c r="AG521" s="22">
        <v>0</v>
      </c>
      <c r="AH521" s="22">
        <v>0</v>
      </c>
      <c r="AI521" s="22">
        <v>0</v>
      </c>
      <c r="AJ521" s="22">
        <v>0</v>
      </c>
      <c r="AK521" s="22">
        <v>0</v>
      </c>
      <c r="AL521" s="22">
        <v>0</v>
      </c>
      <c r="AM521" s="22">
        <v>0</v>
      </c>
      <c r="AN521" s="22">
        <v>0</v>
      </c>
      <c r="AO521" s="22">
        <v>0</v>
      </c>
      <c r="AP521" s="22">
        <v>0</v>
      </c>
      <c r="AQ521" s="22">
        <v>0</v>
      </c>
      <c r="AR521" s="22">
        <v>0</v>
      </c>
      <c r="AS521" s="22">
        <v>0</v>
      </c>
      <c r="AT521" s="22">
        <v>0</v>
      </c>
      <c r="AU521" s="22">
        <v>0</v>
      </c>
      <c r="AV521" s="22">
        <v>0</v>
      </c>
      <c r="AW521" s="22">
        <v>0</v>
      </c>
      <c r="AX521" s="22">
        <v>0</v>
      </c>
      <c r="AY521" s="22">
        <v>0</v>
      </c>
      <c r="AZ521" s="22">
        <v>0</v>
      </c>
      <c r="BA521" s="22">
        <v>0</v>
      </c>
      <c r="BB521" s="22">
        <v>0</v>
      </c>
      <c r="BC521" s="22">
        <v>0</v>
      </c>
      <c r="BD521" s="22">
        <v>0</v>
      </c>
      <c r="BE521" s="22">
        <v>0</v>
      </c>
      <c r="BF521" s="22">
        <v>0</v>
      </c>
      <c r="BG521" s="22">
        <v>0</v>
      </c>
      <c r="BH521" s="22">
        <v>0</v>
      </c>
      <c r="BI521" s="22">
        <v>0</v>
      </c>
      <c r="BJ521" s="22">
        <v>0</v>
      </c>
      <c r="BK521" s="22">
        <v>0</v>
      </c>
      <c r="BL521" s="22">
        <v>0</v>
      </c>
      <c r="BM521" s="22">
        <v>0</v>
      </c>
      <c r="BN521" s="22">
        <v>0</v>
      </c>
      <c r="BO521" s="22">
        <v>0</v>
      </c>
      <c r="BP521" s="22">
        <v>0</v>
      </c>
      <c r="BQ521" s="22">
        <v>0</v>
      </c>
      <c r="BR521" s="22">
        <v>0</v>
      </c>
      <c r="BS521" s="22">
        <v>0</v>
      </c>
      <c r="BT521" s="22">
        <v>0</v>
      </c>
      <c r="BU521" s="22">
        <v>0</v>
      </c>
      <c r="BV521" s="22">
        <v>0</v>
      </c>
      <c r="BW521" s="22">
        <v>0</v>
      </c>
      <c r="BX521" s="22">
        <v>0</v>
      </c>
      <c r="BY521" s="22">
        <v>0</v>
      </c>
      <c r="BZ521" s="22">
        <v>0</v>
      </c>
      <c r="CA521" s="22">
        <v>0</v>
      </c>
      <c r="CB521" s="22">
        <v>0</v>
      </c>
      <c r="CC521" s="22">
        <v>0</v>
      </c>
      <c r="CD521" s="22">
        <v>0</v>
      </c>
      <c r="CE521" s="22">
        <v>0</v>
      </c>
      <c r="CF521" s="22">
        <v>0</v>
      </c>
      <c r="CG521" s="22">
        <v>0</v>
      </c>
      <c r="CH521" s="22">
        <v>0</v>
      </c>
      <c r="CI521" s="22">
        <v>0</v>
      </c>
      <c r="CJ521" s="22">
        <v>0</v>
      </c>
      <c r="CK521" s="22">
        <v>0</v>
      </c>
      <c r="CL521" s="22">
        <v>0</v>
      </c>
      <c r="CM521" s="22">
        <v>0</v>
      </c>
      <c r="CN521" s="22">
        <v>0</v>
      </c>
      <c r="CO521" s="22">
        <v>0</v>
      </c>
      <c r="CP521" s="22">
        <v>0</v>
      </c>
      <c r="CQ521" s="22">
        <v>0</v>
      </c>
      <c r="CR521" s="22">
        <v>0</v>
      </c>
      <c r="CS521" s="22">
        <v>0</v>
      </c>
      <c r="CT521" s="22">
        <v>0</v>
      </c>
      <c r="CU521" s="22">
        <v>0</v>
      </c>
      <c r="CV521" s="22">
        <v>0</v>
      </c>
      <c r="CW521" s="22">
        <v>0</v>
      </c>
      <c r="CX521" s="22">
        <v>0</v>
      </c>
      <c r="CY521" s="22">
        <v>0</v>
      </c>
      <c r="CZ521" s="22">
        <v>0</v>
      </c>
      <c r="DA521" s="22">
        <v>0</v>
      </c>
      <c r="DB521" s="22">
        <v>0</v>
      </c>
      <c r="DC521" s="22">
        <v>0</v>
      </c>
      <c r="DD521" s="22">
        <v>0</v>
      </c>
      <c r="DE521" s="22">
        <v>0</v>
      </c>
      <c r="DF521" s="22">
        <v>0</v>
      </c>
      <c r="DG521" s="22">
        <v>0</v>
      </c>
      <c r="DH521" s="22">
        <v>0</v>
      </c>
      <c r="DI521" s="22">
        <v>0</v>
      </c>
      <c r="DJ521" s="22">
        <v>0</v>
      </c>
      <c r="DK521" s="22">
        <v>0</v>
      </c>
      <c r="DL521" s="22">
        <v>0</v>
      </c>
      <c r="DM521" s="22">
        <v>0</v>
      </c>
      <c r="DN521" s="22">
        <v>0</v>
      </c>
      <c r="DO521" s="22">
        <v>0</v>
      </c>
      <c r="DP521" s="22">
        <v>0</v>
      </c>
      <c r="DQ521" s="22">
        <v>0</v>
      </c>
      <c r="DR521" s="22">
        <v>0</v>
      </c>
      <c r="DS521" s="22">
        <v>0</v>
      </c>
      <c r="DT521" s="22">
        <v>0</v>
      </c>
      <c r="DU521" s="22">
        <v>0</v>
      </c>
      <c r="DV521" s="22">
        <v>0</v>
      </c>
      <c r="DW521" s="22">
        <v>0</v>
      </c>
      <c r="DX521" s="22">
        <v>0</v>
      </c>
      <c r="DY521" s="22">
        <v>0</v>
      </c>
      <c r="DZ521" s="22">
        <v>0</v>
      </c>
      <c r="EA521" s="22">
        <v>0</v>
      </c>
      <c r="EB521" s="22">
        <v>0</v>
      </c>
      <c r="EC521" s="22">
        <v>0</v>
      </c>
      <c r="ED521" s="22">
        <v>0</v>
      </c>
      <c r="EE521" s="22">
        <v>0</v>
      </c>
      <c r="EF521" s="22">
        <v>0</v>
      </c>
      <c r="EG521" s="22">
        <v>0</v>
      </c>
      <c r="EH521" s="22">
        <v>0</v>
      </c>
      <c r="EI521" s="22">
        <v>0</v>
      </c>
    </row>
    <row r="522" spans="1:139" x14ac:dyDescent="0.2">
      <c r="B522" s="90" t="s">
        <v>152</v>
      </c>
      <c r="D522" s="18">
        <f t="shared" ref="D522:AI522" si="3006">SUM(D519:D521)</f>
        <v>0</v>
      </c>
      <c r="E522" s="18">
        <f t="shared" si="3006"/>
        <v>0</v>
      </c>
      <c r="F522" s="18">
        <f t="shared" si="3006"/>
        <v>0</v>
      </c>
      <c r="G522" s="18">
        <f t="shared" si="3006"/>
        <v>0</v>
      </c>
      <c r="H522" s="18">
        <f t="shared" si="3006"/>
        <v>0</v>
      </c>
      <c r="I522" s="18">
        <f t="shared" si="3006"/>
        <v>0</v>
      </c>
      <c r="J522" s="18">
        <f t="shared" si="3006"/>
        <v>0</v>
      </c>
      <c r="K522" s="18">
        <f t="shared" si="3006"/>
        <v>0</v>
      </c>
      <c r="L522" s="18">
        <f t="shared" si="3006"/>
        <v>0</v>
      </c>
      <c r="M522" s="18">
        <f t="shared" si="3006"/>
        <v>0</v>
      </c>
      <c r="N522" s="18">
        <f t="shared" si="3006"/>
        <v>0</v>
      </c>
      <c r="O522" s="18">
        <f t="shared" si="3006"/>
        <v>0</v>
      </c>
      <c r="P522" s="18">
        <f t="shared" si="3006"/>
        <v>0</v>
      </c>
      <c r="Q522" s="18">
        <f t="shared" si="3006"/>
        <v>0</v>
      </c>
      <c r="R522" s="18">
        <f t="shared" si="3006"/>
        <v>0</v>
      </c>
      <c r="S522" s="18">
        <f t="shared" si="3006"/>
        <v>0</v>
      </c>
      <c r="T522" s="18">
        <f t="shared" si="3006"/>
        <v>0</v>
      </c>
      <c r="U522" s="18">
        <f t="shared" si="3006"/>
        <v>0</v>
      </c>
      <c r="V522" s="18">
        <f t="shared" si="3006"/>
        <v>0</v>
      </c>
      <c r="W522" s="18">
        <f t="shared" si="3006"/>
        <v>0</v>
      </c>
      <c r="X522" s="18">
        <f t="shared" si="3006"/>
        <v>0</v>
      </c>
      <c r="Y522" s="18">
        <f t="shared" si="3006"/>
        <v>0</v>
      </c>
      <c r="Z522" s="18">
        <f t="shared" si="3006"/>
        <v>0</v>
      </c>
      <c r="AA522" s="18">
        <f t="shared" si="3006"/>
        <v>0</v>
      </c>
      <c r="AB522" s="18">
        <f t="shared" si="3006"/>
        <v>0</v>
      </c>
      <c r="AC522" s="18">
        <f t="shared" si="3006"/>
        <v>0</v>
      </c>
      <c r="AD522" s="18">
        <f t="shared" si="3006"/>
        <v>0</v>
      </c>
      <c r="AE522" s="18">
        <f t="shared" si="3006"/>
        <v>0</v>
      </c>
      <c r="AF522" s="18">
        <f t="shared" si="3006"/>
        <v>0</v>
      </c>
      <c r="AG522" s="18">
        <f t="shared" si="3006"/>
        <v>0</v>
      </c>
      <c r="AH522" s="18">
        <f t="shared" si="3006"/>
        <v>0</v>
      </c>
      <c r="AI522" s="18">
        <f t="shared" si="3006"/>
        <v>0</v>
      </c>
      <c r="AJ522" s="18">
        <f t="shared" ref="AJ522:BO522" si="3007">SUM(AJ519:AJ521)</f>
        <v>0</v>
      </c>
      <c r="AK522" s="18">
        <f t="shared" si="3007"/>
        <v>0</v>
      </c>
      <c r="AL522" s="18">
        <f t="shared" si="3007"/>
        <v>0</v>
      </c>
      <c r="AM522" s="18">
        <f t="shared" si="3007"/>
        <v>0</v>
      </c>
      <c r="AN522" s="18">
        <f t="shared" si="3007"/>
        <v>0</v>
      </c>
      <c r="AO522" s="18">
        <f t="shared" si="3007"/>
        <v>0</v>
      </c>
      <c r="AP522" s="18">
        <f t="shared" si="3007"/>
        <v>0</v>
      </c>
      <c r="AQ522" s="18">
        <f t="shared" si="3007"/>
        <v>0</v>
      </c>
      <c r="AR522" s="18">
        <f t="shared" si="3007"/>
        <v>0</v>
      </c>
      <c r="AS522" s="18">
        <f t="shared" si="3007"/>
        <v>0</v>
      </c>
      <c r="AT522" s="18">
        <f t="shared" si="3007"/>
        <v>0</v>
      </c>
      <c r="AU522" s="18">
        <f t="shared" si="3007"/>
        <v>0</v>
      </c>
      <c r="AV522" s="18">
        <f t="shared" si="3007"/>
        <v>0</v>
      </c>
      <c r="AW522" s="18">
        <f t="shared" si="3007"/>
        <v>0</v>
      </c>
      <c r="AX522" s="18">
        <f t="shared" si="3007"/>
        <v>0</v>
      </c>
      <c r="AY522" s="18">
        <f t="shared" si="3007"/>
        <v>0</v>
      </c>
      <c r="AZ522" s="18">
        <f t="shared" si="3007"/>
        <v>0</v>
      </c>
      <c r="BA522" s="18">
        <f t="shared" si="3007"/>
        <v>0</v>
      </c>
      <c r="BB522" s="18">
        <f t="shared" si="3007"/>
        <v>0</v>
      </c>
      <c r="BC522" s="18">
        <f t="shared" si="3007"/>
        <v>0</v>
      </c>
      <c r="BD522" s="18">
        <f t="shared" si="3007"/>
        <v>0</v>
      </c>
      <c r="BE522" s="18">
        <f t="shared" si="3007"/>
        <v>0</v>
      </c>
      <c r="BF522" s="18">
        <f t="shared" si="3007"/>
        <v>0</v>
      </c>
      <c r="BG522" s="18">
        <f t="shared" si="3007"/>
        <v>0</v>
      </c>
      <c r="BH522" s="18">
        <f t="shared" si="3007"/>
        <v>0</v>
      </c>
      <c r="BI522" s="18">
        <f t="shared" si="3007"/>
        <v>0</v>
      </c>
      <c r="BJ522" s="18">
        <f t="shared" si="3007"/>
        <v>0</v>
      </c>
      <c r="BK522" s="18">
        <f t="shared" si="3007"/>
        <v>0</v>
      </c>
      <c r="BL522" s="18">
        <f t="shared" si="3007"/>
        <v>6913.9892416399998</v>
      </c>
      <c r="BM522" s="18">
        <f t="shared" si="3007"/>
        <v>0</v>
      </c>
      <c r="BN522" s="18">
        <f t="shared" si="3007"/>
        <v>0</v>
      </c>
      <c r="BO522" s="18">
        <f t="shared" si="3007"/>
        <v>0</v>
      </c>
      <c r="BP522" s="18">
        <f t="shared" ref="BP522:DS522" si="3008">SUM(BP519:BP521)</f>
        <v>-6913.9892416399998</v>
      </c>
      <c r="BQ522" s="18">
        <f t="shared" si="3008"/>
        <v>0</v>
      </c>
      <c r="BR522" s="18">
        <f t="shared" si="3008"/>
        <v>0</v>
      </c>
      <c r="BS522" s="18">
        <f t="shared" si="3008"/>
        <v>0</v>
      </c>
      <c r="BT522" s="18">
        <f t="shared" si="3008"/>
        <v>0</v>
      </c>
      <c r="BU522" s="18">
        <f t="shared" si="3008"/>
        <v>0</v>
      </c>
      <c r="BV522" s="18">
        <f t="shared" si="3008"/>
        <v>0</v>
      </c>
      <c r="BW522" s="18">
        <f t="shared" si="3008"/>
        <v>0</v>
      </c>
      <c r="BX522" s="18">
        <f t="shared" si="3008"/>
        <v>0</v>
      </c>
      <c r="BY522" s="18">
        <f t="shared" si="3008"/>
        <v>0</v>
      </c>
      <c r="BZ522" s="18">
        <f t="shared" si="3008"/>
        <v>0</v>
      </c>
      <c r="CA522" s="18">
        <f t="shared" si="3008"/>
        <v>0</v>
      </c>
      <c r="CB522" s="18">
        <f t="shared" si="3008"/>
        <v>0</v>
      </c>
      <c r="CC522" s="18">
        <f t="shared" si="3008"/>
        <v>0</v>
      </c>
      <c r="CD522" s="18">
        <f t="shared" si="3008"/>
        <v>0</v>
      </c>
      <c r="CE522" s="18">
        <f t="shared" si="3008"/>
        <v>0</v>
      </c>
      <c r="CF522" s="18">
        <f t="shared" si="3008"/>
        <v>0</v>
      </c>
      <c r="CG522" s="18">
        <f t="shared" si="3008"/>
        <v>0</v>
      </c>
      <c r="CH522" s="18">
        <f t="shared" si="3008"/>
        <v>0</v>
      </c>
      <c r="CI522" s="18">
        <f t="shared" si="3008"/>
        <v>0</v>
      </c>
      <c r="CJ522" s="18">
        <f t="shared" ref="CJ522:CU522" si="3009">SUM(CJ519:CJ521)</f>
        <v>0</v>
      </c>
      <c r="CK522" s="18">
        <f t="shared" si="3009"/>
        <v>0</v>
      </c>
      <c r="CL522" s="18">
        <f t="shared" si="3009"/>
        <v>0</v>
      </c>
      <c r="CM522" s="18">
        <f t="shared" si="3009"/>
        <v>0</v>
      </c>
      <c r="CN522" s="18">
        <f t="shared" si="3009"/>
        <v>0</v>
      </c>
      <c r="CO522" s="18">
        <f t="shared" si="3009"/>
        <v>0</v>
      </c>
      <c r="CP522" s="18">
        <f t="shared" si="3009"/>
        <v>0</v>
      </c>
      <c r="CQ522" s="18">
        <f t="shared" si="3009"/>
        <v>0</v>
      </c>
      <c r="CR522" s="18">
        <f t="shared" si="3009"/>
        <v>0</v>
      </c>
      <c r="CS522" s="18">
        <f t="shared" si="3009"/>
        <v>0</v>
      </c>
      <c r="CT522" s="18">
        <f t="shared" si="3009"/>
        <v>0</v>
      </c>
      <c r="CU522" s="18">
        <f t="shared" si="3009"/>
        <v>0</v>
      </c>
      <c r="CV522" s="18">
        <f t="shared" ref="CV522:DH522" si="3010">SUM(CV519:CV521)</f>
        <v>0</v>
      </c>
      <c r="CW522" s="18">
        <f t="shared" si="3010"/>
        <v>0</v>
      </c>
      <c r="CX522" s="18">
        <f t="shared" si="3010"/>
        <v>0</v>
      </c>
      <c r="CY522" s="18">
        <f t="shared" si="3010"/>
        <v>0</v>
      </c>
      <c r="CZ522" s="18">
        <f t="shared" si="3010"/>
        <v>0</v>
      </c>
      <c r="DA522" s="18">
        <f t="shared" si="3010"/>
        <v>0</v>
      </c>
      <c r="DB522" s="18">
        <f t="shared" si="3010"/>
        <v>0</v>
      </c>
      <c r="DC522" s="18">
        <f t="shared" si="3010"/>
        <v>0</v>
      </c>
      <c r="DD522" s="18">
        <f t="shared" si="3010"/>
        <v>0</v>
      </c>
      <c r="DE522" s="18">
        <f t="shared" si="3010"/>
        <v>0</v>
      </c>
      <c r="DF522" s="18">
        <f t="shared" si="3010"/>
        <v>0</v>
      </c>
      <c r="DG522" s="18">
        <f t="shared" si="3010"/>
        <v>0</v>
      </c>
      <c r="DH522" s="18">
        <f t="shared" si="3010"/>
        <v>0</v>
      </c>
      <c r="DI522" s="18">
        <f t="shared" si="3008"/>
        <v>0</v>
      </c>
      <c r="DJ522" s="18">
        <f t="shared" si="3008"/>
        <v>0</v>
      </c>
      <c r="DK522" s="18">
        <f t="shared" si="3008"/>
        <v>0</v>
      </c>
      <c r="DL522" s="18">
        <f t="shared" si="3008"/>
        <v>0</v>
      </c>
      <c r="DM522" s="18">
        <f t="shared" si="3008"/>
        <v>0</v>
      </c>
      <c r="DN522" s="18">
        <f t="shared" si="3008"/>
        <v>0</v>
      </c>
      <c r="DO522" s="18">
        <f t="shared" si="3008"/>
        <v>0</v>
      </c>
      <c r="DP522" s="18">
        <f t="shared" si="3008"/>
        <v>0</v>
      </c>
      <c r="DQ522" s="18">
        <f t="shared" si="3008"/>
        <v>0</v>
      </c>
      <c r="DR522" s="18">
        <f t="shared" si="3008"/>
        <v>0</v>
      </c>
      <c r="DS522" s="18">
        <f t="shared" si="3008"/>
        <v>0</v>
      </c>
      <c r="DT522" s="18">
        <f t="shared" ref="DT522:DU522" si="3011">SUM(DT519:DT521)</f>
        <v>0</v>
      </c>
      <c r="DU522" s="18">
        <f t="shared" si="3011"/>
        <v>0</v>
      </c>
      <c r="DV522" s="18">
        <f t="shared" ref="DV522:DW522" si="3012">SUM(DV519:DV521)</f>
        <v>0</v>
      </c>
      <c r="DW522" s="18">
        <f t="shared" si="3012"/>
        <v>0</v>
      </c>
      <c r="DX522" s="18">
        <f t="shared" ref="DX522:EG522" si="3013">SUM(DX519:DX521)</f>
        <v>0</v>
      </c>
      <c r="DY522" s="18">
        <f t="shared" si="3013"/>
        <v>0</v>
      </c>
      <c r="DZ522" s="18">
        <f t="shared" si="3013"/>
        <v>0</v>
      </c>
      <c r="EA522" s="18">
        <f t="shared" si="3013"/>
        <v>0</v>
      </c>
      <c r="EB522" s="18">
        <f t="shared" si="3013"/>
        <v>0</v>
      </c>
      <c r="EC522" s="18">
        <f t="shared" si="3013"/>
        <v>0</v>
      </c>
      <c r="ED522" s="18">
        <f t="shared" si="3013"/>
        <v>0</v>
      </c>
      <c r="EE522" s="18">
        <f t="shared" si="3013"/>
        <v>0</v>
      </c>
      <c r="EF522" s="18">
        <f t="shared" si="3013"/>
        <v>0</v>
      </c>
      <c r="EG522" s="18">
        <f t="shared" si="3013"/>
        <v>0</v>
      </c>
      <c r="EH522" s="18">
        <f t="shared" ref="EH522:EI522" si="3014">SUM(EH519:EH521)</f>
        <v>0</v>
      </c>
      <c r="EI522" s="18">
        <f t="shared" si="3014"/>
        <v>0</v>
      </c>
    </row>
    <row r="523" spans="1:139" x14ac:dyDescent="0.2">
      <c r="B523" s="90" t="s">
        <v>153</v>
      </c>
      <c r="D523" s="94">
        <f t="shared" ref="D523:AI523" si="3015">D518+D522</f>
        <v>0</v>
      </c>
      <c r="E523" s="94">
        <f t="shared" si="3015"/>
        <v>0</v>
      </c>
      <c r="F523" s="94">
        <f t="shared" si="3015"/>
        <v>0</v>
      </c>
      <c r="G523" s="94">
        <f t="shared" si="3015"/>
        <v>0</v>
      </c>
      <c r="H523" s="94">
        <f t="shared" si="3015"/>
        <v>0</v>
      </c>
      <c r="I523" s="94">
        <f t="shared" si="3015"/>
        <v>0</v>
      </c>
      <c r="J523" s="94">
        <f t="shared" si="3015"/>
        <v>0</v>
      </c>
      <c r="K523" s="94">
        <f t="shared" si="3015"/>
        <v>0</v>
      </c>
      <c r="L523" s="94">
        <f t="shared" si="3015"/>
        <v>0</v>
      </c>
      <c r="M523" s="94">
        <f t="shared" si="3015"/>
        <v>0</v>
      </c>
      <c r="N523" s="94">
        <f t="shared" si="3015"/>
        <v>0</v>
      </c>
      <c r="O523" s="94">
        <f t="shared" si="3015"/>
        <v>0</v>
      </c>
      <c r="P523" s="94">
        <f t="shared" si="3015"/>
        <v>0</v>
      </c>
      <c r="Q523" s="94">
        <f t="shared" si="3015"/>
        <v>0</v>
      </c>
      <c r="R523" s="94">
        <f t="shared" si="3015"/>
        <v>0</v>
      </c>
      <c r="S523" s="94">
        <f t="shared" si="3015"/>
        <v>0</v>
      </c>
      <c r="T523" s="94">
        <f t="shared" si="3015"/>
        <v>0</v>
      </c>
      <c r="U523" s="94">
        <f t="shared" si="3015"/>
        <v>0</v>
      </c>
      <c r="V523" s="94">
        <f t="shared" si="3015"/>
        <v>0</v>
      </c>
      <c r="W523" s="94">
        <f t="shared" si="3015"/>
        <v>0</v>
      </c>
      <c r="X523" s="94">
        <f t="shared" si="3015"/>
        <v>0</v>
      </c>
      <c r="Y523" s="94">
        <f t="shared" si="3015"/>
        <v>0</v>
      </c>
      <c r="Z523" s="94">
        <f t="shared" si="3015"/>
        <v>0</v>
      </c>
      <c r="AA523" s="94">
        <f t="shared" si="3015"/>
        <v>0</v>
      </c>
      <c r="AB523" s="94">
        <f t="shared" si="3015"/>
        <v>0</v>
      </c>
      <c r="AC523" s="94">
        <f t="shared" si="3015"/>
        <v>0</v>
      </c>
      <c r="AD523" s="94">
        <f t="shared" si="3015"/>
        <v>0</v>
      </c>
      <c r="AE523" s="94">
        <f t="shared" si="3015"/>
        <v>0</v>
      </c>
      <c r="AF523" s="94">
        <f t="shared" si="3015"/>
        <v>0</v>
      </c>
      <c r="AG523" s="94">
        <f t="shared" si="3015"/>
        <v>0</v>
      </c>
      <c r="AH523" s="94">
        <f t="shared" si="3015"/>
        <v>0</v>
      </c>
      <c r="AI523" s="94">
        <f t="shared" si="3015"/>
        <v>0</v>
      </c>
      <c r="AJ523" s="94">
        <f t="shared" ref="AJ523:BO523" si="3016">AJ518+AJ522</f>
        <v>0</v>
      </c>
      <c r="AK523" s="94">
        <f t="shared" si="3016"/>
        <v>0</v>
      </c>
      <c r="AL523" s="94">
        <f t="shared" si="3016"/>
        <v>0</v>
      </c>
      <c r="AM523" s="94">
        <f t="shared" si="3016"/>
        <v>0</v>
      </c>
      <c r="AN523" s="94">
        <f t="shared" si="3016"/>
        <v>0</v>
      </c>
      <c r="AO523" s="94">
        <f t="shared" si="3016"/>
        <v>0</v>
      </c>
      <c r="AP523" s="94">
        <f t="shared" si="3016"/>
        <v>0</v>
      </c>
      <c r="AQ523" s="94">
        <f t="shared" si="3016"/>
        <v>0</v>
      </c>
      <c r="AR523" s="94">
        <f t="shared" si="3016"/>
        <v>0</v>
      </c>
      <c r="AS523" s="94">
        <f t="shared" si="3016"/>
        <v>0</v>
      </c>
      <c r="AT523" s="94">
        <f t="shared" si="3016"/>
        <v>0</v>
      </c>
      <c r="AU523" s="94">
        <f t="shared" si="3016"/>
        <v>0</v>
      </c>
      <c r="AV523" s="94">
        <f t="shared" si="3016"/>
        <v>0</v>
      </c>
      <c r="AW523" s="94">
        <f t="shared" si="3016"/>
        <v>0</v>
      </c>
      <c r="AX523" s="94">
        <f t="shared" si="3016"/>
        <v>0</v>
      </c>
      <c r="AY523" s="94">
        <f t="shared" si="3016"/>
        <v>0</v>
      </c>
      <c r="AZ523" s="94">
        <f t="shared" si="3016"/>
        <v>0</v>
      </c>
      <c r="BA523" s="94">
        <f t="shared" si="3016"/>
        <v>0</v>
      </c>
      <c r="BB523" s="94">
        <f t="shared" si="3016"/>
        <v>0</v>
      </c>
      <c r="BC523" s="94">
        <f t="shared" si="3016"/>
        <v>0</v>
      </c>
      <c r="BD523" s="94">
        <f t="shared" si="3016"/>
        <v>0</v>
      </c>
      <c r="BE523" s="94">
        <f t="shared" si="3016"/>
        <v>0</v>
      </c>
      <c r="BF523" s="94">
        <f t="shared" si="3016"/>
        <v>0</v>
      </c>
      <c r="BG523" s="94">
        <f t="shared" si="3016"/>
        <v>0</v>
      </c>
      <c r="BH523" s="94">
        <f t="shared" si="3016"/>
        <v>0</v>
      </c>
      <c r="BI523" s="94">
        <f t="shared" si="3016"/>
        <v>0</v>
      </c>
      <c r="BJ523" s="94">
        <f t="shared" si="3016"/>
        <v>0</v>
      </c>
      <c r="BK523" s="94">
        <f t="shared" si="3016"/>
        <v>0</v>
      </c>
      <c r="BL523" s="94">
        <f t="shared" si="3016"/>
        <v>6913.9892416399998</v>
      </c>
      <c r="BM523" s="94">
        <f t="shared" si="3016"/>
        <v>6913.9892416399998</v>
      </c>
      <c r="BN523" s="94">
        <f t="shared" si="3016"/>
        <v>6913.9892416399998</v>
      </c>
      <c r="BO523" s="94">
        <f t="shared" si="3016"/>
        <v>6913.9892416399998</v>
      </c>
      <c r="BP523" s="94">
        <f t="shared" ref="BP523:DS523" si="3017">BP518+BP522</f>
        <v>0</v>
      </c>
      <c r="BQ523" s="94">
        <f t="shared" si="3017"/>
        <v>0</v>
      </c>
      <c r="BR523" s="94">
        <f t="shared" si="3017"/>
        <v>0</v>
      </c>
      <c r="BS523" s="94">
        <f t="shared" si="3017"/>
        <v>0</v>
      </c>
      <c r="BT523" s="94">
        <f t="shared" si="3017"/>
        <v>0</v>
      </c>
      <c r="BU523" s="94">
        <f t="shared" si="3017"/>
        <v>0</v>
      </c>
      <c r="BV523" s="94">
        <f t="shared" si="3017"/>
        <v>0</v>
      </c>
      <c r="BW523" s="94">
        <f t="shared" si="3017"/>
        <v>0</v>
      </c>
      <c r="BX523" s="94">
        <f t="shared" si="3017"/>
        <v>0</v>
      </c>
      <c r="BY523" s="94">
        <f t="shared" si="3017"/>
        <v>0</v>
      </c>
      <c r="BZ523" s="94">
        <f t="shared" si="3017"/>
        <v>0</v>
      </c>
      <c r="CA523" s="94">
        <f t="shared" si="3017"/>
        <v>0</v>
      </c>
      <c r="CB523" s="94">
        <f t="shared" si="3017"/>
        <v>0</v>
      </c>
      <c r="CC523" s="94">
        <f t="shared" si="3017"/>
        <v>0</v>
      </c>
      <c r="CD523" s="94">
        <f t="shared" si="3017"/>
        <v>0</v>
      </c>
      <c r="CE523" s="94">
        <f t="shared" si="3017"/>
        <v>0</v>
      </c>
      <c r="CF523" s="94">
        <f t="shared" si="3017"/>
        <v>0</v>
      </c>
      <c r="CG523" s="94">
        <f t="shared" si="3017"/>
        <v>0</v>
      </c>
      <c r="CH523" s="94">
        <f t="shared" si="3017"/>
        <v>0</v>
      </c>
      <c r="CI523" s="94">
        <f t="shared" si="3017"/>
        <v>0</v>
      </c>
      <c r="CJ523" s="94">
        <f t="shared" ref="CJ523:CU523" si="3018">CJ518+CJ522</f>
        <v>0</v>
      </c>
      <c r="CK523" s="94">
        <f t="shared" si="3018"/>
        <v>0</v>
      </c>
      <c r="CL523" s="94">
        <f t="shared" si="3018"/>
        <v>0</v>
      </c>
      <c r="CM523" s="94">
        <f t="shared" si="3018"/>
        <v>0</v>
      </c>
      <c r="CN523" s="94">
        <f t="shared" si="3018"/>
        <v>0</v>
      </c>
      <c r="CO523" s="94">
        <f t="shared" si="3018"/>
        <v>0</v>
      </c>
      <c r="CP523" s="94">
        <f t="shared" si="3018"/>
        <v>0</v>
      </c>
      <c r="CQ523" s="94">
        <f t="shared" si="3018"/>
        <v>0</v>
      </c>
      <c r="CR523" s="94">
        <f t="shared" si="3018"/>
        <v>0</v>
      </c>
      <c r="CS523" s="94">
        <f t="shared" si="3018"/>
        <v>0</v>
      </c>
      <c r="CT523" s="94">
        <f t="shared" si="3018"/>
        <v>0</v>
      </c>
      <c r="CU523" s="94">
        <f t="shared" si="3018"/>
        <v>0</v>
      </c>
      <c r="CV523" s="94">
        <f t="shared" ref="CV523:DH523" si="3019">CV518+CV522</f>
        <v>0</v>
      </c>
      <c r="CW523" s="94">
        <f t="shared" si="3019"/>
        <v>0</v>
      </c>
      <c r="CX523" s="94">
        <f t="shared" si="3019"/>
        <v>0</v>
      </c>
      <c r="CY523" s="94">
        <f t="shared" si="3019"/>
        <v>0</v>
      </c>
      <c r="CZ523" s="94">
        <f t="shared" si="3019"/>
        <v>0</v>
      </c>
      <c r="DA523" s="94">
        <f t="shared" si="3019"/>
        <v>0</v>
      </c>
      <c r="DB523" s="94">
        <f t="shared" si="3019"/>
        <v>0</v>
      </c>
      <c r="DC523" s="94">
        <f t="shared" si="3019"/>
        <v>0</v>
      </c>
      <c r="DD523" s="94">
        <f t="shared" si="3019"/>
        <v>0</v>
      </c>
      <c r="DE523" s="94">
        <f t="shared" si="3019"/>
        <v>0</v>
      </c>
      <c r="DF523" s="94">
        <f t="shared" si="3019"/>
        <v>0</v>
      </c>
      <c r="DG523" s="94">
        <f t="shared" si="3019"/>
        <v>0</v>
      </c>
      <c r="DH523" s="94">
        <f t="shared" si="3019"/>
        <v>0</v>
      </c>
      <c r="DI523" s="94">
        <f t="shared" si="3017"/>
        <v>0</v>
      </c>
      <c r="DJ523" s="94">
        <f t="shared" si="3017"/>
        <v>0</v>
      </c>
      <c r="DK523" s="94">
        <f t="shared" si="3017"/>
        <v>0</v>
      </c>
      <c r="DL523" s="94">
        <f t="shared" si="3017"/>
        <v>0</v>
      </c>
      <c r="DM523" s="94">
        <f t="shared" si="3017"/>
        <v>0</v>
      </c>
      <c r="DN523" s="94">
        <f t="shared" si="3017"/>
        <v>0</v>
      </c>
      <c r="DO523" s="94">
        <f t="shared" si="3017"/>
        <v>0</v>
      </c>
      <c r="DP523" s="94">
        <f t="shared" si="3017"/>
        <v>0</v>
      </c>
      <c r="DQ523" s="94">
        <f t="shared" si="3017"/>
        <v>0</v>
      </c>
      <c r="DR523" s="94">
        <f t="shared" si="3017"/>
        <v>0</v>
      </c>
      <c r="DS523" s="94">
        <f t="shared" si="3017"/>
        <v>0</v>
      </c>
      <c r="DT523" s="94">
        <f t="shared" ref="DT523:DU523" si="3020">DT518+DT522</f>
        <v>0</v>
      </c>
      <c r="DU523" s="94">
        <f t="shared" si="3020"/>
        <v>0</v>
      </c>
      <c r="DV523" s="94">
        <f t="shared" ref="DV523:DW523" si="3021">DV518+DV522</f>
        <v>0</v>
      </c>
      <c r="DW523" s="94">
        <f t="shared" si="3021"/>
        <v>0</v>
      </c>
      <c r="DX523" s="94">
        <f t="shared" ref="DX523:EG523" si="3022">DX518+DX522</f>
        <v>0</v>
      </c>
      <c r="DY523" s="94">
        <f t="shared" si="3022"/>
        <v>0</v>
      </c>
      <c r="DZ523" s="94">
        <f t="shared" si="3022"/>
        <v>0</v>
      </c>
      <c r="EA523" s="94">
        <f t="shared" si="3022"/>
        <v>0</v>
      </c>
      <c r="EB523" s="94">
        <f t="shared" si="3022"/>
        <v>0</v>
      </c>
      <c r="EC523" s="94">
        <f t="shared" si="3022"/>
        <v>0</v>
      </c>
      <c r="ED523" s="94">
        <f t="shared" si="3022"/>
        <v>0</v>
      </c>
      <c r="EE523" s="94">
        <f t="shared" si="3022"/>
        <v>0</v>
      </c>
      <c r="EF523" s="94">
        <f t="shared" si="3022"/>
        <v>0</v>
      </c>
      <c r="EG523" s="94">
        <f t="shared" si="3022"/>
        <v>0</v>
      </c>
      <c r="EH523" s="94">
        <f t="shared" ref="EH523:EI523" si="3023">EH518+EH522</f>
        <v>0</v>
      </c>
      <c r="EI523" s="94">
        <f t="shared" si="3023"/>
        <v>0</v>
      </c>
    </row>
    <row r="524" spans="1:139" x14ac:dyDescent="0.2">
      <c r="D524" s="91"/>
      <c r="E524" s="91"/>
      <c r="F524" s="91"/>
      <c r="G524" s="91"/>
      <c r="H524" s="91"/>
      <c r="I524" s="91"/>
      <c r="J524" s="91"/>
      <c r="K524" s="91"/>
      <c r="L524" s="91"/>
      <c r="M524" s="91"/>
      <c r="N524" s="91"/>
      <c r="O524" s="91"/>
      <c r="P524" s="91"/>
      <c r="Q524" s="91"/>
      <c r="R524" s="91"/>
      <c r="S524" s="91"/>
      <c r="T524" s="91"/>
      <c r="U524" s="91"/>
      <c r="V524" s="91"/>
      <c r="W524" s="91"/>
      <c r="X524" s="91"/>
      <c r="Y524" s="91"/>
      <c r="Z524" s="91"/>
      <c r="AA524" s="91"/>
      <c r="AB524" s="91"/>
      <c r="AC524" s="91"/>
      <c r="AD524" s="91"/>
      <c r="AE524" s="91"/>
      <c r="AF524" s="91"/>
      <c r="AG524" s="91"/>
      <c r="AH524" s="91"/>
      <c r="AI524" s="91"/>
      <c r="AJ524" s="91"/>
      <c r="AK524" s="91"/>
      <c r="AL524" s="91"/>
      <c r="AM524" s="91"/>
      <c r="AN524" s="91"/>
      <c r="AO524" s="91"/>
      <c r="AP524" s="91"/>
      <c r="AQ524" s="91"/>
      <c r="AR524" s="91"/>
      <c r="AS524" s="91"/>
      <c r="AT524" s="91"/>
      <c r="AU524" s="91"/>
      <c r="AV524" s="91"/>
      <c r="AW524" s="91"/>
      <c r="AX524" s="91"/>
      <c r="AY524" s="91"/>
      <c r="AZ524" s="91"/>
      <c r="BA524" s="91"/>
      <c r="BB524" s="91"/>
      <c r="BC524" s="91"/>
      <c r="BD524" s="91"/>
      <c r="BE524" s="91"/>
      <c r="BF524" s="91"/>
      <c r="BG524" s="91"/>
      <c r="BH524" s="91"/>
      <c r="BI524" s="91"/>
      <c r="BJ524" s="91"/>
      <c r="BK524" s="91"/>
      <c r="BL524" s="91"/>
      <c r="BM524" s="91"/>
      <c r="BN524" s="91"/>
      <c r="BO524" s="91"/>
      <c r="BP524" s="91"/>
      <c r="BQ524" s="91"/>
      <c r="BR524" s="91"/>
      <c r="BS524" s="91"/>
      <c r="BT524" s="91"/>
      <c r="BU524" s="91"/>
      <c r="BV524" s="91"/>
      <c r="BW524" s="91"/>
      <c r="BX524" s="91"/>
      <c r="BY524" s="91"/>
      <c r="BZ524" s="91"/>
      <c r="CA524" s="91"/>
      <c r="CB524" s="91"/>
      <c r="CC524" s="91"/>
      <c r="CD524" s="91"/>
      <c r="CE524" s="91"/>
      <c r="CF524" s="91"/>
      <c r="CG524" s="91"/>
      <c r="CH524" s="91"/>
      <c r="CI524" s="91"/>
      <c r="CJ524" s="91"/>
      <c r="CK524" s="91"/>
      <c r="CL524" s="91"/>
      <c r="CM524" s="91"/>
      <c r="CN524" s="91"/>
      <c r="CO524" s="91"/>
      <c r="CP524" s="91"/>
      <c r="CQ524" s="91"/>
      <c r="CR524" s="91"/>
      <c r="CS524" s="91"/>
      <c r="CT524" s="91"/>
      <c r="CU524" s="91"/>
      <c r="CV524" s="91"/>
      <c r="CW524" s="91"/>
      <c r="CX524" s="91"/>
      <c r="CY524" s="91"/>
      <c r="CZ524" s="91"/>
      <c r="DA524" s="91"/>
      <c r="DB524" s="91"/>
      <c r="DC524" s="91"/>
      <c r="DD524" s="91"/>
      <c r="DE524" s="91"/>
      <c r="DF524" s="91"/>
      <c r="DG524" s="91"/>
      <c r="DH524" s="91"/>
      <c r="DI524" s="91"/>
      <c r="DJ524" s="91"/>
      <c r="DK524" s="91"/>
      <c r="DL524" s="91"/>
      <c r="DM524" s="91"/>
      <c r="DN524" s="91"/>
      <c r="DO524" s="91"/>
      <c r="DP524" s="91"/>
      <c r="DQ524" s="91"/>
      <c r="DR524" s="91"/>
      <c r="DS524" s="91"/>
      <c r="DT524" s="91"/>
      <c r="DU524" s="91"/>
      <c r="DV524" s="91"/>
      <c r="DW524" s="91"/>
      <c r="DX524" s="91"/>
      <c r="DY524" s="91"/>
      <c r="DZ524" s="91"/>
      <c r="EA524" s="91"/>
      <c r="EB524" s="91"/>
      <c r="EC524" s="91"/>
      <c r="ED524" s="91"/>
      <c r="EE524" s="91"/>
      <c r="EF524" s="91"/>
      <c r="EG524" s="91"/>
      <c r="EH524" s="91"/>
      <c r="EI524" s="91"/>
    </row>
    <row r="525" spans="1:139" ht="10.5" x14ac:dyDescent="0.25">
      <c r="A525" s="89" t="s">
        <v>169</v>
      </c>
      <c r="C525" s="91">
        <v>18237341</v>
      </c>
      <c r="D525" s="90"/>
      <c r="E525" s="90"/>
      <c r="F525" s="90"/>
      <c r="G525" s="90"/>
      <c r="H525" s="90"/>
      <c r="I525" s="90"/>
      <c r="J525" s="90"/>
      <c r="K525" s="90"/>
      <c r="L525" s="90"/>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c r="AX525" s="90"/>
      <c r="AY525" s="90"/>
      <c r="AZ525" s="90"/>
      <c r="BA525" s="90"/>
      <c r="BB525" s="90"/>
      <c r="BC525" s="90"/>
      <c r="BD525" s="90"/>
      <c r="BE525" s="90"/>
      <c r="BF525" s="90"/>
      <c r="BG525" s="90"/>
      <c r="BH525" s="90"/>
      <c r="BI525" s="90"/>
      <c r="BJ525" s="90"/>
      <c r="BK525" s="90"/>
      <c r="BL525" s="90"/>
      <c r="BM525" s="90"/>
      <c r="BN525" s="90"/>
      <c r="BO525" s="90"/>
      <c r="BP525" s="90"/>
      <c r="BQ525" s="90"/>
      <c r="BR525" s="90"/>
      <c r="BS525" s="90"/>
      <c r="BT525" s="90"/>
      <c r="BU525" s="90"/>
      <c r="BV525" s="90"/>
      <c r="BW525" s="90"/>
      <c r="BX525" s="90"/>
      <c r="BY525" s="90"/>
      <c r="BZ525" s="90"/>
      <c r="CA525" s="90"/>
      <c r="CB525" s="90"/>
      <c r="CC525" s="90"/>
      <c r="CD525" s="90"/>
      <c r="CE525" s="90"/>
      <c r="CF525" s="90"/>
      <c r="CG525" s="90"/>
      <c r="DV525" s="92"/>
      <c r="DW525" s="92"/>
      <c r="DX525" s="92"/>
      <c r="DY525" s="92"/>
      <c r="DZ525" s="92"/>
      <c r="EA525" s="92"/>
      <c r="EB525" s="92"/>
      <c r="EC525" s="92"/>
      <c r="ED525" s="92"/>
      <c r="EE525" s="92"/>
      <c r="EF525" s="92"/>
      <c r="EG525" s="92"/>
      <c r="EH525" s="92"/>
      <c r="EI525" s="92"/>
    </row>
    <row r="526" spans="1:139" x14ac:dyDescent="0.2">
      <c r="B526" s="90" t="s">
        <v>149</v>
      </c>
      <c r="C526" s="91">
        <v>25400741</v>
      </c>
      <c r="D526" s="94">
        <f t="shared" ref="D526:AI526" si="3024">C531</f>
        <v>0</v>
      </c>
      <c r="E526" s="94">
        <f t="shared" si="3024"/>
        <v>0</v>
      </c>
      <c r="F526" s="94">
        <f t="shared" si="3024"/>
        <v>0</v>
      </c>
      <c r="G526" s="94">
        <f t="shared" si="3024"/>
        <v>0</v>
      </c>
      <c r="H526" s="94">
        <f t="shared" si="3024"/>
        <v>0</v>
      </c>
      <c r="I526" s="94">
        <f t="shared" si="3024"/>
        <v>0</v>
      </c>
      <c r="J526" s="94">
        <f t="shared" si="3024"/>
        <v>0</v>
      </c>
      <c r="K526" s="94">
        <f t="shared" si="3024"/>
        <v>0</v>
      </c>
      <c r="L526" s="94">
        <f t="shared" si="3024"/>
        <v>0</v>
      </c>
      <c r="M526" s="94">
        <f t="shared" si="3024"/>
        <v>0</v>
      </c>
      <c r="N526" s="94">
        <f t="shared" si="3024"/>
        <v>0</v>
      </c>
      <c r="O526" s="94">
        <f t="shared" si="3024"/>
        <v>0</v>
      </c>
      <c r="P526" s="94">
        <f t="shared" si="3024"/>
        <v>0</v>
      </c>
      <c r="Q526" s="94">
        <f t="shared" si="3024"/>
        <v>0</v>
      </c>
      <c r="R526" s="94">
        <f t="shared" si="3024"/>
        <v>0</v>
      </c>
      <c r="S526" s="94">
        <f t="shared" si="3024"/>
        <v>0</v>
      </c>
      <c r="T526" s="94">
        <f t="shared" si="3024"/>
        <v>0</v>
      </c>
      <c r="U526" s="94">
        <f t="shared" si="3024"/>
        <v>0</v>
      </c>
      <c r="V526" s="94">
        <f t="shared" si="3024"/>
        <v>0</v>
      </c>
      <c r="W526" s="94">
        <f t="shared" si="3024"/>
        <v>0</v>
      </c>
      <c r="X526" s="94">
        <f t="shared" si="3024"/>
        <v>0</v>
      </c>
      <c r="Y526" s="94">
        <f t="shared" si="3024"/>
        <v>0</v>
      </c>
      <c r="Z526" s="94">
        <f t="shared" si="3024"/>
        <v>0</v>
      </c>
      <c r="AA526" s="94">
        <f t="shared" si="3024"/>
        <v>0</v>
      </c>
      <c r="AB526" s="94">
        <f t="shared" si="3024"/>
        <v>0</v>
      </c>
      <c r="AC526" s="94">
        <f t="shared" si="3024"/>
        <v>0</v>
      </c>
      <c r="AD526" s="94">
        <f t="shared" si="3024"/>
        <v>0</v>
      </c>
      <c r="AE526" s="94">
        <f t="shared" si="3024"/>
        <v>0</v>
      </c>
      <c r="AF526" s="94">
        <f t="shared" si="3024"/>
        <v>0</v>
      </c>
      <c r="AG526" s="94">
        <f t="shared" si="3024"/>
        <v>0</v>
      </c>
      <c r="AH526" s="94">
        <f t="shared" si="3024"/>
        <v>0</v>
      </c>
      <c r="AI526" s="94">
        <f t="shared" si="3024"/>
        <v>0</v>
      </c>
      <c r="AJ526" s="94">
        <f t="shared" ref="AJ526:BO526" si="3025">AI531</f>
        <v>0</v>
      </c>
      <c r="AK526" s="94">
        <f t="shared" si="3025"/>
        <v>0</v>
      </c>
      <c r="AL526" s="94">
        <f t="shared" si="3025"/>
        <v>0</v>
      </c>
      <c r="AM526" s="94">
        <f t="shared" si="3025"/>
        <v>0</v>
      </c>
      <c r="AN526" s="94">
        <f t="shared" si="3025"/>
        <v>0</v>
      </c>
      <c r="AO526" s="94">
        <f t="shared" si="3025"/>
        <v>0</v>
      </c>
      <c r="AP526" s="94">
        <f t="shared" si="3025"/>
        <v>0</v>
      </c>
      <c r="AQ526" s="94">
        <f t="shared" si="3025"/>
        <v>0</v>
      </c>
      <c r="AR526" s="94">
        <f t="shared" si="3025"/>
        <v>0</v>
      </c>
      <c r="AS526" s="94">
        <f t="shared" si="3025"/>
        <v>0</v>
      </c>
      <c r="AT526" s="94">
        <f t="shared" si="3025"/>
        <v>0</v>
      </c>
      <c r="AU526" s="94">
        <f t="shared" si="3025"/>
        <v>0</v>
      </c>
      <c r="AV526" s="94">
        <f t="shared" si="3025"/>
        <v>0</v>
      </c>
      <c r="AW526" s="94">
        <f t="shared" si="3025"/>
        <v>0</v>
      </c>
      <c r="AX526" s="94">
        <f t="shared" si="3025"/>
        <v>0</v>
      </c>
      <c r="AY526" s="94">
        <f t="shared" si="3025"/>
        <v>0</v>
      </c>
      <c r="AZ526" s="94">
        <f t="shared" si="3025"/>
        <v>0</v>
      </c>
      <c r="BA526" s="94">
        <f t="shared" si="3025"/>
        <v>0</v>
      </c>
      <c r="BB526" s="94">
        <f t="shared" si="3025"/>
        <v>0</v>
      </c>
      <c r="BC526" s="94">
        <f t="shared" si="3025"/>
        <v>0</v>
      </c>
      <c r="BD526" s="94">
        <f t="shared" si="3025"/>
        <v>0</v>
      </c>
      <c r="BE526" s="94">
        <f t="shared" si="3025"/>
        <v>0</v>
      </c>
      <c r="BF526" s="94">
        <f t="shared" si="3025"/>
        <v>0</v>
      </c>
      <c r="BG526" s="94">
        <f t="shared" si="3025"/>
        <v>0</v>
      </c>
      <c r="BH526" s="94">
        <f t="shared" si="3025"/>
        <v>0</v>
      </c>
      <c r="BI526" s="94">
        <f t="shared" si="3025"/>
        <v>0</v>
      </c>
      <c r="BJ526" s="94">
        <f t="shared" si="3025"/>
        <v>0</v>
      </c>
      <c r="BK526" s="94">
        <f t="shared" si="3025"/>
        <v>0</v>
      </c>
      <c r="BL526" s="94">
        <f t="shared" si="3025"/>
        <v>-2409.0918258749998</v>
      </c>
      <c r="BM526" s="94">
        <f t="shared" si="3025"/>
        <v>-3228.9418258749997</v>
      </c>
      <c r="BN526" s="94">
        <f t="shared" si="3025"/>
        <v>-1639.8718258749998</v>
      </c>
      <c r="BO526" s="94">
        <f t="shared" si="3025"/>
        <v>-3551.0018258749997</v>
      </c>
      <c r="BP526" s="94">
        <f t="shared" ref="BP526:DW526" si="3026">BO531</f>
        <v>-9834.5118258750008</v>
      </c>
      <c r="BQ526" s="94">
        <f t="shared" si="3026"/>
        <v>-13226.060000000001</v>
      </c>
      <c r="BR526" s="94">
        <f t="shared" si="3026"/>
        <v>-18510.120000000003</v>
      </c>
      <c r="BS526" s="94">
        <f t="shared" si="3026"/>
        <v>-28425.070000000003</v>
      </c>
      <c r="BT526" s="94">
        <f t="shared" si="3026"/>
        <v>-41320.240000000005</v>
      </c>
      <c r="BU526" s="94">
        <f t="shared" si="3026"/>
        <v>-56450.630000000005</v>
      </c>
      <c r="BV526" s="94">
        <f t="shared" si="3026"/>
        <v>-75184.710000000006</v>
      </c>
      <c r="BW526" s="94">
        <f t="shared" si="3026"/>
        <v>-92056.06</v>
      </c>
      <c r="BX526" s="94">
        <f t="shared" si="3026"/>
        <v>-102804.28</v>
      </c>
      <c r="BY526" s="94">
        <f t="shared" si="3026"/>
        <v>-107018.06</v>
      </c>
      <c r="BZ526" s="94">
        <f t="shared" si="3026"/>
        <v>-117979.84</v>
      </c>
      <c r="CA526" s="94">
        <f t="shared" si="3026"/>
        <v>-139166.51</v>
      </c>
      <c r="CB526" s="94">
        <f t="shared" si="3026"/>
        <v>-158267.68</v>
      </c>
      <c r="CC526" s="94">
        <f t="shared" si="3026"/>
        <v>-70345.759999999995</v>
      </c>
      <c r="CD526" s="94">
        <f t="shared" si="3026"/>
        <v>-82445.159999999989</v>
      </c>
      <c r="CE526" s="94">
        <f t="shared" si="3026"/>
        <v>-91342.29</v>
      </c>
      <c r="CF526" s="94">
        <f t="shared" si="3026"/>
        <v>-99401.459999999992</v>
      </c>
      <c r="CG526" s="94">
        <f t="shared" si="3026"/>
        <v>-108037.56</v>
      </c>
      <c r="CH526" s="94">
        <f t="shared" si="3026"/>
        <v>-119439.89</v>
      </c>
      <c r="CI526" s="94">
        <f t="shared" si="3026"/>
        <v>-130545.20999999999</v>
      </c>
      <c r="CJ526" s="94">
        <f t="shared" ref="CJ526" si="3027">CI531</f>
        <v>-131696.37</v>
      </c>
      <c r="CK526" s="94">
        <f t="shared" ref="CK526" si="3028">CJ531</f>
        <v>-122701.93</v>
      </c>
      <c r="CL526" s="94">
        <f t="shared" ref="CL526" si="3029">CK531</f>
        <v>-111673.81999999999</v>
      </c>
      <c r="CM526" s="94">
        <f t="shared" ref="CM526" si="3030">CL531</f>
        <v>-105321.76999999999</v>
      </c>
      <c r="CN526" s="94">
        <f t="shared" ref="CN526" si="3031">CM531</f>
        <v>-98880.76</v>
      </c>
      <c r="CO526" s="94">
        <f t="shared" ref="CO526" si="3032">CN531</f>
        <v>41224.479999999996</v>
      </c>
      <c r="CP526" s="94">
        <f t="shared" ref="CP526" si="3033">CO531</f>
        <v>47737</v>
      </c>
      <c r="CQ526" s="94">
        <f t="shared" ref="CQ526" si="3034">CP531</f>
        <v>49825.59</v>
      </c>
      <c r="CR526" s="94">
        <f t="shared" ref="CR526" si="3035">CQ531</f>
        <v>48063.759999999995</v>
      </c>
      <c r="CS526" s="94">
        <f t="shared" ref="CS526" si="3036">CR531</f>
        <v>43582.84</v>
      </c>
      <c r="CT526" s="94">
        <f t="shared" ref="CT526" si="3037">CS531</f>
        <v>37555.689999999995</v>
      </c>
      <c r="CU526" s="94">
        <f t="shared" ref="CU526" si="3038">CT531</f>
        <v>28286.519999999997</v>
      </c>
      <c r="CV526" s="94">
        <f t="shared" ref="CV526" si="3039">CU531</f>
        <v>16921.899999999994</v>
      </c>
      <c r="CW526" s="94">
        <f t="shared" ref="CW526" si="3040">CV531</f>
        <v>6330.2099999999937</v>
      </c>
      <c r="CX526" s="94">
        <f t="shared" ref="CX526" si="3041">CW531</f>
        <v>-8834.1700000000055</v>
      </c>
      <c r="CY526" s="94">
        <f t="shared" ref="CY526" si="3042">CX531</f>
        <v>-32049.400000000005</v>
      </c>
      <c r="CZ526" s="94">
        <f t="shared" ref="CZ526" si="3043">CY531</f>
        <v>-57788.350000000006</v>
      </c>
      <c r="DA526" s="94">
        <f t="shared" ref="DA526" si="3044">CZ531</f>
        <v>-102342.89</v>
      </c>
      <c r="DB526" s="94">
        <f t="shared" ref="DB526" si="3045">DA531</f>
        <v>-136014.37</v>
      </c>
      <c r="DC526" s="94">
        <f t="shared" ref="DC526" si="3046">DB531</f>
        <v>-175494.22</v>
      </c>
      <c r="DD526" s="94">
        <f t="shared" ref="DD526" si="3047">DC531</f>
        <v>-218751.88</v>
      </c>
      <c r="DE526" s="94">
        <f t="shared" ref="DE526" si="3048">DD531</f>
        <v>-264819.18</v>
      </c>
      <c r="DF526" s="94">
        <f t="shared" ref="DF526" si="3049">DE531</f>
        <v>-311663.02</v>
      </c>
      <c r="DG526" s="94">
        <f t="shared" ref="DG526" si="3050">DF531</f>
        <v>-357577.79000000004</v>
      </c>
      <c r="DH526" s="94">
        <f t="shared" ref="DH526" si="3051">DG531</f>
        <v>-405734.79000000004</v>
      </c>
      <c r="DI526" s="94">
        <f t="shared" ref="DI526" si="3052">DH531</f>
        <v>-458673.14</v>
      </c>
      <c r="DJ526" s="94">
        <f t="shared" si="3026"/>
        <v>-512965.44</v>
      </c>
      <c r="DK526" s="94">
        <f t="shared" si="3026"/>
        <v>-565228.22</v>
      </c>
      <c r="DL526" s="94">
        <f t="shared" si="3026"/>
        <v>-620297.56999999995</v>
      </c>
      <c r="DM526" s="94">
        <f t="shared" si="3026"/>
        <v>-274226.1999999999</v>
      </c>
      <c r="DN526" s="94">
        <f t="shared" si="3026"/>
        <v>-333979.28999999992</v>
      </c>
      <c r="DO526" s="94">
        <f t="shared" si="3026"/>
        <v>-402643.05999999994</v>
      </c>
      <c r="DP526" s="94">
        <f t="shared" si="3026"/>
        <v>-476504.44999999995</v>
      </c>
      <c r="DQ526" s="94">
        <f t="shared" si="3026"/>
        <v>-553104.23</v>
      </c>
      <c r="DR526" s="94">
        <f t="shared" si="3026"/>
        <v>-651556.48</v>
      </c>
      <c r="DS526" s="94">
        <f t="shared" si="3026"/>
        <v>-747640.02</v>
      </c>
      <c r="DT526" s="94">
        <f t="shared" si="3026"/>
        <v>-847315.31</v>
      </c>
      <c r="DU526" s="94">
        <f t="shared" si="3026"/>
        <v>-967576.1100000001</v>
      </c>
      <c r="DV526" s="94">
        <f t="shared" si="3026"/>
        <v>-1083603.6500000001</v>
      </c>
      <c r="DW526" s="94">
        <f t="shared" si="3026"/>
        <v>-1201352.4000000001</v>
      </c>
      <c r="DX526" s="94">
        <f t="shared" ref="DX526" si="3053">DW531</f>
        <v>-1344538.85</v>
      </c>
      <c r="DY526" s="94">
        <f t="shared" ref="DY526" si="3054">DX531</f>
        <v>-641372.02</v>
      </c>
      <c r="DZ526" s="94">
        <f t="shared" ref="DZ526" si="3055">DY531</f>
        <v>-776862.1</v>
      </c>
      <c r="EA526" s="94">
        <f t="shared" ref="EA526" si="3056">DZ531</f>
        <v>-913561.65999999992</v>
      </c>
      <c r="EB526" s="94">
        <f t="shared" ref="EB526" si="3057">EA531</f>
        <v>-1048563.8699999999</v>
      </c>
      <c r="EC526" s="94">
        <f t="shared" ref="EC526" si="3058">EB531</f>
        <v>-1181782.6299999999</v>
      </c>
      <c r="ED526" s="94">
        <f t="shared" ref="ED526" si="3059">EC531</f>
        <v>-1308716.73</v>
      </c>
      <c r="EE526" s="94">
        <f t="shared" ref="EE526" si="3060">ED531</f>
        <v>-1434772.07</v>
      </c>
      <c r="EF526" s="94">
        <f t="shared" ref="EF526" si="3061">EE531</f>
        <v>-1547898.69</v>
      </c>
      <c r="EG526" s="94">
        <f t="shared" ref="EG526" si="3062">EF531</f>
        <v>-1649071.38</v>
      </c>
      <c r="EH526" s="94">
        <f t="shared" ref="EH526" si="3063">EG531</f>
        <v>-1741704.92</v>
      </c>
      <c r="EI526" s="94">
        <f t="shared" ref="EI526" si="3064">EH531</f>
        <v>-1741704.92</v>
      </c>
    </row>
    <row r="527" spans="1:139" x14ac:dyDescent="0.2">
      <c r="B527" s="90" t="s">
        <v>150</v>
      </c>
      <c r="C527" s="90"/>
      <c r="D527" s="22">
        <v>0</v>
      </c>
      <c r="E527" s="22">
        <v>0</v>
      </c>
      <c r="F527" s="22">
        <v>0</v>
      </c>
      <c r="G527" s="22">
        <v>0</v>
      </c>
      <c r="H527" s="22">
        <v>0</v>
      </c>
      <c r="I527" s="22">
        <v>0</v>
      </c>
      <c r="J527" s="22">
        <v>0</v>
      </c>
      <c r="K527" s="22">
        <v>0</v>
      </c>
      <c r="L527" s="22">
        <v>0</v>
      </c>
      <c r="M527" s="22">
        <v>0</v>
      </c>
      <c r="N527" s="22">
        <v>0</v>
      </c>
      <c r="O527" s="22">
        <v>0</v>
      </c>
      <c r="P527" s="22">
        <v>0</v>
      </c>
      <c r="Q527" s="22">
        <v>0</v>
      </c>
      <c r="R527" s="22">
        <v>0</v>
      </c>
      <c r="S527" s="22">
        <v>0</v>
      </c>
      <c r="T527" s="22">
        <v>0</v>
      </c>
      <c r="U527" s="22">
        <v>0</v>
      </c>
      <c r="V527" s="22">
        <v>0</v>
      </c>
      <c r="W527" s="22">
        <v>0</v>
      </c>
      <c r="X527" s="22">
        <v>0</v>
      </c>
      <c r="Y527" s="22">
        <v>0</v>
      </c>
      <c r="Z527" s="22">
        <v>0</v>
      </c>
      <c r="AA527" s="22">
        <v>0</v>
      </c>
      <c r="AB527" s="22">
        <v>0</v>
      </c>
      <c r="AC527" s="22">
        <v>0</v>
      </c>
      <c r="AD527" s="22">
        <v>0</v>
      </c>
      <c r="AE527" s="22">
        <v>0</v>
      </c>
      <c r="AF527" s="22">
        <v>0</v>
      </c>
      <c r="AG527" s="22">
        <v>0</v>
      </c>
      <c r="AH527" s="22">
        <v>0</v>
      </c>
      <c r="AI527" s="22">
        <v>0</v>
      </c>
      <c r="AJ527" s="22">
        <v>0</v>
      </c>
      <c r="AK527" s="22">
        <v>0</v>
      </c>
      <c r="AL527" s="22">
        <v>0</v>
      </c>
      <c r="AM527" s="22">
        <v>0</v>
      </c>
      <c r="AN527" s="22">
        <v>0</v>
      </c>
      <c r="AO527" s="22">
        <v>0</v>
      </c>
      <c r="AP527" s="22">
        <v>0</v>
      </c>
      <c r="AQ527" s="22">
        <v>0</v>
      </c>
      <c r="AR527" s="22">
        <v>0</v>
      </c>
      <c r="AS527" s="22">
        <v>0</v>
      </c>
      <c r="AT527" s="22">
        <v>0</v>
      </c>
      <c r="AU527" s="22">
        <v>0</v>
      </c>
      <c r="AV527" s="22">
        <v>0</v>
      </c>
      <c r="AW527" s="22">
        <v>0</v>
      </c>
      <c r="AX527" s="22">
        <v>0</v>
      </c>
      <c r="AY527" s="22">
        <v>0</v>
      </c>
      <c r="AZ527" s="22">
        <v>0</v>
      </c>
      <c r="BA527" s="22">
        <v>0</v>
      </c>
      <c r="BB527" s="22">
        <v>0</v>
      </c>
      <c r="BC527" s="22">
        <v>0</v>
      </c>
      <c r="BD527" s="22">
        <v>0</v>
      </c>
      <c r="BE527" s="22">
        <v>0</v>
      </c>
      <c r="BF527" s="22">
        <v>0</v>
      </c>
      <c r="BG527" s="22">
        <v>0</v>
      </c>
      <c r="BH527" s="22">
        <v>0</v>
      </c>
      <c r="BI527" s="22">
        <v>0</v>
      </c>
      <c r="BJ527" s="22">
        <v>0</v>
      </c>
      <c r="BK527" s="22">
        <v>0</v>
      </c>
      <c r="BL527" s="22">
        <v>0</v>
      </c>
      <c r="BM527" s="22">
        <v>0</v>
      </c>
      <c r="BN527" s="22">
        <v>0</v>
      </c>
      <c r="BO527" s="22">
        <v>0</v>
      </c>
      <c r="BP527" s="22">
        <v>2409.0918258749998</v>
      </c>
      <c r="BQ527" s="22">
        <v>0</v>
      </c>
      <c r="BR527" s="22">
        <v>0</v>
      </c>
      <c r="BS527" s="22">
        <v>0</v>
      </c>
      <c r="BT527" s="22">
        <v>0</v>
      </c>
      <c r="BU527" s="22">
        <v>0</v>
      </c>
      <c r="BV527" s="22">
        <v>0</v>
      </c>
      <c r="BW527" s="22">
        <v>0</v>
      </c>
      <c r="BX527" s="22">
        <v>0</v>
      </c>
      <c r="BY527" s="22">
        <v>0</v>
      </c>
      <c r="BZ527" s="22">
        <v>0</v>
      </c>
      <c r="CA527" s="22">
        <v>0</v>
      </c>
      <c r="CB527" s="22">
        <v>102804.28</v>
      </c>
      <c r="CC527" s="22">
        <v>0</v>
      </c>
      <c r="CD527" s="22">
        <v>0</v>
      </c>
      <c r="CE527" s="22">
        <v>0</v>
      </c>
      <c r="CF527" s="22">
        <v>0</v>
      </c>
      <c r="CG527" s="22">
        <v>0</v>
      </c>
      <c r="CH527" s="22">
        <v>0</v>
      </c>
      <c r="CI527" s="22">
        <v>0</v>
      </c>
      <c r="CJ527" s="22">
        <v>0</v>
      </c>
      <c r="CK527" s="22">
        <v>0</v>
      </c>
      <c r="CL527" s="22">
        <v>0</v>
      </c>
      <c r="CM527" s="22">
        <v>0</v>
      </c>
      <c r="CN527" s="22">
        <v>131696.37</v>
      </c>
      <c r="CO527" s="22">
        <v>0</v>
      </c>
      <c r="CP527" s="22">
        <v>0</v>
      </c>
      <c r="CQ527" s="22">
        <v>0</v>
      </c>
      <c r="CR527" s="22">
        <v>0</v>
      </c>
      <c r="CS527" s="22">
        <v>0</v>
      </c>
      <c r="CT527" s="22">
        <v>0</v>
      </c>
      <c r="CU527" s="22">
        <v>0</v>
      </c>
      <c r="CV527" s="22">
        <v>0</v>
      </c>
      <c r="CW527" s="22">
        <v>0</v>
      </c>
      <c r="CX527" s="22">
        <v>0</v>
      </c>
      <c r="CY527" s="22">
        <v>0</v>
      </c>
      <c r="CZ527" s="22">
        <v>-16921.899999999994</v>
      </c>
      <c r="DA527" s="22">
        <v>0</v>
      </c>
      <c r="DB527" s="22">
        <v>0</v>
      </c>
      <c r="DC527" s="22">
        <v>0</v>
      </c>
      <c r="DD527" s="22">
        <v>0</v>
      </c>
      <c r="DE527" s="22">
        <v>0</v>
      </c>
      <c r="DF527" s="22">
        <v>0</v>
      </c>
      <c r="DG527" s="22">
        <v>0</v>
      </c>
      <c r="DH527" s="22">
        <v>0</v>
      </c>
      <c r="DI527" s="22">
        <v>0</v>
      </c>
      <c r="DJ527" s="22">
        <v>0</v>
      </c>
      <c r="DK527" s="22">
        <v>0</v>
      </c>
      <c r="DL527" s="22">
        <v>405734.79000000004</v>
      </c>
      <c r="DM527" s="22">
        <v>0</v>
      </c>
      <c r="DN527" s="22">
        <v>0</v>
      </c>
      <c r="DO527" s="22">
        <v>0</v>
      </c>
      <c r="DP527" s="22">
        <v>0</v>
      </c>
      <c r="DQ527" s="22">
        <v>0</v>
      </c>
      <c r="DR527" s="22">
        <v>0</v>
      </c>
      <c r="DS527" s="22">
        <v>0</v>
      </c>
      <c r="DT527" s="22">
        <v>0</v>
      </c>
      <c r="DU527" s="22">
        <v>0</v>
      </c>
      <c r="DV527" s="22">
        <v>0</v>
      </c>
      <c r="DW527" s="22">
        <v>0</v>
      </c>
      <c r="DX527" s="315">
        <v>847315.31</v>
      </c>
      <c r="DY527" s="22">
        <v>0</v>
      </c>
      <c r="DZ527" s="22">
        <v>0</v>
      </c>
      <c r="EA527" s="22">
        <v>0</v>
      </c>
      <c r="EB527" s="22">
        <v>0</v>
      </c>
      <c r="EC527" s="22">
        <v>0</v>
      </c>
      <c r="ED527" s="22">
        <v>0</v>
      </c>
      <c r="EE527" s="22">
        <v>0</v>
      </c>
      <c r="EF527" s="22">
        <v>0</v>
      </c>
      <c r="EG527" s="22">
        <v>0</v>
      </c>
      <c r="EH527" s="22">
        <v>0</v>
      </c>
      <c r="EI527" s="22">
        <v>0</v>
      </c>
    </row>
    <row r="528" spans="1:139" x14ac:dyDescent="0.2">
      <c r="A528" s="92"/>
      <c r="B528" s="92" t="s">
        <v>290</v>
      </c>
      <c r="C528" s="101"/>
      <c r="D528" s="22">
        <v>0</v>
      </c>
      <c r="E528" s="22">
        <v>0</v>
      </c>
      <c r="F528" s="22">
        <v>0</v>
      </c>
      <c r="G528" s="22">
        <v>0</v>
      </c>
      <c r="H528" s="22">
        <v>0</v>
      </c>
      <c r="I528" s="22">
        <v>0</v>
      </c>
      <c r="J528" s="22">
        <v>0</v>
      </c>
      <c r="K528" s="22">
        <v>0</v>
      </c>
      <c r="L528" s="22">
        <v>0</v>
      </c>
      <c r="M528" s="22">
        <v>0</v>
      </c>
      <c r="N528" s="22">
        <v>0</v>
      </c>
      <c r="O528" s="22">
        <v>0</v>
      </c>
      <c r="P528" s="22">
        <v>0</v>
      </c>
      <c r="Q528" s="22">
        <v>0</v>
      </c>
      <c r="R528" s="22">
        <v>0</v>
      </c>
      <c r="S528" s="22">
        <v>0</v>
      </c>
      <c r="T528" s="22">
        <v>0</v>
      </c>
      <c r="U528" s="22">
        <v>0</v>
      </c>
      <c r="V528" s="22">
        <v>0</v>
      </c>
      <c r="W528" s="22">
        <v>0</v>
      </c>
      <c r="X528" s="22">
        <v>0</v>
      </c>
      <c r="Y528" s="22">
        <v>0</v>
      </c>
      <c r="Z528" s="22">
        <v>0</v>
      </c>
      <c r="AA528" s="22">
        <v>0</v>
      </c>
      <c r="AB528" s="22">
        <v>0</v>
      </c>
      <c r="AC528" s="22">
        <v>0</v>
      </c>
      <c r="AD528" s="22">
        <v>0</v>
      </c>
      <c r="AE528" s="22">
        <v>0</v>
      </c>
      <c r="AF528" s="22">
        <v>0</v>
      </c>
      <c r="AG528" s="22">
        <v>0</v>
      </c>
      <c r="AH528" s="22">
        <v>0</v>
      </c>
      <c r="AI528" s="22">
        <v>0</v>
      </c>
      <c r="AJ528" s="22">
        <v>0</v>
      </c>
      <c r="AK528" s="22">
        <v>0</v>
      </c>
      <c r="AL528" s="22">
        <v>0</v>
      </c>
      <c r="AM528" s="22">
        <v>0</v>
      </c>
      <c r="AN528" s="22">
        <v>0</v>
      </c>
      <c r="AO528" s="22">
        <v>0</v>
      </c>
      <c r="AP528" s="22">
        <v>0</v>
      </c>
      <c r="AQ528" s="22">
        <v>0</v>
      </c>
      <c r="AR528" s="22">
        <v>0</v>
      </c>
      <c r="AS528" s="22">
        <v>0</v>
      </c>
      <c r="AT528" s="22">
        <v>0</v>
      </c>
      <c r="AU528" s="22">
        <v>0</v>
      </c>
      <c r="AV528" s="22">
        <v>0</v>
      </c>
      <c r="AW528" s="22">
        <v>0</v>
      </c>
      <c r="AX528" s="22">
        <v>0</v>
      </c>
      <c r="AY528" s="22">
        <v>0</v>
      </c>
      <c r="AZ528" s="22">
        <v>0</v>
      </c>
      <c r="BA528" s="22">
        <v>0</v>
      </c>
      <c r="BB528" s="22">
        <v>0</v>
      </c>
      <c r="BC528" s="22">
        <v>0</v>
      </c>
      <c r="BD528" s="22">
        <v>0</v>
      </c>
      <c r="BE528" s="22">
        <v>0</v>
      </c>
      <c r="BF528" s="22">
        <v>0</v>
      </c>
      <c r="BG528" s="22">
        <v>0</v>
      </c>
      <c r="BH528" s="22">
        <v>0</v>
      </c>
      <c r="BI528" s="22">
        <v>0</v>
      </c>
      <c r="BJ528" s="22">
        <v>0</v>
      </c>
      <c r="BK528" s="22">
        <v>0</v>
      </c>
      <c r="BL528" s="22">
        <v>0</v>
      </c>
      <c r="BM528" s="22">
        <v>0</v>
      </c>
      <c r="BN528" s="22">
        <v>0</v>
      </c>
      <c r="BO528" s="22">
        <v>0</v>
      </c>
      <c r="BP528" s="22">
        <v>0</v>
      </c>
      <c r="BQ528" s="22">
        <v>0</v>
      </c>
      <c r="BR528" s="22">
        <v>0</v>
      </c>
      <c r="BS528" s="22">
        <v>0</v>
      </c>
      <c r="BT528" s="22">
        <v>0</v>
      </c>
      <c r="BU528" s="22">
        <v>0</v>
      </c>
      <c r="BV528" s="22">
        <v>0</v>
      </c>
      <c r="BW528" s="22">
        <v>0</v>
      </c>
      <c r="BX528" s="22">
        <v>0</v>
      </c>
      <c r="BY528" s="22">
        <v>0</v>
      </c>
      <c r="BZ528" s="22">
        <v>0</v>
      </c>
      <c r="CA528" s="22">
        <v>0</v>
      </c>
      <c r="CB528" s="22">
        <v>0</v>
      </c>
      <c r="CC528" s="22">
        <v>0</v>
      </c>
      <c r="CD528" s="22">
        <v>0</v>
      </c>
      <c r="CE528" s="22">
        <v>0</v>
      </c>
      <c r="CF528" s="22">
        <v>0</v>
      </c>
      <c r="CG528" s="22">
        <v>0</v>
      </c>
      <c r="CH528" s="22">
        <v>0</v>
      </c>
      <c r="CI528" s="22">
        <v>0</v>
      </c>
      <c r="CJ528" s="22">
        <v>0</v>
      </c>
      <c r="CK528" s="22">
        <v>0</v>
      </c>
      <c r="CL528" s="22">
        <v>0</v>
      </c>
      <c r="CM528" s="22">
        <v>-482.44</v>
      </c>
      <c r="CN528" s="22">
        <v>0</v>
      </c>
      <c r="CO528" s="22">
        <v>0</v>
      </c>
      <c r="CP528" s="22">
        <v>0</v>
      </c>
      <c r="CQ528" s="22">
        <v>0</v>
      </c>
      <c r="CR528" s="22">
        <v>0</v>
      </c>
      <c r="CS528" s="22">
        <v>0</v>
      </c>
      <c r="CT528" s="22">
        <v>0</v>
      </c>
      <c r="CU528" s="22">
        <v>0</v>
      </c>
      <c r="CV528" s="22">
        <v>-0.01</v>
      </c>
      <c r="CW528" s="22">
        <v>0</v>
      </c>
      <c r="CX528" s="22">
        <v>0</v>
      </c>
      <c r="CY528" s="22">
        <v>0</v>
      </c>
      <c r="CZ528" s="22">
        <v>0</v>
      </c>
      <c r="DA528" s="22">
        <v>0</v>
      </c>
      <c r="DB528" s="22">
        <v>0</v>
      </c>
      <c r="DC528" s="22">
        <v>0</v>
      </c>
      <c r="DD528" s="22">
        <v>0</v>
      </c>
      <c r="DE528" s="22">
        <v>0</v>
      </c>
      <c r="DF528" s="22">
        <v>0</v>
      </c>
      <c r="DG528" s="22">
        <v>0</v>
      </c>
      <c r="DH528" s="22">
        <v>-0.01</v>
      </c>
      <c r="DI528" s="22">
        <v>0</v>
      </c>
      <c r="DJ528" s="22">
        <v>0</v>
      </c>
      <c r="DK528" s="22">
        <v>0</v>
      </c>
      <c r="DL528" s="22">
        <v>0</v>
      </c>
      <c r="DM528" s="22">
        <v>0</v>
      </c>
      <c r="DN528" s="22">
        <v>0</v>
      </c>
      <c r="DO528" s="22">
        <v>0</v>
      </c>
      <c r="DP528" s="22">
        <v>0</v>
      </c>
      <c r="DQ528" s="22">
        <v>0</v>
      </c>
      <c r="DR528" s="22">
        <v>0</v>
      </c>
      <c r="DS528" s="22">
        <v>0.01</v>
      </c>
      <c r="DT528" s="22">
        <v>0</v>
      </c>
      <c r="DU528" s="22">
        <v>0</v>
      </c>
      <c r="DV528" s="22">
        <v>0</v>
      </c>
      <c r="DW528" s="22">
        <v>0</v>
      </c>
      <c r="DX528" s="22">
        <v>0</v>
      </c>
      <c r="DY528" s="22">
        <v>0</v>
      </c>
      <c r="DZ528" s="22">
        <v>0</v>
      </c>
      <c r="EA528" s="22">
        <v>0</v>
      </c>
      <c r="EB528" s="22">
        <v>0</v>
      </c>
      <c r="EC528" s="22">
        <v>0</v>
      </c>
      <c r="ED528" s="22">
        <v>0</v>
      </c>
      <c r="EE528" s="22">
        <v>0</v>
      </c>
      <c r="EF528" s="22">
        <v>0</v>
      </c>
      <c r="EG528" s="22">
        <v>0</v>
      </c>
      <c r="EH528" s="22">
        <v>0</v>
      </c>
      <c r="EI528" s="22">
        <v>0</v>
      </c>
    </row>
    <row r="529" spans="1:139" x14ac:dyDescent="0.2">
      <c r="B529" s="90" t="s">
        <v>170</v>
      </c>
      <c r="D529" s="22">
        <v>0</v>
      </c>
      <c r="E529" s="22">
        <v>0</v>
      </c>
      <c r="F529" s="22">
        <v>0</v>
      </c>
      <c r="G529" s="22">
        <v>0</v>
      </c>
      <c r="H529" s="22">
        <v>0</v>
      </c>
      <c r="I529" s="22">
        <v>0</v>
      </c>
      <c r="J529" s="22">
        <v>0</v>
      </c>
      <c r="K529" s="22">
        <v>0</v>
      </c>
      <c r="L529" s="22">
        <v>0</v>
      </c>
      <c r="M529" s="22">
        <v>0</v>
      </c>
      <c r="N529" s="22">
        <v>0</v>
      </c>
      <c r="O529" s="22">
        <v>0</v>
      </c>
      <c r="P529" s="22">
        <v>0</v>
      </c>
      <c r="Q529" s="22">
        <v>0</v>
      </c>
      <c r="R529" s="22">
        <v>0</v>
      </c>
      <c r="S529" s="22">
        <v>0</v>
      </c>
      <c r="T529" s="22">
        <v>0</v>
      </c>
      <c r="U529" s="22">
        <v>0</v>
      </c>
      <c r="V529" s="22">
        <v>0</v>
      </c>
      <c r="W529" s="22">
        <v>0</v>
      </c>
      <c r="X529" s="22">
        <v>0</v>
      </c>
      <c r="Y529" s="22">
        <v>0</v>
      </c>
      <c r="Z529" s="22">
        <v>0</v>
      </c>
      <c r="AA529" s="22">
        <v>0</v>
      </c>
      <c r="AB529" s="22">
        <v>0</v>
      </c>
      <c r="AC529" s="22">
        <v>0</v>
      </c>
      <c r="AD529" s="22">
        <v>0</v>
      </c>
      <c r="AE529" s="22">
        <v>0</v>
      </c>
      <c r="AF529" s="22">
        <v>0</v>
      </c>
      <c r="AG529" s="22">
        <v>0</v>
      </c>
      <c r="AH529" s="22">
        <v>0</v>
      </c>
      <c r="AI529" s="22">
        <v>0</v>
      </c>
      <c r="AJ529" s="22">
        <v>0</v>
      </c>
      <c r="AK529" s="22">
        <v>0</v>
      </c>
      <c r="AL529" s="22">
        <v>0</v>
      </c>
      <c r="AM529" s="22">
        <v>0</v>
      </c>
      <c r="AN529" s="22">
        <v>0</v>
      </c>
      <c r="AO529" s="22">
        <v>0</v>
      </c>
      <c r="AP529" s="22">
        <v>0</v>
      </c>
      <c r="AQ529" s="22">
        <v>0</v>
      </c>
      <c r="AR529" s="22">
        <v>0</v>
      </c>
      <c r="AS529" s="22">
        <v>0</v>
      </c>
      <c r="AT529" s="22">
        <v>0</v>
      </c>
      <c r="AU529" s="22">
        <v>0</v>
      </c>
      <c r="AV529" s="22">
        <v>0</v>
      </c>
      <c r="AW529" s="22">
        <v>0</v>
      </c>
      <c r="AX529" s="22">
        <v>0</v>
      </c>
      <c r="AY529" s="22">
        <v>0</v>
      </c>
      <c r="AZ529" s="22">
        <v>0</v>
      </c>
      <c r="BA529" s="22">
        <v>0</v>
      </c>
      <c r="BB529" s="22">
        <v>0</v>
      </c>
      <c r="BC529" s="22">
        <v>0</v>
      </c>
      <c r="BD529" s="22">
        <v>0</v>
      </c>
      <c r="BE529" s="22">
        <v>0</v>
      </c>
      <c r="BF529" s="22">
        <v>0</v>
      </c>
      <c r="BG529" s="22">
        <v>0</v>
      </c>
      <c r="BH529" s="22">
        <v>0</v>
      </c>
      <c r="BI529" s="22">
        <v>0</v>
      </c>
      <c r="BJ529" s="22">
        <v>0</v>
      </c>
      <c r="BK529" s="22">
        <v>-2409.0918258749998</v>
      </c>
      <c r="BL529" s="22">
        <v>-819.85</v>
      </c>
      <c r="BM529" s="22">
        <v>1589.07</v>
      </c>
      <c r="BN529" s="22">
        <v>-1911.13</v>
      </c>
      <c r="BO529" s="22">
        <v>-6283.51</v>
      </c>
      <c r="BP529" s="22">
        <v>-5800.64</v>
      </c>
      <c r="BQ529" s="22">
        <v>-5284.06</v>
      </c>
      <c r="BR529" s="22">
        <v>-9914.9500000000007</v>
      </c>
      <c r="BS529" s="22">
        <v>-12895.17</v>
      </c>
      <c r="BT529" s="22">
        <v>-15130.39</v>
      </c>
      <c r="BU529" s="22">
        <v>-18734.080000000002</v>
      </c>
      <c r="BV529" s="22">
        <v>-16871.349999999999</v>
      </c>
      <c r="BW529" s="22">
        <v>-10748.22</v>
      </c>
      <c r="BX529" s="22">
        <v>-4213.78</v>
      </c>
      <c r="BY529" s="22">
        <v>-10961.78</v>
      </c>
      <c r="BZ529" s="22">
        <v>-21186.67</v>
      </c>
      <c r="CA529" s="22">
        <v>-19101.169999999998</v>
      </c>
      <c r="CB529" s="22">
        <v>-14882.36</v>
      </c>
      <c r="CC529" s="22">
        <v>-12099.4</v>
      </c>
      <c r="CD529" s="22">
        <v>-8897.1299999999992</v>
      </c>
      <c r="CE529" s="22">
        <v>-8059.17</v>
      </c>
      <c r="CF529" s="22">
        <v>-8636.1</v>
      </c>
      <c r="CG529" s="22">
        <v>-11402.33</v>
      </c>
      <c r="CH529" s="22">
        <v>-11105.32</v>
      </c>
      <c r="CI529" s="22">
        <v>-1151.1600000000001</v>
      </c>
      <c r="CJ529" s="22">
        <v>8994.44</v>
      </c>
      <c r="CK529" s="22">
        <v>11028.11</v>
      </c>
      <c r="CL529" s="22">
        <v>6352.05</v>
      </c>
      <c r="CM529" s="22">
        <v>6923.45</v>
      </c>
      <c r="CN529" s="22">
        <v>8408.8700000000008</v>
      </c>
      <c r="CO529" s="22">
        <v>6512.52</v>
      </c>
      <c r="CP529" s="22">
        <v>2088.59</v>
      </c>
      <c r="CQ529" s="22">
        <v>-1761.83</v>
      </c>
      <c r="CR529" s="22">
        <v>-4480.92</v>
      </c>
      <c r="CS529" s="22">
        <v>-6027.15</v>
      </c>
      <c r="CT529" s="22">
        <v>-9269.17</v>
      </c>
      <c r="CU529" s="22">
        <v>-11364.62</v>
      </c>
      <c r="CV529" s="22">
        <v>-10591.68</v>
      </c>
      <c r="CW529" s="22">
        <v>-15164.38</v>
      </c>
      <c r="CX529" s="22">
        <v>-23215.23</v>
      </c>
      <c r="CY529" s="22">
        <v>-25738.95</v>
      </c>
      <c r="CZ529" s="22">
        <v>-27632.639999999999</v>
      </c>
      <c r="DA529" s="22">
        <v>-33671.480000000003</v>
      </c>
      <c r="DB529" s="22">
        <v>-39479.85</v>
      </c>
      <c r="DC529" s="22">
        <v>-43257.66</v>
      </c>
      <c r="DD529" s="22">
        <v>-46067.3</v>
      </c>
      <c r="DE529" s="22">
        <v>-46843.839999999997</v>
      </c>
      <c r="DF529" s="22">
        <v>-45914.77</v>
      </c>
      <c r="DG529" s="22">
        <v>-48157</v>
      </c>
      <c r="DH529" s="22">
        <v>-52938.34</v>
      </c>
      <c r="DI529" s="22">
        <v>-54292.3</v>
      </c>
      <c r="DJ529" s="22">
        <v>-52262.78</v>
      </c>
      <c r="DK529" s="22">
        <v>-55069.35</v>
      </c>
      <c r="DL529" s="22">
        <v>-59663.42</v>
      </c>
      <c r="DM529" s="22">
        <v>-59753.09</v>
      </c>
      <c r="DN529" s="22">
        <v>-68663.77</v>
      </c>
      <c r="DO529" s="22">
        <v>-73861.39</v>
      </c>
      <c r="DP529" s="22">
        <v>-76599.78</v>
      </c>
      <c r="DQ529" s="22">
        <v>-98452.25</v>
      </c>
      <c r="DR529" s="22">
        <v>-96083.54</v>
      </c>
      <c r="DS529" s="22">
        <v>-99675.3</v>
      </c>
      <c r="DT529" s="315">
        <f>'FPC Sch 7'!C22+'FPC Sch 7'!D22</f>
        <v>-120260.79999999999</v>
      </c>
      <c r="DU529" s="315">
        <f>'FPC Sch 7'!E22</f>
        <v>-116027.54</v>
      </c>
      <c r="DV529" s="315">
        <f>'FPC Sch 7'!F22</f>
        <v>-117748.75</v>
      </c>
      <c r="DW529" s="315">
        <f>'FPC Sch 7'!G22</f>
        <v>-143186.45000000001</v>
      </c>
      <c r="DX529" s="315">
        <f>'FPC Sch 7'!H22</f>
        <v>-144148.48000000001</v>
      </c>
      <c r="DY529" s="315">
        <f>'FPC Sch 7'!I22</f>
        <v>-135490.07999999999</v>
      </c>
      <c r="DZ529" s="315">
        <f>'FPC Sch 7'!J22</f>
        <v>-136699.56</v>
      </c>
      <c r="EA529" s="315">
        <f>'FPC Sch 7'!K22</f>
        <v>-135002.21</v>
      </c>
      <c r="EB529" s="315">
        <f>'FPC Sch 7'!L22</f>
        <v>-133218.76</v>
      </c>
      <c r="EC529" s="315">
        <f>'FPC Sch 7'!M22</f>
        <v>-126934.1</v>
      </c>
      <c r="ED529" s="315">
        <f>'FPC Sch 7'!N22</f>
        <v>-126055.34</v>
      </c>
      <c r="EE529" s="315">
        <f>'FPC Sch 7'!O22</f>
        <v>-113126.62</v>
      </c>
      <c r="EF529" s="315">
        <f>'FPC Sch 7'!P22</f>
        <v>-101172.69</v>
      </c>
      <c r="EG529" s="315">
        <f>'FPC Sch 7'!Q22</f>
        <v>-92633.54</v>
      </c>
    </row>
    <row r="530" spans="1:139" x14ac:dyDescent="0.2">
      <c r="B530" s="90" t="s">
        <v>152</v>
      </c>
      <c r="D530" s="18">
        <f t="shared" ref="D530:AI530" si="3065">SUM(D527:D529)</f>
        <v>0</v>
      </c>
      <c r="E530" s="18">
        <f t="shared" si="3065"/>
        <v>0</v>
      </c>
      <c r="F530" s="18">
        <f t="shared" si="3065"/>
        <v>0</v>
      </c>
      <c r="G530" s="18">
        <f t="shared" si="3065"/>
        <v>0</v>
      </c>
      <c r="H530" s="18">
        <f t="shared" si="3065"/>
        <v>0</v>
      </c>
      <c r="I530" s="18">
        <f t="shared" si="3065"/>
        <v>0</v>
      </c>
      <c r="J530" s="18">
        <f t="shared" si="3065"/>
        <v>0</v>
      </c>
      <c r="K530" s="18">
        <f t="shared" si="3065"/>
        <v>0</v>
      </c>
      <c r="L530" s="18">
        <f t="shared" si="3065"/>
        <v>0</v>
      </c>
      <c r="M530" s="18">
        <f t="shared" si="3065"/>
        <v>0</v>
      </c>
      <c r="N530" s="18">
        <f t="shared" si="3065"/>
        <v>0</v>
      </c>
      <c r="O530" s="18">
        <f t="shared" si="3065"/>
        <v>0</v>
      </c>
      <c r="P530" s="18">
        <f t="shared" si="3065"/>
        <v>0</v>
      </c>
      <c r="Q530" s="18">
        <f t="shared" si="3065"/>
        <v>0</v>
      </c>
      <c r="R530" s="18">
        <f t="shared" si="3065"/>
        <v>0</v>
      </c>
      <c r="S530" s="18">
        <f t="shared" si="3065"/>
        <v>0</v>
      </c>
      <c r="T530" s="18">
        <f t="shared" si="3065"/>
        <v>0</v>
      </c>
      <c r="U530" s="18">
        <f t="shared" si="3065"/>
        <v>0</v>
      </c>
      <c r="V530" s="18">
        <f t="shared" si="3065"/>
        <v>0</v>
      </c>
      <c r="W530" s="18">
        <f t="shared" si="3065"/>
        <v>0</v>
      </c>
      <c r="X530" s="18">
        <f t="shared" si="3065"/>
        <v>0</v>
      </c>
      <c r="Y530" s="18">
        <f t="shared" si="3065"/>
        <v>0</v>
      </c>
      <c r="Z530" s="18">
        <f t="shared" si="3065"/>
        <v>0</v>
      </c>
      <c r="AA530" s="18">
        <f t="shared" si="3065"/>
        <v>0</v>
      </c>
      <c r="AB530" s="18">
        <f t="shared" si="3065"/>
        <v>0</v>
      </c>
      <c r="AC530" s="18">
        <f t="shared" si="3065"/>
        <v>0</v>
      </c>
      <c r="AD530" s="18">
        <f t="shared" si="3065"/>
        <v>0</v>
      </c>
      <c r="AE530" s="18">
        <f t="shared" si="3065"/>
        <v>0</v>
      </c>
      <c r="AF530" s="18">
        <f t="shared" si="3065"/>
        <v>0</v>
      </c>
      <c r="AG530" s="18">
        <f t="shared" si="3065"/>
        <v>0</v>
      </c>
      <c r="AH530" s="18">
        <f t="shared" si="3065"/>
        <v>0</v>
      </c>
      <c r="AI530" s="18">
        <f t="shared" si="3065"/>
        <v>0</v>
      </c>
      <c r="AJ530" s="18">
        <f t="shared" ref="AJ530:BO530" si="3066">SUM(AJ527:AJ529)</f>
        <v>0</v>
      </c>
      <c r="AK530" s="18">
        <f t="shared" si="3066"/>
        <v>0</v>
      </c>
      <c r="AL530" s="18">
        <f t="shared" si="3066"/>
        <v>0</v>
      </c>
      <c r="AM530" s="18">
        <f t="shared" si="3066"/>
        <v>0</v>
      </c>
      <c r="AN530" s="18">
        <f t="shared" si="3066"/>
        <v>0</v>
      </c>
      <c r="AO530" s="18">
        <f t="shared" si="3066"/>
        <v>0</v>
      </c>
      <c r="AP530" s="18">
        <f t="shared" si="3066"/>
        <v>0</v>
      </c>
      <c r="AQ530" s="18">
        <f t="shared" si="3066"/>
        <v>0</v>
      </c>
      <c r="AR530" s="18">
        <f t="shared" si="3066"/>
        <v>0</v>
      </c>
      <c r="AS530" s="18">
        <f t="shared" si="3066"/>
        <v>0</v>
      </c>
      <c r="AT530" s="18">
        <f t="shared" si="3066"/>
        <v>0</v>
      </c>
      <c r="AU530" s="18">
        <f t="shared" si="3066"/>
        <v>0</v>
      </c>
      <c r="AV530" s="18">
        <f t="shared" si="3066"/>
        <v>0</v>
      </c>
      <c r="AW530" s="18">
        <f t="shared" si="3066"/>
        <v>0</v>
      </c>
      <c r="AX530" s="18">
        <f t="shared" si="3066"/>
        <v>0</v>
      </c>
      <c r="AY530" s="18">
        <f t="shared" si="3066"/>
        <v>0</v>
      </c>
      <c r="AZ530" s="18">
        <f t="shared" si="3066"/>
        <v>0</v>
      </c>
      <c r="BA530" s="18">
        <f t="shared" si="3066"/>
        <v>0</v>
      </c>
      <c r="BB530" s="18">
        <f t="shared" si="3066"/>
        <v>0</v>
      </c>
      <c r="BC530" s="18">
        <f t="shared" si="3066"/>
        <v>0</v>
      </c>
      <c r="BD530" s="18">
        <f t="shared" si="3066"/>
        <v>0</v>
      </c>
      <c r="BE530" s="18">
        <f t="shared" si="3066"/>
        <v>0</v>
      </c>
      <c r="BF530" s="18">
        <f t="shared" si="3066"/>
        <v>0</v>
      </c>
      <c r="BG530" s="18">
        <f t="shared" si="3066"/>
        <v>0</v>
      </c>
      <c r="BH530" s="18">
        <f t="shared" si="3066"/>
        <v>0</v>
      </c>
      <c r="BI530" s="18">
        <f t="shared" si="3066"/>
        <v>0</v>
      </c>
      <c r="BJ530" s="18">
        <f t="shared" si="3066"/>
        <v>0</v>
      </c>
      <c r="BK530" s="18">
        <f t="shared" si="3066"/>
        <v>-2409.0918258749998</v>
      </c>
      <c r="BL530" s="18">
        <f t="shared" si="3066"/>
        <v>-819.85</v>
      </c>
      <c r="BM530" s="18">
        <f t="shared" si="3066"/>
        <v>1589.07</v>
      </c>
      <c r="BN530" s="18">
        <f t="shared" si="3066"/>
        <v>-1911.13</v>
      </c>
      <c r="BO530" s="18">
        <f t="shared" si="3066"/>
        <v>-6283.51</v>
      </c>
      <c r="BP530" s="18">
        <f t="shared" ref="BP530:DS530" si="3067">SUM(BP527:BP529)</f>
        <v>-3391.5481741250005</v>
      </c>
      <c r="BQ530" s="18">
        <f t="shared" si="3067"/>
        <v>-5284.06</v>
      </c>
      <c r="BR530" s="18">
        <f t="shared" si="3067"/>
        <v>-9914.9500000000007</v>
      </c>
      <c r="BS530" s="18">
        <f t="shared" si="3067"/>
        <v>-12895.17</v>
      </c>
      <c r="BT530" s="18">
        <f t="shared" si="3067"/>
        <v>-15130.39</v>
      </c>
      <c r="BU530" s="18">
        <f t="shared" si="3067"/>
        <v>-18734.080000000002</v>
      </c>
      <c r="BV530" s="18">
        <f t="shared" si="3067"/>
        <v>-16871.349999999999</v>
      </c>
      <c r="BW530" s="18">
        <f t="shared" si="3067"/>
        <v>-10748.22</v>
      </c>
      <c r="BX530" s="18">
        <f t="shared" si="3067"/>
        <v>-4213.78</v>
      </c>
      <c r="BY530" s="18">
        <f t="shared" si="3067"/>
        <v>-10961.78</v>
      </c>
      <c r="BZ530" s="18">
        <f t="shared" si="3067"/>
        <v>-21186.67</v>
      </c>
      <c r="CA530" s="18">
        <f t="shared" si="3067"/>
        <v>-19101.169999999998</v>
      </c>
      <c r="CB530" s="18">
        <f t="shared" si="3067"/>
        <v>87921.919999999998</v>
      </c>
      <c r="CC530" s="18">
        <f t="shared" si="3067"/>
        <v>-12099.4</v>
      </c>
      <c r="CD530" s="18">
        <f t="shared" si="3067"/>
        <v>-8897.1299999999992</v>
      </c>
      <c r="CE530" s="18">
        <f t="shared" si="3067"/>
        <v>-8059.17</v>
      </c>
      <c r="CF530" s="18">
        <f t="shared" si="3067"/>
        <v>-8636.1</v>
      </c>
      <c r="CG530" s="18">
        <f t="shared" si="3067"/>
        <v>-11402.33</v>
      </c>
      <c r="CH530" s="18">
        <f t="shared" si="3067"/>
        <v>-11105.32</v>
      </c>
      <c r="CI530" s="18">
        <f t="shared" si="3067"/>
        <v>-1151.1600000000001</v>
      </c>
      <c r="CJ530" s="18">
        <f t="shared" ref="CJ530:CU530" si="3068">SUM(CJ527:CJ529)</f>
        <v>8994.44</v>
      </c>
      <c r="CK530" s="18">
        <f t="shared" si="3068"/>
        <v>11028.11</v>
      </c>
      <c r="CL530" s="18">
        <f t="shared" si="3068"/>
        <v>6352.05</v>
      </c>
      <c r="CM530" s="18">
        <f t="shared" si="3068"/>
        <v>6441.01</v>
      </c>
      <c r="CN530" s="18">
        <f t="shared" si="3068"/>
        <v>140105.24</v>
      </c>
      <c r="CO530" s="18">
        <f t="shared" si="3068"/>
        <v>6512.52</v>
      </c>
      <c r="CP530" s="18">
        <f t="shared" si="3068"/>
        <v>2088.59</v>
      </c>
      <c r="CQ530" s="18">
        <f t="shared" si="3068"/>
        <v>-1761.83</v>
      </c>
      <c r="CR530" s="18">
        <f t="shared" si="3068"/>
        <v>-4480.92</v>
      </c>
      <c r="CS530" s="18">
        <f t="shared" si="3068"/>
        <v>-6027.15</v>
      </c>
      <c r="CT530" s="18">
        <f t="shared" si="3068"/>
        <v>-9269.17</v>
      </c>
      <c r="CU530" s="18">
        <f t="shared" si="3068"/>
        <v>-11364.62</v>
      </c>
      <c r="CV530" s="18">
        <f t="shared" ref="CV530:DH530" si="3069">SUM(CV527:CV529)</f>
        <v>-10591.69</v>
      </c>
      <c r="CW530" s="18">
        <f t="shared" si="3069"/>
        <v>-15164.38</v>
      </c>
      <c r="CX530" s="18">
        <f t="shared" si="3069"/>
        <v>-23215.23</v>
      </c>
      <c r="CY530" s="18">
        <f t="shared" si="3069"/>
        <v>-25738.95</v>
      </c>
      <c r="CZ530" s="18">
        <f t="shared" si="3069"/>
        <v>-44554.539999999994</v>
      </c>
      <c r="DA530" s="18">
        <f t="shared" si="3069"/>
        <v>-33671.480000000003</v>
      </c>
      <c r="DB530" s="18">
        <f t="shared" si="3069"/>
        <v>-39479.85</v>
      </c>
      <c r="DC530" s="18">
        <f t="shared" si="3069"/>
        <v>-43257.66</v>
      </c>
      <c r="DD530" s="18">
        <f t="shared" si="3069"/>
        <v>-46067.3</v>
      </c>
      <c r="DE530" s="18">
        <f t="shared" si="3069"/>
        <v>-46843.839999999997</v>
      </c>
      <c r="DF530" s="18">
        <f t="shared" si="3069"/>
        <v>-45914.77</v>
      </c>
      <c r="DG530" s="18">
        <f t="shared" si="3069"/>
        <v>-48157</v>
      </c>
      <c r="DH530" s="18">
        <f t="shared" si="3069"/>
        <v>-52938.35</v>
      </c>
      <c r="DI530" s="18">
        <f t="shared" si="3067"/>
        <v>-54292.3</v>
      </c>
      <c r="DJ530" s="18">
        <f t="shared" si="3067"/>
        <v>-52262.78</v>
      </c>
      <c r="DK530" s="18">
        <f t="shared" si="3067"/>
        <v>-55069.35</v>
      </c>
      <c r="DL530" s="18">
        <f t="shared" si="3067"/>
        <v>346071.37000000005</v>
      </c>
      <c r="DM530" s="18">
        <f t="shared" si="3067"/>
        <v>-59753.09</v>
      </c>
      <c r="DN530" s="18">
        <f t="shared" si="3067"/>
        <v>-68663.77</v>
      </c>
      <c r="DO530" s="18">
        <f t="shared" si="3067"/>
        <v>-73861.39</v>
      </c>
      <c r="DP530" s="18">
        <f t="shared" si="3067"/>
        <v>-76599.78</v>
      </c>
      <c r="DQ530" s="18">
        <f t="shared" si="3067"/>
        <v>-98452.25</v>
      </c>
      <c r="DR530" s="18">
        <f t="shared" si="3067"/>
        <v>-96083.54</v>
      </c>
      <c r="DS530" s="18">
        <f t="shared" si="3067"/>
        <v>-99675.290000000008</v>
      </c>
      <c r="DT530" s="18">
        <f t="shared" ref="DT530:DW530" si="3070">SUM(DT527:DT529)</f>
        <v>-120260.79999999999</v>
      </c>
      <c r="DU530" s="18">
        <f t="shared" si="3070"/>
        <v>-116027.54</v>
      </c>
      <c r="DV530" s="18">
        <f t="shared" si="3070"/>
        <v>-117748.75</v>
      </c>
      <c r="DW530" s="18">
        <f t="shared" si="3070"/>
        <v>-143186.45000000001</v>
      </c>
      <c r="DX530" s="18">
        <f t="shared" ref="DX530:EG530" si="3071">SUM(DX527:DX529)</f>
        <v>703166.83000000007</v>
      </c>
      <c r="DY530" s="18">
        <f t="shared" si="3071"/>
        <v>-135490.07999999999</v>
      </c>
      <c r="DZ530" s="18">
        <f t="shared" si="3071"/>
        <v>-136699.56</v>
      </c>
      <c r="EA530" s="18">
        <f t="shared" si="3071"/>
        <v>-135002.21</v>
      </c>
      <c r="EB530" s="18">
        <f t="shared" si="3071"/>
        <v>-133218.76</v>
      </c>
      <c r="EC530" s="18">
        <f t="shared" si="3071"/>
        <v>-126934.1</v>
      </c>
      <c r="ED530" s="18">
        <f t="shared" si="3071"/>
        <v>-126055.34</v>
      </c>
      <c r="EE530" s="18">
        <f t="shared" si="3071"/>
        <v>-113126.62</v>
      </c>
      <c r="EF530" s="18">
        <f t="shared" si="3071"/>
        <v>-101172.69</v>
      </c>
      <c r="EG530" s="18">
        <f t="shared" si="3071"/>
        <v>-92633.54</v>
      </c>
      <c r="EH530" s="18">
        <f t="shared" ref="EH530:EI530" si="3072">SUM(EH527:EH529)</f>
        <v>0</v>
      </c>
      <c r="EI530" s="18">
        <f t="shared" si="3072"/>
        <v>0</v>
      </c>
    </row>
    <row r="531" spans="1:139" x14ac:dyDescent="0.2">
      <c r="B531" s="90" t="s">
        <v>153</v>
      </c>
      <c r="D531" s="94">
        <f t="shared" ref="D531:AI531" si="3073">D526+D530</f>
        <v>0</v>
      </c>
      <c r="E531" s="94">
        <f t="shared" si="3073"/>
        <v>0</v>
      </c>
      <c r="F531" s="94">
        <f t="shared" si="3073"/>
        <v>0</v>
      </c>
      <c r="G531" s="94">
        <f t="shared" si="3073"/>
        <v>0</v>
      </c>
      <c r="H531" s="94">
        <f t="shared" si="3073"/>
        <v>0</v>
      </c>
      <c r="I531" s="94">
        <f t="shared" si="3073"/>
        <v>0</v>
      </c>
      <c r="J531" s="94">
        <f t="shared" si="3073"/>
        <v>0</v>
      </c>
      <c r="K531" s="94">
        <f t="shared" si="3073"/>
        <v>0</v>
      </c>
      <c r="L531" s="94">
        <f t="shared" si="3073"/>
        <v>0</v>
      </c>
      <c r="M531" s="94">
        <f t="shared" si="3073"/>
        <v>0</v>
      </c>
      <c r="N531" s="94">
        <f t="shared" si="3073"/>
        <v>0</v>
      </c>
      <c r="O531" s="94">
        <f t="shared" si="3073"/>
        <v>0</v>
      </c>
      <c r="P531" s="94">
        <f t="shared" si="3073"/>
        <v>0</v>
      </c>
      <c r="Q531" s="94">
        <f t="shared" si="3073"/>
        <v>0</v>
      </c>
      <c r="R531" s="94">
        <f t="shared" si="3073"/>
        <v>0</v>
      </c>
      <c r="S531" s="94">
        <f t="shared" si="3073"/>
        <v>0</v>
      </c>
      <c r="T531" s="94">
        <f t="shared" si="3073"/>
        <v>0</v>
      </c>
      <c r="U531" s="94">
        <f t="shared" si="3073"/>
        <v>0</v>
      </c>
      <c r="V531" s="94">
        <f t="shared" si="3073"/>
        <v>0</v>
      </c>
      <c r="W531" s="94">
        <f t="shared" si="3073"/>
        <v>0</v>
      </c>
      <c r="X531" s="94">
        <f t="shared" si="3073"/>
        <v>0</v>
      </c>
      <c r="Y531" s="94">
        <f t="shared" si="3073"/>
        <v>0</v>
      </c>
      <c r="Z531" s="94">
        <f t="shared" si="3073"/>
        <v>0</v>
      </c>
      <c r="AA531" s="94">
        <f t="shared" si="3073"/>
        <v>0</v>
      </c>
      <c r="AB531" s="94">
        <f t="shared" si="3073"/>
        <v>0</v>
      </c>
      <c r="AC531" s="94">
        <f t="shared" si="3073"/>
        <v>0</v>
      </c>
      <c r="AD531" s="94">
        <f t="shared" si="3073"/>
        <v>0</v>
      </c>
      <c r="AE531" s="94">
        <f t="shared" si="3073"/>
        <v>0</v>
      </c>
      <c r="AF531" s="94">
        <f t="shared" si="3073"/>
        <v>0</v>
      </c>
      <c r="AG531" s="94">
        <f t="shared" si="3073"/>
        <v>0</v>
      </c>
      <c r="AH531" s="94">
        <f t="shared" si="3073"/>
        <v>0</v>
      </c>
      <c r="AI531" s="94">
        <f t="shared" si="3073"/>
        <v>0</v>
      </c>
      <c r="AJ531" s="94">
        <f t="shared" ref="AJ531:BO531" si="3074">AJ526+AJ530</f>
        <v>0</v>
      </c>
      <c r="AK531" s="94">
        <f t="shared" si="3074"/>
        <v>0</v>
      </c>
      <c r="AL531" s="94">
        <f t="shared" si="3074"/>
        <v>0</v>
      </c>
      <c r="AM531" s="94">
        <f t="shared" si="3074"/>
        <v>0</v>
      </c>
      <c r="AN531" s="94">
        <f t="shared" si="3074"/>
        <v>0</v>
      </c>
      <c r="AO531" s="94">
        <f t="shared" si="3074"/>
        <v>0</v>
      </c>
      <c r="AP531" s="94">
        <f t="shared" si="3074"/>
        <v>0</v>
      </c>
      <c r="AQ531" s="94">
        <f t="shared" si="3074"/>
        <v>0</v>
      </c>
      <c r="AR531" s="94">
        <f t="shared" si="3074"/>
        <v>0</v>
      </c>
      <c r="AS531" s="94">
        <f t="shared" si="3074"/>
        <v>0</v>
      </c>
      <c r="AT531" s="94">
        <f t="shared" si="3074"/>
        <v>0</v>
      </c>
      <c r="AU531" s="94">
        <f t="shared" si="3074"/>
        <v>0</v>
      </c>
      <c r="AV531" s="94">
        <f t="shared" si="3074"/>
        <v>0</v>
      </c>
      <c r="AW531" s="94">
        <f t="shared" si="3074"/>
        <v>0</v>
      </c>
      <c r="AX531" s="94">
        <f t="shared" si="3074"/>
        <v>0</v>
      </c>
      <c r="AY531" s="94">
        <f t="shared" si="3074"/>
        <v>0</v>
      </c>
      <c r="AZ531" s="94">
        <f t="shared" si="3074"/>
        <v>0</v>
      </c>
      <c r="BA531" s="94">
        <f t="shared" si="3074"/>
        <v>0</v>
      </c>
      <c r="BB531" s="94">
        <f t="shared" si="3074"/>
        <v>0</v>
      </c>
      <c r="BC531" s="94">
        <f t="shared" si="3074"/>
        <v>0</v>
      </c>
      <c r="BD531" s="94">
        <f t="shared" si="3074"/>
        <v>0</v>
      </c>
      <c r="BE531" s="94">
        <f t="shared" si="3074"/>
        <v>0</v>
      </c>
      <c r="BF531" s="94">
        <f t="shared" si="3074"/>
        <v>0</v>
      </c>
      <c r="BG531" s="94">
        <f t="shared" si="3074"/>
        <v>0</v>
      </c>
      <c r="BH531" s="94">
        <f t="shared" si="3074"/>
        <v>0</v>
      </c>
      <c r="BI531" s="94">
        <f t="shared" si="3074"/>
        <v>0</v>
      </c>
      <c r="BJ531" s="94">
        <f t="shared" si="3074"/>
        <v>0</v>
      </c>
      <c r="BK531" s="94">
        <f t="shared" si="3074"/>
        <v>-2409.0918258749998</v>
      </c>
      <c r="BL531" s="94">
        <f t="shared" si="3074"/>
        <v>-3228.9418258749997</v>
      </c>
      <c r="BM531" s="94">
        <f t="shared" si="3074"/>
        <v>-1639.8718258749998</v>
      </c>
      <c r="BN531" s="94">
        <f t="shared" si="3074"/>
        <v>-3551.0018258749997</v>
      </c>
      <c r="BO531" s="94">
        <f t="shared" si="3074"/>
        <v>-9834.5118258750008</v>
      </c>
      <c r="BP531" s="94">
        <f t="shared" ref="BP531:DS531" si="3075">BP526+BP530</f>
        <v>-13226.060000000001</v>
      </c>
      <c r="BQ531" s="94">
        <f t="shared" si="3075"/>
        <v>-18510.120000000003</v>
      </c>
      <c r="BR531" s="94">
        <f t="shared" si="3075"/>
        <v>-28425.070000000003</v>
      </c>
      <c r="BS531" s="94">
        <f t="shared" si="3075"/>
        <v>-41320.240000000005</v>
      </c>
      <c r="BT531" s="94">
        <f t="shared" si="3075"/>
        <v>-56450.630000000005</v>
      </c>
      <c r="BU531" s="94">
        <f t="shared" si="3075"/>
        <v>-75184.710000000006</v>
      </c>
      <c r="BV531" s="94">
        <f t="shared" si="3075"/>
        <v>-92056.06</v>
      </c>
      <c r="BW531" s="94">
        <f t="shared" si="3075"/>
        <v>-102804.28</v>
      </c>
      <c r="BX531" s="94">
        <f t="shared" si="3075"/>
        <v>-107018.06</v>
      </c>
      <c r="BY531" s="94">
        <f t="shared" si="3075"/>
        <v>-117979.84</v>
      </c>
      <c r="BZ531" s="94">
        <f t="shared" si="3075"/>
        <v>-139166.51</v>
      </c>
      <c r="CA531" s="94">
        <f t="shared" si="3075"/>
        <v>-158267.68</v>
      </c>
      <c r="CB531" s="94">
        <f t="shared" si="3075"/>
        <v>-70345.759999999995</v>
      </c>
      <c r="CC531" s="94">
        <f t="shared" si="3075"/>
        <v>-82445.159999999989</v>
      </c>
      <c r="CD531" s="94">
        <f t="shared" si="3075"/>
        <v>-91342.29</v>
      </c>
      <c r="CE531" s="94">
        <f t="shared" si="3075"/>
        <v>-99401.459999999992</v>
      </c>
      <c r="CF531" s="94">
        <f t="shared" si="3075"/>
        <v>-108037.56</v>
      </c>
      <c r="CG531" s="94">
        <f t="shared" si="3075"/>
        <v>-119439.89</v>
      </c>
      <c r="CH531" s="94">
        <f t="shared" si="3075"/>
        <v>-130545.20999999999</v>
      </c>
      <c r="CI531" s="94">
        <f t="shared" si="3075"/>
        <v>-131696.37</v>
      </c>
      <c r="CJ531" s="94">
        <f t="shared" ref="CJ531:CU531" si="3076">CJ526+CJ530</f>
        <v>-122701.93</v>
      </c>
      <c r="CK531" s="94">
        <f t="shared" si="3076"/>
        <v>-111673.81999999999</v>
      </c>
      <c r="CL531" s="94">
        <f t="shared" si="3076"/>
        <v>-105321.76999999999</v>
      </c>
      <c r="CM531" s="94">
        <f t="shared" si="3076"/>
        <v>-98880.76</v>
      </c>
      <c r="CN531" s="94">
        <f t="shared" si="3076"/>
        <v>41224.479999999996</v>
      </c>
      <c r="CO531" s="94">
        <f t="shared" si="3076"/>
        <v>47737</v>
      </c>
      <c r="CP531" s="94">
        <f t="shared" si="3076"/>
        <v>49825.59</v>
      </c>
      <c r="CQ531" s="94">
        <f t="shared" si="3076"/>
        <v>48063.759999999995</v>
      </c>
      <c r="CR531" s="94">
        <f t="shared" si="3076"/>
        <v>43582.84</v>
      </c>
      <c r="CS531" s="94">
        <f t="shared" si="3076"/>
        <v>37555.689999999995</v>
      </c>
      <c r="CT531" s="94">
        <f t="shared" si="3076"/>
        <v>28286.519999999997</v>
      </c>
      <c r="CU531" s="94">
        <f t="shared" si="3076"/>
        <v>16921.899999999994</v>
      </c>
      <c r="CV531" s="94">
        <f t="shared" ref="CV531:DH531" si="3077">CV526+CV530</f>
        <v>6330.2099999999937</v>
      </c>
      <c r="CW531" s="94">
        <f t="shared" si="3077"/>
        <v>-8834.1700000000055</v>
      </c>
      <c r="CX531" s="94">
        <f t="shared" si="3077"/>
        <v>-32049.400000000005</v>
      </c>
      <c r="CY531" s="94">
        <f t="shared" si="3077"/>
        <v>-57788.350000000006</v>
      </c>
      <c r="CZ531" s="94">
        <f t="shared" si="3077"/>
        <v>-102342.89</v>
      </c>
      <c r="DA531" s="94">
        <f t="shared" si="3077"/>
        <v>-136014.37</v>
      </c>
      <c r="DB531" s="94">
        <f t="shared" si="3077"/>
        <v>-175494.22</v>
      </c>
      <c r="DC531" s="94">
        <f t="shared" si="3077"/>
        <v>-218751.88</v>
      </c>
      <c r="DD531" s="94">
        <f t="shared" si="3077"/>
        <v>-264819.18</v>
      </c>
      <c r="DE531" s="94">
        <f t="shared" si="3077"/>
        <v>-311663.02</v>
      </c>
      <c r="DF531" s="94">
        <f t="shared" si="3077"/>
        <v>-357577.79000000004</v>
      </c>
      <c r="DG531" s="94">
        <f t="shared" si="3077"/>
        <v>-405734.79000000004</v>
      </c>
      <c r="DH531" s="94">
        <f t="shared" si="3077"/>
        <v>-458673.14</v>
      </c>
      <c r="DI531" s="94">
        <f t="shared" si="3075"/>
        <v>-512965.44</v>
      </c>
      <c r="DJ531" s="94">
        <f t="shared" si="3075"/>
        <v>-565228.22</v>
      </c>
      <c r="DK531" s="94">
        <f t="shared" si="3075"/>
        <v>-620297.56999999995</v>
      </c>
      <c r="DL531" s="94">
        <f t="shared" si="3075"/>
        <v>-274226.1999999999</v>
      </c>
      <c r="DM531" s="94">
        <f t="shared" si="3075"/>
        <v>-333979.28999999992</v>
      </c>
      <c r="DN531" s="94">
        <f t="shared" si="3075"/>
        <v>-402643.05999999994</v>
      </c>
      <c r="DO531" s="94">
        <f t="shared" si="3075"/>
        <v>-476504.44999999995</v>
      </c>
      <c r="DP531" s="94">
        <f t="shared" si="3075"/>
        <v>-553104.23</v>
      </c>
      <c r="DQ531" s="94">
        <f t="shared" si="3075"/>
        <v>-651556.48</v>
      </c>
      <c r="DR531" s="94">
        <f t="shared" si="3075"/>
        <v>-747640.02</v>
      </c>
      <c r="DS531" s="94">
        <f t="shared" si="3075"/>
        <v>-847315.31</v>
      </c>
      <c r="DT531" s="94">
        <f t="shared" ref="DT531:DW531" si="3078">DT526+DT530</f>
        <v>-967576.1100000001</v>
      </c>
      <c r="DU531" s="94">
        <f t="shared" si="3078"/>
        <v>-1083603.6500000001</v>
      </c>
      <c r="DV531" s="94">
        <f t="shared" si="3078"/>
        <v>-1201352.4000000001</v>
      </c>
      <c r="DW531" s="94">
        <f t="shared" si="3078"/>
        <v>-1344538.85</v>
      </c>
      <c r="DX531" s="94">
        <f t="shared" ref="DX531:EG531" si="3079">DX526+DX530</f>
        <v>-641372.02</v>
      </c>
      <c r="DY531" s="94">
        <f t="shared" si="3079"/>
        <v>-776862.1</v>
      </c>
      <c r="DZ531" s="94">
        <f t="shared" si="3079"/>
        <v>-913561.65999999992</v>
      </c>
      <c r="EA531" s="94">
        <f t="shared" si="3079"/>
        <v>-1048563.8699999999</v>
      </c>
      <c r="EB531" s="94">
        <f t="shared" si="3079"/>
        <v>-1181782.6299999999</v>
      </c>
      <c r="EC531" s="94">
        <f t="shared" si="3079"/>
        <v>-1308716.73</v>
      </c>
      <c r="ED531" s="94">
        <f t="shared" si="3079"/>
        <v>-1434772.07</v>
      </c>
      <c r="EE531" s="94">
        <f t="shared" si="3079"/>
        <v>-1547898.69</v>
      </c>
      <c r="EF531" s="94">
        <f t="shared" si="3079"/>
        <v>-1649071.38</v>
      </c>
      <c r="EG531" s="94">
        <f t="shared" si="3079"/>
        <v>-1741704.92</v>
      </c>
      <c r="EH531" s="94">
        <f t="shared" ref="EH531:EI531" si="3080">EH526+EH530</f>
        <v>-1741704.92</v>
      </c>
      <c r="EI531" s="94">
        <f t="shared" si="3080"/>
        <v>-1741704.92</v>
      </c>
    </row>
    <row r="532" spans="1:139" x14ac:dyDescent="0.2">
      <c r="D532" s="91"/>
      <c r="E532" s="91"/>
      <c r="F532" s="91"/>
      <c r="G532" s="91"/>
      <c r="H532" s="91"/>
      <c r="I532" s="91"/>
      <c r="J532" s="91"/>
      <c r="K532" s="91"/>
      <c r="L532" s="91"/>
      <c r="M532" s="91"/>
      <c r="N532" s="91"/>
      <c r="O532" s="91"/>
      <c r="P532" s="91"/>
      <c r="Q532" s="91"/>
      <c r="R532" s="91"/>
      <c r="S532" s="91"/>
      <c r="T532" s="91"/>
      <c r="U532" s="91"/>
      <c r="V532" s="91"/>
      <c r="W532" s="91"/>
      <c r="X532" s="91"/>
      <c r="Y532" s="91"/>
      <c r="Z532" s="91"/>
      <c r="AA532" s="91"/>
      <c r="AB532" s="91"/>
      <c r="AC532" s="91"/>
      <c r="AD532" s="91"/>
      <c r="AE532" s="91"/>
      <c r="AF532" s="91"/>
      <c r="AG532" s="91"/>
      <c r="AH532" s="91"/>
      <c r="AI532" s="91"/>
      <c r="AJ532" s="91"/>
      <c r="AK532" s="91"/>
      <c r="AL532" s="91"/>
      <c r="AM532" s="91"/>
      <c r="AN532" s="91"/>
      <c r="AO532" s="91"/>
      <c r="AP532" s="91"/>
      <c r="AQ532" s="91"/>
      <c r="AR532" s="91"/>
      <c r="AS532" s="91"/>
      <c r="AT532" s="91"/>
      <c r="AU532" s="91"/>
      <c r="AV532" s="91"/>
      <c r="AW532" s="91"/>
      <c r="AX532" s="91"/>
      <c r="AY532" s="91"/>
      <c r="AZ532" s="91"/>
      <c r="BA532" s="91"/>
      <c r="BB532" s="91"/>
      <c r="BC532" s="91"/>
      <c r="BD532" s="91"/>
      <c r="BE532" s="91"/>
      <c r="BF532" s="91"/>
      <c r="BG532" s="91"/>
      <c r="BH532" s="91"/>
      <c r="BI532" s="91"/>
      <c r="BJ532" s="91"/>
      <c r="BK532" s="91"/>
      <c r="BL532" s="91"/>
      <c r="BM532" s="91"/>
      <c r="BN532" s="91"/>
      <c r="BO532" s="91"/>
      <c r="BP532" s="91"/>
      <c r="BQ532" s="91"/>
      <c r="BR532" s="91"/>
      <c r="BS532" s="91"/>
      <c r="BT532" s="91"/>
      <c r="BU532" s="91"/>
      <c r="BV532" s="91"/>
      <c r="BW532" s="91"/>
      <c r="BX532" s="91"/>
      <c r="BY532" s="91"/>
      <c r="BZ532" s="91"/>
      <c r="CA532" s="91"/>
      <c r="CB532" s="91"/>
      <c r="CC532" s="91"/>
      <c r="CD532" s="91"/>
      <c r="CE532" s="91"/>
      <c r="CF532" s="91"/>
      <c r="CG532" s="91"/>
      <c r="CH532" s="91"/>
      <c r="CI532" s="91"/>
      <c r="CJ532" s="91"/>
      <c r="CK532" s="91"/>
      <c r="CL532" s="91"/>
      <c r="CM532" s="91"/>
      <c r="CN532" s="91"/>
      <c r="CO532" s="91"/>
      <c r="CP532" s="91"/>
      <c r="CQ532" s="91"/>
      <c r="CR532" s="91"/>
      <c r="CS532" s="91"/>
      <c r="CT532" s="91"/>
      <c r="CU532" s="91"/>
      <c r="CV532" s="91"/>
      <c r="CW532" s="91"/>
      <c r="CX532" s="91"/>
      <c r="CY532" s="91"/>
      <c r="CZ532" s="91"/>
      <c r="DA532" s="91"/>
      <c r="DB532" s="91"/>
      <c r="DC532" s="91"/>
      <c r="DD532" s="91"/>
      <c r="DE532" s="91"/>
      <c r="DF532" s="91"/>
      <c r="DG532" s="91"/>
      <c r="DH532" s="91"/>
      <c r="DI532" s="91"/>
      <c r="DJ532" s="91"/>
      <c r="DK532" s="91"/>
      <c r="DL532" s="91"/>
      <c r="DM532" s="91"/>
      <c r="DN532" s="91"/>
      <c r="DO532" s="91"/>
      <c r="DP532" s="91"/>
      <c r="DQ532" s="91"/>
      <c r="DR532" s="91"/>
      <c r="DS532" s="91"/>
      <c r="DT532" s="91"/>
      <c r="DU532" s="91"/>
      <c r="DV532" s="91"/>
      <c r="DW532" s="91"/>
      <c r="DX532" s="91"/>
      <c r="DY532" s="91"/>
      <c r="DZ532" s="91"/>
      <c r="EA532" s="91"/>
      <c r="EB532" s="91"/>
      <c r="EC532" s="91"/>
      <c r="ED532" s="91"/>
      <c r="EE532" s="91"/>
      <c r="EF532" s="91"/>
      <c r="EG532" s="91"/>
      <c r="EH532" s="91"/>
      <c r="EI532" s="91"/>
    </row>
    <row r="533" spans="1:139" ht="10.5" x14ac:dyDescent="0.25">
      <c r="A533" s="89" t="s">
        <v>171</v>
      </c>
      <c r="C533" s="91">
        <v>18237361</v>
      </c>
      <c r="D533" s="90"/>
      <c r="E533" s="90"/>
      <c r="F533" s="90"/>
      <c r="G533" s="90"/>
      <c r="H533" s="90"/>
      <c r="I533" s="90"/>
      <c r="J533" s="90"/>
      <c r="K533" s="90"/>
      <c r="L533" s="90"/>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c r="AP533" s="90"/>
      <c r="AQ533" s="90"/>
      <c r="AR533" s="90"/>
      <c r="AS533" s="90"/>
      <c r="AT533" s="90"/>
      <c r="AU533" s="90"/>
      <c r="AV533" s="90"/>
      <c r="AW533" s="90"/>
      <c r="AX533" s="90"/>
      <c r="AY533" s="90"/>
      <c r="AZ533" s="90"/>
      <c r="BA533" s="90"/>
      <c r="BB533" s="90"/>
      <c r="BC533" s="90"/>
      <c r="BD533" s="90"/>
      <c r="BE533" s="90"/>
      <c r="BF533" s="90"/>
      <c r="BG533" s="90"/>
      <c r="BH533" s="90"/>
      <c r="BI533" s="90"/>
      <c r="BJ533" s="90"/>
      <c r="BK533" s="90"/>
      <c r="BL533" s="90"/>
      <c r="BM533" s="90"/>
      <c r="BN533" s="90"/>
      <c r="BO533" s="90"/>
      <c r="BP533" s="90"/>
      <c r="BQ533" s="90"/>
      <c r="BR533" s="90"/>
      <c r="BS533" s="90"/>
      <c r="BT533" s="90"/>
      <c r="BU533" s="90"/>
      <c r="BV533" s="90"/>
      <c r="BW533" s="90"/>
      <c r="BX533" s="90"/>
      <c r="BY533" s="90"/>
      <c r="BZ533" s="90"/>
      <c r="CA533" s="90"/>
      <c r="CB533" s="90"/>
      <c r="CC533" s="90"/>
      <c r="CD533" s="90"/>
      <c r="CE533" s="90"/>
      <c r="CF533" s="90"/>
      <c r="CG533" s="90"/>
      <c r="DV533" s="92"/>
      <c r="DW533" s="92"/>
      <c r="DX533" s="92"/>
      <c r="DY533" s="92"/>
      <c r="DZ533" s="92"/>
      <c r="EA533" s="92"/>
      <c r="EB533" s="92"/>
      <c r="EC533" s="92"/>
      <c r="ED533" s="92"/>
      <c r="EE533" s="92"/>
      <c r="EF533" s="92"/>
      <c r="EG533" s="92"/>
      <c r="EH533" s="92"/>
      <c r="EI533" s="92"/>
    </row>
    <row r="534" spans="1:139" x14ac:dyDescent="0.2">
      <c r="B534" s="90" t="s">
        <v>149</v>
      </c>
      <c r="C534" s="91">
        <v>25400761</v>
      </c>
      <c r="D534" s="94">
        <f t="shared" ref="D534:AI534" si="3081">C540</f>
        <v>0</v>
      </c>
      <c r="E534" s="94">
        <f t="shared" si="3081"/>
        <v>0</v>
      </c>
      <c r="F534" s="94">
        <f t="shared" si="3081"/>
        <v>0</v>
      </c>
      <c r="G534" s="94">
        <f t="shared" si="3081"/>
        <v>0</v>
      </c>
      <c r="H534" s="94">
        <f t="shared" si="3081"/>
        <v>0</v>
      </c>
      <c r="I534" s="94">
        <f t="shared" si="3081"/>
        <v>0</v>
      </c>
      <c r="J534" s="94">
        <f t="shared" si="3081"/>
        <v>0</v>
      </c>
      <c r="K534" s="94">
        <f t="shared" si="3081"/>
        <v>0</v>
      </c>
      <c r="L534" s="94">
        <f t="shared" si="3081"/>
        <v>0</v>
      </c>
      <c r="M534" s="94">
        <f t="shared" si="3081"/>
        <v>0</v>
      </c>
      <c r="N534" s="94">
        <f t="shared" si="3081"/>
        <v>0</v>
      </c>
      <c r="O534" s="94">
        <f t="shared" si="3081"/>
        <v>0</v>
      </c>
      <c r="P534" s="94">
        <f t="shared" si="3081"/>
        <v>0</v>
      </c>
      <c r="Q534" s="94">
        <f t="shared" si="3081"/>
        <v>0</v>
      </c>
      <c r="R534" s="94">
        <f t="shared" si="3081"/>
        <v>0</v>
      </c>
      <c r="S534" s="94">
        <f t="shared" si="3081"/>
        <v>0</v>
      </c>
      <c r="T534" s="94">
        <f t="shared" si="3081"/>
        <v>0</v>
      </c>
      <c r="U534" s="94">
        <f t="shared" si="3081"/>
        <v>0</v>
      </c>
      <c r="V534" s="94">
        <f t="shared" si="3081"/>
        <v>0</v>
      </c>
      <c r="W534" s="94">
        <f t="shared" si="3081"/>
        <v>0</v>
      </c>
      <c r="X534" s="94">
        <f t="shared" si="3081"/>
        <v>0</v>
      </c>
      <c r="Y534" s="94">
        <f t="shared" si="3081"/>
        <v>0</v>
      </c>
      <c r="Z534" s="94">
        <f t="shared" si="3081"/>
        <v>0</v>
      </c>
      <c r="AA534" s="94">
        <f t="shared" si="3081"/>
        <v>0</v>
      </c>
      <c r="AB534" s="94">
        <f t="shared" si="3081"/>
        <v>0</v>
      </c>
      <c r="AC534" s="94">
        <f t="shared" si="3081"/>
        <v>0</v>
      </c>
      <c r="AD534" s="94">
        <f t="shared" si="3081"/>
        <v>0</v>
      </c>
      <c r="AE534" s="94">
        <f t="shared" si="3081"/>
        <v>0</v>
      </c>
      <c r="AF534" s="94">
        <f t="shared" si="3081"/>
        <v>0</v>
      </c>
      <c r="AG534" s="94">
        <f t="shared" si="3081"/>
        <v>0</v>
      </c>
      <c r="AH534" s="94">
        <f t="shared" si="3081"/>
        <v>0</v>
      </c>
      <c r="AI534" s="94">
        <f t="shared" si="3081"/>
        <v>0</v>
      </c>
      <c r="AJ534" s="94">
        <f t="shared" ref="AJ534:BO534" si="3082">AI540</f>
        <v>0</v>
      </c>
      <c r="AK534" s="94">
        <f t="shared" si="3082"/>
        <v>0</v>
      </c>
      <c r="AL534" s="94">
        <f t="shared" si="3082"/>
        <v>0</v>
      </c>
      <c r="AM534" s="94">
        <f t="shared" si="3082"/>
        <v>0</v>
      </c>
      <c r="AN534" s="94">
        <f t="shared" si="3082"/>
        <v>0</v>
      </c>
      <c r="AO534" s="94">
        <f t="shared" si="3082"/>
        <v>0</v>
      </c>
      <c r="AP534" s="94">
        <f t="shared" si="3082"/>
        <v>0</v>
      </c>
      <c r="AQ534" s="94">
        <f t="shared" si="3082"/>
        <v>0</v>
      </c>
      <c r="AR534" s="94">
        <f t="shared" si="3082"/>
        <v>0</v>
      </c>
      <c r="AS534" s="94">
        <f t="shared" si="3082"/>
        <v>0</v>
      </c>
      <c r="AT534" s="94">
        <f t="shared" si="3082"/>
        <v>0</v>
      </c>
      <c r="AU534" s="94">
        <f t="shared" si="3082"/>
        <v>0</v>
      </c>
      <c r="AV534" s="94">
        <f t="shared" si="3082"/>
        <v>0</v>
      </c>
      <c r="AW534" s="94">
        <f t="shared" si="3082"/>
        <v>0</v>
      </c>
      <c r="AX534" s="94">
        <f t="shared" si="3082"/>
        <v>0</v>
      </c>
      <c r="AY534" s="94">
        <f t="shared" si="3082"/>
        <v>0</v>
      </c>
      <c r="AZ534" s="94">
        <f t="shared" si="3082"/>
        <v>0</v>
      </c>
      <c r="BA534" s="94">
        <f t="shared" si="3082"/>
        <v>0</v>
      </c>
      <c r="BB534" s="94">
        <f t="shared" si="3082"/>
        <v>0</v>
      </c>
      <c r="BC534" s="94">
        <f t="shared" si="3082"/>
        <v>0</v>
      </c>
      <c r="BD534" s="94">
        <f t="shared" si="3082"/>
        <v>0</v>
      </c>
      <c r="BE534" s="94">
        <f t="shared" si="3082"/>
        <v>0</v>
      </c>
      <c r="BF534" s="94">
        <f t="shared" si="3082"/>
        <v>0</v>
      </c>
      <c r="BG534" s="94">
        <f t="shared" si="3082"/>
        <v>0</v>
      </c>
      <c r="BH534" s="94">
        <f t="shared" si="3082"/>
        <v>0</v>
      </c>
      <c r="BI534" s="94">
        <f t="shared" si="3082"/>
        <v>0</v>
      </c>
      <c r="BJ534" s="94">
        <f t="shared" si="3082"/>
        <v>0</v>
      </c>
      <c r="BK534" s="94">
        <f t="shared" si="3082"/>
        <v>0</v>
      </c>
      <c r="BL534" s="94">
        <f t="shared" si="3082"/>
        <v>-373.20622058333333</v>
      </c>
      <c r="BM534" s="94">
        <f t="shared" si="3082"/>
        <v>-43.356220583333311</v>
      </c>
      <c r="BN534" s="94">
        <f t="shared" si="3082"/>
        <v>1202.1637794166668</v>
      </c>
      <c r="BO534" s="94">
        <f t="shared" si="3082"/>
        <v>2725.2137794166665</v>
      </c>
      <c r="BP534" s="94">
        <f t="shared" ref="BP534:DW534" si="3083">BO540</f>
        <v>4480.4237794166665</v>
      </c>
      <c r="BQ534" s="94">
        <f t="shared" si="3083"/>
        <v>6941.33</v>
      </c>
      <c r="BR534" s="94">
        <f t="shared" si="3083"/>
        <v>9844.57</v>
      </c>
      <c r="BS534" s="94">
        <f t="shared" si="3083"/>
        <v>13069.22</v>
      </c>
      <c r="BT534" s="94">
        <f t="shared" si="3083"/>
        <v>16875.16</v>
      </c>
      <c r="BU534" s="94">
        <f t="shared" si="3083"/>
        <v>22266</v>
      </c>
      <c r="BV534" s="94">
        <f t="shared" si="3083"/>
        <v>29089.739999999998</v>
      </c>
      <c r="BW534" s="94">
        <f t="shared" si="3083"/>
        <v>36239.54</v>
      </c>
      <c r="BX534" s="94">
        <f t="shared" si="3083"/>
        <v>44895.55</v>
      </c>
      <c r="BY534" s="94">
        <f t="shared" si="3083"/>
        <v>56661.990000000005</v>
      </c>
      <c r="BZ534" s="94">
        <f t="shared" si="3083"/>
        <v>69451.08</v>
      </c>
      <c r="CA534" s="94">
        <f t="shared" si="3083"/>
        <v>81240.41</v>
      </c>
      <c r="CB534" s="94">
        <f t="shared" si="3083"/>
        <v>92987.96</v>
      </c>
      <c r="CC534" s="94">
        <f t="shared" si="3083"/>
        <v>59483.460000000006</v>
      </c>
      <c r="CD534" s="94">
        <f t="shared" si="3083"/>
        <v>69339.420000000013</v>
      </c>
      <c r="CE534" s="94">
        <f t="shared" si="3083"/>
        <v>79544.500000000015</v>
      </c>
      <c r="CF534" s="94">
        <f t="shared" si="3083"/>
        <v>92130.10000000002</v>
      </c>
      <c r="CG534" s="94">
        <f t="shared" si="3083"/>
        <v>105760.68000000002</v>
      </c>
      <c r="CH534" s="94">
        <f t="shared" si="3083"/>
        <v>118704.05000000002</v>
      </c>
      <c r="CI534" s="94">
        <f t="shared" si="3083"/>
        <v>132403.76</v>
      </c>
      <c r="CJ534" s="94">
        <f t="shared" ref="CJ534" si="3084">CI540</f>
        <v>147942.76</v>
      </c>
      <c r="CK534" s="94">
        <f t="shared" ref="CK534" si="3085">CJ540</f>
        <v>161366.15000000002</v>
      </c>
      <c r="CL534" s="94">
        <f t="shared" ref="CL534" si="3086">CK540</f>
        <v>174594.21000000002</v>
      </c>
      <c r="CM534" s="94">
        <f t="shared" ref="CM534" si="3087">CL540</f>
        <v>189524.94000000003</v>
      </c>
      <c r="CN534" s="94">
        <f t="shared" ref="CN534" si="3088">CM540</f>
        <v>206920.19000000003</v>
      </c>
      <c r="CO534" s="94">
        <f t="shared" ref="CO534" si="3089">CN540</f>
        <v>80451.920000000027</v>
      </c>
      <c r="CP534" s="94">
        <f t="shared" ref="CP534" si="3090">CO540</f>
        <v>103788.20000000003</v>
      </c>
      <c r="CQ534" s="94">
        <f t="shared" ref="CQ534" si="3091">CP540</f>
        <v>121613.83000000003</v>
      </c>
      <c r="CR534" s="94">
        <f t="shared" ref="CR534" si="3092">CQ540</f>
        <v>140844.54000000004</v>
      </c>
      <c r="CS534" s="94">
        <f t="shared" ref="CS534" si="3093">CR540</f>
        <v>161371.40000000002</v>
      </c>
      <c r="CT534" s="94">
        <f t="shared" ref="CT534" si="3094">CS540</f>
        <v>181378.53000000003</v>
      </c>
      <c r="CU534" s="94">
        <f t="shared" ref="CU534" si="3095">CT540</f>
        <v>201394.46000000002</v>
      </c>
      <c r="CV534" s="94">
        <f t="shared" ref="CV534" si="3096">CU540</f>
        <v>221112.17</v>
      </c>
      <c r="CW534" s="94">
        <f t="shared" ref="CW534" si="3097">CV540</f>
        <v>241197.11000000002</v>
      </c>
      <c r="CX534" s="94">
        <f t="shared" ref="CX534" si="3098">CW540</f>
        <v>260833.68000000002</v>
      </c>
      <c r="CY534" s="94">
        <f t="shared" ref="CY534" si="3099">CX540</f>
        <v>279745.54000000004</v>
      </c>
      <c r="CZ534" s="94">
        <f t="shared" ref="CZ534" si="3100">CY540</f>
        <v>298303.45</v>
      </c>
      <c r="DA534" s="94">
        <f t="shared" ref="DA534" si="3101">CZ540</f>
        <v>95192.919999999984</v>
      </c>
      <c r="DB534" s="94">
        <f t="shared" ref="DB534" si="3102">DA540</f>
        <v>111907.42999999998</v>
      </c>
      <c r="DC534" s="94">
        <f t="shared" ref="DC534" si="3103">DB540</f>
        <v>126211.63999999998</v>
      </c>
      <c r="DD534" s="94">
        <f t="shared" ref="DD534" si="3104">DC540</f>
        <v>138726.32999999999</v>
      </c>
      <c r="DE534" s="94">
        <f t="shared" ref="DE534" si="3105">DD540</f>
        <v>150045.47999999998</v>
      </c>
      <c r="DF534" s="94">
        <f t="shared" ref="DF534" si="3106">DE540</f>
        <v>159909.25999999998</v>
      </c>
      <c r="DG534" s="94">
        <f t="shared" ref="DG534" si="3107">DF540</f>
        <v>168427.27999999997</v>
      </c>
      <c r="DH534" s="94">
        <f t="shared" ref="DH534" si="3108">DG540</f>
        <v>176337.60999999996</v>
      </c>
      <c r="DI534" s="94">
        <f t="shared" ref="DI534" si="3109">DH540</f>
        <v>183491.33999999997</v>
      </c>
      <c r="DJ534" s="94">
        <f t="shared" si="3083"/>
        <v>188853.95999999996</v>
      </c>
      <c r="DK534" s="94">
        <f t="shared" si="3083"/>
        <v>192086.23999999996</v>
      </c>
      <c r="DL534" s="94">
        <f t="shared" si="3083"/>
        <v>191568.46999999997</v>
      </c>
      <c r="DM534" s="94">
        <f t="shared" si="3083"/>
        <v>10533.49000000002</v>
      </c>
      <c r="DN534" s="94">
        <f t="shared" si="3083"/>
        <v>4188.4000000000196</v>
      </c>
      <c r="DO534" s="94">
        <f t="shared" si="3083"/>
        <v>-4367.0199999999804</v>
      </c>
      <c r="DP534" s="94">
        <f t="shared" si="3083"/>
        <v>-14884.889999999981</v>
      </c>
      <c r="DQ534" s="94">
        <f t="shared" si="3083"/>
        <v>-26161.319999999982</v>
      </c>
      <c r="DR534" s="94">
        <f t="shared" si="3083"/>
        <v>-40981.339999999982</v>
      </c>
      <c r="DS534" s="94">
        <f t="shared" si="3083"/>
        <v>-57151.199999999983</v>
      </c>
      <c r="DT534" s="94">
        <f t="shared" si="3083"/>
        <v>-75570.339999999982</v>
      </c>
      <c r="DU534" s="94">
        <f t="shared" si="3083"/>
        <v>-98675.689999999973</v>
      </c>
      <c r="DV534" s="94">
        <f t="shared" si="3083"/>
        <v>-121590.69999999997</v>
      </c>
      <c r="DW534" s="94">
        <f t="shared" si="3083"/>
        <v>-146115.74999999997</v>
      </c>
      <c r="DX534" s="94">
        <f t="shared" ref="DX534" si="3110">DW540</f>
        <v>-178327.17999999996</v>
      </c>
      <c r="DY534" s="94">
        <f t="shared" ref="DY534" si="3111">DX540</f>
        <v>-135878.96999999997</v>
      </c>
      <c r="DZ534" s="94">
        <f t="shared" ref="DZ534" si="3112">DY540</f>
        <v>-165756.58999999997</v>
      </c>
      <c r="EA534" s="94">
        <f t="shared" ref="EA534" si="3113">DZ540</f>
        <v>-192787.00999999995</v>
      </c>
      <c r="EB534" s="94">
        <f t="shared" ref="EB534" si="3114">EA540</f>
        <v>-214754.81999999995</v>
      </c>
      <c r="EC534" s="94">
        <f t="shared" ref="EC534" si="3115">EB540</f>
        <v>-232447.45999999996</v>
      </c>
      <c r="ED534" s="94">
        <f t="shared" ref="ED534" si="3116">EC540</f>
        <v>-247528.84999999998</v>
      </c>
      <c r="EE534" s="94">
        <f t="shared" ref="EE534" si="3117">ED540</f>
        <v>-261352.84999999998</v>
      </c>
      <c r="EF534" s="94">
        <f t="shared" ref="EF534" si="3118">EE540</f>
        <v>-270935.12</v>
      </c>
      <c r="EG534" s="94">
        <f t="shared" ref="EG534" si="3119">EF540</f>
        <v>-275801.33999999997</v>
      </c>
      <c r="EH534" s="94">
        <f t="shared" ref="EH534" si="3120">EG540</f>
        <v>-275849.68</v>
      </c>
      <c r="EI534" s="94">
        <f t="shared" ref="EI534" si="3121">EH540</f>
        <v>-275849.68</v>
      </c>
    </row>
    <row r="535" spans="1:139" x14ac:dyDescent="0.2">
      <c r="B535" s="90" t="s">
        <v>150</v>
      </c>
      <c r="C535" s="90"/>
      <c r="D535" s="22">
        <v>0</v>
      </c>
      <c r="E535" s="22">
        <v>0</v>
      </c>
      <c r="F535" s="22">
        <v>0</v>
      </c>
      <c r="G535" s="22">
        <v>0</v>
      </c>
      <c r="H535" s="22">
        <v>0</v>
      </c>
      <c r="I535" s="22">
        <v>0</v>
      </c>
      <c r="J535" s="22">
        <v>0</v>
      </c>
      <c r="K535" s="22">
        <v>0</v>
      </c>
      <c r="L535" s="22">
        <v>0</v>
      </c>
      <c r="M535" s="22">
        <v>0</v>
      </c>
      <c r="N535" s="22">
        <v>0</v>
      </c>
      <c r="O535" s="22">
        <v>0</v>
      </c>
      <c r="P535" s="22">
        <v>0</v>
      </c>
      <c r="Q535" s="22">
        <v>0</v>
      </c>
      <c r="R535" s="22">
        <v>0</v>
      </c>
      <c r="S535" s="22">
        <v>0</v>
      </c>
      <c r="T535" s="22">
        <v>0</v>
      </c>
      <c r="U535" s="22">
        <v>0</v>
      </c>
      <c r="V535" s="22">
        <v>0</v>
      </c>
      <c r="W535" s="22">
        <v>0</v>
      </c>
      <c r="X535" s="22">
        <v>0</v>
      </c>
      <c r="Y535" s="22">
        <v>0</v>
      </c>
      <c r="Z535" s="22">
        <v>0</v>
      </c>
      <c r="AA535" s="22">
        <v>0</v>
      </c>
      <c r="AB535" s="22">
        <v>0</v>
      </c>
      <c r="AC535" s="22">
        <v>0</v>
      </c>
      <c r="AD535" s="22">
        <v>0</v>
      </c>
      <c r="AE535" s="22">
        <v>0</v>
      </c>
      <c r="AF535" s="22">
        <v>0</v>
      </c>
      <c r="AG535" s="22">
        <v>0</v>
      </c>
      <c r="AH535" s="22">
        <v>0</v>
      </c>
      <c r="AI535" s="22">
        <v>0</v>
      </c>
      <c r="AJ535" s="22">
        <v>0</v>
      </c>
      <c r="AK535" s="22">
        <v>0</v>
      </c>
      <c r="AL535" s="22">
        <v>0</v>
      </c>
      <c r="AM535" s="22">
        <v>0</v>
      </c>
      <c r="AN535" s="22">
        <v>0</v>
      </c>
      <c r="AO535" s="22">
        <v>0</v>
      </c>
      <c r="AP535" s="22">
        <v>0</v>
      </c>
      <c r="AQ535" s="22">
        <v>0</v>
      </c>
      <c r="AR535" s="22">
        <v>0</v>
      </c>
      <c r="AS535" s="22">
        <v>0</v>
      </c>
      <c r="AT535" s="22">
        <v>0</v>
      </c>
      <c r="AU535" s="22">
        <v>0</v>
      </c>
      <c r="AV535" s="22">
        <v>0</v>
      </c>
      <c r="AW535" s="22">
        <v>0</v>
      </c>
      <c r="AX535" s="22">
        <v>0</v>
      </c>
      <c r="AY535" s="22">
        <v>0</v>
      </c>
      <c r="AZ535" s="22">
        <v>0</v>
      </c>
      <c r="BA535" s="22">
        <v>0</v>
      </c>
      <c r="BB535" s="22">
        <v>0</v>
      </c>
      <c r="BC535" s="22">
        <v>0</v>
      </c>
      <c r="BD535" s="22">
        <v>0</v>
      </c>
      <c r="BE535" s="22">
        <v>0</v>
      </c>
      <c r="BF535" s="22">
        <v>0</v>
      </c>
      <c r="BG535" s="22">
        <v>0</v>
      </c>
      <c r="BH535" s="22">
        <v>0</v>
      </c>
      <c r="BI535" s="22">
        <v>0</v>
      </c>
      <c r="BJ535" s="22">
        <v>0</v>
      </c>
      <c r="BK535" s="22">
        <v>0</v>
      </c>
      <c r="BL535" s="22">
        <v>0</v>
      </c>
      <c r="BM535" s="22">
        <v>0</v>
      </c>
      <c r="BN535" s="22">
        <v>0</v>
      </c>
      <c r="BO535" s="22">
        <v>0</v>
      </c>
      <c r="BP535" s="22">
        <v>373.20622058333333</v>
      </c>
      <c r="BQ535" s="22">
        <v>0</v>
      </c>
      <c r="BR535" s="22">
        <v>0</v>
      </c>
      <c r="BS535" s="22">
        <v>0</v>
      </c>
      <c r="BT535" s="22">
        <v>0</v>
      </c>
      <c r="BU535" s="22">
        <v>0</v>
      </c>
      <c r="BV535" s="22">
        <v>0</v>
      </c>
      <c r="BW535" s="22">
        <v>0</v>
      </c>
      <c r="BX535" s="22">
        <v>0</v>
      </c>
      <c r="BY535" s="22">
        <v>0</v>
      </c>
      <c r="BZ535" s="22">
        <v>0</v>
      </c>
      <c r="CA535" s="22">
        <v>0</v>
      </c>
      <c r="CB535" s="22">
        <v>-44895.55</v>
      </c>
      <c r="CC535" s="22">
        <v>0</v>
      </c>
      <c r="CD535" s="22">
        <v>0</v>
      </c>
      <c r="CE535" s="22">
        <v>0</v>
      </c>
      <c r="CF535" s="22">
        <v>0</v>
      </c>
      <c r="CG535" s="22">
        <v>0</v>
      </c>
      <c r="CH535" s="22">
        <v>0</v>
      </c>
      <c r="CI535" s="22">
        <v>0</v>
      </c>
      <c r="CJ535" s="22">
        <v>0</v>
      </c>
      <c r="CK535" s="22">
        <v>0</v>
      </c>
      <c r="CL535" s="22">
        <v>0</v>
      </c>
      <c r="CM535" s="22">
        <v>0</v>
      </c>
      <c r="CN535" s="22">
        <v>-147942.76</v>
      </c>
      <c r="CO535" s="22">
        <v>0</v>
      </c>
      <c r="CP535" s="22">
        <v>0</v>
      </c>
      <c r="CQ535" s="22">
        <v>0</v>
      </c>
      <c r="CR535" s="22">
        <v>0</v>
      </c>
      <c r="CS535" s="22">
        <v>0</v>
      </c>
      <c r="CT535" s="22">
        <v>0</v>
      </c>
      <c r="CU535" s="22">
        <v>0</v>
      </c>
      <c r="CV535" s="22">
        <v>0</v>
      </c>
      <c r="CW535" s="22">
        <v>0</v>
      </c>
      <c r="CX535" s="22">
        <v>0</v>
      </c>
      <c r="CY535" s="22">
        <v>0</v>
      </c>
      <c r="CZ535" s="22">
        <v>-221111.02027865752</v>
      </c>
      <c r="DA535" s="22">
        <v>0</v>
      </c>
      <c r="DB535" s="22">
        <v>0</v>
      </c>
      <c r="DC535" s="22">
        <v>0</v>
      </c>
      <c r="DD535" s="22">
        <v>0</v>
      </c>
      <c r="DE535" s="22">
        <v>0</v>
      </c>
      <c r="DF535" s="22">
        <v>0</v>
      </c>
      <c r="DG535" s="22">
        <v>0</v>
      </c>
      <c r="DH535" s="22">
        <v>0</v>
      </c>
      <c r="DI535" s="22">
        <v>0</v>
      </c>
      <c r="DJ535" s="22">
        <v>0</v>
      </c>
      <c r="DK535" s="22">
        <v>0</v>
      </c>
      <c r="DL535" s="22">
        <v>-176337.60999999996</v>
      </c>
      <c r="DM535" s="22">
        <v>0</v>
      </c>
      <c r="DN535" s="22">
        <v>0</v>
      </c>
      <c r="DO535" s="22">
        <v>0</v>
      </c>
      <c r="DP535" s="22">
        <v>0</v>
      </c>
      <c r="DQ535" s="22">
        <v>0</v>
      </c>
      <c r="DR535" s="22">
        <v>0</v>
      </c>
      <c r="DS535" s="22">
        <v>0</v>
      </c>
      <c r="DT535" s="22">
        <v>0</v>
      </c>
      <c r="DU535" s="22">
        <v>0</v>
      </c>
      <c r="DV535" s="22">
        <v>0</v>
      </c>
      <c r="DW535" s="22">
        <v>0</v>
      </c>
      <c r="DX535" s="315">
        <v>75570.34</v>
      </c>
      <c r="DY535" s="22">
        <v>0</v>
      </c>
      <c r="DZ535" s="22">
        <v>0</v>
      </c>
      <c r="EA535" s="22">
        <v>0</v>
      </c>
      <c r="EB535" s="22">
        <v>0</v>
      </c>
      <c r="EC535" s="22">
        <v>0</v>
      </c>
      <c r="ED535" s="22">
        <v>0</v>
      </c>
      <c r="EE535" s="22">
        <v>0</v>
      </c>
      <c r="EF535" s="22">
        <v>0</v>
      </c>
      <c r="EG535" s="22">
        <v>0</v>
      </c>
      <c r="EH535" s="22">
        <v>0</v>
      </c>
      <c r="EI535" s="22">
        <v>0</v>
      </c>
    </row>
    <row r="536" spans="1:139" x14ac:dyDescent="0.2">
      <c r="B536" s="92" t="s">
        <v>234</v>
      </c>
      <c r="C536" s="90"/>
      <c r="D536" s="22">
        <v>0</v>
      </c>
      <c r="E536" s="22">
        <v>0</v>
      </c>
      <c r="F536" s="22">
        <v>0</v>
      </c>
      <c r="G536" s="22">
        <v>0</v>
      </c>
      <c r="H536" s="22">
        <v>0</v>
      </c>
      <c r="I536" s="22">
        <v>0</v>
      </c>
      <c r="J536" s="22">
        <v>0</v>
      </c>
      <c r="K536" s="22">
        <v>0</v>
      </c>
      <c r="L536" s="22">
        <v>0</v>
      </c>
      <c r="M536" s="22">
        <v>0</v>
      </c>
      <c r="N536" s="22">
        <v>0</v>
      </c>
      <c r="O536" s="22">
        <v>0</v>
      </c>
      <c r="P536" s="22">
        <v>0</v>
      </c>
      <c r="Q536" s="22">
        <v>0</v>
      </c>
      <c r="R536" s="22">
        <v>0</v>
      </c>
      <c r="S536" s="22">
        <v>0</v>
      </c>
      <c r="T536" s="22">
        <v>0</v>
      </c>
      <c r="U536" s="22">
        <v>0</v>
      </c>
      <c r="V536" s="22">
        <v>0</v>
      </c>
      <c r="W536" s="22">
        <v>0</v>
      </c>
      <c r="X536" s="22">
        <v>0</v>
      </c>
      <c r="Y536" s="22">
        <v>0</v>
      </c>
      <c r="Z536" s="22">
        <v>0</v>
      </c>
      <c r="AA536" s="22">
        <v>0</v>
      </c>
      <c r="AB536" s="22">
        <v>0</v>
      </c>
      <c r="AC536" s="22">
        <v>0</v>
      </c>
      <c r="AD536" s="22">
        <v>0</v>
      </c>
      <c r="AE536" s="22">
        <v>0</v>
      </c>
      <c r="AF536" s="22">
        <v>0</v>
      </c>
      <c r="AG536" s="22">
        <v>0</v>
      </c>
      <c r="AH536" s="22">
        <v>0</v>
      </c>
      <c r="AI536" s="22">
        <v>0</v>
      </c>
      <c r="AJ536" s="22">
        <v>0</v>
      </c>
      <c r="AK536" s="22">
        <v>0</v>
      </c>
      <c r="AL536" s="22">
        <v>0</v>
      </c>
      <c r="AM536" s="22">
        <v>0</v>
      </c>
      <c r="AN536" s="22">
        <v>0</v>
      </c>
      <c r="AO536" s="22">
        <v>0</v>
      </c>
      <c r="AP536" s="22">
        <v>0</v>
      </c>
      <c r="AQ536" s="22">
        <v>0</v>
      </c>
      <c r="AR536" s="22">
        <v>0</v>
      </c>
      <c r="AS536" s="22">
        <v>0</v>
      </c>
      <c r="AT536" s="22">
        <v>0</v>
      </c>
      <c r="AU536" s="22">
        <v>0</v>
      </c>
      <c r="AV536" s="22">
        <v>0</v>
      </c>
      <c r="AW536" s="22">
        <v>0</v>
      </c>
      <c r="AX536" s="22">
        <v>0</v>
      </c>
      <c r="AY536" s="22">
        <v>0</v>
      </c>
      <c r="AZ536" s="22">
        <v>0</v>
      </c>
      <c r="BA536" s="22">
        <v>0</v>
      </c>
      <c r="BB536" s="22">
        <v>0</v>
      </c>
      <c r="BC536" s="22">
        <v>0</v>
      </c>
      <c r="BD536" s="22">
        <v>0</v>
      </c>
      <c r="BE536" s="22">
        <v>0</v>
      </c>
      <c r="BF536" s="22">
        <v>0</v>
      </c>
      <c r="BG536" s="22">
        <v>0</v>
      </c>
      <c r="BH536" s="22">
        <v>0</v>
      </c>
      <c r="BI536" s="22">
        <v>0</v>
      </c>
      <c r="BJ536" s="22">
        <v>0</v>
      </c>
      <c r="BK536" s="22">
        <v>0</v>
      </c>
      <c r="BL536" s="22">
        <v>0</v>
      </c>
      <c r="BM536" s="22">
        <v>0</v>
      </c>
      <c r="BN536" s="22">
        <v>0</v>
      </c>
      <c r="BO536" s="22">
        <v>0</v>
      </c>
      <c r="BP536" s="22">
        <v>0</v>
      </c>
      <c r="BQ536" s="22">
        <v>0</v>
      </c>
      <c r="BR536" s="22">
        <v>0</v>
      </c>
      <c r="BS536" s="22">
        <v>0</v>
      </c>
      <c r="BT536" s="22">
        <v>0</v>
      </c>
      <c r="BU536" s="22">
        <v>0</v>
      </c>
      <c r="BV536" s="22">
        <v>0</v>
      </c>
      <c r="BW536" s="22">
        <v>0</v>
      </c>
      <c r="BX536" s="22">
        <v>0</v>
      </c>
      <c r="BY536" s="22">
        <v>0</v>
      </c>
      <c r="BZ536" s="22">
        <v>0</v>
      </c>
      <c r="CA536" s="22">
        <v>0</v>
      </c>
      <c r="CB536" s="22">
        <v>0</v>
      </c>
      <c r="CC536" s="22">
        <v>0</v>
      </c>
      <c r="CD536" s="22">
        <v>0</v>
      </c>
      <c r="CE536" s="22">
        <v>0</v>
      </c>
      <c r="CF536" s="22">
        <v>0</v>
      </c>
      <c r="CG536" s="22">
        <v>0</v>
      </c>
      <c r="CH536" s="22">
        <v>0</v>
      </c>
      <c r="CI536" s="22">
        <v>0</v>
      </c>
      <c r="CJ536" s="22">
        <v>0</v>
      </c>
      <c r="CK536" s="22">
        <v>0</v>
      </c>
      <c r="CL536" s="22">
        <v>0</v>
      </c>
      <c r="CM536" s="22">
        <v>0</v>
      </c>
      <c r="CN536" s="22">
        <v>0</v>
      </c>
      <c r="CO536" s="22">
        <v>0</v>
      </c>
      <c r="CP536" s="22">
        <v>0</v>
      </c>
      <c r="CQ536" s="22">
        <v>0</v>
      </c>
      <c r="CR536" s="22">
        <v>0</v>
      </c>
      <c r="CS536" s="22">
        <v>0</v>
      </c>
      <c r="CT536" s="22">
        <v>0</v>
      </c>
      <c r="CU536" s="22">
        <v>0</v>
      </c>
      <c r="CV536" s="22">
        <v>0</v>
      </c>
      <c r="CW536" s="22">
        <v>0</v>
      </c>
      <c r="CX536" s="22">
        <v>0</v>
      </c>
      <c r="CY536" s="22">
        <v>0</v>
      </c>
      <c r="CZ536" s="22">
        <v>-1.1497213424750965</v>
      </c>
      <c r="DA536" s="22">
        <v>0</v>
      </c>
      <c r="DB536" s="22">
        <v>0</v>
      </c>
      <c r="DC536" s="22">
        <v>0</v>
      </c>
      <c r="DD536" s="22">
        <v>0</v>
      </c>
      <c r="DE536" s="22">
        <v>0</v>
      </c>
      <c r="DF536" s="22">
        <v>0</v>
      </c>
      <c r="DG536" s="22">
        <v>0</v>
      </c>
      <c r="DH536" s="22">
        <v>0</v>
      </c>
      <c r="DI536" s="22">
        <v>0</v>
      </c>
      <c r="DJ536" s="22">
        <v>0</v>
      </c>
      <c r="DK536" s="22">
        <v>0</v>
      </c>
      <c r="DL536" s="22">
        <v>0</v>
      </c>
      <c r="DM536" s="22">
        <v>0</v>
      </c>
      <c r="DN536" s="22">
        <v>0</v>
      </c>
      <c r="DO536" s="22">
        <v>0</v>
      </c>
      <c r="DP536" s="22">
        <v>0</v>
      </c>
      <c r="DQ536" s="22">
        <v>0</v>
      </c>
      <c r="DR536" s="22">
        <v>0</v>
      </c>
      <c r="DS536" s="22">
        <v>0</v>
      </c>
      <c r="DT536" s="22">
        <v>0</v>
      </c>
      <c r="DU536" s="22">
        <v>0</v>
      </c>
      <c r="DV536" s="22">
        <v>0</v>
      </c>
      <c r="DW536" s="22">
        <v>0</v>
      </c>
      <c r="DX536" s="22">
        <v>0</v>
      </c>
      <c r="DY536" s="22">
        <v>0</v>
      </c>
      <c r="DZ536" s="22">
        <v>0</v>
      </c>
      <c r="EA536" s="22">
        <v>0</v>
      </c>
      <c r="EB536" s="22">
        <v>0</v>
      </c>
      <c r="EC536" s="22">
        <v>0</v>
      </c>
      <c r="ED536" s="22">
        <v>0</v>
      </c>
      <c r="EE536" s="22">
        <v>0</v>
      </c>
      <c r="EF536" s="22">
        <v>0</v>
      </c>
      <c r="EG536" s="22">
        <v>0</v>
      </c>
      <c r="EH536" s="22">
        <v>0</v>
      </c>
      <c r="EI536" s="22">
        <v>0</v>
      </c>
    </row>
    <row r="537" spans="1:139" x14ac:dyDescent="0.2">
      <c r="A537" s="92"/>
      <c r="B537" s="92" t="s">
        <v>290</v>
      </c>
      <c r="C537" s="90"/>
      <c r="D537" s="22">
        <v>0</v>
      </c>
      <c r="E537" s="22">
        <v>0</v>
      </c>
      <c r="F537" s="22">
        <v>0</v>
      </c>
      <c r="G537" s="22">
        <v>0</v>
      </c>
      <c r="H537" s="22">
        <v>0</v>
      </c>
      <c r="I537" s="22">
        <v>0</v>
      </c>
      <c r="J537" s="22">
        <v>0</v>
      </c>
      <c r="K537" s="22">
        <v>0</v>
      </c>
      <c r="L537" s="22">
        <v>0</v>
      </c>
      <c r="M537" s="22">
        <v>0</v>
      </c>
      <c r="N537" s="22">
        <v>0</v>
      </c>
      <c r="O537" s="22">
        <v>0</v>
      </c>
      <c r="P537" s="22">
        <v>0</v>
      </c>
      <c r="Q537" s="22">
        <v>0</v>
      </c>
      <c r="R537" s="22">
        <v>0</v>
      </c>
      <c r="S537" s="22">
        <v>0</v>
      </c>
      <c r="T537" s="22">
        <v>0</v>
      </c>
      <c r="U537" s="22">
        <v>0</v>
      </c>
      <c r="V537" s="22">
        <v>0</v>
      </c>
      <c r="W537" s="22">
        <v>0</v>
      </c>
      <c r="X537" s="22">
        <v>0</v>
      </c>
      <c r="Y537" s="22">
        <v>0</v>
      </c>
      <c r="Z537" s="22">
        <v>0</v>
      </c>
      <c r="AA537" s="22">
        <v>0</v>
      </c>
      <c r="AB537" s="22">
        <v>0</v>
      </c>
      <c r="AC537" s="22">
        <v>0</v>
      </c>
      <c r="AD537" s="22">
        <v>0</v>
      </c>
      <c r="AE537" s="22">
        <v>0</v>
      </c>
      <c r="AF537" s="22">
        <v>0</v>
      </c>
      <c r="AG537" s="22">
        <v>0</v>
      </c>
      <c r="AH537" s="22">
        <v>0</v>
      </c>
      <c r="AI537" s="22">
        <v>0</v>
      </c>
      <c r="AJ537" s="22">
        <v>0</v>
      </c>
      <c r="AK537" s="22">
        <v>0</v>
      </c>
      <c r="AL537" s="22">
        <v>0</v>
      </c>
      <c r="AM537" s="22">
        <v>0</v>
      </c>
      <c r="AN537" s="22">
        <v>0</v>
      </c>
      <c r="AO537" s="22">
        <v>0</v>
      </c>
      <c r="AP537" s="22">
        <v>0</v>
      </c>
      <c r="AQ537" s="22">
        <v>0</v>
      </c>
      <c r="AR537" s="22">
        <v>0</v>
      </c>
      <c r="AS537" s="22">
        <v>0</v>
      </c>
      <c r="AT537" s="22">
        <v>0</v>
      </c>
      <c r="AU537" s="22">
        <v>0</v>
      </c>
      <c r="AV537" s="22">
        <v>0</v>
      </c>
      <c r="AW537" s="22">
        <v>0</v>
      </c>
      <c r="AX537" s="22">
        <v>0</v>
      </c>
      <c r="AY537" s="22">
        <v>0</v>
      </c>
      <c r="AZ537" s="22">
        <v>0</v>
      </c>
      <c r="BA537" s="22">
        <v>0</v>
      </c>
      <c r="BB537" s="22">
        <v>0</v>
      </c>
      <c r="BC537" s="22">
        <v>0</v>
      </c>
      <c r="BD537" s="22">
        <v>0</v>
      </c>
      <c r="BE537" s="22">
        <v>0</v>
      </c>
      <c r="BF537" s="22">
        <v>0</v>
      </c>
      <c r="BG537" s="22">
        <v>0</v>
      </c>
      <c r="BH537" s="22">
        <v>0</v>
      </c>
      <c r="BI537" s="22">
        <v>0</v>
      </c>
      <c r="BJ537" s="22">
        <v>0</v>
      </c>
      <c r="BK537" s="22">
        <v>0</v>
      </c>
      <c r="BL537" s="22">
        <v>0</v>
      </c>
      <c r="BM537" s="22">
        <v>0</v>
      </c>
      <c r="BN537" s="22">
        <v>0</v>
      </c>
      <c r="BO537" s="22">
        <v>0</v>
      </c>
      <c r="BP537" s="22">
        <v>0</v>
      </c>
      <c r="BQ537" s="22">
        <v>0</v>
      </c>
      <c r="BR537" s="22">
        <v>0</v>
      </c>
      <c r="BS537" s="22">
        <v>0</v>
      </c>
      <c r="BT537" s="22">
        <v>0</v>
      </c>
      <c r="BU537" s="22">
        <v>0</v>
      </c>
      <c r="BV537" s="22">
        <v>0</v>
      </c>
      <c r="BW537" s="22">
        <v>0</v>
      </c>
      <c r="BX537" s="22">
        <v>0</v>
      </c>
      <c r="BY537" s="22">
        <v>0</v>
      </c>
      <c r="BZ537" s="22">
        <v>0</v>
      </c>
      <c r="CA537" s="22">
        <v>0</v>
      </c>
      <c r="CB537" s="22">
        <v>0</v>
      </c>
      <c r="CC537" s="22">
        <v>0</v>
      </c>
      <c r="CD537" s="22">
        <v>0</v>
      </c>
      <c r="CE537" s="22">
        <v>0</v>
      </c>
      <c r="CF537" s="22">
        <v>0</v>
      </c>
      <c r="CG537" s="22">
        <v>0</v>
      </c>
      <c r="CH537" s="22">
        <v>0</v>
      </c>
      <c r="CI537" s="22">
        <v>0</v>
      </c>
      <c r="CJ537" s="22">
        <v>0</v>
      </c>
      <c r="CK537" s="22">
        <v>0</v>
      </c>
      <c r="CL537" s="22">
        <v>0</v>
      </c>
      <c r="CM537" s="22">
        <v>-184.51</v>
      </c>
      <c r="CN537" s="22">
        <v>0</v>
      </c>
      <c r="CO537" s="22">
        <v>0</v>
      </c>
      <c r="CP537" s="22">
        <v>0</v>
      </c>
      <c r="CQ537" s="22">
        <v>0</v>
      </c>
      <c r="CR537" s="22">
        <v>0</v>
      </c>
      <c r="CS537" s="22">
        <v>0</v>
      </c>
      <c r="CT537" s="22">
        <v>0</v>
      </c>
      <c r="CU537" s="22">
        <v>0</v>
      </c>
      <c r="CV537" s="22">
        <v>0</v>
      </c>
      <c r="CW537" s="22">
        <v>0</v>
      </c>
      <c r="CX537" s="22">
        <v>0</v>
      </c>
      <c r="CY537" s="22">
        <v>0</v>
      </c>
      <c r="CZ537" s="22">
        <v>0</v>
      </c>
      <c r="DA537" s="22">
        <v>0</v>
      </c>
      <c r="DB537" s="22">
        <v>0</v>
      </c>
      <c r="DC537" s="22">
        <v>0</v>
      </c>
      <c r="DD537" s="22">
        <v>0</v>
      </c>
      <c r="DE537" s="22">
        <v>0</v>
      </c>
      <c r="DF537" s="22">
        <v>0</v>
      </c>
      <c r="DG537" s="22">
        <v>0</v>
      </c>
      <c r="DH537" s="22">
        <v>0</v>
      </c>
      <c r="DI537" s="22">
        <v>0</v>
      </c>
      <c r="DJ537" s="22">
        <v>0</v>
      </c>
      <c r="DK537" s="22">
        <v>0</v>
      </c>
      <c r="DL537" s="22">
        <v>0</v>
      </c>
      <c r="DM537" s="22">
        <v>0</v>
      </c>
      <c r="DN537" s="22">
        <v>0</v>
      </c>
      <c r="DO537" s="22">
        <v>0</v>
      </c>
      <c r="DP537" s="22">
        <v>0</v>
      </c>
      <c r="DQ537" s="22">
        <v>0</v>
      </c>
      <c r="DR537" s="22">
        <v>0</v>
      </c>
      <c r="DS537" s="22">
        <v>0</v>
      </c>
      <c r="DT537" s="22">
        <v>0</v>
      </c>
      <c r="DU537" s="22">
        <v>0</v>
      </c>
      <c r="DV537" s="22">
        <v>0</v>
      </c>
      <c r="DW537" s="22">
        <v>0</v>
      </c>
      <c r="DX537" s="22">
        <v>0</v>
      </c>
      <c r="DY537" s="22">
        <v>0</v>
      </c>
      <c r="DZ537" s="22">
        <v>0</v>
      </c>
      <c r="EA537" s="22">
        <v>0</v>
      </c>
      <c r="EB537" s="22">
        <v>0</v>
      </c>
      <c r="EC537" s="22">
        <v>0</v>
      </c>
      <c r="ED537" s="22">
        <v>0</v>
      </c>
      <c r="EE537" s="22">
        <v>0</v>
      </c>
      <c r="EF537" s="22">
        <v>0</v>
      </c>
      <c r="EG537" s="22">
        <v>0</v>
      </c>
      <c r="EH537" s="22">
        <v>0</v>
      </c>
      <c r="EI537" s="22">
        <v>0</v>
      </c>
    </row>
    <row r="538" spans="1:139" x14ac:dyDescent="0.2">
      <c r="B538" s="90" t="s">
        <v>170</v>
      </c>
      <c r="C538" s="90"/>
      <c r="D538" s="22">
        <v>0</v>
      </c>
      <c r="E538" s="22">
        <v>0</v>
      </c>
      <c r="F538" s="22">
        <v>0</v>
      </c>
      <c r="G538" s="22">
        <v>0</v>
      </c>
      <c r="H538" s="22">
        <v>0</v>
      </c>
      <c r="I538" s="22">
        <v>0</v>
      </c>
      <c r="J538" s="22">
        <v>0</v>
      </c>
      <c r="K538" s="22">
        <v>0</v>
      </c>
      <c r="L538" s="22">
        <v>0</v>
      </c>
      <c r="M538" s="22">
        <v>0</v>
      </c>
      <c r="N538" s="22">
        <v>0</v>
      </c>
      <c r="O538" s="22">
        <v>0</v>
      </c>
      <c r="P538" s="22">
        <v>0</v>
      </c>
      <c r="Q538" s="22">
        <v>0</v>
      </c>
      <c r="R538" s="22">
        <v>0</v>
      </c>
      <c r="S538" s="22">
        <v>0</v>
      </c>
      <c r="T538" s="22">
        <v>0</v>
      </c>
      <c r="U538" s="22">
        <v>0</v>
      </c>
      <c r="V538" s="22">
        <v>0</v>
      </c>
      <c r="W538" s="22">
        <v>0</v>
      </c>
      <c r="X538" s="22">
        <v>0</v>
      </c>
      <c r="Y538" s="22">
        <v>0</v>
      </c>
      <c r="Z538" s="22">
        <v>0</v>
      </c>
      <c r="AA538" s="22">
        <v>0</v>
      </c>
      <c r="AB538" s="22">
        <v>0</v>
      </c>
      <c r="AC538" s="22">
        <v>0</v>
      </c>
      <c r="AD538" s="22">
        <v>0</v>
      </c>
      <c r="AE538" s="22">
        <v>0</v>
      </c>
      <c r="AF538" s="22">
        <v>0</v>
      </c>
      <c r="AG538" s="22">
        <v>0</v>
      </c>
      <c r="AH538" s="22">
        <v>0</v>
      </c>
      <c r="AI538" s="22">
        <v>0</v>
      </c>
      <c r="AJ538" s="22">
        <v>0</v>
      </c>
      <c r="AK538" s="22">
        <v>0</v>
      </c>
      <c r="AL538" s="22">
        <v>0</v>
      </c>
      <c r="AM538" s="22">
        <v>0</v>
      </c>
      <c r="AN538" s="22">
        <v>0</v>
      </c>
      <c r="AO538" s="22">
        <v>0</v>
      </c>
      <c r="AP538" s="22">
        <v>0</v>
      </c>
      <c r="AQ538" s="22">
        <v>0</v>
      </c>
      <c r="AR538" s="22">
        <v>0</v>
      </c>
      <c r="AS538" s="22">
        <v>0</v>
      </c>
      <c r="AT538" s="22">
        <v>0</v>
      </c>
      <c r="AU538" s="22">
        <v>0</v>
      </c>
      <c r="AV538" s="22">
        <v>0</v>
      </c>
      <c r="AW538" s="22">
        <v>0</v>
      </c>
      <c r="AX538" s="22">
        <v>0</v>
      </c>
      <c r="AY538" s="22">
        <v>0</v>
      </c>
      <c r="AZ538" s="22">
        <v>0</v>
      </c>
      <c r="BA538" s="22">
        <v>0</v>
      </c>
      <c r="BB538" s="22">
        <v>0</v>
      </c>
      <c r="BC538" s="22">
        <v>0</v>
      </c>
      <c r="BD538" s="22">
        <v>0</v>
      </c>
      <c r="BE538" s="22">
        <v>0</v>
      </c>
      <c r="BF538" s="22">
        <v>0</v>
      </c>
      <c r="BG538" s="22">
        <v>0</v>
      </c>
      <c r="BH538" s="22">
        <v>0</v>
      </c>
      <c r="BI538" s="22">
        <v>0</v>
      </c>
      <c r="BJ538" s="22">
        <v>0</v>
      </c>
      <c r="BK538" s="22">
        <v>-373.20622058333333</v>
      </c>
      <c r="BL538" s="22">
        <v>329.85</v>
      </c>
      <c r="BM538" s="22">
        <v>1245.52</v>
      </c>
      <c r="BN538" s="22">
        <v>1523.05</v>
      </c>
      <c r="BO538" s="22">
        <v>1755.21</v>
      </c>
      <c r="BP538" s="22">
        <v>2087.6999999999998</v>
      </c>
      <c r="BQ538" s="22">
        <v>2903.24</v>
      </c>
      <c r="BR538" s="22">
        <v>3224.65</v>
      </c>
      <c r="BS538" s="22">
        <v>3805.94</v>
      </c>
      <c r="BT538" s="22">
        <v>5390.84</v>
      </c>
      <c r="BU538" s="22">
        <v>6823.74</v>
      </c>
      <c r="BV538" s="22">
        <v>7149.8</v>
      </c>
      <c r="BW538" s="22">
        <v>8656.01</v>
      </c>
      <c r="BX538" s="22">
        <v>11766.44</v>
      </c>
      <c r="BY538" s="22">
        <v>12789.09</v>
      </c>
      <c r="BZ538" s="22">
        <v>11789.33</v>
      </c>
      <c r="CA538" s="22">
        <v>11747.55</v>
      </c>
      <c r="CB538" s="22">
        <v>11391.05</v>
      </c>
      <c r="CC538" s="22">
        <v>9855.9599999999991</v>
      </c>
      <c r="CD538" s="22">
        <v>10205.08</v>
      </c>
      <c r="CE538" s="22">
        <v>12585.6</v>
      </c>
      <c r="CF538" s="22">
        <v>13630.58</v>
      </c>
      <c r="CG538" s="22">
        <v>12943.37</v>
      </c>
      <c r="CH538" s="22">
        <v>13699.71</v>
      </c>
      <c r="CI538" s="22">
        <v>15539</v>
      </c>
      <c r="CJ538" s="22">
        <v>13423.39</v>
      </c>
      <c r="CK538" s="22">
        <v>13228.06</v>
      </c>
      <c r="CL538" s="22">
        <v>14930.73</v>
      </c>
      <c r="CM538" s="22">
        <v>17579.759999999998</v>
      </c>
      <c r="CN538" s="22">
        <v>21474.49</v>
      </c>
      <c r="CO538" s="22">
        <v>23336.28</v>
      </c>
      <c r="CP538" s="22">
        <v>17825.63</v>
      </c>
      <c r="CQ538" s="22">
        <v>19230.71</v>
      </c>
      <c r="CR538" s="22">
        <v>20526.86</v>
      </c>
      <c r="CS538" s="22">
        <v>20007.129999999997</v>
      </c>
      <c r="CT538" s="22">
        <v>20015.93</v>
      </c>
      <c r="CU538" s="22">
        <v>19717.71</v>
      </c>
      <c r="CV538" s="22">
        <v>20084.939999999999</v>
      </c>
      <c r="CW538" s="22">
        <v>19636.57</v>
      </c>
      <c r="CX538" s="22">
        <v>18911.86</v>
      </c>
      <c r="CY538" s="22">
        <v>18557.91</v>
      </c>
      <c r="CZ538" s="22">
        <v>18001.64</v>
      </c>
      <c r="DA538" s="22">
        <v>16714.509999999998</v>
      </c>
      <c r="DB538" s="22">
        <v>14304.21</v>
      </c>
      <c r="DC538" s="22">
        <v>12514.69</v>
      </c>
      <c r="DD538" s="22">
        <v>11319.15</v>
      </c>
      <c r="DE538" s="22">
        <v>9863.7800000000007</v>
      </c>
      <c r="DF538" s="22">
        <v>8518.02</v>
      </c>
      <c r="DG538" s="22">
        <v>7910.33</v>
      </c>
      <c r="DH538" s="22">
        <v>7153.73</v>
      </c>
      <c r="DI538" s="22">
        <v>5362.62</v>
      </c>
      <c r="DJ538" s="22">
        <v>3232.28</v>
      </c>
      <c r="DK538" s="22">
        <v>-517.77</v>
      </c>
      <c r="DL538" s="22">
        <v>-4697.37</v>
      </c>
      <c r="DM538" s="22">
        <v>-6345.09</v>
      </c>
      <c r="DN538" s="22">
        <v>-8555.42</v>
      </c>
      <c r="DO538" s="22">
        <v>-10517.87</v>
      </c>
      <c r="DP538" s="22">
        <v>-11276.43</v>
      </c>
      <c r="DQ538" s="22">
        <v>-14820.02</v>
      </c>
      <c r="DR538" s="22">
        <v>-16169.86</v>
      </c>
      <c r="DS538" s="22">
        <v>-18419.14</v>
      </c>
      <c r="DT538" s="315">
        <f>'FPC Sch 8&amp;24'!C22+'FPC Sch 8&amp;24'!D22</f>
        <v>-23105.35</v>
      </c>
      <c r="DU538" s="315">
        <f>'FPC Sch 8&amp;24'!E22</f>
        <v>-22915.01</v>
      </c>
      <c r="DV538" s="315">
        <f>'FPC Sch 8&amp;24'!F22</f>
        <v>-24525.05</v>
      </c>
      <c r="DW538" s="315">
        <f>'FPC Sch 8&amp;24'!G22</f>
        <v>-32211.43</v>
      </c>
      <c r="DX538" s="315">
        <f>'FPC Sch 8&amp;24'!H22</f>
        <v>-33122.129999999997</v>
      </c>
      <c r="DY538" s="315">
        <f>'FPC Sch 8&amp;24'!I22</f>
        <v>-29877.62</v>
      </c>
      <c r="DZ538" s="315">
        <f>'FPC Sch 8&amp;24'!J22</f>
        <v>-27030.42</v>
      </c>
      <c r="EA538" s="315">
        <f>'FPC Sch 8&amp;24'!K22</f>
        <v>-21967.81</v>
      </c>
      <c r="EB538" s="315">
        <f>'FPC Sch 8&amp;24'!L22</f>
        <v>-17692.64</v>
      </c>
      <c r="EC538" s="315">
        <f>'FPC Sch 8&amp;24'!M22</f>
        <v>-15081.39</v>
      </c>
      <c r="ED538" s="315">
        <f>'FPC Sch 8&amp;24'!N22</f>
        <v>-13824</v>
      </c>
      <c r="EE538" s="315">
        <f>'FPC Sch 8&amp;24'!O22</f>
        <v>-9582.27</v>
      </c>
      <c r="EF538" s="315">
        <f>'FPC Sch 8&amp;24'!P22</f>
        <v>-4866.22</v>
      </c>
      <c r="EG538" s="315">
        <f>'FPC Sch 8&amp;24'!Q22</f>
        <v>-48.34</v>
      </c>
    </row>
    <row r="539" spans="1:139" x14ac:dyDescent="0.2">
      <c r="B539" s="90" t="s">
        <v>152</v>
      </c>
      <c r="D539" s="18">
        <f t="shared" ref="D539:AI539" si="3122">SUM(D535:D538)</f>
        <v>0</v>
      </c>
      <c r="E539" s="18">
        <f t="shared" si="3122"/>
        <v>0</v>
      </c>
      <c r="F539" s="18">
        <f t="shared" si="3122"/>
        <v>0</v>
      </c>
      <c r="G539" s="18">
        <f t="shared" si="3122"/>
        <v>0</v>
      </c>
      <c r="H539" s="18">
        <f t="shared" si="3122"/>
        <v>0</v>
      </c>
      <c r="I539" s="18">
        <f t="shared" si="3122"/>
        <v>0</v>
      </c>
      <c r="J539" s="18">
        <f t="shared" si="3122"/>
        <v>0</v>
      </c>
      <c r="K539" s="18">
        <f t="shared" si="3122"/>
        <v>0</v>
      </c>
      <c r="L539" s="18">
        <f t="shared" si="3122"/>
        <v>0</v>
      </c>
      <c r="M539" s="18">
        <f t="shared" si="3122"/>
        <v>0</v>
      </c>
      <c r="N539" s="18">
        <f t="shared" si="3122"/>
        <v>0</v>
      </c>
      <c r="O539" s="18">
        <f t="shared" si="3122"/>
        <v>0</v>
      </c>
      <c r="P539" s="18">
        <f t="shared" si="3122"/>
        <v>0</v>
      </c>
      <c r="Q539" s="18">
        <f t="shared" si="3122"/>
        <v>0</v>
      </c>
      <c r="R539" s="18">
        <f t="shared" si="3122"/>
        <v>0</v>
      </c>
      <c r="S539" s="18">
        <f t="shared" si="3122"/>
        <v>0</v>
      </c>
      <c r="T539" s="18">
        <f t="shared" si="3122"/>
        <v>0</v>
      </c>
      <c r="U539" s="18">
        <f t="shared" si="3122"/>
        <v>0</v>
      </c>
      <c r="V539" s="18">
        <f t="shared" si="3122"/>
        <v>0</v>
      </c>
      <c r="W539" s="18">
        <f t="shared" si="3122"/>
        <v>0</v>
      </c>
      <c r="X539" s="18">
        <f t="shared" si="3122"/>
        <v>0</v>
      </c>
      <c r="Y539" s="18">
        <f t="shared" si="3122"/>
        <v>0</v>
      </c>
      <c r="Z539" s="18">
        <f t="shared" si="3122"/>
        <v>0</v>
      </c>
      <c r="AA539" s="18">
        <f t="shared" si="3122"/>
        <v>0</v>
      </c>
      <c r="AB539" s="18">
        <f t="shared" si="3122"/>
        <v>0</v>
      </c>
      <c r="AC539" s="18">
        <f t="shared" si="3122"/>
        <v>0</v>
      </c>
      <c r="AD539" s="18">
        <f t="shared" si="3122"/>
        <v>0</v>
      </c>
      <c r="AE539" s="18">
        <f t="shared" si="3122"/>
        <v>0</v>
      </c>
      <c r="AF539" s="18">
        <f t="shared" si="3122"/>
        <v>0</v>
      </c>
      <c r="AG539" s="18">
        <f t="shared" si="3122"/>
        <v>0</v>
      </c>
      <c r="AH539" s="18">
        <f t="shared" si="3122"/>
        <v>0</v>
      </c>
      <c r="AI539" s="18">
        <f t="shared" si="3122"/>
        <v>0</v>
      </c>
      <c r="AJ539" s="18">
        <f t="shared" ref="AJ539:BO539" si="3123">SUM(AJ535:AJ538)</f>
        <v>0</v>
      </c>
      <c r="AK539" s="18">
        <f t="shared" si="3123"/>
        <v>0</v>
      </c>
      <c r="AL539" s="18">
        <f t="shared" si="3123"/>
        <v>0</v>
      </c>
      <c r="AM539" s="18">
        <f t="shared" si="3123"/>
        <v>0</v>
      </c>
      <c r="AN539" s="18">
        <f t="shared" si="3123"/>
        <v>0</v>
      </c>
      <c r="AO539" s="18">
        <f t="shared" si="3123"/>
        <v>0</v>
      </c>
      <c r="AP539" s="18">
        <f t="shared" si="3123"/>
        <v>0</v>
      </c>
      <c r="AQ539" s="18">
        <f t="shared" si="3123"/>
        <v>0</v>
      </c>
      <c r="AR539" s="18">
        <f t="shared" si="3123"/>
        <v>0</v>
      </c>
      <c r="AS539" s="18">
        <f t="shared" si="3123"/>
        <v>0</v>
      </c>
      <c r="AT539" s="18">
        <f t="shared" si="3123"/>
        <v>0</v>
      </c>
      <c r="AU539" s="18">
        <f t="shared" si="3123"/>
        <v>0</v>
      </c>
      <c r="AV539" s="18">
        <f t="shared" si="3123"/>
        <v>0</v>
      </c>
      <c r="AW539" s="18">
        <f t="shared" si="3123"/>
        <v>0</v>
      </c>
      <c r="AX539" s="18">
        <f t="shared" si="3123"/>
        <v>0</v>
      </c>
      <c r="AY539" s="18">
        <f t="shared" si="3123"/>
        <v>0</v>
      </c>
      <c r="AZ539" s="18">
        <f t="shared" si="3123"/>
        <v>0</v>
      </c>
      <c r="BA539" s="18">
        <f t="shared" si="3123"/>
        <v>0</v>
      </c>
      <c r="BB539" s="18">
        <f t="shared" si="3123"/>
        <v>0</v>
      </c>
      <c r="BC539" s="18">
        <f t="shared" si="3123"/>
        <v>0</v>
      </c>
      <c r="BD539" s="18">
        <f t="shared" si="3123"/>
        <v>0</v>
      </c>
      <c r="BE539" s="18">
        <f t="shared" si="3123"/>
        <v>0</v>
      </c>
      <c r="BF539" s="18">
        <f t="shared" si="3123"/>
        <v>0</v>
      </c>
      <c r="BG539" s="18">
        <f t="shared" si="3123"/>
        <v>0</v>
      </c>
      <c r="BH539" s="18">
        <f t="shared" si="3123"/>
        <v>0</v>
      </c>
      <c r="BI539" s="18">
        <f t="shared" si="3123"/>
        <v>0</v>
      </c>
      <c r="BJ539" s="18">
        <f t="shared" si="3123"/>
        <v>0</v>
      </c>
      <c r="BK539" s="18">
        <f t="shared" si="3123"/>
        <v>-373.20622058333333</v>
      </c>
      <c r="BL539" s="18">
        <f t="shared" si="3123"/>
        <v>329.85</v>
      </c>
      <c r="BM539" s="18">
        <f t="shared" si="3123"/>
        <v>1245.52</v>
      </c>
      <c r="BN539" s="18">
        <f t="shared" si="3123"/>
        <v>1523.05</v>
      </c>
      <c r="BO539" s="18">
        <f t="shared" si="3123"/>
        <v>1755.21</v>
      </c>
      <c r="BP539" s="18">
        <f t="shared" ref="BP539:DS539" si="3124">SUM(BP535:BP538)</f>
        <v>2460.9062205833334</v>
      </c>
      <c r="BQ539" s="18">
        <f t="shared" si="3124"/>
        <v>2903.24</v>
      </c>
      <c r="BR539" s="18">
        <f t="shared" si="3124"/>
        <v>3224.65</v>
      </c>
      <c r="BS539" s="18">
        <f t="shared" si="3124"/>
        <v>3805.94</v>
      </c>
      <c r="BT539" s="18">
        <f t="shared" si="3124"/>
        <v>5390.84</v>
      </c>
      <c r="BU539" s="18">
        <f t="shared" si="3124"/>
        <v>6823.74</v>
      </c>
      <c r="BV539" s="18">
        <f t="shared" si="3124"/>
        <v>7149.8</v>
      </c>
      <c r="BW539" s="18">
        <f t="shared" si="3124"/>
        <v>8656.01</v>
      </c>
      <c r="BX539" s="18">
        <f t="shared" si="3124"/>
        <v>11766.44</v>
      </c>
      <c r="BY539" s="18">
        <f t="shared" si="3124"/>
        <v>12789.09</v>
      </c>
      <c r="BZ539" s="18">
        <f t="shared" si="3124"/>
        <v>11789.33</v>
      </c>
      <c r="CA539" s="18">
        <f t="shared" si="3124"/>
        <v>11747.55</v>
      </c>
      <c r="CB539" s="18">
        <f t="shared" si="3124"/>
        <v>-33504.5</v>
      </c>
      <c r="CC539" s="18">
        <f t="shared" si="3124"/>
        <v>9855.9599999999991</v>
      </c>
      <c r="CD539" s="18">
        <f t="shared" si="3124"/>
        <v>10205.08</v>
      </c>
      <c r="CE539" s="18">
        <f t="shared" si="3124"/>
        <v>12585.6</v>
      </c>
      <c r="CF539" s="18">
        <f t="shared" si="3124"/>
        <v>13630.58</v>
      </c>
      <c r="CG539" s="18">
        <f t="shared" si="3124"/>
        <v>12943.37</v>
      </c>
      <c r="CH539" s="18">
        <f t="shared" si="3124"/>
        <v>13699.71</v>
      </c>
      <c r="CI539" s="18">
        <f t="shared" si="3124"/>
        <v>15539</v>
      </c>
      <c r="CJ539" s="18">
        <f t="shared" ref="CJ539:CU539" si="3125">SUM(CJ535:CJ538)</f>
        <v>13423.39</v>
      </c>
      <c r="CK539" s="18">
        <f t="shared" si="3125"/>
        <v>13228.06</v>
      </c>
      <c r="CL539" s="18">
        <f t="shared" si="3125"/>
        <v>14930.73</v>
      </c>
      <c r="CM539" s="18">
        <f t="shared" si="3125"/>
        <v>17395.25</v>
      </c>
      <c r="CN539" s="18">
        <f t="shared" si="3125"/>
        <v>-126468.27</v>
      </c>
      <c r="CO539" s="18">
        <f t="shared" si="3125"/>
        <v>23336.28</v>
      </c>
      <c r="CP539" s="18">
        <f t="shared" si="3125"/>
        <v>17825.63</v>
      </c>
      <c r="CQ539" s="18">
        <f t="shared" si="3125"/>
        <v>19230.71</v>
      </c>
      <c r="CR539" s="18">
        <f t="shared" si="3125"/>
        <v>20526.86</v>
      </c>
      <c r="CS539" s="18">
        <f t="shared" si="3125"/>
        <v>20007.129999999997</v>
      </c>
      <c r="CT539" s="18">
        <f t="shared" si="3125"/>
        <v>20015.93</v>
      </c>
      <c r="CU539" s="18">
        <f t="shared" si="3125"/>
        <v>19717.71</v>
      </c>
      <c r="CV539" s="18">
        <f t="shared" ref="CV539:DH539" si="3126">SUM(CV535:CV538)</f>
        <v>20084.939999999999</v>
      </c>
      <c r="CW539" s="18">
        <f t="shared" si="3126"/>
        <v>19636.57</v>
      </c>
      <c r="CX539" s="18">
        <f t="shared" si="3126"/>
        <v>18911.86</v>
      </c>
      <c r="CY539" s="18">
        <f t="shared" si="3126"/>
        <v>18557.91</v>
      </c>
      <c r="CZ539" s="18">
        <f t="shared" si="3126"/>
        <v>-203110.53000000003</v>
      </c>
      <c r="DA539" s="18">
        <f t="shared" si="3126"/>
        <v>16714.509999999998</v>
      </c>
      <c r="DB539" s="18">
        <f t="shared" si="3126"/>
        <v>14304.21</v>
      </c>
      <c r="DC539" s="18">
        <f t="shared" si="3126"/>
        <v>12514.69</v>
      </c>
      <c r="DD539" s="18">
        <f t="shared" si="3126"/>
        <v>11319.15</v>
      </c>
      <c r="DE539" s="18">
        <f t="shared" si="3126"/>
        <v>9863.7800000000007</v>
      </c>
      <c r="DF539" s="18">
        <f t="shared" si="3126"/>
        <v>8518.02</v>
      </c>
      <c r="DG539" s="18">
        <f t="shared" si="3126"/>
        <v>7910.33</v>
      </c>
      <c r="DH539" s="18">
        <f t="shared" si="3126"/>
        <v>7153.73</v>
      </c>
      <c r="DI539" s="18">
        <f t="shared" si="3124"/>
        <v>5362.62</v>
      </c>
      <c r="DJ539" s="18">
        <f t="shared" si="3124"/>
        <v>3232.28</v>
      </c>
      <c r="DK539" s="18">
        <f t="shared" si="3124"/>
        <v>-517.77</v>
      </c>
      <c r="DL539" s="18">
        <f t="shared" si="3124"/>
        <v>-181034.97999999995</v>
      </c>
      <c r="DM539" s="18">
        <f t="shared" si="3124"/>
        <v>-6345.09</v>
      </c>
      <c r="DN539" s="18">
        <f t="shared" si="3124"/>
        <v>-8555.42</v>
      </c>
      <c r="DO539" s="18">
        <f t="shared" si="3124"/>
        <v>-10517.87</v>
      </c>
      <c r="DP539" s="18">
        <f t="shared" si="3124"/>
        <v>-11276.43</v>
      </c>
      <c r="DQ539" s="18">
        <f t="shared" si="3124"/>
        <v>-14820.02</v>
      </c>
      <c r="DR539" s="18">
        <f t="shared" si="3124"/>
        <v>-16169.86</v>
      </c>
      <c r="DS539" s="18">
        <f t="shared" si="3124"/>
        <v>-18419.14</v>
      </c>
      <c r="DT539" s="18">
        <f t="shared" ref="DT539:DW539" si="3127">SUM(DT535:DT538)</f>
        <v>-23105.35</v>
      </c>
      <c r="DU539" s="18">
        <f t="shared" si="3127"/>
        <v>-22915.01</v>
      </c>
      <c r="DV539" s="18">
        <f t="shared" si="3127"/>
        <v>-24525.05</v>
      </c>
      <c r="DW539" s="18">
        <f t="shared" si="3127"/>
        <v>-32211.43</v>
      </c>
      <c r="DX539" s="18">
        <f t="shared" ref="DX539:EG539" si="3128">SUM(DX535:DX538)</f>
        <v>42448.21</v>
      </c>
      <c r="DY539" s="18">
        <f t="shared" si="3128"/>
        <v>-29877.62</v>
      </c>
      <c r="DZ539" s="18">
        <f t="shared" si="3128"/>
        <v>-27030.42</v>
      </c>
      <c r="EA539" s="18">
        <f t="shared" si="3128"/>
        <v>-21967.81</v>
      </c>
      <c r="EB539" s="18">
        <f t="shared" si="3128"/>
        <v>-17692.64</v>
      </c>
      <c r="EC539" s="18">
        <f t="shared" si="3128"/>
        <v>-15081.39</v>
      </c>
      <c r="ED539" s="18">
        <f t="shared" si="3128"/>
        <v>-13824</v>
      </c>
      <c r="EE539" s="18">
        <f t="shared" si="3128"/>
        <v>-9582.27</v>
      </c>
      <c r="EF539" s="18">
        <f t="shared" si="3128"/>
        <v>-4866.22</v>
      </c>
      <c r="EG539" s="18">
        <f t="shared" si="3128"/>
        <v>-48.34</v>
      </c>
      <c r="EH539" s="18">
        <f t="shared" ref="EH539:EI539" si="3129">SUM(EH535:EH538)</f>
        <v>0</v>
      </c>
      <c r="EI539" s="18">
        <f t="shared" si="3129"/>
        <v>0</v>
      </c>
    </row>
    <row r="540" spans="1:139" x14ac:dyDescent="0.2">
      <c r="B540" s="90" t="s">
        <v>153</v>
      </c>
      <c r="D540" s="94">
        <f t="shared" ref="D540:AI540" si="3130">D534+D539</f>
        <v>0</v>
      </c>
      <c r="E540" s="94">
        <f t="shared" si="3130"/>
        <v>0</v>
      </c>
      <c r="F540" s="94">
        <f t="shared" si="3130"/>
        <v>0</v>
      </c>
      <c r="G540" s="94">
        <f t="shared" si="3130"/>
        <v>0</v>
      </c>
      <c r="H540" s="94">
        <f t="shared" si="3130"/>
        <v>0</v>
      </c>
      <c r="I540" s="94">
        <f t="shared" si="3130"/>
        <v>0</v>
      </c>
      <c r="J540" s="94">
        <f t="shared" si="3130"/>
        <v>0</v>
      </c>
      <c r="K540" s="94">
        <f t="shared" si="3130"/>
        <v>0</v>
      </c>
      <c r="L540" s="94">
        <f t="shared" si="3130"/>
        <v>0</v>
      </c>
      <c r="M540" s="94">
        <f t="shared" si="3130"/>
        <v>0</v>
      </c>
      <c r="N540" s="94">
        <f t="shared" si="3130"/>
        <v>0</v>
      </c>
      <c r="O540" s="94">
        <f t="shared" si="3130"/>
        <v>0</v>
      </c>
      <c r="P540" s="94">
        <f t="shared" si="3130"/>
        <v>0</v>
      </c>
      <c r="Q540" s="94">
        <f t="shared" si="3130"/>
        <v>0</v>
      </c>
      <c r="R540" s="94">
        <f t="shared" si="3130"/>
        <v>0</v>
      </c>
      <c r="S540" s="94">
        <f t="shared" si="3130"/>
        <v>0</v>
      </c>
      <c r="T540" s="94">
        <f t="shared" si="3130"/>
        <v>0</v>
      </c>
      <c r="U540" s="94">
        <f t="shared" si="3130"/>
        <v>0</v>
      </c>
      <c r="V540" s="94">
        <f t="shared" si="3130"/>
        <v>0</v>
      </c>
      <c r="W540" s="94">
        <f t="shared" si="3130"/>
        <v>0</v>
      </c>
      <c r="X540" s="94">
        <f t="shared" si="3130"/>
        <v>0</v>
      </c>
      <c r="Y540" s="94">
        <f t="shared" si="3130"/>
        <v>0</v>
      </c>
      <c r="Z540" s="94">
        <f t="shared" si="3130"/>
        <v>0</v>
      </c>
      <c r="AA540" s="94">
        <f t="shared" si="3130"/>
        <v>0</v>
      </c>
      <c r="AB540" s="94">
        <f t="shared" si="3130"/>
        <v>0</v>
      </c>
      <c r="AC540" s="94">
        <f t="shared" si="3130"/>
        <v>0</v>
      </c>
      <c r="AD540" s="94">
        <f t="shared" si="3130"/>
        <v>0</v>
      </c>
      <c r="AE540" s="94">
        <f t="shared" si="3130"/>
        <v>0</v>
      </c>
      <c r="AF540" s="94">
        <f t="shared" si="3130"/>
        <v>0</v>
      </c>
      <c r="AG540" s="94">
        <f t="shared" si="3130"/>
        <v>0</v>
      </c>
      <c r="AH540" s="94">
        <f t="shared" si="3130"/>
        <v>0</v>
      </c>
      <c r="AI540" s="94">
        <f t="shared" si="3130"/>
        <v>0</v>
      </c>
      <c r="AJ540" s="94">
        <f t="shared" ref="AJ540:BO540" si="3131">AJ534+AJ539</f>
        <v>0</v>
      </c>
      <c r="AK540" s="94">
        <f t="shared" si="3131"/>
        <v>0</v>
      </c>
      <c r="AL540" s="94">
        <f t="shared" si="3131"/>
        <v>0</v>
      </c>
      <c r="AM540" s="94">
        <f t="shared" si="3131"/>
        <v>0</v>
      </c>
      <c r="AN540" s="94">
        <f t="shared" si="3131"/>
        <v>0</v>
      </c>
      <c r="AO540" s="94">
        <f t="shared" si="3131"/>
        <v>0</v>
      </c>
      <c r="AP540" s="94">
        <f t="shared" si="3131"/>
        <v>0</v>
      </c>
      <c r="AQ540" s="94">
        <f t="shared" si="3131"/>
        <v>0</v>
      </c>
      <c r="AR540" s="94">
        <f t="shared" si="3131"/>
        <v>0</v>
      </c>
      <c r="AS540" s="94">
        <f t="shared" si="3131"/>
        <v>0</v>
      </c>
      <c r="AT540" s="94">
        <f t="shared" si="3131"/>
        <v>0</v>
      </c>
      <c r="AU540" s="94">
        <f t="shared" si="3131"/>
        <v>0</v>
      </c>
      <c r="AV540" s="94">
        <f t="shared" si="3131"/>
        <v>0</v>
      </c>
      <c r="AW540" s="94">
        <f t="shared" si="3131"/>
        <v>0</v>
      </c>
      <c r="AX540" s="94">
        <f t="shared" si="3131"/>
        <v>0</v>
      </c>
      <c r="AY540" s="94">
        <f t="shared" si="3131"/>
        <v>0</v>
      </c>
      <c r="AZ540" s="94">
        <f t="shared" si="3131"/>
        <v>0</v>
      </c>
      <c r="BA540" s="94">
        <f t="shared" si="3131"/>
        <v>0</v>
      </c>
      <c r="BB540" s="94">
        <f t="shared" si="3131"/>
        <v>0</v>
      </c>
      <c r="BC540" s="94">
        <f t="shared" si="3131"/>
        <v>0</v>
      </c>
      <c r="BD540" s="94">
        <f t="shared" si="3131"/>
        <v>0</v>
      </c>
      <c r="BE540" s="94">
        <f t="shared" si="3131"/>
        <v>0</v>
      </c>
      <c r="BF540" s="94">
        <f t="shared" si="3131"/>
        <v>0</v>
      </c>
      <c r="BG540" s="94">
        <f t="shared" si="3131"/>
        <v>0</v>
      </c>
      <c r="BH540" s="94">
        <f t="shared" si="3131"/>
        <v>0</v>
      </c>
      <c r="BI540" s="94">
        <f t="shared" si="3131"/>
        <v>0</v>
      </c>
      <c r="BJ540" s="94">
        <f t="shared" si="3131"/>
        <v>0</v>
      </c>
      <c r="BK540" s="94">
        <f t="shared" si="3131"/>
        <v>-373.20622058333333</v>
      </c>
      <c r="BL540" s="94">
        <f t="shared" si="3131"/>
        <v>-43.356220583333311</v>
      </c>
      <c r="BM540" s="94">
        <f t="shared" si="3131"/>
        <v>1202.1637794166668</v>
      </c>
      <c r="BN540" s="94">
        <f t="shared" si="3131"/>
        <v>2725.2137794166665</v>
      </c>
      <c r="BO540" s="94">
        <f t="shared" si="3131"/>
        <v>4480.4237794166665</v>
      </c>
      <c r="BP540" s="94">
        <f t="shared" ref="BP540:DS540" si="3132">BP534+BP539</f>
        <v>6941.33</v>
      </c>
      <c r="BQ540" s="94">
        <f t="shared" si="3132"/>
        <v>9844.57</v>
      </c>
      <c r="BR540" s="94">
        <f t="shared" si="3132"/>
        <v>13069.22</v>
      </c>
      <c r="BS540" s="94">
        <f t="shared" si="3132"/>
        <v>16875.16</v>
      </c>
      <c r="BT540" s="94">
        <f t="shared" si="3132"/>
        <v>22266</v>
      </c>
      <c r="BU540" s="94">
        <f t="shared" si="3132"/>
        <v>29089.739999999998</v>
      </c>
      <c r="BV540" s="94">
        <f t="shared" si="3132"/>
        <v>36239.54</v>
      </c>
      <c r="BW540" s="94">
        <f t="shared" si="3132"/>
        <v>44895.55</v>
      </c>
      <c r="BX540" s="94">
        <f t="shared" si="3132"/>
        <v>56661.990000000005</v>
      </c>
      <c r="BY540" s="94">
        <f t="shared" si="3132"/>
        <v>69451.08</v>
      </c>
      <c r="BZ540" s="94">
        <f t="shared" si="3132"/>
        <v>81240.41</v>
      </c>
      <c r="CA540" s="94">
        <f t="shared" si="3132"/>
        <v>92987.96</v>
      </c>
      <c r="CB540" s="94">
        <f t="shared" si="3132"/>
        <v>59483.460000000006</v>
      </c>
      <c r="CC540" s="94">
        <f t="shared" si="3132"/>
        <v>69339.420000000013</v>
      </c>
      <c r="CD540" s="94">
        <f t="shared" si="3132"/>
        <v>79544.500000000015</v>
      </c>
      <c r="CE540" s="94">
        <f t="shared" si="3132"/>
        <v>92130.10000000002</v>
      </c>
      <c r="CF540" s="94">
        <f t="shared" si="3132"/>
        <v>105760.68000000002</v>
      </c>
      <c r="CG540" s="94">
        <f t="shared" si="3132"/>
        <v>118704.05000000002</v>
      </c>
      <c r="CH540" s="94">
        <f t="shared" si="3132"/>
        <v>132403.76</v>
      </c>
      <c r="CI540" s="94">
        <f t="shared" si="3132"/>
        <v>147942.76</v>
      </c>
      <c r="CJ540" s="94">
        <f t="shared" ref="CJ540:CU540" si="3133">CJ534+CJ539</f>
        <v>161366.15000000002</v>
      </c>
      <c r="CK540" s="94">
        <f t="shared" si="3133"/>
        <v>174594.21000000002</v>
      </c>
      <c r="CL540" s="94">
        <f t="shared" si="3133"/>
        <v>189524.94000000003</v>
      </c>
      <c r="CM540" s="94">
        <f t="shared" si="3133"/>
        <v>206920.19000000003</v>
      </c>
      <c r="CN540" s="94">
        <f t="shared" si="3133"/>
        <v>80451.920000000027</v>
      </c>
      <c r="CO540" s="94">
        <f t="shared" si="3133"/>
        <v>103788.20000000003</v>
      </c>
      <c r="CP540" s="94">
        <f t="shared" si="3133"/>
        <v>121613.83000000003</v>
      </c>
      <c r="CQ540" s="94">
        <f t="shared" si="3133"/>
        <v>140844.54000000004</v>
      </c>
      <c r="CR540" s="94">
        <f t="shared" si="3133"/>
        <v>161371.40000000002</v>
      </c>
      <c r="CS540" s="94">
        <f t="shared" si="3133"/>
        <v>181378.53000000003</v>
      </c>
      <c r="CT540" s="94">
        <f t="shared" si="3133"/>
        <v>201394.46000000002</v>
      </c>
      <c r="CU540" s="94">
        <f t="shared" si="3133"/>
        <v>221112.17</v>
      </c>
      <c r="CV540" s="94">
        <f t="shared" ref="CV540:DH540" si="3134">CV534+CV539</f>
        <v>241197.11000000002</v>
      </c>
      <c r="CW540" s="94">
        <f t="shared" si="3134"/>
        <v>260833.68000000002</v>
      </c>
      <c r="CX540" s="94">
        <f t="shared" si="3134"/>
        <v>279745.54000000004</v>
      </c>
      <c r="CY540" s="94">
        <f t="shared" si="3134"/>
        <v>298303.45</v>
      </c>
      <c r="CZ540" s="94">
        <f t="shared" si="3134"/>
        <v>95192.919999999984</v>
      </c>
      <c r="DA540" s="94">
        <f t="shared" si="3134"/>
        <v>111907.42999999998</v>
      </c>
      <c r="DB540" s="94">
        <f t="shared" si="3134"/>
        <v>126211.63999999998</v>
      </c>
      <c r="DC540" s="94">
        <f t="shared" si="3134"/>
        <v>138726.32999999999</v>
      </c>
      <c r="DD540" s="94">
        <f t="shared" si="3134"/>
        <v>150045.47999999998</v>
      </c>
      <c r="DE540" s="94">
        <f t="shared" si="3134"/>
        <v>159909.25999999998</v>
      </c>
      <c r="DF540" s="94">
        <f t="shared" si="3134"/>
        <v>168427.27999999997</v>
      </c>
      <c r="DG540" s="94">
        <f t="shared" si="3134"/>
        <v>176337.60999999996</v>
      </c>
      <c r="DH540" s="94">
        <f t="shared" si="3134"/>
        <v>183491.33999999997</v>
      </c>
      <c r="DI540" s="94">
        <f t="shared" si="3132"/>
        <v>188853.95999999996</v>
      </c>
      <c r="DJ540" s="94">
        <f t="shared" si="3132"/>
        <v>192086.23999999996</v>
      </c>
      <c r="DK540" s="94">
        <f t="shared" si="3132"/>
        <v>191568.46999999997</v>
      </c>
      <c r="DL540" s="94">
        <f t="shared" si="3132"/>
        <v>10533.49000000002</v>
      </c>
      <c r="DM540" s="94">
        <f t="shared" si="3132"/>
        <v>4188.4000000000196</v>
      </c>
      <c r="DN540" s="94">
        <f t="shared" si="3132"/>
        <v>-4367.0199999999804</v>
      </c>
      <c r="DO540" s="94">
        <f t="shared" si="3132"/>
        <v>-14884.889999999981</v>
      </c>
      <c r="DP540" s="94">
        <f t="shared" si="3132"/>
        <v>-26161.319999999982</v>
      </c>
      <c r="DQ540" s="94">
        <f t="shared" si="3132"/>
        <v>-40981.339999999982</v>
      </c>
      <c r="DR540" s="94">
        <f t="shared" si="3132"/>
        <v>-57151.199999999983</v>
      </c>
      <c r="DS540" s="94">
        <f t="shared" si="3132"/>
        <v>-75570.339999999982</v>
      </c>
      <c r="DT540" s="94">
        <f t="shared" ref="DT540:DW540" si="3135">DT534+DT539</f>
        <v>-98675.689999999973</v>
      </c>
      <c r="DU540" s="94">
        <f t="shared" si="3135"/>
        <v>-121590.69999999997</v>
      </c>
      <c r="DV540" s="94">
        <f t="shared" si="3135"/>
        <v>-146115.74999999997</v>
      </c>
      <c r="DW540" s="94">
        <f t="shared" si="3135"/>
        <v>-178327.17999999996</v>
      </c>
      <c r="DX540" s="94">
        <f t="shared" ref="DX540:EG540" si="3136">DX534+DX539</f>
        <v>-135878.96999999997</v>
      </c>
      <c r="DY540" s="94">
        <f t="shared" si="3136"/>
        <v>-165756.58999999997</v>
      </c>
      <c r="DZ540" s="94">
        <f t="shared" si="3136"/>
        <v>-192787.00999999995</v>
      </c>
      <c r="EA540" s="94">
        <f t="shared" si="3136"/>
        <v>-214754.81999999995</v>
      </c>
      <c r="EB540" s="94">
        <f t="shared" si="3136"/>
        <v>-232447.45999999996</v>
      </c>
      <c r="EC540" s="94">
        <f t="shared" si="3136"/>
        <v>-247528.84999999998</v>
      </c>
      <c r="ED540" s="94">
        <f t="shared" si="3136"/>
        <v>-261352.84999999998</v>
      </c>
      <c r="EE540" s="94">
        <f t="shared" si="3136"/>
        <v>-270935.12</v>
      </c>
      <c r="EF540" s="94">
        <f t="shared" si="3136"/>
        <v>-275801.33999999997</v>
      </c>
      <c r="EG540" s="94">
        <f t="shared" si="3136"/>
        <v>-275849.68</v>
      </c>
      <c r="EH540" s="94">
        <f t="shared" ref="EH540:EI540" si="3137">EH534+EH539</f>
        <v>-275849.68</v>
      </c>
      <c r="EI540" s="94">
        <f t="shared" si="3137"/>
        <v>-275849.68</v>
      </c>
    </row>
    <row r="541" spans="1:139" x14ac:dyDescent="0.2">
      <c r="D541" s="91"/>
      <c r="E541" s="91"/>
      <c r="F541" s="91"/>
      <c r="G541" s="91"/>
      <c r="H541" s="91"/>
      <c r="I541" s="91"/>
      <c r="J541" s="91"/>
      <c r="K541" s="91"/>
      <c r="L541" s="91"/>
      <c r="M541" s="91"/>
      <c r="N541" s="91"/>
      <c r="O541" s="91"/>
      <c r="P541" s="91"/>
      <c r="Q541" s="91"/>
      <c r="R541" s="91"/>
      <c r="S541" s="91"/>
      <c r="T541" s="91"/>
      <c r="U541" s="91"/>
      <c r="V541" s="91"/>
      <c r="W541" s="91"/>
      <c r="X541" s="91"/>
      <c r="Y541" s="91"/>
      <c r="Z541" s="91"/>
      <c r="AA541" s="91"/>
      <c r="AB541" s="91"/>
      <c r="AC541" s="91"/>
      <c r="AD541" s="91"/>
      <c r="AE541" s="91"/>
      <c r="AF541" s="91"/>
      <c r="AG541" s="91"/>
      <c r="AH541" s="91"/>
      <c r="AI541" s="91"/>
      <c r="AJ541" s="91"/>
      <c r="AK541" s="91"/>
      <c r="AL541" s="91"/>
      <c r="AM541" s="91"/>
      <c r="AN541" s="91"/>
      <c r="AO541" s="91"/>
      <c r="AP541" s="91"/>
      <c r="AQ541" s="91"/>
      <c r="AR541" s="91"/>
      <c r="AS541" s="91"/>
      <c r="AT541" s="91"/>
      <c r="AU541" s="91"/>
      <c r="AV541" s="91"/>
      <c r="AW541" s="91"/>
      <c r="AX541" s="91"/>
      <c r="AY541" s="91"/>
      <c r="AZ541" s="91"/>
      <c r="BA541" s="91"/>
      <c r="BB541" s="91"/>
      <c r="BC541" s="91"/>
      <c r="BD541" s="91"/>
      <c r="BE541" s="91"/>
      <c r="BF541" s="91"/>
      <c r="BG541" s="91"/>
      <c r="BH541" s="91"/>
      <c r="BI541" s="91"/>
      <c r="BJ541" s="91"/>
      <c r="BK541" s="91"/>
      <c r="BL541" s="91"/>
      <c r="BM541" s="91"/>
      <c r="BN541" s="91"/>
      <c r="BO541" s="91"/>
      <c r="BP541" s="91"/>
      <c r="BQ541" s="91"/>
      <c r="BR541" s="91"/>
      <c r="BS541" s="91"/>
      <c r="BT541" s="91"/>
      <c r="BU541" s="91"/>
      <c r="BV541" s="91"/>
      <c r="BW541" s="91"/>
      <c r="BX541" s="91"/>
      <c r="BY541" s="91"/>
      <c r="BZ541" s="91"/>
      <c r="CA541" s="91"/>
      <c r="CB541" s="91"/>
      <c r="CC541" s="91"/>
      <c r="CD541" s="91"/>
      <c r="CE541" s="91"/>
      <c r="CF541" s="91"/>
      <c r="CG541" s="91"/>
      <c r="CH541" s="91"/>
      <c r="CI541" s="91"/>
      <c r="CJ541" s="91"/>
      <c r="CK541" s="91"/>
      <c r="CL541" s="91"/>
      <c r="CM541" s="91"/>
      <c r="CN541" s="91"/>
      <c r="CO541" s="91"/>
      <c r="CP541" s="91"/>
      <c r="CQ541" s="91"/>
      <c r="CR541" s="91"/>
      <c r="CS541" s="91"/>
      <c r="CT541" s="91"/>
      <c r="CU541" s="91"/>
      <c r="CV541" s="91"/>
      <c r="CW541" s="91"/>
      <c r="CX541" s="91"/>
      <c r="CY541" s="91"/>
      <c r="CZ541" s="91"/>
      <c r="DA541" s="91"/>
      <c r="DB541" s="91"/>
      <c r="DC541" s="91"/>
      <c r="DD541" s="91"/>
      <c r="DE541" s="91"/>
      <c r="DF541" s="91"/>
      <c r="DG541" s="91"/>
      <c r="DH541" s="91"/>
      <c r="DI541" s="91"/>
      <c r="DJ541" s="91"/>
      <c r="DK541" s="91"/>
      <c r="DL541" s="91"/>
      <c r="DM541" s="91"/>
      <c r="DN541" s="91"/>
      <c r="DO541" s="91"/>
      <c r="DP541" s="91"/>
      <c r="DQ541" s="91"/>
      <c r="DR541" s="91"/>
      <c r="DS541" s="91"/>
      <c r="DT541" s="91"/>
      <c r="DU541" s="91"/>
      <c r="DV541" s="91"/>
      <c r="DW541" s="91"/>
      <c r="DX541" s="91"/>
      <c r="DY541" s="91"/>
      <c r="DZ541" s="91"/>
      <c r="EA541" s="91"/>
      <c r="EB541" s="91"/>
      <c r="EC541" s="91"/>
      <c r="ED541" s="91"/>
      <c r="EE541" s="91"/>
      <c r="EF541" s="91"/>
      <c r="EG541" s="91"/>
      <c r="EH541" s="91"/>
      <c r="EI541" s="91"/>
    </row>
    <row r="542" spans="1:139" ht="10.5" x14ac:dyDescent="0.25">
      <c r="A542" s="89" t="s">
        <v>173</v>
      </c>
      <c r="C542" s="91">
        <v>18237351</v>
      </c>
      <c r="D542" s="90"/>
      <c r="E542" s="90"/>
      <c r="F542" s="90"/>
      <c r="G542" s="90"/>
      <c r="H542" s="90"/>
      <c r="I542" s="90"/>
      <c r="J542" s="90"/>
      <c r="K542" s="90"/>
      <c r="L542" s="90"/>
      <c r="M542" s="90"/>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c r="AO542" s="90"/>
      <c r="AP542" s="90"/>
      <c r="AQ542" s="90"/>
      <c r="AR542" s="90"/>
      <c r="AS542" s="90"/>
      <c r="AT542" s="90"/>
      <c r="AU542" s="90"/>
      <c r="AV542" s="90"/>
      <c r="AW542" s="90"/>
      <c r="AX542" s="90"/>
      <c r="AY542" s="90"/>
      <c r="AZ542" s="90"/>
      <c r="BA542" s="90"/>
      <c r="BB542" s="90"/>
      <c r="BC542" s="90"/>
      <c r="BD542" s="90"/>
      <c r="BE542" s="90"/>
      <c r="BF542" s="90"/>
      <c r="BG542" s="90"/>
      <c r="BH542" s="90"/>
      <c r="BI542" s="90"/>
      <c r="BJ542" s="90"/>
      <c r="BK542" s="90"/>
      <c r="BL542" s="90"/>
      <c r="BM542" s="90"/>
      <c r="BN542" s="90"/>
      <c r="BO542" s="90"/>
      <c r="BP542" s="90"/>
      <c r="BQ542" s="90"/>
      <c r="BR542" s="90"/>
      <c r="BS542" s="90"/>
      <c r="BT542" s="90"/>
      <c r="BU542" s="90"/>
      <c r="BV542" s="90"/>
      <c r="BW542" s="90"/>
      <c r="BX542" s="90"/>
      <c r="BY542" s="90"/>
      <c r="BZ542" s="90"/>
      <c r="CA542" s="90"/>
      <c r="CB542" s="90"/>
      <c r="CC542" s="90"/>
      <c r="CD542" s="90"/>
      <c r="CE542" s="90"/>
      <c r="CF542" s="90"/>
      <c r="CG542" s="90"/>
      <c r="DV542" s="92"/>
      <c r="DW542" s="92"/>
      <c r="DX542" s="92"/>
      <c r="DY542" s="92"/>
      <c r="DZ542" s="92"/>
      <c r="EA542" s="92"/>
      <c r="EB542" s="92"/>
      <c r="EC542" s="92"/>
      <c r="ED542" s="92"/>
      <c r="EE542" s="92"/>
      <c r="EF542" s="92"/>
      <c r="EG542" s="92"/>
      <c r="EH542" s="92"/>
      <c r="EI542" s="92"/>
    </row>
    <row r="543" spans="1:139" x14ac:dyDescent="0.2">
      <c r="B543" s="90" t="s">
        <v>149</v>
      </c>
      <c r="C543" s="91">
        <v>25400751</v>
      </c>
      <c r="D543" s="94">
        <f t="shared" ref="D543:AI543" si="3138">C549</f>
        <v>0</v>
      </c>
      <c r="E543" s="94">
        <f t="shared" si="3138"/>
        <v>0</v>
      </c>
      <c r="F543" s="94">
        <f t="shared" si="3138"/>
        <v>0</v>
      </c>
      <c r="G543" s="94">
        <f t="shared" si="3138"/>
        <v>0</v>
      </c>
      <c r="H543" s="94">
        <f t="shared" si="3138"/>
        <v>0</v>
      </c>
      <c r="I543" s="94">
        <f t="shared" si="3138"/>
        <v>0</v>
      </c>
      <c r="J543" s="94">
        <f t="shared" si="3138"/>
        <v>0</v>
      </c>
      <c r="K543" s="94">
        <f t="shared" si="3138"/>
        <v>0</v>
      </c>
      <c r="L543" s="94">
        <f t="shared" si="3138"/>
        <v>0</v>
      </c>
      <c r="M543" s="94">
        <f t="shared" si="3138"/>
        <v>0</v>
      </c>
      <c r="N543" s="94">
        <f t="shared" si="3138"/>
        <v>0</v>
      </c>
      <c r="O543" s="94">
        <f t="shared" si="3138"/>
        <v>0</v>
      </c>
      <c r="P543" s="94">
        <f t="shared" si="3138"/>
        <v>0</v>
      </c>
      <c r="Q543" s="94">
        <f t="shared" si="3138"/>
        <v>0</v>
      </c>
      <c r="R543" s="94">
        <f t="shared" si="3138"/>
        <v>0</v>
      </c>
      <c r="S543" s="94">
        <f t="shared" si="3138"/>
        <v>0</v>
      </c>
      <c r="T543" s="94">
        <f t="shared" si="3138"/>
        <v>0</v>
      </c>
      <c r="U543" s="94">
        <f t="shared" si="3138"/>
        <v>0</v>
      </c>
      <c r="V543" s="94">
        <f t="shared" si="3138"/>
        <v>0</v>
      </c>
      <c r="W543" s="94">
        <f t="shared" si="3138"/>
        <v>0</v>
      </c>
      <c r="X543" s="94">
        <f t="shared" si="3138"/>
        <v>0</v>
      </c>
      <c r="Y543" s="94">
        <f t="shared" si="3138"/>
        <v>0</v>
      </c>
      <c r="Z543" s="94">
        <f t="shared" si="3138"/>
        <v>0</v>
      </c>
      <c r="AA543" s="94">
        <f t="shared" si="3138"/>
        <v>0</v>
      </c>
      <c r="AB543" s="94">
        <f t="shared" si="3138"/>
        <v>0</v>
      </c>
      <c r="AC543" s="94">
        <f t="shared" si="3138"/>
        <v>0</v>
      </c>
      <c r="AD543" s="94">
        <f t="shared" si="3138"/>
        <v>0</v>
      </c>
      <c r="AE543" s="94">
        <f t="shared" si="3138"/>
        <v>0</v>
      </c>
      <c r="AF543" s="94">
        <f t="shared" si="3138"/>
        <v>0</v>
      </c>
      <c r="AG543" s="94">
        <f t="shared" si="3138"/>
        <v>0</v>
      </c>
      <c r="AH543" s="94">
        <f t="shared" si="3138"/>
        <v>0</v>
      </c>
      <c r="AI543" s="94">
        <f t="shared" si="3138"/>
        <v>0</v>
      </c>
      <c r="AJ543" s="94">
        <f t="shared" ref="AJ543:BO543" si="3139">AI549</f>
        <v>0</v>
      </c>
      <c r="AK543" s="94">
        <f t="shared" si="3139"/>
        <v>0</v>
      </c>
      <c r="AL543" s="94">
        <f t="shared" si="3139"/>
        <v>0</v>
      </c>
      <c r="AM543" s="94">
        <f t="shared" si="3139"/>
        <v>0</v>
      </c>
      <c r="AN543" s="94">
        <f t="shared" si="3139"/>
        <v>0</v>
      </c>
      <c r="AO543" s="94">
        <f t="shared" si="3139"/>
        <v>0</v>
      </c>
      <c r="AP543" s="94">
        <f t="shared" si="3139"/>
        <v>0</v>
      </c>
      <c r="AQ543" s="94">
        <f t="shared" si="3139"/>
        <v>0</v>
      </c>
      <c r="AR543" s="94">
        <f t="shared" si="3139"/>
        <v>0</v>
      </c>
      <c r="AS543" s="94">
        <f t="shared" si="3139"/>
        <v>0</v>
      </c>
      <c r="AT543" s="94">
        <f t="shared" si="3139"/>
        <v>0</v>
      </c>
      <c r="AU543" s="94">
        <f t="shared" si="3139"/>
        <v>0</v>
      </c>
      <c r="AV543" s="94">
        <f t="shared" si="3139"/>
        <v>0</v>
      </c>
      <c r="AW543" s="94">
        <f t="shared" si="3139"/>
        <v>0</v>
      </c>
      <c r="AX543" s="94">
        <f t="shared" si="3139"/>
        <v>0</v>
      </c>
      <c r="AY543" s="94">
        <f t="shared" si="3139"/>
        <v>0</v>
      </c>
      <c r="AZ543" s="94">
        <f t="shared" si="3139"/>
        <v>0</v>
      </c>
      <c r="BA543" s="94">
        <f t="shared" si="3139"/>
        <v>0</v>
      </c>
      <c r="BB543" s="94">
        <f t="shared" si="3139"/>
        <v>0</v>
      </c>
      <c r="BC543" s="94">
        <f t="shared" si="3139"/>
        <v>0</v>
      </c>
      <c r="BD543" s="94">
        <f t="shared" si="3139"/>
        <v>0</v>
      </c>
      <c r="BE543" s="94">
        <f t="shared" si="3139"/>
        <v>0</v>
      </c>
      <c r="BF543" s="94">
        <f t="shared" si="3139"/>
        <v>0</v>
      </c>
      <c r="BG543" s="94">
        <f t="shared" si="3139"/>
        <v>0</v>
      </c>
      <c r="BH543" s="94">
        <f t="shared" si="3139"/>
        <v>0</v>
      </c>
      <c r="BI543" s="94">
        <f t="shared" si="3139"/>
        <v>0</v>
      </c>
      <c r="BJ543" s="94">
        <f t="shared" si="3139"/>
        <v>0</v>
      </c>
      <c r="BK543" s="94">
        <f t="shared" si="3139"/>
        <v>0</v>
      </c>
      <c r="BL543" s="94">
        <f t="shared" si="3139"/>
        <v>-63.040750500000001</v>
      </c>
      <c r="BM543" s="94">
        <f t="shared" si="3139"/>
        <v>-552.15075049999996</v>
      </c>
      <c r="BN543" s="94">
        <f t="shared" si="3139"/>
        <v>-2356.7507504999999</v>
      </c>
      <c r="BO543" s="94">
        <f t="shared" si="3139"/>
        <v>-5499.3207505</v>
      </c>
      <c r="BP543" s="94">
        <f t="shared" ref="BP543:DW543" si="3140">BO549</f>
        <v>-10920.8507505</v>
      </c>
      <c r="BQ543" s="94">
        <f t="shared" si="3140"/>
        <v>-19265.46</v>
      </c>
      <c r="BR543" s="94">
        <f t="shared" si="3140"/>
        <v>-28817.019999999997</v>
      </c>
      <c r="BS543" s="94">
        <f t="shared" si="3140"/>
        <v>-39998.009999999995</v>
      </c>
      <c r="BT543" s="94">
        <f t="shared" si="3140"/>
        <v>-53577.719999999994</v>
      </c>
      <c r="BU543" s="94">
        <f t="shared" si="3140"/>
        <v>-67249.439999999988</v>
      </c>
      <c r="BV543" s="94">
        <f t="shared" si="3140"/>
        <v>-81219.639999999985</v>
      </c>
      <c r="BW543" s="94">
        <f t="shared" si="3140"/>
        <v>-96207.749999999985</v>
      </c>
      <c r="BX543" s="94">
        <f t="shared" si="3140"/>
        <v>-111391.24999999999</v>
      </c>
      <c r="BY543" s="94">
        <f t="shared" si="3140"/>
        <v>-127723.70999999999</v>
      </c>
      <c r="BZ543" s="94">
        <f t="shared" si="3140"/>
        <v>-146411</v>
      </c>
      <c r="CA543" s="94">
        <f t="shared" si="3140"/>
        <v>-165726.47</v>
      </c>
      <c r="CB543" s="94">
        <f t="shared" si="3140"/>
        <v>-185177.11</v>
      </c>
      <c r="CC543" s="94">
        <f t="shared" si="3140"/>
        <v>-91937.99</v>
      </c>
      <c r="CD543" s="94">
        <f t="shared" si="3140"/>
        <v>-107876.1</v>
      </c>
      <c r="CE543" s="94">
        <f t="shared" si="3140"/>
        <v>-123234.78</v>
      </c>
      <c r="CF543" s="94">
        <f t="shared" si="3140"/>
        <v>-139301.23000000001</v>
      </c>
      <c r="CG543" s="94">
        <f t="shared" si="3140"/>
        <v>-156328.21000000002</v>
      </c>
      <c r="CH543" s="94">
        <f t="shared" si="3140"/>
        <v>-171099.96000000002</v>
      </c>
      <c r="CI543" s="94">
        <f t="shared" si="3140"/>
        <v>-182337.15000000002</v>
      </c>
      <c r="CJ543" s="94">
        <f t="shared" ref="CJ543" si="3141">CI549</f>
        <v>-194445.49000000002</v>
      </c>
      <c r="CK543" s="94">
        <f t="shared" ref="CK543" si="3142">CJ549</f>
        <v>-205223.76</v>
      </c>
      <c r="CL543" s="94">
        <f t="shared" ref="CL543" si="3143">CK549</f>
        <v>-213291.16</v>
      </c>
      <c r="CM543" s="94">
        <f t="shared" ref="CM543" si="3144">CL549</f>
        <v>-218855.35</v>
      </c>
      <c r="CN543" s="94">
        <f t="shared" ref="CN543" si="3145">CM549</f>
        <v>-219191.13</v>
      </c>
      <c r="CO543" s="94">
        <f t="shared" ref="CO543" si="3146">CN549</f>
        <v>-18295.849999999977</v>
      </c>
      <c r="CP543" s="94">
        <f t="shared" ref="CP543" si="3147">CO549</f>
        <v>-6816.2299999999759</v>
      </c>
      <c r="CQ543" s="94">
        <f t="shared" ref="CQ543" si="3148">CP549</f>
        <v>3631.2400000000234</v>
      </c>
      <c r="CR543" s="94">
        <f t="shared" ref="CR543" si="3149">CQ549</f>
        <v>15971.820000000023</v>
      </c>
      <c r="CS543" s="94">
        <f t="shared" ref="CS543" si="3150">CR549</f>
        <v>30259.740000000023</v>
      </c>
      <c r="CT543" s="94">
        <f t="shared" ref="CT543" si="3151">CS549</f>
        <v>45183.230000000025</v>
      </c>
      <c r="CU543" s="94">
        <f t="shared" ref="CU543" si="3152">CT549</f>
        <v>61593.35000000002</v>
      </c>
      <c r="CV543" s="94">
        <f t="shared" ref="CV543" si="3153">CU549</f>
        <v>79668.590000000026</v>
      </c>
      <c r="CW543" s="94">
        <f t="shared" ref="CW543" si="3154">CV549</f>
        <v>99507.22000000003</v>
      </c>
      <c r="CX543" s="94">
        <f t="shared" ref="CX543" si="3155">CW549</f>
        <v>120523.44000000003</v>
      </c>
      <c r="CY543" s="94">
        <f t="shared" ref="CY543" si="3156">CX549</f>
        <v>142026.68000000002</v>
      </c>
      <c r="CZ543" s="94">
        <f t="shared" ref="CZ543" si="3157">CY549</f>
        <v>164387.04000000004</v>
      </c>
      <c r="DA543" s="94">
        <f t="shared" ref="DA543" si="3158">CZ549</f>
        <v>108338.85</v>
      </c>
      <c r="DB543" s="94">
        <f t="shared" ref="DB543" si="3159">DA549</f>
        <v>131047.25</v>
      </c>
      <c r="DC543" s="94">
        <f t="shared" ref="DC543" si="3160">DB549</f>
        <v>152734.69</v>
      </c>
      <c r="DD543" s="94">
        <f t="shared" ref="DD543" si="3161">DC549</f>
        <v>175792.79</v>
      </c>
      <c r="DE543" s="94">
        <f t="shared" ref="DE543" si="3162">DD549</f>
        <v>199930.89</v>
      </c>
      <c r="DF543" s="94">
        <f t="shared" ref="DF543" si="3163">DE549</f>
        <v>222877.71000000002</v>
      </c>
      <c r="DG543" s="94">
        <f t="shared" ref="DG543" si="3164">DF549</f>
        <v>244671.69000000003</v>
      </c>
      <c r="DH543" s="94">
        <f t="shared" ref="DH543" si="3165">DG549</f>
        <v>268153.31000000006</v>
      </c>
      <c r="DI543" s="94">
        <f t="shared" ref="DI543" si="3166">DH549</f>
        <v>290944.82000000007</v>
      </c>
      <c r="DJ543" s="94">
        <f t="shared" si="3140"/>
        <v>311858.49000000005</v>
      </c>
      <c r="DK543" s="94">
        <f t="shared" si="3140"/>
        <v>333171.42000000004</v>
      </c>
      <c r="DL543" s="94">
        <f t="shared" si="3140"/>
        <v>352582.09</v>
      </c>
      <c r="DM543" s="94">
        <f t="shared" si="3140"/>
        <v>99839.459999999963</v>
      </c>
      <c r="DN543" s="94">
        <f t="shared" si="3140"/>
        <v>111419.57999999996</v>
      </c>
      <c r="DO543" s="94">
        <f t="shared" si="3140"/>
        <v>121847.27999999996</v>
      </c>
      <c r="DP543" s="94">
        <f t="shared" si="3140"/>
        <v>131697.03999999995</v>
      </c>
      <c r="DQ543" s="94">
        <f t="shared" si="3140"/>
        <v>141136.75999999995</v>
      </c>
      <c r="DR543" s="94">
        <f t="shared" si="3140"/>
        <v>151334.64999999997</v>
      </c>
      <c r="DS543" s="94">
        <f t="shared" si="3140"/>
        <v>156984.28999999998</v>
      </c>
      <c r="DT543" s="94">
        <f t="shared" si="3140"/>
        <v>161842.24999999997</v>
      </c>
      <c r="DU543" s="94">
        <f t="shared" si="3140"/>
        <v>167284.43999999997</v>
      </c>
      <c r="DV543" s="94">
        <f t="shared" si="3140"/>
        <v>168120.30999999997</v>
      </c>
      <c r="DW543" s="94">
        <f t="shared" si="3140"/>
        <v>164260.74999999997</v>
      </c>
      <c r="DX543" s="94">
        <f t="shared" ref="DX543" si="3167">DW549</f>
        <v>154226.98999999996</v>
      </c>
      <c r="DY543" s="94">
        <f t="shared" ref="DY543" si="3168">DX549</f>
        <v>-18933.080000000045</v>
      </c>
      <c r="DZ543" s="94">
        <f t="shared" ref="DZ543" si="3169">DY549</f>
        <v>-30174.580000000045</v>
      </c>
      <c r="EA543" s="94">
        <f t="shared" ref="EA543" si="3170">DZ549</f>
        <v>-43200.900000000045</v>
      </c>
      <c r="EB543" s="94">
        <f t="shared" ref="EB543" si="3171">EA549</f>
        <v>-57164.120000000046</v>
      </c>
      <c r="EC543" s="94">
        <f t="shared" ref="EC543" si="3172">EB549</f>
        <v>-71634.170000000042</v>
      </c>
      <c r="ED543" s="94">
        <f t="shared" ref="ED543" si="3173">EC549</f>
        <v>-86369.830000000045</v>
      </c>
      <c r="EE543" s="94">
        <f t="shared" ref="EE543" si="3174">ED549</f>
        <v>-103098.07000000005</v>
      </c>
      <c r="EF543" s="94">
        <f t="shared" ref="EF543" si="3175">EE549</f>
        <v>-119611.42000000004</v>
      </c>
      <c r="EG543" s="94">
        <f t="shared" ref="EG543" si="3176">EF549</f>
        <v>-136786.26000000004</v>
      </c>
      <c r="EH543" s="94">
        <f t="shared" ref="EH543" si="3177">EG549</f>
        <v>-154532.36000000004</v>
      </c>
      <c r="EI543" s="94">
        <f t="shared" ref="EI543" si="3178">EH549</f>
        <v>-154532.36000000004</v>
      </c>
    </row>
    <row r="544" spans="1:139" x14ac:dyDescent="0.2">
      <c r="B544" s="90" t="s">
        <v>150</v>
      </c>
      <c r="C544" s="90"/>
      <c r="D544" s="22">
        <v>0</v>
      </c>
      <c r="E544" s="22">
        <v>0</v>
      </c>
      <c r="F544" s="22">
        <v>0</v>
      </c>
      <c r="G544" s="22">
        <v>0</v>
      </c>
      <c r="H544" s="22">
        <v>0</v>
      </c>
      <c r="I544" s="22">
        <v>0</v>
      </c>
      <c r="J544" s="22">
        <v>0</v>
      </c>
      <c r="K544" s="22">
        <v>0</v>
      </c>
      <c r="L544" s="22">
        <v>0</v>
      </c>
      <c r="M544" s="22">
        <v>0</v>
      </c>
      <c r="N544" s="22">
        <v>0</v>
      </c>
      <c r="O544" s="22">
        <v>0</v>
      </c>
      <c r="P544" s="22">
        <v>0</v>
      </c>
      <c r="Q544" s="22">
        <v>0</v>
      </c>
      <c r="R544" s="22">
        <v>0</v>
      </c>
      <c r="S544" s="22">
        <v>0</v>
      </c>
      <c r="T544" s="22">
        <v>0</v>
      </c>
      <c r="U544" s="22">
        <v>0</v>
      </c>
      <c r="V544" s="22">
        <v>0</v>
      </c>
      <c r="W544" s="22">
        <v>0</v>
      </c>
      <c r="X544" s="22">
        <v>0</v>
      </c>
      <c r="Y544" s="22">
        <v>0</v>
      </c>
      <c r="Z544" s="22">
        <v>0</v>
      </c>
      <c r="AA544" s="22">
        <v>0</v>
      </c>
      <c r="AB544" s="22">
        <v>0</v>
      </c>
      <c r="AC544" s="22">
        <v>0</v>
      </c>
      <c r="AD544" s="22">
        <v>0</v>
      </c>
      <c r="AE544" s="22">
        <v>0</v>
      </c>
      <c r="AF544" s="22">
        <v>0</v>
      </c>
      <c r="AG544" s="22">
        <v>0</v>
      </c>
      <c r="AH544" s="22">
        <v>0</v>
      </c>
      <c r="AI544" s="22">
        <v>0</v>
      </c>
      <c r="AJ544" s="22">
        <v>0</v>
      </c>
      <c r="AK544" s="22">
        <v>0</v>
      </c>
      <c r="AL544" s="22">
        <v>0</v>
      </c>
      <c r="AM544" s="22">
        <v>0</v>
      </c>
      <c r="AN544" s="22">
        <v>0</v>
      </c>
      <c r="AO544" s="22">
        <v>0</v>
      </c>
      <c r="AP544" s="22">
        <v>0</v>
      </c>
      <c r="AQ544" s="22">
        <v>0</v>
      </c>
      <c r="AR544" s="22">
        <v>0</v>
      </c>
      <c r="AS544" s="22">
        <v>0</v>
      </c>
      <c r="AT544" s="22">
        <v>0</v>
      </c>
      <c r="AU544" s="22">
        <v>0</v>
      </c>
      <c r="AV544" s="22">
        <v>0</v>
      </c>
      <c r="AW544" s="22">
        <v>0</v>
      </c>
      <c r="AX544" s="22">
        <v>0</v>
      </c>
      <c r="AY544" s="22">
        <v>0</v>
      </c>
      <c r="AZ544" s="22">
        <v>0</v>
      </c>
      <c r="BA544" s="22">
        <v>0</v>
      </c>
      <c r="BB544" s="22">
        <v>0</v>
      </c>
      <c r="BC544" s="22">
        <v>0</v>
      </c>
      <c r="BD544" s="22">
        <v>0</v>
      </c>
      <c r="BE544" s="22">
        <v>0</v>
      </c>
      <c r="BF544" s="22">
        <v>0</v>
      </c>
      <c r="BG544" s="22">
        <v>0</v>
      </c>
      <c r="BH544" s="22">
        <v>0</v>
      </c>
      <c r="BI544" s="22">
        <v>0</v>
      </c>
      <c r="BJ544" s="22">
        <v>0</v>
      </c>
      <c r="BK544" s="22">
        <v>0</v>
      </c>
      <c r="BL544" s="22">
        <v>0</v>
      </c>
      <c r="BM544" s="22">
        <v>0</v>
      </c>
      <c r="BN544" s="22">
        <v>0</v>
      </c>
      <c r="BO544" s="22">
        <v>0</v>
      </c>
      <c r="BP544" s="22">
        <v>63.040750499999994</v>
      </c>
      <c r="BQ544" s="22">
        <v>0</v>
      </c>
      <c r="BR544" s="22">
        <v>0</v>
      </c>
      <c r="BS544" s="22">
        <v>0</v>
      </c>
      <c r="BT544" s="22">
        <v>0</v>
      </c>
      <c r="BU544" s="22">
        <v>0</v>
      </c>
      <c r="BV544" s="22">
        <v>0</v>
      </c>
      <c r="BW544" s="22">
        <v>0</v>
      </c>
      <c r="BX544" s="22">
        <v>0</v>
      </c>
      <c r="BY544" s="22">
        <v>0</v>
      </c>
      <c r="BZ544" s="22">
        <v>0</v>
      </c>
      <c r="CA544" s="22">
        <v>0</v>
      </c>
      <c r="CB544" s="22">
        <v>111391.24999999999</v>
      </c>
      <c r="CC544" s="22">
        <v>0</v>
      </c>
      <c r="CD544" s="22">
        <v>0</v>
      </c>
      <c r="CE544" s="22">
        <v>0</v>
      </c>
      <c r="CF544" s="22">
        <v>0</v>
      </c>
      <c r="CG544" s="22">
        <v>0</v>
      </c>
      <c r="CH544" s="22">
        <v>0</v>
      </c>
      <c r="CI544" s="22">
        <v>0</v>
      </c>
      <c r="CJ544" s="22"/>
      <c r="CK544" s="22"/>
      <c r="CL544" s="22"/>
      <c r="CM544" s="22"/>
      <c r="CN544" s="22">
        <v>194445.49000000002</v>
      </c>
      <c r="CO544" s="22"/>
      <c r="CP544" s="22"/>
      <c r="CQ544" s="22"/>
      <c r="CR544" s="22"/>
      <c r="CS544" s="22"/>
      <c r="CT544" s="22"/>
      <c r="CU544" s="22"/>
      <c r="CV544" s="22">
        <v>0</v>
      </c>
      <c r="CW544" s="22">
        <v>0</v>
      </c>
      <c r="CX544" s="22">
        <v>0</v>
      </c>
      <c r="CY544" s="22">
        <v>0</v>
      </c>
      <c r="CZ544" s="22">
        <v>-79659.44206320036</v>
      </c>
      <c r="DA544" s="22">
        <v>0</v>
      </c>
      <c r="DB544" s="22">
        <v>0</v>
      </c>
      <c r="DC544" s="22">
        <v>0</v>
      </c>
      <c r="DD544" s="22">
        <v>0</v>
      </c>
      <c r="DE544" s="22">
        <v>0</v>
      </c>
      <c r="DF544" s="22">
        <v>0</v>
      </c>
      <c r="DG544" s="22">
        <v>0</v>
      </c>
      <c r="DH544" s="22">
        <v>0</v>
      </c>
      <c r="DI544" s="22">
        <v>0</v>
      </c>
      <c r="DJ544" s="22">
        <v>0</v>
      </c>
      <c r="DK544" s="22">
        <v>0</v>
      </c>
      <c r="DL544" s="22">
        <v>-268153.31000000006</v>
      </c>
      <c r="DM544" s="22">
        <v>0</v>
      </c>
      <c r="DN544" s="22">
        <v>0</v>
      </c>
      <c r="DO544" s="22">
        <v>0</v>
      </c>
      <c r="DP544" s="22">
        <v>0</v>
      </c>
      <c r="DQ544" s="22">
        <v>0</v>
      </c>
      <c r="DR544" s="22">
        <v>0</v>
      </c>
      <c r="DS544" s="22">
        <v>0</v>
      </c>
      <c r="DT544" s="22">
        <v>0</v>
      </c>
      <c r="DU544" s="22">
        <v>0</v>
      </c>
      <c r="DV544" s="22">
        <v>0</v>
      </c>
      <c r="DW544" s="22">
        <v>0</v>
      </c>
      <c r="DX544" s="315">
        <v>-161842.25</v>
      </c>
      <c r="DY544" s="22">
        <v>0</v>
      </c>
      <c r="DZ544" s="22">
        <v>0</v>
      </c>
      <c r="EA544" s="22">
        <v>0</v>
      </c>
      <c r="EB544" s="22">
        <v>0</v>
      </c>
      <c r="EC544" s="22">
        <v>0</v>
      </c>
      <c r="ED544" s="22">
        <v>0</v>
      </c>
      <c r="EE544" s="22">
        <v>0</v>
      </c>
      <c r="EF544" s="22">
        <v>0</v>
      </c>
      <c r="EG544" s="22">
        <v>0</v>
      </c>
      <c r="EH544" s="22">
        <v>0</v>
      </c>
      <c r="EI544" s="22">
        <v>0</v>
      </c>
    </row>
    <row r="545" spans="1:139" x14ac:dyDescent="0.2">
      <c r="B545" s="92" t="s">
        <v>234</v>
      </c>
      <c r="C545" s="90"/>
      <c r="D545" s="22">
        <v>0</v>
      </c>
      <c r="E545" s="22">
        <v>0</v>
      </c>
      <c r="F545" s="22">
        <v>0</v>
      </c>
      <c r="G545" s="22">
        <v>0</v>
      </c>
      <c r="H545" s="22">
        <v>0</v>
      </c>
      <c r="I545" s="22">
        <v>0</v>
      </c>
      <c r="J545" s="22">
        <v>0</v>
      </c>
      <c r="K545" s="22">
        <v>0</v>
      </c>
      <c r="L545" s="22">
        <v>0</v>
      </c>
      <c r="M545" s="22">
        <v>0</v>
      </c>
      <c r="N545" s="22">
        <v>0</v>
      </c>
      <c r="O545" s="22">
        <v>0</v>
      </c>
      <c r="P545" s="22">
        <v>0</v>
      </c>
      <c r="Q545" s="22">
        <v>0</v>
      </c>
      <c r="R545" s="22">
        <v>0</v>
      </c>
      <c r="S545" s="22">
        <v>0</v>
      </c>
      <c r="T545" s="22">
        <v>0</v>
      </c>
      <c r="U545" s="22">
        <v>0</v>
      </c>
      <c r="V545" s="22">
        <v>0</v>
      </c>
      <c r="W545" s="22">
        <v>0</v>
      </c>
      <c r="X545" s="22">
        <v>0</v>
      </c>
      <c r="Y545" s="22">
        <v>0</v>
      </c>
      <c r="Z545" s="22">
        <v>0</v>
      </c>
      <c r="AA545" s="22">
        <v>0</v>
      </c>
      <c r="AB545" s="22">
        <v>0</v>
      </c>
      <c r="AC545" s="22">
        <v>0</v>
      </c>
      <c r="AD545" s="22">
        <v>0</v>
      </c>
      <c r="AE545" s="22">
        <v>0</v>
      </c>
      <c r="AF545" s="22">
        <v>0</v>
      </c>
      <c r="AG545" s="22">
        <v>0</v>
      </c>
      <c r="AH545" s="22">
        <v>0</v>
      </c>
      <c r="AI545" s="22">
        <v>0</v>
      </c>
      <c r="AJ545" s="22">
        <v>0</v>
      </c>
      <c r="AK545" s="22">
        <v>0</v>
      </c>
      <c r="AL545" s="22">
        <v>0</v>
      </c>
      <c r="AM545" s="22">
        <v>0</v>
      </c>
      <c r="AN545" s="22">
        <v>0</v>
      </c>
      <c r="AO545" s="22">
        <v>0</v>
      </c>
      <c r="AP545" s="22">
        <v>0</v>
      </c>
      <c r="AQ545" s="22">
        <v>0</v>
      </c>
      <c r="AR545" s="22">
        <v>0</v>
      </c>
      <c r="AS545" s="22">
        <v>0</v>
      </c>
      <c r="AT545" s="22">
        <v>0</v>
      </c>
      <c r="AU545" s="22">
        <v>0</v>
      </c>
      <c r="AV545" s="22">
        <v>0</v>
      </c>
      <c r="AW545" s="22">
        <v>0</v>
      </c>
      <c r="AX545" s="22">
        <v>0</v>
      </c>
      <c r="AY545" s="22">
        <v>0</v>
      </c>
      <c r="AZ545" s="22">
        <v>0</v>
      </c>
      <c r="BA545" s="22">
        <v>0</v>
      </c>
      <c r="BB545" s="22">
        <v>0</v>
      </c>
      <c r="BC545" s="22">
        <v>0</v>
      </c>
      <c r="BD545" s="22">
        <v>0</v>
      </c>
      <c r="BE545" s="22">
        <v>0</v>
      </c>
      <c r="BF545" s="22">
        <v>0</v>
      </c>
      <c r="BG545" s="22">
        <v>0</v>
      </c>
      <c r="BH545" s="22">
        <v>0</v>
      </c>
      <c r="BI545" s="22">
        <v>0</v>
      </c>
      <c r="BJ545" s="22">
        <v>0</v>
      </c>
      <c r="BK545" s="22">
        <v>0</v>
      </c>
      <c r="BL545" s="22">
        <v>0</v>
      </c>
      <c r="BM545" s="22">
        <v>0</v>
      </c>
      <c r="BN545" s="22">
        <v>0</v>
      </c>
      <c r="BO545" s="22">
        <v>0</v>
      </c>
      <c r="BP545" s="22">
        <v>0</v>
      </c>
      <c r="BQ545" s="22">
        <v>0</v>
      </c>
      <c r="BR545" s="22">
        <v>0</v>
      </c>
      <c r="BS545" s="22">
        <v>0</v>
      </c>
      <c r="BT545" s="22">
        <v>0</v>
      </c>
      <c r="BU545" s="22">
        <v>0</v>
      </c>
      <c r="BV545" s="22">
        <v>0</v>
      </c>
      <c r="BW545" s="22">
        <v>0</v>
      </c>
      <c r="BX545" s="22">
        <v>0</v>
      </c>
      <c r="BY545" s="22">
        <v>0</v>
      </c>
      <c r="BZ545" s="22">
        <v>0</v>
      </c>
      <c r="CA545" s="22">
        <v>0</v>
      </c>
      <c r="CB545" s="22">
        <v>0</v>
      </c>
      <c r="CC545" s="22">
        <v>0</v>
      </c>
      <c r="CD545" s="22">
        <v>0</v>
      </c>
      <c r="CE545" s="22">
        <v>0</v>
      </c>
      <c r="CF545" s="22">
        <v>0</v>
      </c>
      <c r="CG545" s="22">
        <v>0</v>
      </c>
      <c r="CH545" s="22">
        <v>0</v>
      </c>
      <c r="CI545" s="22">
        <v>0</v>
      </c>
      <c r="CJ545" s="22">
        <v>0</v>
      </c>
      <c r="CK545" s="22">
        <v>0</v>
      </c>
      <c r="CL545" s="22">
        <v>0</v>
      </c>
      <c r="CM545" s="22">
        <v>0</v>
      </c>
      <c r="CN545" s="22">
        <v>0</v>
      </c>
      <c r="CO545" s="22">
        <v>0</v>
      </c>
      <c r="CP545" s="22">
        <v>0</v>
      </c>
      <c r="CQ545" s="22">
        <v>0</v>
      </c>
      <c r="CR545" s="22">
        <v>0</v>
      </c>
      <c r="CS545" s="22">
        <v>0</v>
      </c>
      <c r="CT545" s="22">
        <v>0</v>
      </c>
      <c r="CU545" s="22">
        <v>0</v>
      </c>
      <c r="CV545" s="22">
        <v>0</v>
      </c>
      <c r="CW545" s="22">
        <v>0</v>
      </c>
      <c r="CX545" s="22">
        <v>0</v>
      </c>
      <c r="CY545" s="22">
        <v>0</v>
      </c>
      <c r="CZ545" s="22">
        <v>-9.1479367996591581</v>
      </c>
      <c r="DA545" s="22">
        <v>0</v>
      </c>
      <c r="DB545" s="22">
        <v>0</v>
      </c>
      <c r="DC545" s="22">
        <v>0</v>
      </c>
      <c r="DD545" s="22">
        <v>0</v>
      </c>
      <c r="DE545" s="22">
        <v>0</v>
      </c>
      <c r="DF545" s="22">
        <v>0</v>
      </c>
      <c r="DG545" s="22">
        <v>0</v>
      </c>
      <c r="DH545" s="22">
        <v>0</v>
      </c>
      <c r="DI545" s="22">
        <v>0</v>
      </c>
      <c r="DJ545" s="22">
        <v>0</v>
      </c>
      <c r="DK545" s="22">
        <v>0</v>
      </c>
      <c r="DL545" s="22">
        <v>0</v>
      </c>
      <c r="DM545" s="22">
        <v>0</v>
      </c>
      <c r="DN545" s="22">
        <v>0</v>
      </c>
      <c r="DO545" s="22">
        <v>0</v>
      </c>
      <c r="DP545" s="22">
        <v>0</v>
      </c>
      <c r="DQ545" s="22">
        <v>0</v>
      </c>
      <c r="DR545" s="22">
        <v>0</v>
      </c>
      <c r="DS545" s="22">
        <v>0</v>
      </c>
      <c r="DT545" s="22">
        <v>0</v>
      </c>
      <c r="DU545" s="22">
        <v>0</v>
      </c>
      <c r="DV545" s="22">
        <v>0</v>
      </c>
      <c r="DW545" s="22">
        <v>0</v>
      </c>
      <c r="DX545" s="22">
        <v>0</v>
      </c>
      <c r="DY545" s="22">
        <v>0</v>
      </c>
      <c r="DZ545" s="22">
        <v>0</v>
      </c>
      <c r="EA545" s="22">
        <v>0</v>
      </c>
      <c r="EB545" s="22">
        <v>0</v>
      </c>
      <c r="EC545" s="22">
        <v>0</v>
      </c>
      <c r="ED545" s="22">
        <v>0</v>
      </c>
      <c r="EE545" s="22">
        <v>0</v>
      </c>
      <c r="EF545" s="22">
        <v>0</v>
      </c>
      <c r="EG545" s="22">
        <v>0</v>
      </c>
      <c r="EH545" s="22">
        <v>0</v>
      </c>
      <c r="EI545" s="22">
        <v>0</v>
      </c>
    </row>
    <row r="546" spans="1:139" x14ac:dyDescent="0.2">
      <c r="A546" s="92"/>
      <c r="B546" s="92" t="s">
        <v>290</v>
      </c>
      <c r="C546" s="101"/>
      <c r="D546" s="22">
        <v>0</v>
      </c>
      <c r="E546" s="22">
        <v>0</v>
      </c>
      <c r="F546" s="22">
        <v>0</v>
      </c>
      <c r="G546" s="22">
        <v>0</v>
      </c>
      <c r="H546" s="22">
        <v>0</v>
      </c>
      <c r="I546" s="22">
        <v>0</v>
      </c>
      <c r="J546" s="22">
        <v>0</v>
      </c>
      <c r="K546" s="22">
        <v>0</v>
      </c>
      <c r="L546" s="22">
        <v>0</v>
      </c>
      <c r="M546" s="22">
        <v>0</v>
      </c>
      <c r="N546" s="22">
        <v>0</v>
      </c>
      <c r="O546" s="22">
        <v>0</v>
      </c>
      <c r="P546" s="22">
        <v>0</v>
      </c>
      <c r="Q546" s="22">
        <v>0</v>
      </c>
      <c r="R546" s="22">
        <v>0</v>
      </c>
      <c r="S546" s="22">
        <v>0</v>
      </c>
      <c r="T546" s="22">
        <v>0</v>
      </c>
      <c r="U546" s="22">
        <v>0</v>
      </c>
      <c r="V546" s="22">
        <v>0</v>
      </c>
      <c r="W546" s="22">
        <v>0</v>
      </c>
      <c r="X546" s="22">
        <v>0</v>
      </c>
      <c r="Y546" s="22">
        <v>0</v>
      </c>
      <c r="Z546" s="22">
        <v>0</v>
      </c>
      <c r="AA546" s="22">
        <v>0</v>
      </c>
      <c r="AB546" s="22">
        <v>0</v>
      </c>
      <c r="AC546" s="22">
        <v>0</v>
      </c>
      <c r="AD546" s="22">
        <v>0</v>
      </c>
      <c r="AE546" s="22">
        <v>0</v>
      </c>
      <c r="AF546" s="22">
        <v>0</v>
      </c>
      <c r="AG546" s="22">
        <v>0</v>
      </c>
      <c r="AH546" s="22">
        <v>0</v>
      </c>
      <c r="AI546" s="22">
        <v>0</v>
      </c>
      <c r="AJ546" s="22">
        <v>0</v>
      </c>
      <c r="AK546" s="22">
        <v>0</v>
      </c>
      <c r="AL546" s="22">
        <v>0</v>
      </c>
      <c r="AM546" s="22">
        <v>0</v>
      </c>
      <c r="AN546" s="22">
        <v>0</v>
      </c>
      <c r="AO546" s="22">
        <v>0</v>
      </c>
      <c r="AP546" s="22">
        <v>0</v>
      </c>
      <c r="AQ546" s="22">
        <v>0</v>
      </c>
      <c r="AR546" s="22">
        <v>0</v>
      </c>
      <c r="AS546" s="22">
        <v>0</v>
      </c>
      <c r="AT546" s="22">
        <v>0</v>
      </c>
      <c r="AU546" s="22">
        <v>0</v>
      </c>
      <c r="AV546" s="22">
        <v>0</v>
      </c>
      <c r="AW546" s="22">
        <v>0</v>
      </c>
      <c r="AX546" s="22">
        <v>0</v>
      </c>
      <c r="AY546" s="22">
        <v>0</v>
      </c>
      <c r="AZ546" s="22">
        <v>0</v>
      </c>
      <c r="BA546" s="22">
        <v>0</v>
      </c>
      <c r="BB546" s="22">
        <v>0</v>
      </c>
      <c r="BC546" s="22">
        <v>0</v>
      </c>
      <c r="BD546" s="22">
        <v>0</v>
      </c>
      <c r="BE546" s="22">
        <v>0</v>
      </c>
      <c r="BF546" s="22">
        <v>0</v>
      </c>
      <c r="BG546" s="22">
        <v>0</v>
      </c>
      <c r="BH546" s="22">
        <v>0</v>
      </c>
      <c r="BI546" s="22">
        <v>0</v>
      </c>
      <c r="BJ546" s="22">
        <v>0</v>
      </c>
      <c r="BK546" s="22">
        <v>0</v>
      </c>
      <c r="BL546" s="22">
        <v>0</v>
      </c>
      <c r="BM546" s="22">
        <v>0</v>
      </c>
      <c r="BN546" s="22">
        <v>0</v>
      </c>
      <c r="BO546" s="22">
        <v>0</v>
      </c>
      <c r="BP546" s="22">
        <v>0</v>
      </c>
      <c r="BQ546" s="22">
        <v>0</v>
      </c>
      <c r="BR546" s="22">
        <v>0</v>
      </c>
      <c r="BS546" s="22">
        <v>0</v>
      </c>
      <c r="BT546" s="22">
        <v>0</v>
      </c>
      <c r="BU546" s="22">
        <v>0</v>
      </c>
      <c r="BV546" s="22">
        <v>0</v>
      </c>
      <c r="BW546" s="22">
        <v>0</v>
      </c>
      <c r="BX546" s="22">
        <v>0</v>
      </c>
      <c r="BY546" s="22">
        <v>0</v>
      </c>
      <c r="BZ546" s="22">
        <v>0</v>
      </c>
      <c r="CA546" s="22">
        <v>0</v>
      </c>
      <c r="CB546" s="22">
        <v>0</v>
      </c>
      <c r="CC546" s="22">
        <v>0</v>
      </c>
      <c r="CD546" s="22">
        <v>0</v>
      </c>
      <c r="CE546" s="22">
        <v>0</v>
      </c>
      <c r="CF546" s="22">
        <v>0</v>
      </c>
      <c r="CG546" s="22">
        <v>0</v>
      </c>
      <c r="CH546" s="22">
        <v>0</v>
      </c>
      <c r="CI546" s="22">
        <v>0</v>
      </c>
      <c r="CJ546" s="22"/>
      <c r="CK546" s="22"/>
      <c r="CL546" s="22"/>
      <c r="CM546" s="22">
        <v>-406.97</v>
      </c>
      <c r="CN546" s="22"/>
      <c r="CO546" s="22"/>
      <c r="CP546" s="22"/>
      <c r="CQ546" s="22">
        <v>0</v>
      </c>
      <c r="CR546" s="22"/>
      <c r="CS546" s="22"/>
      <c r="CT546" s="22"/>
      <c r="CU546" s="22">
        <v>-0.02</v>
      </c>
      <c r="CV546" s="22">
        <v>0</v>
      </c>
      <c r="CW546" s="22">
        <v>0</v>
      </c>
      <c r="CX546" s="22">
        <v>0</v>
      </c>
      <c r="CY546" s="22">
        <v>0</v>
      </c>
      <c r="CZ546" s="22">
        <v>0</v>
      </c>
      <c r="DA546" s="22">
        <v>0</v>
      </c>
      <c r="DB546" s="22">
        <v>0</v>
      </c>
      <c r="DC546" s="22">
        <v>0</v>
      </c>
      <c r="DD546" s="22">
        <v>0</v>
      </c>
      <c r="DE546" s="22">
        <v>0</v>
      </c>
      <c r="DF546" s="22">
        <v>0</v>
      </c>
      <c r="DG546" s="22">
        <v>0</v>
      </c>
      <c r="DH546" s="22">
        <v>0</v>
      </c>
      <c r="DI546" s="22">
        <v>0</v>
      </c>
      <c r="DJ546" s="22">
        <v>0</v>
      </c>
      <c r="DK546" s="22">
        <v>0</v>
      </c>
      <c r="DL546" s="22">
        <v>0</v>
      </c>
      <c r="DM546" s="22">
        <v>0</v>
      </c>
      <c r="DN546" s="22">
        <v>0</v>
      </c>
      <c r="DO546" s="22">
        <v>0</v>
      </c>
      <c r="DP546" s="22">
        <v>0</v>
      </c>
      <c r="DQ546" s="22">
        <v>0</v>
      </c>
      <c r="DR546" s="22">
        <v>0</v>
      </c>
      <c r="DS546" s="22">
        <v>0</v>
      </c>
      <c r="DT546" s="22">
        <v>0</v>
      </c>
      <c r="DU546" s="22">
        <v>0</v>
      </c>
      <c r="DV546" s="22">
        <v>0</v>
      </c>
      <c r="DW546" s="22">
        <v>0</v>
      </c>
      <c r="DX546" s="22">
        <v>0</v>
      </c>
      <c r="DY546" s="22">
        <v>0</v>
      </c>
      <c r="DZ546" s="22">
        <v>0</v>
      </c>
      <c r="EA546" s="22">
        <v>0</v>
      </c>
      <c r="EB546" s="22">
        <v>0</v>
      </c>
      <c r="EC546" s="22">
        <v>0</v>
      </c>
      <c r="ED546" s="22">
        <v>0</v>
      </c>
      <c r="EE546" s="22">
        <v>0</v>
      </c>
      <c r="EF546" s="22">
        <v>0</v>
      </c>
      <c r="EG546" s="22">
        <v>0</v>
      </c>
      <c r="EH546" s="22">
        <v>0</v>
      </c>
      <c r="EI546" s="22">
        <v>0</v>
      </c>
    </row>
    <row r="547" spans="1:139" x14ac:dyDescent="0.2">
      <c r="B547" s="90" t="s">
        <v>170</v>
      </c>
      <c r="D547" s="22">
        <v>0</v>
      </c>
      <c r="E547" s="22">
        <v>0</v>
      </c>
      <c r="F547" s="22">
        <v>0</v>
      </c>
      <c r="G547" s="22">
        <v>0</v>
      </c>
      <c r="H547" s="22">
        <v>0</v>
      </c>
      <c r="I547" s="22">
        <v>0</v>
      </c>
      <c r="J547" s="22">
        <v>0</v>
      </c>
      <c r="K547" s="22">
        <v>0</v>
      </c>
      <c r="L547" s="22">
        <v>0</v>
      </c>
      <c r="M547" s="22">
        <v>0</v>
      </c>
      <c r="N547" s="22">
        <v>0</v>
      </c>
      <c r="O547" s="22">
        <v>0</v>
      </c>
      <c r="P547" s="22">
        <v>0</v>
      </c>
      <c r="Q547" s="22">
        <v>0</v>
      </c>
      <c r="R547" s="22">
        <v>0</v>
      </c>
      <c r="S547" s="22">
        <v>0</v>
      </c>
      <c r="T547" s="22">
        <v>0</v>
      </c>
      <c r="U547" s="22">
        <v>0</v>
      </c>
      <c r="V547" s="22">
        <v>0</v>
      </c>
      <c r="W547" s="22">
        <v>0</v>
      </c>
      <c r="X547" s="22">
        <v>0</v>
      </c>
      <c r="Y547" s="22">
        <v>0</v>
      </c>
      <c r="Z547" s="22">
        <v>0</v>
      </c>
      <c r="AA547" s="22">
        <v>0</v>
      </c>
      <c r="AB547" s="22">
        <v>0</v>
      </c>
      <c r="AC547" s="22">
        <v>0</v>
      </c>
      <c r="AD547" s="22">
        <v>0</v>
      </c>
      <c r="AE547" s="22">
        <v>0</v>
      </c>
      <c r="AF547" s="22">
        <v>0</v>
      </c>
      <c r="AG547" s="22">
        <v>0</v>
      </c>
      <c r="AH547" s="22">
        <v>0</v>
      </c>
      <c r="AI547" s="22">
        <v>0</v>
      </c>
      <c r="AJ547" s="22">
        <v>0</v>
      </c>
      <c r="AK547" s="22">
        <v>0</v>
      </c>
      <c r="AL547" s="22">
        <v>0</v>
      </c>
      <c r="AM547" s="22">
        <v>0</v>
      </c>
      <c r="AN547" s="22">
        <v>0</v>
      </c>
      <c r="AO547" s="22">
        <v>0</v>
      </c>
      <c r="AP547" s="22">
        <v>0</v>
      </c>
      <c r="AQ547" s="22">
        <v>0</v>
      </c>
      <c r="AR547" s="22">
        <v>0</v>
      </c>
      <c r="AS547" s="22">
        <v>0</v>
      </c>
      <c r="AT547" s="22">
        <v>0</v>
      </c>
      <c r="AU547" s="22">
        <v>0</v>
      </c>
      <c r="AV547" s="22">
        <v>0</v>
      </c>
      <c r="AW547" s="22">
        <v>0</v>
      </c>
      <c r="AX547" s="22">
        <v>0</v>
      </c>
      <c r="AY547" s="22">
        <v>0</v>
      </c>
      <c r="AZ547" s="22">
        <v>0</v>
      </c>
      <c r="BA547" s="22">
        <v>0</v>
      </c>
      <c r="BB547" s="22">
        <v>0</v>
      </c>
      <c r="BC547" s="22">
        <v>0</v>
      </c>
      <c r="BD547" s="22">
        <v>0</v>
      </c>
      <c r="BE547" s="22">
        <v>0</v>
      </c>
      <c r="BF547" s="22">
        <v>0</v>
      </c>
      <c r="BG547" s="22">
        <v>0</v>
      </c>
      <c r="BH547" s="22">
        <v>0</v>
      </c>
      <c r="BI547" s="22">
        <v>0</v>
      </c>
      <c r="BJ547" s="22">
        <v>0</v>
      </c>
      <c r="BK547" s="22">
        <v>-63.040750500000001</v>
      </c>
      <c r="BL547" s="22">
        <v>-489.11</v>
      </c>
      <c r="BM547" s="22">
        <v>-1804.6</v>
      </c>
      <c r="BN547" s="22">
        <v>-3142.57</v>
      </c>
      <c r="BO547" s="22">
        <v>-5421.53</v>
      </c>
      <c r="BP547" s="22">
        <v>-8407.65</v>
      </c>
      <c r="BQ547" s="22">
        <v>-9551.56</v>
      </c>
      <c r="BR547" s="22">
        <v>-11180.99</v>
      </c>
      <c r="BS547" s="22">
        <v>-13579.71</v>
      </c>
      <c r="BT547" s="22">
        <v>-13671.72</v>
      </c>
      <c r="BU547" s="22">
        <v>-13970.2</v>
      </c>
      <c r="BV547" s="22">
        <v>-14988.11</v>
      </c>
      <c r="BW547" s="22">
        <v>-15183.5</v>
      </c>
      <c r="BX547" s="22">
        <v>-16332.46</v>
      </c>
      <c r="BY547" s="22">
        <v>-18687.29</v>
      </c>
      <c r="BZ547" s="22">
        <v>-19315.47</v>
      </c>
      <c r="CA547" s="22">
        <v>-19450.64</v>
      </c>
      <c r="CB547" s="22">
        <v>-18152.13</v>
      </c>
      <c r="CC547" s="22">
        <v>-15938.11</v>
      </c>
      <c r="CD547" s="22">
        <v>-15358.68</v>
      </c>
      <c r="CE547" s="22">
        <v>-16066.45</v>
      </c>
      <c r="CF547" s="22">
        <v>-17026.98</v>
      </c>
      <c r="CG547" s="22">
        <v>-14771.75</v>
      </c>
      <c r="CH547" s="22">
        <v>-11237.19</v>
      </c>
      <c r="CI547" s="22">
        <v>-12108.34</v>
      </c>
      <c r="CJ547" s="22">
        <v>-10778.27</v>
      </c>
      <c r="CK547" s="22">
        <v>-8067.4</v>
      </c>
      <c r="CL547" s="22">
        <v>-5564.19</v>
      </c>
      <c r="CM547" s="22">
        <v>71.19</v>
      </c>
      <c r="CN547" s="22">
        <v>6449.79</v>
      </c>
      <c r="CO547" s="22">
        <v>11479.62</v>
      </c>
      <c r="CP547" s="22">
        <v>10447.469999999999</v>
      </c>
      <c r="CQ547" s="22">
        <v>12340.58</v>
      </c>
      <c r="CR547" s="22">
        <v>14287.92</v>
      </c>
      <c r="CS547" s="22">
        <v>14923.490000000002</v>
      </c>
      <c r="CT547" s="22">
        <v>16410.12</v>
      </c>
      <c r="CU547" s="22">
        <v>18075.259999999998</v>
      </c>
      <c r="CV547" s="22">
        <v>19838.63</v>
      </c>
      <c r="CW547" s="22">
        <v>21016.22</v>
      </c>
      <c r="CX547" s="22">
        <v>21503.24</v>
      </c>
      <c r="CY547" s="22">
        <v>22360.36</v>
      </c>
      <c r="CZ547" s="22">
        <v>23620.400000000001</v>
      </c>
      <c r="DA547" s="22">
        <v>22708.400000000001</v>
      </c>
      <c r="DB547" s="22">
        <v>21687.439999999999</v>
      </c>
      <c r="DC547" s="22">
        <v>23058.1</v>
      </c>
      <c r="DD547" s="22">
        <v>24138.1</v>
      </c>
      <c r="DE547" s="22">
        <v>22946.82</v>
      </c>
      <c r="DF547" s="22">
        <v>21793.98</v>
      </c>
      <c r="DG547" s="22">
        <v>23481.62</v>
      </c>
      <c r="DH547" s="22">
        <v>22791.51</v>
      </c>
      <c r="DI547" s="22">
        <v>20913.669999999998</v>
      </c>
      <c r="DJ547" s="22">
        <v>21312.93</v>
      </c>
      <c r="DK547" s="22">
        <v>19410.669999999998</v>
      </c>
      <c r="DL547" s="22">
        <v>15410.68</v>
      </c>
      <c r="DM547" s="22">
        <v>11580.12</v>
      </c>
      <c r="DN547" s="22">
        <v>10427.700000000001</v>
      </c>
      <c r="DO547" s="22">
        <v>9849.76</v>
      </c>
      <c r="DP547" s="22">
        <v>9439.7199999999993</v>
      </c>
      <c r="DQ547" s="22">
        <v>10197.89</v>
      </c>
      <c r="DR547" s="22">
        <v>5649.64</v>
      </c>
      <c r="DS547" s="22">
        <v>4857.96</v>
      </c>
      <c r="DT547" s="315">
        <f>'FPC Sch 7A,11,25,29,35,43'!C22+'FPC Sch 7A,11,25,29,35,43'!D22</f>
        <v>5442.19</v>
      </c>
      <c r="DU547" s="315">
        <f>'FPC Sch 7A,11,25,29,35,43'!E22</f>
        <v>835.87</v>
      </c>
      <c r="DV547" s="315">
        <f>'FPC Sch 7A,11,25,29,35,43'!F22</f>
        <v>-3859.56</v>
      </c>
      <c r="DW547" s="315">
        <f>'FPC Sch 7A,11,25,29,35,43'!G22</f>
        <v>-10033.76</v>
      </c>
      <c r="DX547" s="315">
        <f>'FPC Sch 7A,11,25,29,35,43'!H22</f>
        <v>-11317.82</v>
      </c>
      <c r="DY547" s="315">
        <f>'FPC Sch 7A,11,25,29,35,43'!I22</f>
        <v>-11241.5</v>
      </c>
      <c r="DZ547" s="315">
        <f>'FPC Sch 7A,11,25,29,35,43'!J22</f>
        <v>-13026.32</v>
      </c>
      <c r="EA547" s="315">
        <f>'FPC Sch 7A,11,25,29,35,43'!K22</f>
        <v>-13963.22</v>
      </c>
      <c r="EB547" s="315">
        <f>'FPC Sch 7A,11,25,29,35,43'!L22</f>
        <v>-14470.05</v>
      </c>
      <c r="EC547" s="315">
        <f>'FPC Sch 7A,11,25,29,35,43'!M22</f>
        <v>-14735.66</v>
      </c>
      <c r="ED547" s="315">
        <f>'FPC Sch 7A,11,25,29,35,43'!N22</f>
        <v>-16728.240000000002</v>
      </c>
      <c r="EE547" s="315">
        <f>'FPC Sch 7A,11,25,29,35,43'!O22</f>
        <v>-16513.349999999999</v>
      </c>
      <c r="EF547" s="315">
        <f>'FPC Sch 7A,11,25,29,35,43'!P22</f>
        <v>-17174.84</v>
      </c>
      <c r="EG547" s="315">
        <f>'FPC Sch 7A,11,25,29,35,43'!Q22</f>
        <v>-17746.099999999999</v>
      </c>
    </row>
    <row r="548" spans="1:139" x14ac:dyDescent="0.2">
      <c r="B548" s="90" t="s">
        <v>152</v>
      </c>
      <c r="D548" s="18">
        <f t="shared" ref="D548:AI548" si="3179">SUM(D544:D547)</f>
        <v>0</v>
      </c>
      <c r="E548" s="18">
        <f t="shared" si="3179"/>
        <v>0</v>
      </c>
      <c r="F548" s="18">
        <f t="shared" si="3179"/>
        <v>0</v>
      </c>
      <c r="G548" s="18">
        <f t="shared" si="3179"/>
        <v>0</v>
      </c>
      <c r="H548" s="18">
        <f t="shared" si="3179"/>
        <v>0</v>
      </c>
      <c r="I548" s="18">
        <f t="shared" si="3179"/>
        <v>0</v>
      </c>
      <c r="J548" s="18">
        <f t="shared" si="3179"/>
        <v>0</v>
      </c>
      <c r="K548" s="18">
        <f t="shared" si="3179"/>
        <v>0</v>
      </c>
      <c r="L548" s="18">
        <f t="shared" si="3179"/>
        <v>0</v>
      </c>
      <c r="M548" s="18">
        <f t="shared" si="3179"/>
        <v>0</v>
      </c>
      <c r="N548" s="18">
        <f t="shared" si="3179"/>
        <v>0</v>
      </c>
      <c r="O548" s="18">
        <f t="shared" si="3179"/>
        <v>0</v>
      </c>
      <c r="P548" s="18">
        <f t="shared" si="3179"/>
        <v>0</v>
      </c>
      <c r="Q548" s="18">
        <f t="shared" si="3179"/>
        <v>0</v>
      </c>
      <c r="R548" s="18">
        <f t="shared" si="3179"/>
        <v>0</v>
      </c>
      <c r="S548" s="18">
        <f t="shared" si="3179"/>
        <v>0</v>
      </c>
      <c r="T548" s="18">
        <f t="shared" si="3179"/>
        <v>0</v>
      </c>
      <c r="U548" s="18">
        <f t="shared" si="3179"/>
        <v>0</v>
      </c>
      <c r="V548" s="18">
        <f t="shared" si="3179"/>
        <v>0</v>
      </c>
      <c r="W548" s="18">
        <f t="shared" si="3179"/>
        <v>0</v>
      </c>
      <c r="X548" s="18">
        <f t="shared" si="3179"/>
        <v>0</v>
      </c>
      <c r="Y548" s="18">
        <f t="shared" si="3179"/>
        <v>0</v>
      </c>
      <c r="Z548" s="18">
        <f t="shared" si="3179"/>
        <v>0</v>
      </c>
      <c r="AA548" s="18">
        <f t="shared" si="3179"/>
        <v>0</v>
      </c>
      <c r="AB548" s="18">
        <f t="shared" si="3179"/>
        <v>0</v>
      </c>
      <c r="AC548" s="18">
        <f t="shared" si="3179"/>
        <v>0</v>
      </c>
      <c r="AD548" s="18">
        <f t="shared" si="3179"/>
        <v>0</v>
      </c>
      <c r="AE548" s="18">
        <f t="shared" si="3179"/>
        <v>0</v>
      </c>
      <c r="AF548" s="18">
        <f t="shared" si="3179"/>
        <v>0</v>
      </c>
      <c r="AG548" s="18">
        <f t="shared" si="3179"/>
        <v>0</v>
      </c>
      <c r="AH548" s="18">
        <f t="shared" si="3179"/>
        <v>0</v>
      </c>
      <c r="AI548" s="18">
        <f t="shared" si="3179"/>
        <v>0</v>
      </c>
      <c r="AJ548" s="18">
        <f t="shared" ref="AJ548:BO548" si="3180">SUM(AJ544:AJ547)</f>
        <v>0</v>
      </c>
      <c r="AK548" s="18">
        <f t="shared" si="3180"/>
        <v>0</v>
      </c>
      <c r="AL548" s="18">
        <f t="shared" si="3180"/>
        <v>0</v>
      </c>
      <c r="AM548" s="18">
        <f t="shared" si="3180"/>
        <v>0</v>
      </c>
      <c r="AN548" s="18">
        <f t="shared" si="3180"/>
        <v>0</v>
      </c>
      <c r="AO548" s="18">
        <f t="shared" si="3180"/>
        <v>0</v>
      </c>
      <c r="AP548" s="18">
        <f t="shared" si="3180"/>
        <v>0</v>
      </c>
      <c r="AQ548" s="18">
        <f t="shared" si="3180"/>
        <v>0</v>
      </c>
      <c r="AR548" s="18">
        <f t="shared" si="3180"/>
        <v>0</v>
      </c>
      <c r="AS548" s="18">
        <f t="shared" si="3180"/>
        <v>0</v>
      </c>
      <c r="AT548" s="18">
        <f t="shared" si="3180"/>
        <v>0</v>
      </c>
      <c r="AU548" s="18">
        <f t="shared" si="3180"/>
        <v>0</v>
      </c>
      <c r="AV548" s="18">
        <f t="shared" si="3180"/>
        <v>0</v>
      </c>
      <c r="AW548" s="18">
        <f t="shared" si="3180"/>
        <v>0</v>
      </c>
      <c r="AX548" s="18">
        <f t="shared" si="3180"/>
        <v>0</v>
      </c>
      <c r="AY548" s="18">
        <f t="shared" si="3180"/>
        <v>0</v>
      </c>
      <c r="AZ548" s="18">
        <f t="shared" si="3180"/>
        <v>0</v>
      </c>
      <c r="BA548" s="18">
        <f t="shared" si="3180"/>
        <v>0</v>
      </c>
      <c r="BB548" s="18">
        <f t="shared" si="3180"/>
        <v>0</v>
      </c>
      <c r="BC548" s="18">
        <f t="shared" si="3180"/>
        <v>0</v>
      </c>
      <c r="BD548" s="18">
        <f t="shared" si="3180"/>
        <v>0</v>
      </c>
      <c r="BE548" s="18">
        <f t="shared" si="3180"/>
        <v>0</v>
      </c>
      <c r="BF548" s="18">
        <f t="shared" si="3180"/>
        <v>0</v>
      </c>
      <c r="BG548" s="18">
        <f t="shared" si="3180"/>
        <v>0</v>
      </c>
      <c r="BH548" s="18">
        <f t="shared" si="3180"/>
        <v>0</v>
      </c>
      <c r="BI548" s="18">
        <f t="shared" si="3180"/>
        <v>0</v>
      </c>
      <c r="BJ548" s="18">
        <f t="shared" si="3180"/>
        <v>0</v>
      </c>
      <c r="BK548" s="18">
        <f t="shared" si="3180"/>
        <v>-63.040750500000001</v>
      </c>
      <c r="BL548" s="18">
        <f t="shared" si="3180"/>
        <v>-489.11</v>
      </c>
      <c r="BM548" s="18">
        <f t="shared" si="3180"/>
        <v>-1804.6</v>
      </c>
      <c r="BN548" s="18">
        <f t="shared" si="3180"/>
        <v>-3142.57</v>
      </c>
      <c r="BO548" s="18">
        <f t="shared" si="3180"/>
        <v>-5421.53</v>
      </c>
      <c r="BP548" s="18">
        <f t="shared" ref="BP548:DS548" si="3181">SUM(BP544:BP547)</f>
        <v>-8344.6092494999994</v>
      </c>
      <c r="BQ548" s="18">
        <f t="shared" si="3181"/>
        <v>-9551.56</v>
      </c>
      <c r="BR548" s="18">
        <f t="shared" si="3181"/>
        <v>-11180.99</v>
      </c>
      <c r="BS548" s="18">
        <f t="shared" si="3181"/>
        <v>-13579.71</v>
      </c>
      <c r="BT548" s="18">
        <f t="shared" si="3181"/>
        <v>-13671.72</v>
      </c>
      <c r="BU548" s="18">
        <f t="shared" si="3181"/>
        <v>-13970.2</v>
      </c>
      <c r="BV548" s="18">
        <f t="shared" si="3181"/>
        <v>-14988.11</v>
      </c>
      <c r="BW548" s="18">
        <f t="shared" si="3181"/>
        <v>-15183.5</v>
      </c>
      <c r="BX548" s="18">
        <f t="shared" si="3181"/>
        <v>-16332.46</v>
      </c>
      <c r="BY548" s="18">
        <f t="shared" si="3181"/>
        <v>-18687.29</v>
      </c>
      <c r="BZ548" s="18">
        <f t="shared" si="3181"/>
        <v>-19315.47</v>
      </c>
      <c r="CA548" s="18">
        <f t="shared" si="3181"/>
        <v>-19450.64</v>
      </c>
      <c r="CB548" s="18">
        <f t="shared" si="3181"/>
        <v>93239.119999999981</v>
      </c>
      <c r="CC548" s="18">
        <f t="shared" si="3181"/>
        <v>-15938.11</v>
      </c>
      <c r="CD548" s="18">
        <f t="shared" si="3181"/>
        <v>-15358.68</v>
      </c>
      <c r="CE548" s="18">
        <f t="shared" si="3181"/>
        <v>-16066.45</v>
      </c>
      <c r="CF548" s="18">
        <f t="shared" si="3181"/>
        <v>-17026.98</v>
      </c>
      <c r="CG548" s="18">
        <f t="shared" si="3181"/>
        <v>-14771.75</v>
      </c>
      <c r="CH548" s="18">
        <f t="shared" si="3181"/>
        <v>-11237.19</v>
      </c>
      <c r="CI548" s="18">
        <f t="shared" si="3181"/>
        <v>-12108.34</v>
      </c>
      <c r="CJ548" s="18">
        <f t="shared" ref="CJ548:CU548" si="3182">SUM(CJ544:CJ547)</f>
        <v>-10778.27</v>
      </c>
      <c r="CK548" s="18">
        <f t="shared" si="3182"/>
        <v>-8067.4</v>
      </c>
      <c r="CL548" s="18">
        <f t="shared" si="3182"/>
        <v>-5564.19</v>
      </c>
      <c r="CM548" s="18">
        <f t="shared" si="3182"/>
        <v>-335.78000000000003</v>
      </c>
      <c r="CN548" s="18">
        <f t="shared" si="3182"/>
        <v>200895.28000000003</v>
      </c>
      <c r="CO548" s="18">
        <f t="shared" si="3182"/>
        <v>11479.62</v>
      </c>
      <c r="CP548" s="18">
        <f t="shared" si="3182"/>
        <v>10447.469999999999</v>
      </c>
      <c r="CQ548" s="18">
        <f t="shared" si="3182"/>
        <v>12340.58</v>
      </c>
      <c r="CR548" s="18">
        <f t="shared" si="3182"/>
        <v>14287.92</v>
      </c>
      <c r="CS548" s="18">
        <f t="shared" si="3182"/>
        <v>14923.490000000002</v>
      </c>
      <c r="CT548" s="18">
        <f t="shared" si="3182"/>
        <v>16410.12</v>
      </c>
      <c r="CU548" s="18">
        <f t="shared" si="3182"/>
        <v>18075.239999999998</v>
      </c>
      <c r="CV548" s="18">
        <f t="shared" ref="CV548:DH548" si="3183">SUM(CV544:CV547)</f>
        <v>19838.63</v>
      </c>
      <c r="CW548" s="18">
        <f t="shared" si="3183"/>
        <v>21016.22</v>
      </c>
      <c r="CX548" s="18">
        <f t="shared" si="3183"/>
        <v>21503.24</v>
      </c>
      <c r="CY548" s="18">
        <f t="shared" si="3183"/>
        <v>22360.36</v>
      </c>
      <c r="CZ548" s="18">
        <f t="shared" si="3183"/>
        <v>-56048.190000000024</v>
      </c>
      <c r="DA548" s="18">
        <f t="shared" si="3183"/>
        <v>22708.400000000001</v>
      </c>
      <c r="DB548" s="18">
        <f t="shared" si="3183"/>
        <v>21687.439999999999</v>
      </c>
      <c r="DC548" s="18">
        <f t="shared" si="3183"/>
        <v>23058.1</v>
      </c>
      <c r="DD548" s="18">
        <f t="shared" si="3183"/>
        <v>24138.1</v>
      </c>
      <c r="DE548" s="18">
        <f t="shared" si="3183"/>
        <v>22946.82</v>
      </c>
      <c r="DF548" s="18">
        <f t="shared" si="3183"/>
        <v>21793.98</v>
      </c>
      <c r="DG548" s="18">
        <f t="shared" si="3183"/>
        <v>23481.62</v>
      </c>
      <c r="DH548" s="18">
        <f t="shared" si="3183"/>
        <v>22791.51</v>
      </c>
      <c r="DI548" s="18">
        <f t="shared" si="3181"/>
        <v>20913.669999999998</v>
      </c>
      <c r="DJ548" s="18">
        <f t="shared" si="3181"/>
        <v>21312.93</v>
      </c>
      <c r="DK548" s="18">
        <f t="shared" si="3181"/>
        <v>19410.669999999998</v>
      </c>
      <c r="DL548" s="18">
        <f t="shared" si="3181"/>
        <v>-252742.63000000006</v>
      </c>
      <c r="DM548" s="18">
        <f t="shared" si="3181"/>
        <v>11580.12</v>
      </c>
      <c r="DN548" s="18">
        <f t="shared" si="3181"/>
        <v>10427.700000000001</v>
      </c>
      <c r="DO548" s="18">
        <f t="shared" si="3181"/>
        <v>9849.76</v>
      </c>
      <c r="DP548" s="18">
        <f t="shared" si="3181"/>
        <v>9439.7199999999993</v>
      </c>
      <c r="DQ548" s="18">
        <f t="shared" si="3181"/>
        <v>10197.89</v>
      </c>
      <c r="DR548" s="18">
        <f t="shared" si="3181"/>
        <v>5649.64</v>
      </c>
      <c r="DS548" s="18">
        <f t="shared" si="3181"/>
        <v>4857.96</v>
      </c>
      <c r="DT548" s="18">
        <f t="shared" ref="DT548:DW548" si="3184">SUM(DT544:DT547)</f>
        <v>5442.19</v>
      </c>
      <c r="DU548" s="18">
        <f t="shared" si="3184"/>
        <v>835.87</v>
      </c>
      <c r="DV548" s="18">
        <f t="shared" si="3184"/>
        <v>-3859.56</v>
      </c>
      <c r="DW548" s="18">
        <f t="shared" si="3184"/>
        <v>-10033.76</v>
      </c>
      <c r="DX548" s="18">
        <f t="shared" ref="DX548:EG548" si="3185">SUM(DX544:DX547)</f>
        <v>-173160.07</v>
      </c>
      <c r="DY548" s="18">
        <f t="shared" si="3185"/>
        <v>-11241.5</v>
      </c>
      <c r="DZ548" s="18">
        <f t="shared" si="3185"/>
        <v>-13026.32</v>
      </c>
      <c r="EA548" s="18">
        <f t="shared" si="3185"/>
        <v>-13963.22</v>
      </c>
      <c r="EB548" s="18">
        <f t="shared" si="3185"/>
        <v>-14470.05</v>
      </c>
      <c r="EC548" s="18">
        <f t="shared" si="3185"/>
        <v>-14735.66</v>
      </c>
      <c r="ED548" s="18">
        <f t="shared" si="3185"/>
        <v>-16728.240000000002</v>
      </c>
      <c r="EE548" s="18">
        <f t="shared" si="3185"/>
        <v>-16513.349999999999</v>
      </c>
      <c r="EF548" s="18">
        <f t="shared" si="3185"/>
        <v>-17174.84</v>
      </c>
      <c r="EG548" s="18">
        <f t="shared" si="3185"/>
        <v>-17746.099999999999</v>
      </c>
      <c r="EH548" s="18">
        <f t="shared" ref="EH548:EI548" si="3186">SUM(EH544:EH547)</f>
        <v>0</v>
      </c>
      <c r="EI548" s="18">
        <f t="shared" si="3186"/>
        <v>0</v>
      </c>
    </row>
    <row r="549" spans="1:139" x14ac:dyDescent="0.2">
      <c r="B549" s="90" t="s">
        <v>153</v>
      </c>
      <c r="D549" s="94">
        <f t="shared" ref="D549:AI549" si="3187">D543+D548</f>
        <v>0</v>
      </c>
      <c r="E549" s="94">
        <f t="shared" si="3187"/>
        <v>0</v>
      </c>
      <c r="F549" s="94">
        <f t="shared" si="3187"/>
        <v>0</v>
      </c>
      <c r="G549" s="94">
        <f t="shared" si="3187"/>
        <v>0</v>
      </c>
      <c r="H549" s="94">
        <f t="shared" si="3187"/>
        <v>0</v>
      </c>
      <c r="I549" s="94">
        <f t="shared" si="3187"/>
        <v>0</v>
      </c>
      <c r="J549" s="94">
        <f t="shared" si="3187"/>
        <v>0</v>
      </c>
      <c r="K549" s="94">
        <f t="shared" si="3187"/>
        <v>0</v>
      </c>
      <c r="L549" s="94">
        <f t="shared" si="3187"/>
        <v>0</v>
      </c>
      <c r="M549" s="94">
        <f t="shared" si="3187"/>
        <v>0</v>
      </c>
      <c r="N549" s="94">
        <f t="shared" si="3187"/>
        <v>0</v>
      </c>
      <c r="O549" s="94">
        <f t="shared" si="3187"/>
        <v>0</v>
      </c>
      <c r="P549" s="94">
        <f t="shared" si="3187"/>
        <v>0</v>
      </c>
      <c r="Q549" s="94">
        <f t="shared" si="3187"/>
        <v>0</v>
      </c>
      <c r="R549" s="94">
        <f t="shared" si="3187"/>
        <v>0</v>
      </c>
      <c r="S549" s="94">
        <f t="shared" si="3187"/>
        <v>0</v>
      </c>
      <c r="T549" s="94">
        <f t="shared" si="3187"/>
        <v>0</v>
      </c>
      <c r="U549" s="94">
        <f t="shared" si="3187"/>
        <v>0</v>
      </c>
      <c r="V549" s="94">
        <f t="shared" si="3187"/>
        <v>0</v>
      </c>
      <c r="W549" s="94">
        <f t="shared" si="3187"/>
        <v>0</v>
      </c>
      <c r="X549" s="94">
        <f t="shared" si="3187"/>
        <v>0</v>
      </c>
      <c r="Y549" s="94">
        <f t="shared" si="3187"/>
        <v>0</v>
      </c>
      <c r="Z549" s="94">
        <f t="shared" si="3187"/>
        <v>0</v>
      </c>
      <c r="AA549" s="94">
        <f t="shared" si="3187"/>
        <v>0</v>
      </c>
      <c r="AB549" s="94">
        <f t="shared" si="3187"/>
        <v>0</v>
      </c>
      <c r="AC549" s="94">
        <f t="shared" si="3187"/>
        <v>0</v>
      </c>
      <c r="AD549" s="94">
        <f t="shared" si="3187"/>
        <v>0</v>
      </c>
      <c r="AE549" s="94">
        <f t="shared" si="3187"/>
        <v>0</v>
      </c>
      <c r="AF549" s="94">
        <f t="shared" si="3187"/>
        <v>0</v>
      </c>
      <c r="AG549" s="94">
        <f t="shared" si="3187"/>
        <v>0</v>
      </c>
      <c r="AH549" s="94">
        <f t="shared" si="3187"/>
        <v>0</v>
      </c>
      <c r="AI549" s="94">
        <f t="shared" si="3187"/>
        <v>0</v>
      </c>
      <c r="AJ549" s="94">
        <f t="shared" ref="AJ549:BO549" si="3188">AJ543+AJ548</f>
        <v>0</v>
      </c>
      <c r="AK549" s="94">
        <f t="shared" si="3188"/>
        <v>0</v>
      </c>
      <c r="AL549" s="94">
        <f t="shared" si="3188"/>
        <v>0</v>
      </c>
      <c r="AM549" s="94">
        <f t="shared" si="3188"/>
        <v>0</v>
      </c>
      <c r="AN549" s="94">
        <f t="shared" si="3188"/>
        <v>0</v>
      </c>
      <c r="AO549" s="94">
        <f t="shared" si="3188"/>
        <v>0</v>
      </c>
      <c r="AP549" s="94">
        <f t="shared" si="3188"/>
        <v>0</v>
      </c>
      <c r="AQ549" s="94">
        <f t="shared" si="3188"/>
        <v>0</v>
      </c>
      <c r="AR549" s="94">
        <f t="shared" si="3188"/>
        <v>0</v>
      </c>
      <c r="AS549" s="94">
        <f t="shared" si="3188"/>
        <v>0</v>
      </c>
      <c r="AT549" s="94">
        <f t="shared" si="3188"/>
        <v>0</v>
      </c>
      <c r="AU549" s="94">
        <f t="shared" si="3188"/>
        <v>0</v>
      </c>
      <c r="AV549" s="94">
        <f t="shared" si="3188"/>
        <v>0</v>
      </c>
      <c r="AW549" s="94">
        <f t="shared" si="3188"/>
        <v>0</v>
      </c>
      <c r="AX549" s="94">
        <f t="shared" si="3188"/>
        <v>0</v>
      </c>
      <c r="AY549" s="94">
        <f t="shared" si="3188"/>
        <v>0</v>
      </c>
      <c r="AZ549" s="94">
        <f t="shared" si="3188"/>
        <v>0</v>
      </c>
      <c r="BA549" s="94">
        <f t="shared" si="3188"/>
        <v>0</v>
      </c>
      <c r="BB549" s="94">
        <f t="shared" si="3188"/>
        <v>0</v>
      </c>
      <c r="BC549" s="94">
        <f t="shared" si="3188"/>
        <v>0</v>
      </c>
      <c r="BD549" s="94">
        <f t="shared" si="3188"/>
        <v>0</v>
      </c>
      <c r="BE549" s="94">
        <f t="shared" si="3188"/>
        <v>0</v>
      </c>
      <c r="BF549" s="94">
        <f t="shared" si="3188"/>
        <v>0</v>
      </c>
      <c r="BG549" s="94">
        <f t="shared" si="3188"/>
        <v>0</v>
      </c>
      <c r="BH549" s="94">
        <f t="shared" si="3188"/>
        <v>0</v>
      </c>
      <c r="BI549" s="94">
        <f t="shared" si="3188"/>
        <v>0</v>
      </c>
      <c r="BJ549" s="94">
        <f t="shared" si="3188"/>
        <v>0</v>
      </c>
      <c r="BK549" s="94">
        <f t="shared" si="3188"/>
        <v>-63.040750500000001</v>
      </c>
      <c r="BL549" s="94">
        <f t="shared" si="3188"/>
        <v>-552.15075049999996</v>
      </c>
      <c r="BM549" s="94">
        <f t="shared" si="3188"/>
        <v>-2356.7507504999999</v>
      </c>
      <c r="BN549" s="94">
        <f t="shared" si="3188"/>
        <v>-5499.3207505</v>
      </c>
      <c r="BO549" s="94">
        <f t="shared" si="3188"/>
        <v>-10920.8507505</v>
      </c>
      <c r="BP549" s="94">
        <f t="shared" ref="BP549:DS549" si="3189">BP543+BP548</f>
        <v>-19265.46</v>
      </c>
      <c r="BQ549" s="94">
        <f t="shared" si="3189"/>
        <v>-28817.019999999997</v>
      </c>
      <c r="BR549" s="94">
        <f t="shared" si="3189"/>
        <v>-39998.009999999995</v>
      </c>
      <c r="BS549" s="94">
        <f t="shared" si="3189"/>
        <v>-53577.719999999994</v>
      </c>
      <c r="BT549" s="94">
        <f t="shared" si="3189"/>
        <v>-67249.439999999988</v>
      </c>
      <c r="BU549" s="94">
        <f t="shared" si="3189"/>
        <v>-81219.639999999985</v>
      </c>
      <c r="BV549" s="94">
        <f t="shared" si="3189"/>
        <v>-96207.749999999985</v>
      </c>
      <c r="BW549" s="94">
        <f t="shared" si="3189"/>
        <v>-111391.24999999999</v>
      </c>
      <c r="BX549" s="94">
        <f t="shared" si="3189"/>
        <v>-127723.70999999999</v>
      </c>
      <c r="BY549" s="94">
        <f t="shared" si="3189"/>
        <v>-146411</v>
      </c>
      <c r="BZ549" s="94">
        <f t="shared" si="3189"/>
        <v>-165726.47</v>
      </c>
      <c r="CA549" s="94">
        <f t="shared" si="3189"/>
        <v>-185177.11</v>
      </c>
      <c r="CB549" s="94">
        <f t="shared" si="3189"/>
        <v>-91937.99</v>
      </c>
      <c r="CC549" s="94">
        <f t="shared" si="3189"/>
        <v>-107876.1</v>
      </c>
      <c r="CD549" s="94">
        <f t="shared" si="3189"/>
        <v>-123234.78</v>
      </c>
      <c r="CE549" s="94">
        <f t="shared" si="3189"/>
        <v>-139301.23000000001</v>
      </c>
      <c r="CF549" s="94">
        <f t="shared" si="3189"/>
        <v>-156328.21000000002</v>
      </c>
      <c r="CG549" s="94">
        <f t="shared" si="3189"/>
        <v>-171099.96000000002</v>
      </c>
      <c r="CH549" s="94">
        <f t="shared" si="3189"/>
        <v>-182337.15000000002</v>
      </c>
      <c r="CI549" s="94">
        <f t="shared" si="3189"/>
        <v>-194445.49000000002</v>
      </c>
      <c r="CJ549" s="94">
        <f t="shared" ref="CJ549:CU549" si="3190">CJ543+CJ548</f>
        <v>-205223.76</v>
      </c>
      <c r="CK549" s="94">
        <f t="shared" si="3190"/>
        <v>-213291.16</v>
      </c>
      <c r="CL549" s="94">
        <f t="shared" si="3190"/>
        <v>-218855.35</v>
      </c>
      <c r="CM549" s="94">
        <f t="shared" si="3190"/>
        <v>-219191.13</v>
      </c>
      <c r="CN549" s="94">
        <f t="shared" si="3190"/>
        <v>-18295.849999999977</v>
      </c>
      <c r="CO549" s="94">
        <f t="shared" si="3190"/>
        <v>-6816.2299999999759</v>
      </c>
      <c r="CP549" s="94">
        <f t="shared" si="3190"/>
        <v>3631.2400000000234</v>
      </c>
      <c r="CQ549" s="94">
        <f t="shared" si="3190"/>
        <v>15971.820000000023</v>
      </c>
      <c r="CR549" s="94">
        <f t="shared" si="3190"/>
        <v>30259.740000000023</v>
      </c>
      <c r="CS549" s="94">
        <f t="shared" si="3190"/>
        <v>45183.230000000025</v>
      </c>
      <c r="CT549" s="94">
        <f t="shared" si="3190"/>
        <v>61593.35000000002</v>
      </c>
      <c r="CU549" s="94">
        <f t="shared" si="3190"/>
        <v>79668.590000000026</v>
      </c>
      <c r="CV549" s="94">
        <f t="shared" ref="CV549:DH549" si="3191">CV543+CV548</f>
        <v>99507.22000000003</v>
      </c>
      <c r="CW549" s="94">
        <f t="shared" si="3191"/>
        <v>120523.44000000003</v>
      </c>
      <c r="CX549" s="94">
        <f t="shared" si="3191"/>
        <v>142026.68000000002</v>
      </c>
      <c r="CY549" s="94">
        <f t="shared" si="3191"/>
        <v>164387.04000000004</v>
      </c>
      <c r="CZ549" s="94">
        <f t="shared" si="3191"/>
        <v>108338.85</v>
      </c>
      <c r="DA549" s="94">
        <f t="shared" si="3191"/>
        <v>131047.25</v>
      </c>
      <c r="DB549" s="94">
        <f t="shared" si="3191"/>
        <v>152734.69</v>
      </c>
      <c r="DC549" s="94">
        <f t="shared" si="3191"/>
        <v>175792.79</v>
      </c>
      <c r="DD549" s="94">
        <f t="shared" si="3191"/>
        <v>199930.89</v>
      </c>
      <c r="DE549" s="94">
        <f t="shared" si="3191"/>
        <v>222877.71000000002</v>
      </c>
      <c r="DF549" s="94">
        <f t="shared" si="3191"/>
        <v>244671.69000000003</v>
      </c>
      <c r="DG549" s="94">
        <f t="shared" si="3191"/>
        <v>268153.31000000006</v>
      </c>
      <c r="DH549" s="94">
        <f t="shared" si="3191"/>
        <v>290944.82000000007</v>
      </c>
      <c r="DI549" s="94">
        <f t="shared" si="3189"/>
        <v>311858.49000000005</v>
      </c>
      <c r="DJ549" s="94">
        <f t="shared" si="3189"/>
        <v>333171.42000000004</v>
      </c>
      <c r="DK549" s="94">
        <f t="shared" si="3189"/>
        <v>352582.09</v>
      </c>
      <c r="DL549" s="94">
        <f t="shared" si="3189"/>
        <v>99839.459999999963</v>
      </c>
      <c r="DM549" s="94">
        <f t="shared" si="3189"/>
        <v>111419.57999999996</v>
      </c>
      <c r="DN549" s="94">
        <f t="shared" si="3189"/>
        <v>121847.27999999996</v>
      </c>
      <c r="DO549" s="94">
        <f t="shared" si="3189"/>
        <v>131697.03999999995</v>
      </c>
      <c r="DP549" s="94">
        <f t="shared" si="3189"/>
        <v>141136.75999999995</v>
      </c>
      <c r="DQ549" s="94">
        <f t="shared" si="3189"/>
        <v>151334.64999999997</v>
      </c>
      <c r="DR549" s="94">
        <f t="shared" si="3189"/>
        <v>156984.28999999998</v>
      </c>
      <c r="DS549" s="94">
        <f t="shared" si="3189"/>
        <v>161842.24999999997</v>
      </c>
      <c r="DT549" s="94">
        <f t="shared" ref="DT549:DW549" si="3192">DT543+DT548</f>
        <v>167284.43999999997</v>
      </c>
      <c r="DU549" s="94">
        <f t="shared" si="3192"/>
        <v>168120.30999999997</v>
      </c>
      <c r="DV549" s="94">
        <f t="shared" si="3192"/>
        <v>164260.74999999997</v>
      </c>
      <c r="DW549" s="94">
        <f t="shared" si="3192"/>
        <v>154226.98999999996</v>
      </c>
      <c r="DX549" s="94">
        <f t="shared" ref="DX549:EG549" si="3193">DX543+DX548</f>
        <v>-18933.080000000045</v>
      </c>
      <c r="DY549" s="94">
        <f t="shared" si="3193"/>
        <v>-30174.580000000045</v>
      </c>
      <c r="DZ549" s="94">
        <f t="shared" si="3193"/>
        <v>-43200.900000000045</v>
      </c>
      <c r="EA549" s="94">
        <f t="shared" si="3193"/>
        <v>-57164.120000000046</v>
      </c>
      <c r="EB549" s="94">
        <f t="shared" si="3193"/>
        <v>-71634.170000000042</v>
      </c>
      <c r="EC549" s="94">
        <f t="shared" si="3193"/>
        <v>-86369.830000000045</v>
      </c>
      <c r="ED549" s="94">
        <f t="shared" si="3193"/>
        <v>-103098.07000000005</v>
      </c>
      <c r="EE549" s="94">
        <f t="shared" si="3193"/>
        <v>-119611.42000000004</v>
      </c>
      <c r="EF549" s="94">
        <f t="shared" si="3193"/>
        <v>-136786.26000000004</v>
      </c>
      <c r="EG549" s="94">
        <f t="shared" si="3193"/>
        <v>-154532.36000000004</v>
      </c>
      <c r="EH549" s="94">
        <f t="shared" ref="EH549:EI549" si="3194">EH543+EH548</f>
        <v>-154532.36000000004</v>
      </c>
      <c r="EI549" s="94">
        <f t="shared" si="3194"/>
        <v>-154532.36000000004</v>
      </c>
    </row>
    <row r="550" spans="1:139" x14ac:dyDescent="0.2">
      <c r="A550" s="92"/>
      <c r="B550" s="92"/>
      <c r="D550" s="91"/>
      <c r="E550" s="91"/>
      <c r="F550" s="91"/>
      <c r="G550" s="91"/>
      <c r="H550" s="91"/>
      <c r="I550" s="91"/>
      <c r="J550" s="91"/>
      <c r="K550" s="91"/>
      <c r="L550" s="91"/>
      <c r="M550" s="91"/>
      <c r="N550" s="91"/>
      <c r="O550" s="91"/>
      <c r="P550" s="91"/>
      <c r="Q550" s="91"/>
      <c r="R550" s="91"/>
      <c r="S550" s="91"/>
      <c r="T550" s="91"/>
      <c r="U550" s="91"/>
      <c r="V550" s="91"/>
      <c r="W550" s="91"/>
      <c r="X550" s="91"/>
      <c r="Y550" s="91"/>
      <c r="Z550" s="91"/>
      <c r="AA550" s="91"/>
      <c r="AB550" s="91"/>
      <c r="AC550" s="91"/>
      <c r="AD550" s="91"/>
      <c r="AE550" s="91"/>
      <c r="AF550" s="91"/>
      <c r="AG550" s="91"/>
      <c r="AH550" s="91"/>
      <c r="AI550" s="91"/>
      <c r="AJ550" s="91"/>
      <c r="AK550" s="91"/>
      <c r="AL550" s="91"/>
      <c r="AM550" s="91"/>
      <c r="AN550" s="91"/>
      <c r="AO550" s="91"/>
      <c r="AP550" s="91"/>
      <c r="AQ550" s="91"/>
      <c r="AR550" s="91"/>
      <c r="AS550" s="91"/>
      <c r="AT550" s="91"/>
      <c r="AU550" s="91"/>
      <c r="AV550" s="91"/>
      <c r="AW550" s="91"/>
      <c r="AX550" s="91"/>
      <c r="AY550" s="91"/>
      <c r="AZ550" s="91"/>
      <c r="BA550" s="91"/>
      <c r="BB550" s="91"/>
      <c r="BC550" s="91"/>
      <c r="BD550" s="91"/>
      <c r="BE550" s="91"/>
      <c r="BF550" s="91"/>
      <c r="BG550" s="91"/>
      <c r="BH550" s="91"/>
      <c r="BI550" s="91"/>
      <c r="BJ550" s="91"/>
      <c r="BK550" s="91"/>
      <c r="BL550" s="91"/>
      <c r="BM550" s="91"/>
      <c r="BN550" s="91"/>
      <c r="BO550" s="91"/>
      <c r="BP550" s="91"/>
      <c r="BQ550" s="91"/>
      <c r="BR550" s="91"/>
      <c r="BS550" s="91"/>
      <c r="BT550" s="91"/>
      <c r="BU550" s="91"/>
      <c r="BV550" s="91"/>
      <c r="BW550" s="91"/>
      <c r="BX550" s="91"/>
      <c r="BY550" s="91"/>
      <c r="BZ550" s="91"/>
      <c r="CA550" s="91"/>
      <c r="CB550" s="91"/>
      <c r="CC550" s="91"/>
      <c r="CD550" s="91"/>
      <c r="CE550" s="91"/>
      <c r="CF550" s="91"/>
      <c r="CG550" s="91"/>
      <c r="CH550" s="91"/>
      <c r="CI550" s="91"/>
      <c r="CJ550" s="91"/>
      <c r="CK550" s="91"/>
      <c r="CL550" s="91"/>
      <c r="CM550" s="91"/>
      <c r="CN550" s="91"/>
      <c r="CO550" s="91"/>
      <c r="CP550" s="91"/>
      <c r="CQ550" s="91"/>
      <c r="CR550" s="91"/>
      <c r="CS550" s="91"/>
      <c r="CT550" s="91"/>
      <c r="CU550" s="91"/>
      <c r="CV550" s="91"/>
      <c r="CW550" s="91"/>
      <c r="CX550" s="91"/>
      <c r="CY550" s="91"/>
      <c r="CZ550" s="91"/>
      <c r="DA550" s="91"/>
      <c r="DB550" s="91"/>
      <c r="DC550" s="91"/>
      <c r="DD550" s="91"/>
      <c r="DE550" s="91"/>
      <c r="DF550" s="91"/>
      <c r="DG550" s="91"/>
      <c r="DH550" s="91"/>
      <c r="DI550" s="91"/>
      <c r="DJ550" s="91"/>
      <c r="DK550" s="91"/>
      <c r="DL550" s="91"/>
      <c r="DM550" s="91"/>
      <c r="DN550" s="91"/>
      <c r="DO550" s="91"/>
      <c r="DP550" s="91"/>
      <c r="DQ550" s="91"/>
      <c r="DR550" s="91"/>
      <c r="DS550" s="91"/>
      <c r="DT550" s="91"/>
      <c r="DU550" s="91"/>
      <c r="DV550" s="91"/>
      <c r="DW550" s="91"/>
      <c r="DX550" s="91"/>
      <c r="DY550" s="91"/>
      <c r="DZ550" s="91"/>
      <c r="EA550" s="91"/>
      <c r="EB550" s="91"/>
      <c r="EC550" s="91"/>
      <c r="ED550" s="91"/>
      <c r="EE550" s="91"/>
      <c r="EF550" s="91"/>
      <c r="EG550" s="91"/>
      <c r="EH550" s="91"/>
      <c r="EI550" s="91"/>
    </row>
    <row r="551" spans="1:139" ht="10.5" x14ac:dyDescent="0.25">
      <c r="A551" s="86" t="s">
        <v>174</v>
      </c>
      <c r="B551" s="92"/>
      <c r="C551" s="91">
        <v>18237391</v>
      </c>
      <c r="D551" s="90"/>
      <c r="E551" s="90"/>
      <c r="F551" s="90"/>
      <c r="G551" s="90"/>
      <c r="H551" s="90"/>
      <c r="I551" s="90"/>
      <c r="J551" s="90"/>
      <c r="K551" s="90"/>
      <c r="L551" s="90"/>
      <c r="M551" s="90"/>
      <c r="N551" s="90"/>
      <c r="O551" s="90"/>
      <c r="P551" s="90"/>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c r="AW551" s="90"/>
      <c r="AX551" s="90"/>
      <c r="AY551" s="90"/>
      <c r="AZ551" s="90"/>
      <c r="BA551" s="90"/>
      <c r="BB551" s="90"/>
      <c r="BC551" s="90"/>
      <c r="BD551" s="90"/>
      <c r="BE551" s="90"/>
      <c r="BF551" s="90"/>
      <c r="BG551" s="90"/>
      <c r="BH551" s="90"/>
      <c r="BI551" s="90"/>
      <c r="BJ551" s="90"/>
      <c r="BK551" s="90"/>
      <c r="BL551" s="90"/>
      <c r="BM551" s="90"/>
      <c r="BN551" s="90"/>
      <c r="BO551" s="90"/>
      <c r="BP551" s="90"/>
      <c r="BQ551" s="90"/>
      <c r="BR551" s="90"/>
      <c r="BS551" s="90"/>
      <c r="BT551" s="90"/>
      <c r="BU551" s="90"/>
      <c r="BV551" s="90"/>
      <c r="BW551" s="90"/>
      <c r="BX551" s="90"/>
      <c r="BY551" s="90"/>
      <c r="BZ551" s="90"/>
      <c r="CA551" s="90"/>
      <c r="CB551" s="90"/>
      <c r="CC551" s="90"/>
      <c r="CD551" s="90"/>
      <c r="CE551" s="90"/>
      <c r="CF551" s="90"/>
      <c r="CG551" s="90"/>
      <c r="DV551" s="92"/>
      <c r="DW551" s="92"/>
      <c r="DX551" s="92"/>
      <c r="DY551" s="92"/>
      <c r="DZ551" s="92"/>
      <c r="EA551" s="92"/>
      <c r="EB551" s="92"/>
      <c r="EC551" s="92"/>
      <c r="ED551" s="92"/>
      <c r="EE551" s="92"/>
      <c r="EF551" s="92"/>
      <c r="EG551" s="92"/>
      <c r="EH551" s="92"/>
      <c r="EI551" s="92"/>
    </row>
    <row r="552" spans="1:139" x14ac:dyDescent="0.2">
      <c r="A552" s="92"/>
      <c r="B552" s="92" t="s">
        <v>149</v>
      </c>
      <c r="C552" s="91">
        <v>25400791</v>
      </c>
      <c r="D552" s="94">
        <f t="shared" ref="D552:AI552" si="3195">C558</f>
        <v>0</v>
      </c>
      <c r="E552" s="94">
        <f t="shared" si="3195"/>
        <v>0</v>
      </c>
      <c r="F552" s="94">
        <f t="shared" si="3195"/>
        <v>0</v>
      </c>
      <c r="G552" s="94">
        <f t="shared" si="3195"/>
        <v>0</v>
      </c>
      <c r="H552" s="94">
        <f t="shared" si="3195"/>
        <v>0</v>
      </c>
      <c r="I552" s="94">
        <f t="shared" si="3195"/>
        <v>0</v>
      </c>
      <c r="J552" s="94">
        <f t="shared" si="3195"/>
        <v>0</v>
      </c>
      <c r="K552" s="94">
        <f t="shared" si="3195"/>
        <v>0</v>
      </c>
      <c r="L552" s="94">
        <f t="shared" si="3195"/>
        <v>0</v>
      </c>
      <c r="M552" s="94">
        <f t="shared" si="3195"/>
        <v>0</v>
      </c>
      <c r="N552" s="94">
        <f t="shared" si="3195"/>
        <v>0</v>
      </c>
      <c r="O552" s="94">
        <f t="shared" si="3195"/>
        <v>0</v>
      </c>
      <c r="P552" s="94">
        <f t="shared" si="3195"/>
        <v>0</v>
      </c>
      <c r="Q552" s="94">
        <f t="shared" si="3195"/>
        <v>0</v>
      </c>
      <c r="R552" s="94">
        <f t="shared" si="3195"/>
        <v>0</v>
      </c>
      <c r="S552" s="94">
        <f t="shared" si="3195"/>
        <v>0</v>
      </c>
      <c r="T552" s="94">
        <f t="shared" si="3195"/>
        <v>0</v>
      </c>
      <c r="U552" s="94">
        <f t="shared" si="3195"/>
        <v>0</v>
      </c>
      <c r="V552" s="94">
        <f t="shared" si="3195"/>
        <v>0</v>
      </c>
      <c r="W552" s="94">
        <f t="shared" si="3195"/>
        <v>0</v>
      </c>
      <c r="X552" s="94">
        <f t="shared" si="3195"/>
        <v>0</v>
      </c>
      <c r="Y552" s="94">
        <f t="shared" si="3195"/>
        <v>0</v>
      </c>
      <c r="Z552" s="94">
        <f t="shared" si="3195"/>
        <v>0</v>
      </c>
      <c r="AA552" s="94">
        <f t="shared" si="3195"/>
        <v>0</v>
      </c>
      <c r="AB552" s="94">
        <f t="shared" si="3195"/>
        <v>0</v>
      </c>
      <c r="AC552" s="94">
        <f t="shared" si="3195"/>
        <v>0</v>
      </c>
      <c r="AD552" s="94">
        <f t="shared" si="3195"/>
        <v>0</v>
      </c>
      <c r="AE552" s="94">
        <f t="shared" si="3195"/>
        <v>0</v>
      </c>
      <c r="AF552" s="94">
        <f t="shared" si="3195"/>
        <v>0</v>
      </c>
      <c r="AG552" s="94">
        <f t="shared" si="3195"/>
        <v>0</v>
      </c>
      <c r="AH552" s="94">
        <f t="shared" si="3195"/>
        <v>0</v>
      </c>
      <c r="AI552" s="94">
        <f t="shared" si="3195"/>
        <v>0</v>
      </c>
      <c r="AJ552" s="94">
        <f t="shared" ref="AJ552:BO552" si="3196">AI558</f>
        <v>0</v>
      </c>
      <c r="AK552" s="94">
        <f t="shared" si="3196"/>
        <v>0</v>
      </c>
      <c r="AL552" s="94">
        <f t="shared" si="3196"/>
        <v>0</v>
      </c>
      <c r="AM552" s="94">
        <f t="shared" si="3196"/>
        <v>0</v>
      </c>
      <c r="AN552" s="94">
        <f t="shared" si="3196"/>
        <v>0</v>
      </c>
      <c r="AO552" s="94">
        <f t="shared" si="3196"/>
        <v>0</v>
      </c>
      <c r="AP552" s="94">
        <f t="shared" si="3196"/>
        <v>0</v>
      </c>
      <c r="AQ552" s="94">
        <f t="shared" si="3196"/>
        <v>0</v>
      </c>
      <c r="AR552" s="94">
        <f t="shared" si="3196"/>
        <v>0</v>
      </c>
      <c r="AS552" s="94">
        <f t="shared" si="3196"/>
        <v>0</v>
      </c>
      <c r="AT552" s="94">
        <f t="shared" si="3196"/>
        <v>0</v>
      </c>
      <c r="AU552" s="94">
        <f t="shared" si="3196"/>
        <v>0</v>
      </c>
      <c r="AV552" s="94">
        <f t="shared" si="3196"/>
        <v>0</v>
      </c>
      <c r="AW552" s="94">
        <f t="shared" si="3196"/>
        <v>0</v>
      </c>
      <c r="AX552" s="94">
        <f t="shared" si="3196"/>
        <v>0</v>
      </c>
      <c r="AY552" s="94">
        <f t="shared" si="3196"/>
        <v>0</v>
      </c>
      <c r="AZ552" s="94">
        <f t="shared" si="3196"/>
        <v>0</v>
      </c>
      <c r="BA552" s="94">
        <f t="shared" si="3196"/>
        <v>0</v>
      </c>
      <c r="BB552" s="94">
        <f t="shared" si="3196"/>
        <v>0</v>
      </c>
      <c r="BC552" s="94">
        <f t="shared" si="3196"/>
        <v>0</v>
      </c>
      <c r="BD552" s="94">
        <f t="shared" si="3196"/>
        <v>0</v>
      </c>
      <c r="BE552" s="94">
        <f t="shared" si="3196"/>
        <v>0</v>
      </c>
      <c r="BF552" s="94">
        <f t="shared" si="3196"/>
        <v>0</v>
      </c>
      <c r="BG552" s="94">
        <f t="shared" si="3196"/>
        <v>0</v>
      </c>
      <c r="BH552" s="94">
        <f t="shared" si="3196"/>
        <v>0</v>
      </c>
      <c r="BI552" s="94">
        <f t="shared" si="3196"/>
        <v>0</v>
      </c>
      <c r="BJ552" s="94">
        <f t="shared" si="3196"/>
        <v>0</v>
      </c>
      <c r="BK552" s="94">
        <f t="shared" si="3196"/>
        <v>0</v>
      </c>
      <c r="BL552" s="94">
        <f t="shared" si="3196"/>
        <v>226.516524</v>
      </c>
      <c r="BM552" s="94">
        <f t="shared" si="3196"/>
        <v>1292.0765240000001</v>
      </c>
      <c r="BN552" s="94">
        <f t="shared" si="3196"/>
        <v>3177.2365239999999</v>
      </c>
      <c r="BO552" s="94">
        <f t="shared" si="3196"/>
        <v>5490.0765240000001</v>
      </c>
      <c r="BP552" s="94">
        <f t="shared" ref="BP552:CI552" si="3197">BO558</f>
        <v>8192.8865239999996</v>
      </c>
      <c r="BQ552" s="94">
        <f t="shared" si="3197"/>
        <v>11404.13</v>
      </c>
      <c r="BR552" s="94">
        <f t="shared" si="3197"/>
        <v>16010.77</v>
      </c>
      <c r="BS552" s="94">
        <f t="shared" si="3197"/>
        <v>21408.91</v>
      </c>
      <c r="BT552" s="94">
        <f t="shared" si="3197"/>
        <v>27865.39</v>
      </c>
      <c r="BU552" s="94">
        <f t="shared" si="3197"/>
        <v>35517.050000000003</v>
      </c>
      <c r="BV552" s="94">
        <f t="shared" si="3197"/>
        <v>44379.380000000005</v>
      </c>
      <c r="BW552" s="94">
        <f t="shared" si="3197"/>
        <v>54339.700000000004</v>
      </c>
      <c r="BX552" s="94">
        <f t="shared" si="3197"/>
        <v>65483.140000000007</v>
      </c>
      <c r="BY552" s="94">
        <f t="shared" si="3197"/>
        <v>23274.419450365756</v>
      </c>
      <c r="BZ552" s="94">
        <f t="shared" si="3197"/>
        <v>27598.710669945445</v>
      </c>
      <c r="CA552" s="94">
        <f t="shared" si="3197"/>
        <v>32019.181460605152</v>
      </c>
      <c r="CB552" s="94">
        <f t="shared" si="3197"/>
        <v>35245.729061679289</v>
      </c>
      <c r="CC552" s="94">
        <f t="shared" si="3197"/>
        <v>17694.351956630806</v>
      </c>
      <c r="CD552" s="94">
        <f t="shared" si="3197"/>
        <v>18991.43521805638</v>
      </c>
      <c r="CE552" s="94">
        <f t="shared" si="3197"/>
        <v>19961.57038208282</v>
      </c>
      <c r="CF552" s="94">
        <f t="shared" si="3197"/>
        <v>21082.880437452168</v>
      </c>
      <c r="CG552" s="94">
        <f t="shared" si="3197"/>
        <v>22111.635044504994</v>
      </c>
      <c r="CH552" s="94">
        <f t="shared" si="3197"/>
        <v>22877.452230623756</v>
      </c>
      <c r="CI552" s="94">
        <f t="shared" si="3197"/>
        <v>23900.157091746121</v>
      </c>
      <c r="CJ552" s="94">
        <f t="shared" ref="CJ552" si="3198">CI558</f>
        <v>24785.177091746122</v>
      </c>
      <c r="CK552" s="94">
        <f t="shared" ref="CK552" si="3199">CJ558</f>
        <v>25147.637091746121</v>
      </c>
      <c r="CL552" s="94">
        <f t="shared" ref="CL552" si="3200">CK558</f>
        <v>25458.627091746122</v>
      </c>
      <c r="CM552" s="94">
        <f t="shared" ref="CM552" si="3201">CL558</f>
        <v>25537.907091746121</v>
      </c>
      <c r="CN552" s="94">
        <f t="shared" ref="CN552" si="3202">CM558</f>
        <v>26051.447091746122</v>
      </c>
      <c r="CO552" s="94">
        <f t="shared" ref="CO552" si="3203">CN558</f>
        <v>873.32475823976711</v>
      </c>
      <c r="CP552" s="94">
        <f t="shared" ref="CP552" si="3204">CO558</f>
        <v>358.41475823976714</v>
      </c>
      <c r="CQ552" s="94">
        <f t="shared" ref="CQ552" si="3205">CP558</f>
        <v>-95.975241760232848</v>
      </c>
      <c r="CR552" s="94">
        <f t="shared" ref="CR552" si="3206">CQ558</f>
        <v>-453.62524176023283</v>
      </c>
      <c r="CS552" s="94">
        <f t="shared" ref="CS552" si="3207">CR558</f>
        <v>-657.84524176023285</v>
      </c>
      <c r="CT552" s="94">
        <f t="shared" ref="CT552" si="3208">CS558</f>
        <v>-688.13524176023282</v>
      </c>
      <c r="CU552" s="94">
        <f t="shared" ref="CU552" si="3209">CT558</f>
        <v>-610.0252417602328</v>
      </c>
      <c r="CV552" s="94">
        <f t="shared" ref="CV552" si="3210">CU558</f>
        <v>-531.9052417602328</v>
      </c>
      <c r="CW552" s="94">
        <f t="shared" ref="CW552" si="3211">CV558</f>
        <v>-453.79524176023278</v>
      </c>
      <c r="CX552" s="94">
        <f t="shared" ref="CX552" si="3212">CW558</f>
        <v>-375.68524176023277</v>
      </c>
      <c r="CY552" s="94">
        <f t="shared" ref="CY552" si="3213">CX558</f>
        <v>-297.57524176023276</v>
      </c>
      <c r="CZ552" s="94">
        <f t="shared" ref="CZ552" si="3214">CY558</f>
        <v>-219.46524176023274</v>
      </c>
      <c r="DA552" s="94">
        <f t="shared" ref="DA552" si="3215">CZ558</f>
        <v>4.7582397671703802E-3</v>
      </c>
      <c r="DB552" s="94">
        <f t="shared" ref="DB552" si="3216">DA558</f>
        <v>4.7582397671703802E-3</v>
      </c>
      <c r="DC552" s="94">
        <f t="shared" ref="DC552" si="3217">DB558</f>
        <v>4.7582397671703802E-3</v>
      </c>
      <c r="DD552" s="94">
        <f t="shared" ref="DD552" si="3218">DC558</f>
        <v>4.7582397671703802E-3</v>
      </c>
      <c r="DE552" s="94">
        <f t="shared" ref="DE552" si="3219">DD558</f>
        <v>4.7582397671703802E-3</v>
      </c>
      <c r="DF552" s="94">
        <f t="shared" ref="DF552" si="3220">DE558</f>
        <v>4.7582397671703802E-3</v>
      </c>
      <c r="DG552" s="94">
        <f t="shared" ref="DG552" si="3221">DF558</f>
        <v>4.7582397671703802E-3</v>
      </c>
      <c r="DH552" s="94">
        <f t="shared" ref="DH552" si="3222">DG558</f>
        <v>4.7582397671703802E-3</v>
      </c>
      <c r="DI552" s="94">
        <f t="shared" ref="DI552" si="3223">DH558</f>
        <v>4.7582397671703802E-3</v>
      </c>
      <c r="DJ552" s="94">
        <f t="shared" ref="DJ552" si="3224">DI558</f>
        <v>4.7582397671703802E-3</v>
      </c>
      <c r="DK552" s="94">
        <f t="shared" ref="DK552" si="3225">DJ558</f>
        <v>4.7582397671703802E-3</v>
      </c>
      <c r="DL552" s="94">
        <f t="shared" ref="DL552" si="3226">DK558</f>
        <v>4.7582397671703802E-3</v>
      </c>
      <c r="DM552" s="94">
        <f t="shared" ref="DM552" si="3227">DL558</f>
        <v>4.7582397671703802E-3</v>
      </c>
      <c r="DN552" s="94">
        <f t="shared" ref="DN552" si="3228">DM558</f>
        <v>4.7582397671703802E-3</v>
      </c>
      <c r="DO552" s="94">
        <f t="shared" ref="DO552" si="3229">DN558</f>
        <v>4.7582397671703802E-3</v>
      </c>
      <c r="DP552" s="94">
        <f t="shared" ref="DP552" si="3230">DO558</f>
        <v>4.7582397671703802E-3</v>
      </c>
      <c r="DQ552" s="94">
        <f t="shared" ref="DQ552" si="3231">DP558</f>
        <v>4.7582397671703802E-3</v>
      </c>
      <c r="DR552" s="94">
        <f t="shared" ref="DR552" si="3232">DQ558</f>
        <v>4.7582397671703802E-3</v>
      </c>
      <c r="DS552" s="94">
        <f t="shared" ref="DS552" si="3233">DR558</f>
        <v>4.7582397671703802E-3</v>
      </c>
      <c r="DT552" s="94">
        <f t="shared" ref="DT552" si="3234">DS558</f>
        <v>4.7582397671703802E-3</v>
      </c>
      <c r="DU552" s="94">
        <f t="shared" ref="DU552" si="3235">DT558</f>
        <v>4.7582397671703802E-3</v>
      </c>
      <c r="DV552" s="94">
        <f t="shared" ref="DV552" si="3236">DU558</f>
        <v>4.7582397671703802E-3</v>
      </c>
      <c r="DW552" s="94">
        <f t="shared" ref="DW552" si="3237">DV558</f>
        <v>4.7582397671703802E-3</v>
      </c>
      <c r="DX552" s="94">
        <f t="shared" ref="DX552" si="3238">DW558</f>
        <v>4.7582397671703802E-3</v>
      </c>
      <c r="DY552" s="94">
        <f t="shared" ref="DY552" si="3239">DX558</f>
        <v>4.7582397671703802E-3</v>
      </c>
      <c r="DZ552" s="94">
        <f t="shared" ref="DZ552" si="3240">DY558</f>
        <v>4.7582397671703802E-3</v>
      </c>
      <c r="EA552" s="94">
        <f t="shared" ref="EA552" si="3241">DZ558</f>
        <v>4.7582397671703802E-3</v>
      </c>
      <c r="EB552" s="94">
        <f t="shared" ref="EB552" si="3242">EA558</f>
        <v>4.7582397671703802E-3</v>
      </c>
      <c r="EC552" s="94">
        <f t="shared" ref="EC552" si="3243">EB558</f>
        <v>4.7582397671703802E-3</v>
      </c>
      <c r="ED552" s="94">
        <f t="shared" ref="ED552" si="3244">EC558</f>
        <v>4.7582397671703802E-3</v>
      </c>
      <c r="EE552" s="94">
        <f t="shared" ref="EE552" si="3245">ED558</f>
        <v>4.7582397671703802E-3</v>
      </c>
      <c r="EF552" s="94">
        <f t="shared" ref="EF552" si="3246">EE558</f>
        <v>4.7582397671703802E-3</v>
      </c>
      <c r="EG552" s="94">
        <f t="shared" ref="EG552" si="3247">EF558</f>
        <v>4.7582397671703802E-3</v>
      </c>
      <c r="EH552" s="94">
        <f t="shared" ref="EH552" si="3248">EG558</f>
        <v>4.7582397671703802E-3</v>
      </c>
      <c r="EI552" s="94">
        <f t="shared" ref="EI552" si="3249">EH558</f>
        <v>4.7582397671703802E-3</v>
      </c>
    </row>
    <row r="553" spans="1:139" x14ac:dyDescent="0.2">
      <c r="A553" s="92"/>
      <c r="B553" s="92" t="s">
        <v>150</v>
      </c>
      <c r="C553" s="90"/>
      <c r="D553" s="22">
        <v>0</v>
      </c>
      <c r="E553" s="22">
        <v>0</v>
      </c>
      <c r="F553" s="22">
        <v>0</v>
      </c>
      <c r="G553" s="22">
        <v>0</v>
      </c>
      <c r="H553" s="22">
        <v>0</v>
      </c>
      <c r="I553" s="22">
        <v>0</v>
      </c>
      <c r="J553" s="22">
        <v>0</v>
      </c>
      <c r="K553" s="22">
        <v>0</v>
      </c>
      <c r="L553" s="22">
        <v>0</v>
      </c>
      <c r="M553" s="22">
        <v>0</v>
      </c>
      <c r="N553" s="22">
        <v>0</v>
      </c>
      <c r="O553" s="22">
        <v>0</v>
      </c>
      <c r="P553" s="22">
        <v>0</v>
      </c>
      <c r="Q553" s="22">
        <v>0</v>
      </c>
      <c r="R553" s="22">
        <v>0</v>
      </c>
      <c r="S553" s="22">
        <v>0</v>
      </c>
      <c r="T553" s="22">
        <v>0</v>
      </c>
      <c r="U553" s="22">
        <v>0</v>
      </c>
      <c r="V553" s="22">
        <v>0</v>
      </c>
      <c r="W553" s="22">
        <v>0</v>
      </c>
      <c r="X553" s="22">
        <v>0</v>
      </c>
      <c r="Y553" s="22">
        <v>0</v>
      </c>
      <c r="Z553" s="22">
        <v>0</v>
      </c>
      <c r="AA553" s="22">
        <v>0</v>
      </c>
      <c r="AB553" s="22">
        <v>0</v>
      </c>
      <c r="AC553" s="22">
        <v>0</v>
      </c>
      <c r="AD553" s="22">
        <v>0</v>
      </c>
      <c r="AE553" s="22">
        <v>0</v>
      </c>
      <c r="AF553" s="22">
        <v>0</v>
      </c>
      <c r="AG553" s="22">
        <v>0</v>
      </c>
      <c r="AH553" s="22">
        <v>0</v>
      </c>
      <c r="AI553" s="22">
        <v>0</v>
      </c>
      <c r="AJ553" s="22">
        <v>0</v>
      </c>
      <c r="AK553" s="22">
        <v>0</v>
      </c>
      <c r="AL553" s="22">
        <v>0</v>
      </c>
      <c r="AM553" s="22">
        <v>0</v>
      </c>
      <c r="AN553" s="22">
        <v>0</v>
      </c>
      <c r="AO553" s="22">
        <v>0</v>
      </c>
      <c r="AP553" s="22">
        <v>0</v>
      </c>
      <c r="AQ553" s="22">
        <v>0</v>
      </c>
      <c r="AR553" s="22">
        <v>0</v>
      </c>
      <c r="AS553" s="22">
        <v>0</v>
      </c>
      <c r="AT553" s="22">
        <v>0</v>
      </c>
      <c r="AU553" s="22">
        <v>0</v>
      </c>
      <c r="AV553" s="22">
        <v>0</v>
      </c>
      <c r="AW553" s="22">
        <v>0</v>
      </c>
      <c r="AX553" s="22">
        <v>0</v>
      </c>
      <c r="AY553" s="22">
        <v>0</v>
      </c>
      <c r="AZ553" s="22">
        <v>0</v>
      </c>
      <c r="BA553" s="22">
        <v>0</v>
      </c>
      <c r="BB553" s="22">
        <v>0</v>
      </c>
      <c r="BC553" s="22">
        <v>0</v>
      </c>
      <c r="BD553" s="22">
        <v>0</v>
      </c>
      <c r="BE553" s="22">
        <v>0</v>
      </c>
      <c r="BF553" s="22">
        <v>0</v>
      </c>
      <c r="BG553" s="22">
        <v>0</v>
      </c>
      <c r="BH553" s="22">
        <v>0</v>
      </c>
      <c r="BI553" s="22">
        <v>0</v>
      </c>
      <c r="BJ553" s="22">
        <v>0</v>
      </c>
      <c r="BK553" s="22">
        <v>0</v>
      </c>
      <c r="BL553" s="22">
        <v>0</v>
      </c>
      <c r="BM553" s="22">
        <v>0</v>
      </c>
      <c r="BN553" s="22">
        <v>0</v>
      </c>
      <c r="BO553" s="22">
        <v>0</v>
      </c>
      <c r="BP553" s="22">
        <v>-226.516524</v>
      </c>
      <c r="BQ553" s="22">
        <v>0</v>
      </c>
      <c r="BR553" s="22">
        <v>0</v>
      </c>
      <c r="BS553" s="22">
        <v>0</v>
      </c>
      <c r="BT553" s="22">
        <v>0</v>
      </c>
      <c r="BU553" s="22">
        <v>0</v>
      </c>
      <c r="BV553" s="22">
        <v>0</v>
      </c>
      <c r="BW553" s="22">
        <v>0</v>
      </c>
      <c r="BX553" s="22">
        <v>0</v>
      </c>
      <c r="BY553" s="22">
        <v>0</v>
      </c>
      <c r="BZ553" s="22">
        <v>0</v>
      </c>
      <c r="CA553" s="22">
        <v>0</v>
      </c>
      <c r="CB553" s="22">
        <v>-65483.14</v>
      </c>
      <c r="CC553" s="22">
        <v>0</v>
      </c>
      <c r="CD553" s="22">
        <v>0</v>
      </c>
      <c r="CE553" s="22">
        <v>0</v>
      </c>
      <c r="CF553" s="22">
        <v>0</v>
      </c>
      <c r="CG553" s="22">
        <v>0</v>
      </c>
      <c r="CH553" s="22">
        <v>0</v>
      </c>
      <c r="CI553" s="22">
        <v>0</v>
      </c>
      <c r="CJ553" s="22">
        <v>0</v>
      </c>
      <c r="CK553" s="22">
        <v>0</v>
      </c>
      <c r="CL553" s="22">
        <v>0</v>
      </c>
      <c r="CM553" s="22">
        <v>0</v>
      </c>
      <c r="CN553" s="22">
        <v>-24785.162333506356</v>
      </c>
      <c r="CO553" s="22">
        <v>0</v>
      </c>
      <c r="CP553" s="22">
        <v>0</v>
      </c>
      <c r="CQ553" s="22">
        <v>0</v>
      </c>
      <c r="CR553" s="22">
        <v>0</v>
      </c>
      <c r="CS553" s="22">
        <v>0</v>
      </c>
      <c r="CT553" s="22">
        <v>0</v>
      </c>
      <c r="CU553" s="22">
        <v>0</v>
      </c>
      <c r="CV553" s="22">
        <v>0</v>
      </c>
      <c r="CW553" s="22">
        <v>0</v>
      </c>
      <c r="CX553" s="22">
        <v>0</v>
      </c>
      <c r="CY553" s="22">
        <v>0</v>
      </c>
      <c r="CZ553" s="22">
        <v>0</v>
      </c>
      <c r="DA553" s="22">
        <v>0</v>
      </c>
      <c r="DB553" s="22">
        <v>0</v>
      </c>
      <c r="DC553" s="22">
        <v>0</v>
      </c>
      <c r="DD553" s="22">
        <v>0</v>
      </c>
      <c r="DE553" s="22">
        <v>0</v>
      </c>
      <c r="DF553" s="22">
        <v>0</v>
      </c>
      <c r="DG553" s="22">
        <v>0</v>
      </c>
      <c r="DH553" s="22">
        <v>0</v>
      </c>
      <c r="DI553" s="22">
        <v>0</v>
      </c>
      <c r="DJ553" s="22">
        <v>0</v>
      </c>
      <c r="DK553" s="22">
        <v>0</v>
      </c>
      <c r="DL553" s="22">
        <v>0</v>
      </c>
      <c r="DM553" s="22">
        <v>0</v>
      </c>
      <c r="DN553" s="22">
        <v>0</v>
      </c>
      <c r="DO553" s="22">
        <v>0</v>
      </c>
      <c r="DP553" s="22">
        <v>0</v>
      </c>
      <c r="DQ553" s="22">
        <v>0</v>
      </c>
      <c r="DR553" s="22">
        <v>0</v>
      </c>
      <c r="DS553" s="22">
        <v>0</v>
      </c>
      <c r="DT553" s="22">
        <v>0</v>
      </c>
      <c r="DU553" s="22">
        <v>0</v>
      </c>
      <c r="DV553" s="22">
        <v>0</v>
      </c>
      <c r="DW553" s="22">
        <v>0</v>
      </c>
      <c r="DX553" s="22">
        <v>0</v>
      </c>
      <c r="DY553" s="22">
        <v>0</v>
      </c>
      <c r="DZ553" s="22">
        <v>0</v>
      </c>
      <c r="EA553" s="22">
        <v>0</v>
      </c>
      <c r="EB553" s="22">
        <v>0</v>
      </c>
      <c r="EC553" s="22">
        <v>0</v>
      </c>
      <c r="ED553" s="22">
        <v>0</v>
      </c>
      <c r="EE553" s="22">
        <v>0</v>
      </c>
      <c r="EF553" s="22">
        <v>0</v>
      </c>
      <c r="EG553" s="22">
        <v>0</v>
      </c>
      <c r="EH553" s="22">
        <v>0</v>
      </c>
      <c r="EI553" s="22">
        <v>0</v>
      </c>
    </row>
    <row r="554" spans="1:139" x14ac:dyDescent="0.2">
      <c r="A554" s="92"/>
      <c r="B554" s="92" t="s">
        <v>217</v>
      </c>
      <c r="C554" s="90"/>
      <c r="D554" s="22">
        <v>0</v>
      </c>
      <c r="E554" s="22">
        <v>0</v>
      </c>
      <c r="F554" s="22">
        <v>0</v>
      </c>
      <c r="G554" s="22">
        <v>0</v>
      </c>
      <c r="H554" s="22">
        <v>0</v>
      </c>
      <c r="I554" s="22">
        <v>0</v>
      </c>
      <c r="J554" s="22">
        <v>0</v>
      </c>
      <c r="K554" s="22">
        <v>0</v>
      </c>
      <c r="L554" s="22">
        <v>0</v>
      </c>
      <c r="M554" s="22">
        <v>0</v>
      </c>
      <c r="N554" s="22">
        <v>0</v>
      </c>
      <c r="O554" s="22">
        <v>0</v>
      </c>
      <c r="P554" s="22">
        <v>0</v>
      </c>
      <c r="Q554" s="22">
        <v>0</v>
      </c>
      <c r="R554" s="22">
        <v>0</v>
      </c>
      <c r="S554" s="22">
        <v>0</v>
      </c>
      <c r="T554" s="22">
        <v>0</v>
      </c>
      <c r="U554" s="22">
        <v>0</v>
      </c>
      <c r="V554" s="22">
        <v>0</v>
      </c>
      <c r="W554" s="22">
        <v>0</v>
      </c>
      <c r="X554" s="22">
        <v>0</v>
      </c>
      <c r="Y554" s="22">
        <v>0</v>
      </c>
      <c r="Z554" s="22">
        <v>0</v>
      </c>
      <c r="AA554" s="22">
        <v>0</v>
      </c>
      <c r="AB554" s="22">
        <v>0</v>
      </c>
      <c r="AC554" s="22">
        <v>0</v>
      </c>
      <c r="AD554" s="22">
        <v>0</v>
      </c>
      <c r="AE554" s="22">
        <v>0</v>
      </c>
      <c r="AF554" s="22">
        <v>0</v>
      </c>
      <c r="AG554" s="22">
        <v>0</v>
      </c>
      <c r="AH554" s="22">
        <v>0</v>
      </c>
      <c r="AI554" s="22">
        <v>0</v>
      </c>
      <c r="AJ554" s="22">
        <v>0</v>
      </c>
      <c r="AK554" s="22">
        <v>0</v>
      </c>
      <c r="AL554" s="22">
        <v>0</v>
      </c>
      <c r="AM554" s="22">
        <v>0</v>
      </c>
      <c r="AN554" s="22">
        <v>0</v>
      </c>
      <c r="AO554" s="22">
        <v>0</v>
      </c>
      <c r="AP554" s="22">
        <v>0</v>
      </c>
      <c r="AQ554" s="22">
        <v>0</v>
      </c>
      <c r="AR554" s="22">
        <v>0</v>
      </c>
      <c r="AS554" s="22">
        <v>0</v>
      </c>
      <c r="AT554" s="22">
        <v>0</v>
      </c>
      <c r="AU554" s="22">
        <v>0</v>
      </c>
      <c r="AV554" s="22">
        <v>0</v>
      </c>
      <c r="AW554" s="22">
        <v>0</v>
      </c>
      <c r="AX554" s="22">
        <v>0</v>
      </c>
      <c r="AY554" s="22">
        <v>0</v>
      </c>
      <c r="AZ554" s="22">
        <v>0</v>
      </c>
      <c r="BA554" s="22">
        <v>0</v>
      </c>
      <c r="BB554" s="22">
        <v>0</v>
      </c>
      <c r="BC554" s="22">
        <v>0</v>
      </c>
      <c r="BD554" s="22">
        <v>0</v>
      </c>
      <c r="BE554" s="22">
        <v>0</v>
      </c>
      <c r="BF554" s="22">
        <v>0</v>
      </c>
      <c r="BG554" s="22">
        <v>0</v>
      </c>
      <c r="BH554" s="22">
        <v>0</v>
      </c>
      <c r="BI554" s="22">
        <v>0</v>
      </c>
      <c r="BJ554" s="22">
        <v>0</v>
      </c>
      <c r="BK554" s="22">
        <v>0</v>
      </c>
      <c r="BL554" s="22">
        <v>0</v>
      </c>
      <c r="BM554" s="22">
        <v>0</v>
      </c>
      <c r="BN554" s="22">
        <v>0</v>
      </c>
      <c r="BO554" s="22">
        <v>0</v>
      </c>
      <c r="BP554" s="22">
        <v>0</v>
      </c>
      <c r="BQ554" s="22">
        <v>0</v>
      </c>
      <c r="BR554" s="22">
        <v>0</v>
      </c>
      <c r="BS554" s="22">
        <v>0</v>
      </c>
      <c r="BT554" s="22">
        <v>0</v>
      </c>
      <c r="BU554" s="22">
        <v>0</v>
      </c>
      <c r="BV554" s="22">
        <v>0</v>
      </c>
      <c r="BW554" s="22">
        <v>0</v>
      </c>
      <c r="BX554" s="22">
        <v>-46263.838410000004</v>
      </c>
      <c r="BY554" s="22">
        <v>0</v>
      </c>
      <c r="BZ554" s="22">
        <v>0</v>
      </c>
      <c r="CA554" s="22">
        <v>0</v>
      </c>
      <c r="CB554" s="22">
        <v>46263.838410000004</v>
      </c>
      <c r="CC554" s="22">
        <v>0</v>
      </c>
      <c r="CD554" s="22">
        <v>0</v>
      </c>
      <c r="CE554" s="22">
        <v>0</v>
      </c>
      <c r="CF554" s="22">
        <v>0</v>
      </c>
      <c r="CG554" s="22">
        <v>0</v>
      </c>
      <c r="CH554" s="22">
        <v>0</v>
      </c>
      <c r="CI554" s="22">
        <v>601.58000000000004</v>
      </c>
      <c r="CJ554" s="22">
        <v>0</v>
      </c>
      <c r="CK554" s="22">
        <v>0</v>
      </c>
      <c r="CL554" s="22">
        <v>0</v>
      </c>
      <c r="CM554" s="22">
        <v>542.85</v>
      </c>
      <c r="CN554" s="22">
        <v>0</v>
      </c>
      <c r="CO554" s="22">
        <v>0</v>
      </c>
      <c r="CP554" s="22">
        <v>0</v>
      </c>
      <c r="CQ554" s="22">
        <v>0</v>
      </c>
      <c r="CR554" s="22">
        <v>0</v>
      </c>
      <c r="CS554" s="22">
        <v>0</v>
      </c>
      <c r="CT554" s="22">
        <v>0</v>
      </c>
      <c r="CU554" s="22">
        <v>0</v>
      </c>
      <c r="CV554" s="22">
        <v>0</v>
      </c>
      <c r="CW554" s="22">
        <v>0</v>
      </c>
      <c r="CX554" s="22">
        <v>0</v>
      </c>
      <c r="CY554" s="22">
        <v>0</v>
      </c>
      <c r="CZ554" s="22">
        <v>671.53999999999951</v>
      </c>
      <c r="DA554" s="22">
        <v>0</v>
      </c>
      <c r="DB554" s="22">
        <v>0</v>
      </c>
      <c r="DC554" s="22">
        <v>0</v>
      </c>
      <c r="DD554" s="22">
        <v>0</v>
      </c>
      <c r="DE554" s="22">
        <v>0</v>
      </c>
      <c r="DF554" s="22">
        <v>0</v>
      </c>
      <c r="DG554" s="22">
        <v>0</v>
      </c>
      <c r="DH554" s="22">
        <v>0</v>
      </c>
      <c r="DI554" s="22">
        <v>0</v>
      </c>
      <c r="DJ554" s="22">
        <v>0</v>
      </c>
      <c r="DK554" s="22">
        <v>0</v>
      </c>
      <c r="DL554" s="22">
        <v>0</v>
      </c>
      <c r="DM554" s="22">
        <v>0</v>
      </c>
      <c r="DN554" s="22">
        <v>0</v>
      </c>
      <c r="DO554" s="22">
        <v>0</v>
      </c>
      <c r="DP554" s="22">
        <v>0</v>
      </c>
      <c r="DQ554" s="22">
        <v>0</v>
      </c>
      <c r="DR554" s="22">
        <v>0</v>
      </c>
      <c r="DS554" s="22">
        <v>0</v>
      </c>
      <c r="DT554" s="22">
        <v>0</v>
      </c>
      <c r="DU554" s="22">
        <v>0</v>
      </c>
      <c r="DV554" s="22">
        <v>0</v>
      </c>
      <c r="DW554" s="22">
        <v>0</v>
      </c>
      <c r="DX554" s="22">
        <v>0</v>
      </c>
      <c r="DY554" s="22">
        <v>0</v>
      </c>
      <c r="DZ554" s="22">
        <v>0</v>
      </c>
      <c r="EA554" s="22">
        <v>0</v>
      </c>
      <c r="EB554" s="22">
        <v>0</v>
      </c>
      <c r="EC554" s="22">
        <v>0</v>
      </c>
      <c r="ED554" s="22">
        <v>0</v>
      </c>
      <c r="EE554" s="22">
        <v>0</v>
      </c>
      <c r="EF554" s="22">
        <v>0</v>
      </c>
      <c r="EG554" s="22">
        <v>0</v>
      </c>
      <c r="EH554" s="22">
        <v>0</v>
      </c>
      <c r="EI554" s="22">
        <v>0</v>
      </c>
    </row>
    <row r="555" spans="1:139" x14ac:dyDescent="0.2">
      <c r="A555" s="92"/>
      <c r="B555" s="92" t="s">
        <v>290</v>
      </c>
      <c r="C555" s="101"/>
      <c r="D555" s="22">
        <v>0</v>
      </c>
      <c r="E555" s="22">
        <v>0</v>
      </c>
      <c r="F555" s="22">
        <v>0</v>
      </c>
      <c r="G555" s="22">
        <v>0</v>
      </c>
      <c r="H555" s="22">
        <v>0</v>
      </c>
      <c r="I555" s="22">
        <v>0</v>
      </c>
      <c r="J555" s="22">
        <v>0</v>
      </c>
      <c r="K555" s="22">
        <v>0</v>
      </c>
      <c r="L555" s="22">
        <v>0</v>
      </c>
      <c r="M555" s="22">
        <v>0</v>
      </c>
      <c r="N555" s="22">
        <v>0</v>
      </c>
      <c r="O555" s="22">
        <v>0</v>
      </c>
      <c r="P555" s="22">
        <v>0</v>
      </c>
      <c r="Q555" s="22">
        <v>0</v>
      </c>
      <c r="R555" s="22">
        <v>0</v>
      </c>
      <c r="S555" s="22">
        <v>0</v>
      </c>
      <c r="T555" s="22">
        <v>0</v>
      </c>
      <c r="U555" s="22">
        <v>0</v>
      </c>
      <c r="V555" s="22">
        <v>0</v>
      </c>
      <c r="W555" s="22">
        <v>0</v>
      </c>
      <c r="X555" s="22">
        <v>0</v>
      </c>
      <c r="Y555" s="22">
        <v>0</v>
      </c>
      <c r="Z555" s="22">
        <v>0</v>
      </c>
      <c r="AA555" s="22">
        <v>0</v>
      </c>
      <c r="AB555" s="22">
        <v>0</v>
      </c>
      <c r="AC555" s="22">
        <v>0</v>
      </c>
      <c r="AD555" s="22">
        <v>0</v>
      </c>
      <c r="AE555" s="22">
        <v>0</v>
      </c>
      <c r="AF555" s="22">
        <v>0</v>
      </c>
      <c r="AG555" s="22">
        <v>0</v>
      </c>
      <c r="AH555" s="22">
        <v>0</v>
      </c>
      <c r="AI555" s="22">
        <v>0</v>
      </c>
      <c r="AJ555" s="22">
        <v>0</v>
      </c>
      <c r="AK555" s="22">
        <v>0</v>
      </c>
      <c r="AL555" s="22">
        <v>0</v>
      </c>
      <c r="AM555" s="22">
        <v>0</v>
      </c>
      <c r="AN555" s="22">
        <v>0</v>
      </c>
      <c r="AO555" s="22">
        <v>0</v>
      </c>
      <c r="AP555" s="22">
        <v>0</v>
      </c>
      <c r="AQ555" s="22">
        <v>0</v>
      </c>
      <c r="AR555" s="22">
        <v>0</v>
      </c>
      <c r="AS555" s="22">
        <v>0</v>
      </c>
      <c r="AT555" s="22">
        <v>0</v>
      </c>
      <c r="AU555" s="22">
        <v>0</v>
      </c>
      <c r="AV555" s="22">
        <v>0</v>
      </c>
      <c r="AW555" s="22">
        <v>0</v>
      </c>
      <c r="AX555" s="22">
        <v>0</v>
      </c>
      <c r="AY555" s="22">
        <v>0</v>
      </c>
      <c r="AZ555" s="22">
        <v>0</v>
      </c>
      <c r="BA555" s="22">
        <v>0</v>
      </c>
      <c r="BB555" s="22">
        <v>0</v>
      </c>
      <c r="BC555" s="22">
        <v>0</v>
      </c>
      <c r="BD555" s="22">
        <v>0</v>
      </c>
      <c r="BE555" s="22">
        <v>0</v>
      </c>
      <c r="BF555" s="22">
        <v>0</v>
      </c>
      <c r="BG555" s="22">
        <v>0</v>
      </c>
      <c r="BH555" s="22">
        <v>0</v>
      </c>
      <c r="BI555" s="22">
        <v>0</v>
      </c>
      <c r="BJ555" s="22">
        <v>0</v>
      </c>
      <c r="BK555" s="22">
        <v>0</v>
      </c>
      <c r="BL555" s="22">
        <v>0</v>
      </c>
      <c r="BM555" s="22">
        <v>0</v>
      </c>
      <c r="BN555" s="22">
        <v>0</v>
      </c>
      <c r="BO555" s="22">
        <v>0</v>
      </c>
      <c r="BP555" s="22">
        <v>0</v>
      </c>
      <c r="BQ555" s="22">
        <v>0</v>
      </c>
      <c r="BR555" s="22">
        <v>0</v>
      </c>
      <c r="BS555" s="22">
        <v>0</v>
      </c>
      <c r="BT555" s="22">
        <v>0</v>
      </c>
      <c r="BU555" s="22">
        <v>0</v>
      </c>
      <c r="BV555" s="22">
        <v>0</v>
      </c>
      <c r="BW555" s="22">
        <v>0</v>
      </c>
      <c r="BX555" s="22">
        <v>0</v>
      </c>
      <c r="BY555" s="22">
        <v>0</v>
      </c>
      <c r="BZ555" s="22">
        <v>0</v>
      </c>
      <c r="CA555" s="22">
        <v>0</v>
      </c>
      <c r="CB555" s="22">
        <v>0</v>
      </c>
      <c r="CC555" s="22">
        <v>0</v>
      </c>
      <c r="CD555" s="22">
        <v>0</v>
      </c>
      <c r="CE555" s="22">
        <v>0</v>
      </c>
      <c r="CF555" s="22">
        <v>0</v>
      </c>
      <c r="CG555" s="22">
        <v>0</v>
      </c>
      <c r="CH555" s="22">
        <v>0</v>
      </c>
      <c r="CI555" s="22">
        <v>0</v>
      </c>
      <c r="CJ555" s="22">
        <v>550.51</v>
      </c>
      <c r="CK555" s="22">
        <v>550.51</v>
      </c>
      <c r="CL555" s="22">
        <v>550.51</v>
      </c>
      <c r="CM555" s="22">
        <v>527.19000000000005</v>
      </c>
      <c r="CN555" s="22">
        <v>0</v>
      </c>
      <c r="CO555" s="22">
        <v>0</v>
      </c>
      <c r="CP555" s="22">
        <v>0</v>
      </c>
      <c r="CQ555" s="22">
        <v>0</v>
      </c>
      <c r="CR555" s="22">
        <v>0</v>
      </c>
      <c r="CS555" s="22">
        <v>0</v>
      </c>
      <c r="CT555" s="22">
        <v>0</v>
      </c>
      <c r="CU555" s="22">
        <v>0.01</v>
      </c>
      <c r="CV555" s="22">
        <v>0</v>
      </c>
      <c r="CW555" s="22">
        <v>0</v>
      </c>
      <c r="CX555" s="22">
        <v>0</v>
      </c>
      <c r="CY555" s="22">
        <v>0</v>
      </c>
      <c r="CZ555" s="22">
        <v>-452.0699999999996</v>
      </c>
      <c r="DA555" s="22">
        <v>0</v>
      </c>
      <c r="DB555" s="22">
        <v>0</v>
      </c>
      <c r="DC555" s="22">
        <v>0</v>
      </c>
      <c r="DD555" s="22">
        <v>0</v>
      </c>
      <c r="DE555" s="22">
        <v>0</v>
      </c>
      <c r="DF555" s="22">
        <v>0</v>
      </c>
      <c r="DG555" s="22">
        <v>0</v>
      </c>
      <c r="DH555" s="22">
        <v>0</v>
      </c>
      <c r="DI555" s="22">
        <v>0</v>
      </c>
      <c r="DJ555" s="22">
        <v>0</v>
      </c>
      <c r="DK555" s="22">
        <v>0</v>
      </c>
      <c r="DL555" s="22">
        <v>0</v>
      </c>
      <c r="DM555" s="22">
        <v>0</v>
      </c>
      <c r="DN555" s="22">
        <v>0</v>
      </c>
      <c r="DO555" s="22">
        <v>0</v>
      </c>
      <c r="DP555" s="22">
        <v>0</v>
      </c>
      <c r="DQ555" s="22">
        <v>0</v>
      </c>
      <c r="DR555" s="22">
        <v>0</v>
      </c>
      <c r="DS555" s="22">
        <v>0</v>
      </c>
      <c r="DT555" s="22">
        <v>0</v>
      </c>
      <c r="DU555" s="22">
        <v>0</v>
      </c>
      <c r="DV555" s="22">
        <v>0</v>
      </c>
      <c r="DW555" s="22">
        <v>0</v>
      </c>
      <c r="DX555" s="22">
        <v>0</v>
      </c>
      <c r="DY555" s="22">
        <v>0</v>
      </c>
      <c r="DZ555" s="22">
        <v>0</v>
      </c>
      <c r="EA555" s="22">
        <v>0</v>
      </c>
      <c r="EB555" s="22">
        <v>0</v>
      </c>
      <c r="EC555" s="22">
        <v>0</v>
      </c>
      <c r="ED555" s="22">
        <v>0</v>
      </c>
      <c r="EE555" s="22">
        <v>0</v>
      </c>
      <c r="EF555" s="22">
        <v>0</v>
      </c>
      <c r="EG555" s="22">
        <v>0</v>
      </c>
      <c r="EH555" s="22">
        <v>0</v>
      </c>
      <c r="EI555" s="22">
        <v>0</v>
      </c>
    </row>
    <row r="556" spans="1:139" x14ac:dyDescent="0.2">
      <c r="A556" s="92"/>
      <c r="B556" s="92" t="s">
        <v>170</v>
      </c>
      <c r="D556" s="22">
        <v>0</v>
      </c>
      <c r="E556" s="22">
        <v>0</v>
      </c>
      <c r="F556" s="22">
        <v>0</v>
      </c>
      <c r="G556" s="22">
        <v>0</v>
      </c>
      <c r="H556" s="22">
        <v>0</v>
      </c>
      <c r="I556" s="22">
        <v>0</v>
      </c>
      <c r="J556" s="22">
        <v>0</v>
      </c>
      <c r="K556" s="22">
        <v>0</v>
      </c>
      <c r="L556" s="22">
        <v>0</v>
      </c>
      <c r="M556" s="22">
        <v>0</v>
      </c>
      <c r="N556" s="22">
        <v>0</v>
      </c>
      <c r="O556" s="22">
        <v>0</v>
      </c>
      <c r="P556" s="22">
        <v>0</v>
      </c>
      <c r="Q556" s="22">
        <v>0</v>
      </c>
      <c r="R556" s="22">
        <v>0</v>
      </c>
      <c r="S556" s="22">
        <v>0</v>
      </c>
      <c r="T556" s="22">
        <v>0</v>
      </c>
      <c r="U556" s="22">
        <v>0</v>
      </c>
      <c r="V556" s="22">
        <v>0</v>
      </c>
      <c r="W556" s="22">
        <v>0</v>
      </c>
      <c r="X556" s="22">
        <v>0</v>
      </c>
      <c r="Y556" s="22">
        <v>0</v>
      </c>
      <c r="Z556" s="22">
        <v>0</v>
      </c>
      <c r="AA556" s="22">
        <v>0</v>
      </c>
      <c r="AB556" s="22">
        <v>0</v>
      </c>
      <c r="AC556" s="22">
        <v>0</v>
      </c>
      <c r="AD556" s="22">
        <v>0</v>
      </c>
      <c r="AE556" s="22">
        <v>0</v>
      </c>
      <c r="AF556" s="22">
        <v>0</v>
      </c>
      <c r="AG556" s="22">
        <v>0</v>
      </c>
      <c r="AH556" s="22">
        <v>0</v>
      </c>
      <c r="AI556" s="22">
        <v>0</v>
      </c>
      <c r="AJ556" s="22">
        <v>0</v>
      </c>
      <c r="AK556" s="22">
        <v>0</v>
      </c>
      <c r="AL556" s="22">
        <v>0</v>
      </c>
      <c r="AM556" s="22">
        <v>0</v>
      </c>
      <c r="AN556" s="22">
        <v>0</v>
      </c>
      <c r="AO556" s="22">
        <v>0</v>
      </c>
      <c r="AP556" s="22">
        <v>0</v>
      </c>
      <c r="AQ556" s="22">
        <v>0</v>
      </c>
      <c r="AR556" s="22">
        <v>0</v>
      </c>
      <c r="AS556" s="22">
        <v>0</v>
      </c>
      <c r="AT556" s="22">
        <v>0</v>
      </c>
      <c r="AU556" s="22">
        <v>0</v>
      </c>
      <c r="AV556" s="22">
        <v>0</v>
      </c>
      <c r="AW556" s="22">
        <v>0</v>
      </c>
      <c r="AX556" s="22">
        <v>0</v>
      </c>
      <c r="AY556" s="22">
        <v>0</v>
      </c>
      <c r="AZ556" s="22">
        <v>0</v>
      </c>
      <c r="BA556" s="22">
        <v>0</v>
      </c>
      <c r="BB556" s="22">
        <v>0</v>
      </c>
      <c r="BC556" s="22">
        <v>0</v>
      </c>
      <c r="BD556" s="22">
        <v>0</v>
      </c>
      <c r="BE556" s="22">
        <v>0</v>
      </c>
      <c r="BF556" s="22">
        <v>0</v>
      </c>
      <c r="BG556" s="22">
        <v>0</v>
      </c>
      <c r="BH556" s="22">
        <v>0</v>
      </c>
      <c r="BI556" s="22">
        <v>0</v>
      </c>
      <c r="BJ556" s="22">
        <v>0</v>
      </c>
      <c r="BK556" s="22">
        <v>226.516524</v>
      </c>
      <c r="BL556" s="22">
        <v>1065.56</v>
      </c>
      <c r="BM556" s="22">
        <v>1885.16</v>
      </c>
      <c r="BN556" s="22">
        <v>2312.84</v>
      </c>
      <c r="BO556" s="22">
        <v>2702.81</v>
      </c>
      <c r="BP556" s="22">
        <v>3437.76</v>
      </c>
      <c r="BQ556" s="22">
        <v>4606.6400000000003</v>
      </c>
      <c r="BR556" s="22">
        <v>5398.14</v>
      </c>
      <c r="BS556" s="22">
        <v>6456.48</v>
      </c>
      <c r="BT556" s="22">
        <v>7651.66</v>
      </c>
      <c r="BU556" s="22">
        <v>8862.33</v>
      </c>
      <c r="BV556" s="22">
        <v>9960.32</v>
      </c>
      <c r="BW556" s="22">
        <v>11143.44</v>
      </c>
      <c r="BX556" s="22">
        <v>4055.1178603657518</v>
      </c>
      <c r="BY556" s="22">
        <v>4324.2912195796907</v>
      </c>
      <c r="BZ556" s="22">
        <v>4420.4707906597068</v>
      </c>
      <c r="CA556" s="22">
        <v>3226.5476010741368</v>
      </c>
      <c r="CB556" s="22">
        <v>1667.9244849515126</v>
      </c>
      <c r="CC556" s="22">
        <v>1297.0832614255723</v>
      </c>
      <c r="CD556" s="22">
        <v>970.135164026442</v>
      </c>
      <c r="CE556" s="22">
        <v>1121.3100553693475</v>
      </c>
      <c r="CF556" s="22">
        <v>1028.754607052826</v>
      </c>
      <c r="CG556" s="22">
        <v>765.81718611876204</v>
      </c>
      <c r="CH556" s="22">
        <v>1022.7048611223654</v>
      </c>
      <c r="CI556" s="22">
        <v>283.44</v>
      </c>
      <c r="CJ556" s="22">
        <v>-188.05</v>
      </c>
      <c r="CK556" s="22">
        <v>-239.52</v>
      </c>
      <c r="CL556" s="22">
        <v>-471.23</v>
      </c>
      <c r="CM556" s="22">
        <v>-556.5</v>
      </c>
      <c r="CN556" s="22">
        <v>-392.96</v>
      </c>
      <c r="CO556" s="22">
        <v>-514.91</v>
      </c>
      <c r="CP556" s="22">
        <v>-454.39</v>
      </c>
      <c r="CQ556" s="22">
        <v>-357.65</v>
      </c>
      <c r="CR556" s="22">
        <v>-204.22</v>
      </c>
      <c r="CS556" s="22">
        <v>-30.29</v>
      </c>
      <c r="CT556" s="22">
        <v>78.11</v>
      </c>
      <c r="CU556" s="22">
        <v>78.11</v>
      </c>
      <c r="CV556" s="22">
        <v>78.11</v>
      </c>
      <c r="CW556" s="22">
        <v>78.11</v>
      </c>
      <c r="CX556" s="22">
        <v>78.11</v>
      </c>
      <c r="CY556" s="22">
        <v>78.11</v>
      </c>
      <c r="CZ556" s="22">
        <v>0</v>
      </c>
      <c r="DA556" s="22">
        <v>0</v>
      </c>
      <c r="DB556" s="22">
        <v>0</v>
      </c>
      <c r="DC556" s="22">
        <v>0</v>
      </c>
      <c r="DD556" s="22">
        <v>0</v>
      </c>
      <c r="DE556" s="22">
        <v>0</v>
      </c>
      <c r="DF556" s="22">
        <v>0</v>
      </c>
      <c r="DG556" s="22">
        <v>0</v>
      </c>
      <c r="DH556" s="22">
        <v>0</v>
      </c>
      <c r="DI556" s="22">
        <v>0</v>
      </c>
      <c r="DJ556" s="22">
        <v>0</v>
      </c>
      <c r="DK556" s="22">
        <v>0</v>
      </c>
      <c r="DL556" s="22">
        <v>0</v>
      </c>
      <c r="DM556" s="22">
        <v>0</v>
      </c>
      <c r="DN556" s="22">
        <v>0</v>
      </c>
      <c r="DO556" s="22">
        <v>0</v>
      </c>
      <c r="DP556" s="22">
        <v>0</v>
      </c>
      <c r="DQ556" s="22">
        <v>0</v>
      </c>
      <c r="DR556" s="22">
        <v>0</v>
      </c>
      <c r="DS556" s="22">
        <v>0</v>
      </c>
      <c r="DT556" s="22">
        <v>0</v>
      </c>
      <c r="DU556" s="22">
        <v>0</v>
      </c>
      <c r="DV556" s="22">
        <v>0</v>
      </c>
      <c r="DW556" s="22">
        <v>0</v>
      </c>
      <c r="DX556" s="22">
        <v>0</v>
      </c>
      <c r="DY556" s="22">
        <v>0</v>
      </c>
      <c r="DZ556" s="22">
        <v>0</v>
      </c>
      <c r="EA556" s="22">
        <v>0</v>
      </c>
      <c r="EB556" s="22">
        <v>0</v>
      </c>
      <c r="EC556" s="22">
        <v>0</v>
      </c>
      <c r="ED556" s="22">
        <v>0</v>
      </c>
      <c r="EE556" s="22">
        <v>0</v>
      </c>
      <c r="EF556" s="22">
        <v>0</v>
      </c>
      <c r="EG556" s="22">
        <v>0</v>
      </c>
      <c r="EH556" s="22">
        <v>0</v>
      </c>
      <c r="EI556" s="22">
        <v>0</v>
      </c>
    </row>
    <row r="557" spans="1:139" x14ac:dyDescent="0.2">
      <c r="A557" s="92"/>
      <c r="B557" s="92" t="s">
        <v>152</v>
      </c>
      <c r="D557" s="18">
        <f t="shared" ref="D557:AI557" si="3250">SUM(D553:D556)</f>
        <v>0</v>
      </c>
      <c r="E557" s="18">
        <f t="shared" si="3250"/>
        <v>0</v>
      </c>
      <c r="F557" s="18">
        <f t="shared" si="3250"/>
        <v>0</v>
      </c>
      <c r="G557" s="18">
        <f t="shared" si="3250"/>
        <v>0</v>
      </c>
      <c r="H557" s="18">
        <f t="shared" si="3250"/>
        <v>0</v>
      </c>
      <c r="I557" s="18">
        <f t="shared" si="3250"/>
        <v>0</v>
      </c>
      <c r="J557" s="18">
        <f t="shared" si="3250"/>
        <v>0</v>
      </c>
      <c r="K557" s="18">
        <f t="shared" si="3250"/>
        <v>0</v>
      </c>
      <c r="L557" s="18">
        <f t="shared" si="3250"/>
        <v>0</v>
      </c>
      <c r="M557" s="18">
        <f t="shared" si="3250"/>
        <v>0</v>
      </c>
      <c r="N557" s="18">
        <f t="shared" si="3250"/>
        <v>0</v>
      </c>
      <c r="O557" s="18">
        <f t="shared" si="3250"/>
        <v>0</v>
      </c>
      <c r="P557" s="18">
        <f t="shared" si="3250"/>
        <v>0</v>
      </c>
      <c r="Q557" s="18">
        <f t="shared" si="3250"/>
        <v>0</v>
      </c>
      <c r="R557" s="18">
        <f t="shared" si="3250"/>
        <v>0</v>
      </c>
      <c r="S557" s="18">
        <f t="shared" si="3250"/>
        <v>0</v>
      </c>
      <c r="T557" s="18">
        <f t="shared" si="3250"/>
        <v>0</v>
      </c>
      <c r="U557" s="18">
        <f t="shared" si="3250"/>
        <v>0</v>
      </c>
      <c r="V557" s="18">
        <f t="shared" si="3250"/>
        <v>0</v>
      </c>
      <c r="W557" s="18">
        <f t="shared" si="3250"/>
        <v>0</v>
      </c>
      <c r="X557" s="18">
        <f t="shared" si="3250"/>
        <v>0</v>
      </c>
      <c r="Y557" s="18">
        <f t="shared" si="3250"/>
        <v>0</v>
      </c>
      <c r="Z557" s="18">
        <f t="shared" si="3250"/>
        <v>0</v>
      </c>
      <c r="AA557" s="18">
        <f t="shared" si="3250"/>
        <v>0</v>
      </c>
      <c r="AB557" s="18">
        <f t="shared" si="3250"/>
        <v>0</v>
      </c>
      <c r="AC557" s="18">
        <f t="shared" si="3250"/>
        <v>0</v>
      </c>
      <c r="AD557" s="18">
        <f t="shared" si="3250"/>
        <v>0</v>
      </c>
      <c r="AE557" s="18">
        <f t="shared" si="3250"/>
        <v>0</v>
      </c>
      <c r="AF557" s="18">
        <f t="shared" si="3250"/>
        <v>0</v>
      </c>
      <c r="AG557" s="18">
        <f t="shared" si="3250"/>
        <v>0</v>
      </c>
      <c r="AH557" s="18">
        <f t="shared" si="3250"/>
        <v>0</v>
      </c>
      <c r="AI557" s="18">
        <f t="shared" si="3250"/>
        <v>0</v>
      </c>
      <c r="AJ557" s="18">
        <f t="shared" ref="AJ557:BO557" si="3251">SUM(AJ553:AJ556)</f>
        <v>0</v>
      </c>
      <c r="AK557" s="18">
        <f t="shared" si="3251"/>
        <v>0</v>
      </c>
      <c r="AL557" s="18">
        <f t="shared" si="3251"/>
        <v>0</v>
      </c>
      <c r="AM557" s="18">
        <f t="shared" si="3251"/>
        <v>0</v>
      </c>
      <c r="AN557" s="18">
        <f t="shared" si="3251"/>
        <v>0</v>
      </c>
      <c r="AO557" s="18">
        <f t="shared" si="3251"/>
        <v>0</v>
      </c>
      <c r="AP557" s="18">
        <f t="shared" si="3251"/>
        <v>0</v>
      </c>
      <c r="AQ557" s="18">
        <f t="shared" si="3251"/>
        <v>0</v>
      </c>
      <c r="AR557" s="18">
        <f t="shared" si="3251"/>
        <v>0</v>
      </c>
      <c r="AS557" s="18">
        <f t="shared" si="3251"/>
        <v>0</v>
      </c>
      <c r="AT557" s="18">
        <f t="shared" si="3251"/>
        <v>0</v>
      </c>
      <c r="AU557" s="18">
        <f t="shared" si="3251"/>
        <v>0</v>
      </c>
      <c r="AV557" s="18">
        <f t="shared" si="3251"/>
        <v>0</v>
      </c>
      <c r="AW557" s="18">
        <f t="shared" si="3251"/>
        <v>0</v>
      </c>
      <c r="AX557" s="18">
        <f t="shared" si="3251"/>
        <v>0</v>
      </c>
      <c r="AY557" s="18">
        <f t="shared" si="3251"/>
        <v>0</v>
      </c>
      <c r="AZ557" s="18">
        <f t="shared" si="3251"/>
        <v>0</v>
      </c>
      <c r="BA557" s="18">
        <f t="shared" si="3251"/>
        <v>0</v>
      </c>
      <c r="BB557" s="18">
        <f t="shared" si="3251"/>
        <v>0</v>
      </c>
      <c r="BC557" s="18">
        <f t="shared" si="3251"/>
        <v>0</v>
      </c>
      <c r="BD557" s="18">
        <f t="shared" si="3251"/>
        <v>0</v>
      </c>
      <c r="BE557" s="18">
        <f t="shared" si="3251"/>
        <v>0</v>
      </c>
      <c r="BF557" s="18">
        <f t="shared" si="3251"/>
        <v>0</v>
      </c>
      <c r="BG557" s="18">
        <f t="shared" si="3251"/>
        <v>0</v>
      </c>
      <c r="BH557" s="18">
        <f t="shared" si="3251"/>
        <v>0</v>
      </c>
      <c r="BI557" s="18">
        <f t="shared" si="3251"/>
        <v>0</v>
      </c>
      <c r="BJ557" s="18">
        <f t="shared" si="3251"/>
        <v>0</v>
      </c>
      <c r="BK557" s="18">
        <f t="shared" si="3251"/>
        <v>226.516524</v>
      </c>
      <c r="BL557" s="18">
        <f t="shared" si="3251"/>
        <v>1065.56</v>
      </c>
      <c r="BM557" s="18">
        <f t="shared" si="3251"/>
        <v>1885.16</v>
      </c>
      <c r="BN557" s="18">
        <f t="shared" si="3251"/>
        <v>2312.84</v>
      </c>
      <c r="BO557" s="18">
        <f t="shared" si="3251"/>
        <v>2702.81</v>
      </c>
      <c r="BP557" s="18">
        <f t="shared" ref="BP557:CI557" si="3252">SUM(BP553:BP556)</f>
        <v>3211.2434760000001</v>
      </c>
      <c r="BQ557" s="18">
        <f t="shared" si="3252"/>
        <v>4606.6400000000003</v>
      </c>
      <c r="BR557" s="18">
        <f t="shared" si="3252"/>
        <v>5398.14</v>
      </c>
      <c r="BS557" s="18">
        <f t="shared" si="3252"/>
        <v>6456.48</v>
      </c>
      <c r="BT557" s="18">
        <f t="shared" si="3252"/>
        <v>7651.66</v>
      </c>
      <c r="BU557" s="18">
        <f t="shared" si="3252"/>
        <v>8862.33</v>
      </c>
      <c r="BV557" s="18">
        <f t="shared" si="3252"/>
        <v>9960.32</v>
      </c>
      <c r="BW557" s="18">
        <f t="shared" si="3252"/>
        <v>11143.44</v>
      </c>
      <c r="BX557" s="18">
        <f t="shared" si="3252"/>
        <v>-42208.72054963425</v>
      </c>
      <c r="BY557" s="18">
        <f t="shared" si="3252"/>
        <v>4324.2912195796907</v>
      </c>
      <c r="BZ557" s="18">
        <f t="shared" si="3252"/>
        <v>4420.4707906597068</v>
      </c>
      <c r="CA557" s="18">
        <f t="shared" si="3252"/>
        <v>3226.5476010741368</v>
      </c>
      <c r="CB557" s="18">
        <f t="shared" si="3252"/>
        <v>-17551.377105048483</v>
      </c>
      <c r="CC557" s="18">
        <f t="shared" si="3252"/>
        <v>1297.0832614255723</v>
      </c>
      <c r="CD557" s="18">
        <f t="shared" si="3252"/>
        <v>970.135164026442</v>
      </c>
      <c r="CE557" s="18">
        <f t="shared" si="3252"/>
        <v>1121.3100553693475</v>
      </c>
      <c r="CF557" s="18">
        <f t="shared" si="3252"/>
        <v>1028.754607052826</v>
      </c>
      <c r="CG557" s="18">
        <f t="shared" si="3252"/>
        <v>765.81718611876204</v>
      </c>
      <c r="CH557" s="18">
        <f t="shared" si="3252"/>
        <v>1022.7048611223654</v>
      </c>
      <c r="CI557" s="18">
        <f t="shared" si="3252"/>
        <v>885.02</v>
      </c>
      <c r="CJ557" s="18">
        <f t="shared" ref="CJ557:CU557" si="3253">SUM(CJ553:CJ556)</f>
        <v>362.46</v>
      </c>
      <c r="CK557" s="18">
        <f t="shared" si="3253"/>
        <v>310.99</v>
      </c>
      <c r="CL557" s="18">
        <f t="shared" si="3253"/>
        <v>79.279999999999973</v>
      </c>
      <c r="CM557" s="18">
        <f t="shared" si="3253"/>
        <v>513.54</v>
      </c>
      <c r="CN557" s="18">
        <f t="shared" si="3253"/>
        <v>-25178.122333506355</v>
      </c>
      <c r="CO557" s="18">
        <f t="shared" si="3253"/>
        <v>-514.91</v>
      </c>
      <c r="CP557" s="18">
        <f t="shared" si="3253"/>
        <v>-454.39</v>
      </c>
      <c r="CQ557" s="18">
        <f t="shared" si="3253"/>
        <v>-357.65</v>
      </c>
      <c r="CR557" s="18">
        <f t="shared" si="3253"/>
        <v>-204.22</v>
      </c>
      <c r="CS557" s="18">
        <f t="shared" si="3253"/>
        <v>-30.29</v>
      </c>
      <c r="CT557" s="18">
        <f t="shared" si="3253"/>
        <v>78.11</v>
      </c>
      <c r="CU557" s="18">
        <f t="shared" si="3253"/>
        <v>78.12</v>
      </c>
      <c r="CV557" s="18">
        <f t="shared" ref="CV557:DG557" si="3254">SUM(CV553:CV556)</f>
        <v>78.11</v>
      </c>
      <c r="CW557" s="18">
        <f t="shared" si="3254"/>
        <v>78.11</v>
      </c>
      <c r="CX557" s="18">
        <f t="shared" si="3254"/>
        <v>78.11</v>
      </c>
      <c r="CY557" s="18">
        <f t="shared" si="3254"/>
        <v>78.11</v>
      </c>
      <c r="CZ557" s="18">
        <f t="shared" si="3254"/>
        <v>219.46999999999991</v>
      </c>
      <c r="DA557" s="18">
        <f t="shared" si="3254"/>
        <v>0</v>
      </c>
      <c r="DB557" s="18">
        <f t="shared" si="3254"/>
        <v>0</v>
      </c>
      <c r="DC557" s="18">
        <f t="shared" si="3254"/>
        <v>0</v>
      </c>
      <c r="DD557" s="18">
        <f t="shared" si="3254"/>
        <v>0</v>
      </c>
      <c r="DE557" s="18">
        <f t="shared" si="3254"/>
        <v>0</v>
      </c>
      <c r="DF557" s="18">
        <f t="shared" si="3254"/>
        <v>0</v>
      </c>
      <c r="DG557" s="18">
        <f t="shared" si="3254"/>
        <v>0</v>
      </c>
      <c r="DH557" s="18">
        <f t="shared" ref="DH557:DW557" si="3255">SUM(DH553:DH556)</f>
        <v>0</v>
      </c>
      <c r="DI557" s="18">
        <f t="shared" si="3255"/>
        <v>0</v>
      </c>
      <c r="DJ557" s="18">
        <f t="shared" si="3255"/>
        <v>0</v>
      </c>
      <c r="DK557" s="18">
        <f t="shared" si="3255"/>
        <v>0</v>
      </c>
      <c r="DL557" s="18">
        <f t="shared" si="3255"/>
        <v>0</v>
      </c>
      <c r="DM557" s="18">
        <f t="shared" si="3255"/>
        <v>0</v>
      </c>
      <c r="DN557" s="18">
        <f t="shared" si="3255"/>
        <v>0</v>
      </c>
      <c r="DO557" s="18">
        <f t="shared" si="3255"/>
        <v>0</v>
      </c>
      <c r="DP557" s="18">
        <f t="shared" si="3255"/>
        <v>0</v>
      </c>
      <c r="DQ557" s="18">
        <f t="shared" si="3255"/>
        <v>0</v>
      </c>
      <c r="DR557" s="18">
        <f t="shared" si="3255"/>
        <v>0</v>
      </c>
      <c r="DS557" s="18">
        <f t="shared" si="3255"/>
        <v>0</v>
      </c>
      <c r="DT557" s="18">
        <f t="shared" si="3255"/>
        <v>0</v>
      </c>
      <c r="DU557" s="18">
        <f t="shared" si="3255"/>
        <v>0</v>
      </c>
      <c r="DV557" s="18">
        <f t="shared" si="3255"/>
        <v>0</v>
      </c>
      <c r="DW557" s="18">
        <f t="shared" si="3255"/>
        <v>0</v>
      </c>
      <c r="DX557" s="18">
        <f t="shared" ref="DX557:EG557" si="3256">SUM(DX553:DX556)</f>
        <v>0</v>
      </c>
      <c r="DY557" s="18">
        <f t="shared" si="3256"/>
        <v>0</v>
      </c>
      <c r="DZ557" s="18">
        <f t="shared" si="3256"/>
        <v>0</v>
      </c>
      <c r="EA557" s="18">
        <f t="shared" si="3256"/>
        <v>0</v>
      </c>
      <c r="EB557" s="18">
        <f t="shared" si="3256"/>
        <v>0</v>
      </c>
      <c r="EC557" s="18">
        <f t="shared" si="3256"/>
        <v>0</v>
      </c>
      <c r="ED557" s="18">
        <f t="shared" si="3256"/>
        <v>0</v>
      </c>
      <c r="EE557" s="18">
        <f t="shared" si="3256"/>
        <v>0</v>
      </c>
      <c r="EF557" s="18">
        <f t="shared" si="3256"/>
        <v>0</v>
      </c>
      <c r="EG557" s="18">
        <f t="shared" si="3256"/>
        <v>0</v>
      </c>
      <c r="EH557" s="18">
        <f t="shared" ref="EH557:EI557" si="3257">SUM(EH553:EH556)</f>
        <v>0</v>
      </c>
      <c r="EI557" s="18">
        <f t="shared" si="3257"/>
        <v>0</v>
      </c>
    </row>
    <row r="558" spans="1:139" x14ac:dyDescent="0.2">
      <c r="A558" s="92"/>
      <c r="B558" s="92" t="s">
        <v>153</v>
      </c>
      <c r="D558" s="94">
        <f t="shared" ref="D558:AI558" si="3258">D552+D557</f>
        <v>0</v>
      </c>
      <c r="E558" s="94">
        <f t="shared" si="3258"/>
        <v>0</v>
      </c>
      <c r="F558" s="94">
        <f t="shared" si="3258"/>
        <v>0</v>
      </c>
      <c r="G558" s="94">
        <f t="shared" si="3258"/>
        <v>0</v>
      </c>
      <c r="H558" s="94">
        <f t="shared" si="3258"/>
        <v>0</v>
      </c>
      <c r="I558" s="94">
        <f t="shared" si="3258"/>
        <v>0</v>
      </c>
      <c r="J558" s="94">
        <f t="shared" si="3258"/>
        <v>0</v>
      </c>
      <c r="K558" s="94">
        <f t="shared" si="3258"/>
        <v>0</v>
      </c>
      <c r="L558" s="94">
        <f t="shared" si="3258"/>
        <v>0</v>
      </c>
      <c r="M558" s="94">
        <f t="shared" si="3258"/>
        <v>0</v>
      </c>
      <c r="N558" s="94">
        <f t="shared" si="3258"/>
        <v>0</v>
      </c>
      <c r="O558" s="94">
        <f t="shared" si="3258"/>
        <v>0</v>
      </c>
      <c r="P558" s="94">
        <f t="shared" si="3258"/>
        <v>0</v>
      </c>
      <c r="Q558" s="94">
        <f t="shared" si="3258"/>
        <v>0</v>
      </c>
      <c r="R558" s="94">
        <f t="shared" si="3258"/>
        <v>0</v>
      </c>
      <c r="S558" s="94">
        <f t="shared" si="3258"/>
        <v>0</v>
      </c>
      <c r="T558" s="94">
        <f t="shared" si="3258"/>
        <v>0</v>
      </c>
      <c r="U558" s="94">
        <f t="shared" si="3258"/>
        <v>0</v>
      </c>
      <c r="V558" s="94">
        <f t="shared" si="3258"/>
        <v>0</v>
      </c>
      <c r="W558" s="94">
        <f t="shared" si="3258"/>
        <v>0</v>
      </c>
      <c r="X558" s="94">
        <f t="shared" si="3258"/>
        <v>0</v>
      </c>
      <c r="Y558" s="94">
        <f t="shared" si="3258"/>
        <v>0</v>
      </c>
      <c r="Z558" s="94">
        <f t="shared" si="3258"/>
        <v>0</v>
      </c>
      <c r="AA558" s="94">
        <f t="shared" si="3258"/>
        <v>0</v>
      </c>
      <c r="AB558" s="94">
        <f t="shared" si="3258"/>
        <v>0</v>
      </c>
      <c r="AC558" s="94">
        <f t="shared" si="3258"/>
        <v>0</v>
      </c>
      <c r="AD558" s="94">
        <f t="shared" si="3258"/>
        <v>0</v>
      </c>
      <c r="AE558" s="94">
        <f t="shared" si="3258"/>
        <v>0</v>
      </c>
      <c r="AF558" s="94">
        <f t="shared" si="3258"/>
        <v>0</v>
      </c>
      <c r="AG558" s="94">
        <f t="shared" si="3258"/>
        <v>0</v>
      </c>
      <c r="AH558" s="94">
        <f t="shared" si="3258"/>
        <v>0</v>
      </c>
      <c r="AI558" s="94">
        <f t="shared" si="3258"/>
        <v>0</v>
      </c>
      <c r="AJ558" s="94">
        <f t="shared" ref="AJ558:BO558" si="3259">AJ552+AJ557</f>
        <v>0</v>
      </c>
      <c r="AK558" s="94">
        <f t="shared" si="3259"/>
        <v>0</v>
      </c>
      <c r="AL558" s="94">
        <f t="shared" si="3259"/>
        <v>0</v>
      </c>
      <c r="AM558" s="94">
        <f t="shared" si="3259"/>
        <v>0</v>
      </c>
      <c r="AN558" s="94">
        <f t="shared" si="3259"/>
        <v>0</v>
      </c>
      <c r="AO558" s="94">
        <f t="shared" si="3259"/>
        <v>0</v>
      </c>
      <c r="AP558" s="94">
        <f t="shared" si="3259"/>
        <v>0</v>
      </c>
      <c r="AQ558" s="94">
        <f t="shared" si="3259"/>
        <v>0</v>
      </c>
      <c r="AR558" s="94">
        <f t="shared" si="3259"/>
        <v>0</v>
      </c>
      <c r="AS558" s="94">
        <f t="shared" si="3259"/>
        <v>0</v>
      </c>
      <c r="AT558" s="94">
        <f t="shared" si="3259"/>
        <v>0</v>
      </c>
      <c r="AU558" s="94">
        <f t="shared" si="3259"/>
        <v>0</v>
      </c>
      <c r="AV558" s="94">
        <f t="shared" si="3259"/>
        <v>0</v>
      </c>
      <c r="AW558" s="94">
        <f t="shared" si="3259"/>
        <v>0</v>
      </c>
      <c r="AX558" s="94">
        <f t="shared" si="3259"/>
        <v>0</v>
      </c>
      <c r="AY558" s="94">
        <f t="shared" si="3259"/>
        <v>0</v>
      </c>
      <c r="AZ558" s="94">
        <f t="shared" si="3259"/>
        <v>0</v>
      </c>
      <c r="BA558" s="94">
        <f t="shared" si="3259"/>
        <v>0</v>
      </c>
      <c r="BB558" s="94">
        <f t="shared" si="3259"/>
        <v>0</v>
      </c>
      <c r="BC558" s="94">
        <f t="shared" si="3259"/>
        <v>0</v>
      </c>
      <c r="BD558" s="94">
        <f t="shared" si="3259"/>
        <v>0</v>
      </c>
      <c r="BE558" s="94">
        <f t="shared" si="3259"/>
        <v>0</v>
      </c>
      <c r="BF558" s="94">
        <f t="shared" si="3259"/>
        <v>0</v>
      </c>
      <c r="BG558" s="94">
        <f t="shared" si="3259"/>
        <v>0</v>
      </c>
      <c r="BH558" s="94">
        <f t="shared" si="3259"/>
        <v>0</v>
      </c>
      <c r="BI558" s="94">
        <f t="shared" si="3259"/>
        <v>0</v>
      </c>
      <c r="BJ558" s="94">
        <f t="shared" si="3259"/>
        <v>0</v>
      </c>
      <c r="BK558" s="94">
        <f t="shared" si="3259"/>
        <v>226.516524</v>
      </c>
      <c r="BL558" s="94">
        <f t="shared" si="3259"/>
        <v>1292.0765240000001</v>
      </c>
      <c r="BM558" s="94">
        <f t="shared" si="3259"/>
        <v>3177.2365239999999</v>
      </c>
      <c r="BN558" s="94">
        <f t="shared" si="3259"/>
        <v>5490.0765240000001</v>
      </c>
      <c r="BO558" s="94">
        <f t="shared" si="3259"/>
        <v>8192.8865239999996</v>
      </c>
      <c r="BP558" s="94">
        <f t="shared" ref="BP558:CI558" si="3260">BP552+BP557</f>
        <v>11404.13</v>
      </c>
      <c r="BQ558" s="94">
        <f t="shared" si="3260"/>
        <v>16010.77</v>
      </c>
      <c r="BR558" s="94">
        <f t="shared" si="3260"/>
        <v>21408.91</v>
      </c>
      <c r="BS558" s="94">
        <f t="shared" si="3260"/>
        <v>27865.39</v>
      </c>
      <c r="BT558" s="94">
        <f t="shared" si="3260"/>
        <v>35517.050000000003</v>
      </c>
      <c r="BU558" s="94">
        <f t="shared" si="3260"/>
        <v>44379.380000000005</v>
      </c>
      <c r="BV558" s="94">
        <f t="shared" si="3260"/>
        <v>54339.700000000004</v>
      </c>
      <c r="BW558" s="94">
        <f t="shared" si="3260"/>
        <v>65483.140000000007</v>
      </c>
      <c r="BX558" s="94">
        <f t="shared" si="3260"/>
        <v>23274.419450365756</v>
      </c>
      <c r="BY558" s="94">
        <f t="shared" si="3260"/>
        <v>27598.710669945445</v>
      </c>
      <c r="BZ558" s="94">
        <f t="shared" si="3260"/>
        <v>32019.181460605152</v>
      </c>
      <c r="CA558" s="94">
        <f t="shared" si="3260"/>
        <v>35245.729061679289</v>
      </c>
      <c r="CB558" s="94">
        <f t="shared" si="3260"/>
        <v>17694.351956630806</v>
      </c>
      <c r="CC558" s="94">
        <f t="shared" si="3260"/>
        <v>18991.43521805638</v>
      </c>
      <c r="CD558" s="94">
        <f t="shared" si="3260"/>
        <v>19961.57038208282</v>
      </c>
      <c r="CE558" s="94">
        <f t="shared" si="3260"/>
        <v>21082.880437452168</v>
      </c>
      <c r="CF558" s="94">
        <f t="shared" si="3260"/>
        <v>22111.635044504994</v>
      </c>
      <c r="CG558" s="94">
        <f t="shared" si="3260"/>
        <v>22877.452230623756</v>
      </c>
      <c r="CH558" s="94">
        <f t="shared" si="3260"/>
        <v>23900.157091746121</v>
      </c>
      <c r="CI558" s="94">
        <f t="shared" si="3260"/>
        <v>24785.177091746122</v>
      </c>
      <c r="CJ558" s="94">
        <f t="shared" ref="CJ558:CU558" si="3261">CJ552+CJ557</f>
        <v>25147.637091746121</v>
      </c>
      <c r="CK558" s="94">
        <f t="shared" si="3261"/>
        <v>25458.627091746122</v>
      </c>
      <c r="CL558" s="94">
        <f t="shared" si="3261"/>
        <v>25537.907091746121</v>
      </c>
      <c r="CM558" s="94">
        <f t="shared" si="3261"/>
        <v>26051.447091746122</v>
      </c>
      <c r="CN558" s="94">
        <f t="shared" si="3261"/>
        <v>873.32475823976711</v>
      </c>
      <c r="CO558" s="94">
        <f t="shared" si="3261"/>
        <v>358.41475823976714</v>
      </c>
      <c r="CP558" s="94">
        <f t="shared" si="3261"/>
        <v>-95.975241760232848</v>
      </c>
      <c r="CQ558" s="94">
        <f t="shared" si="3261"/>
        <v>-453.62524176023283</v>
      </c>
      <c r="CR558" s="94">
        <f t="shared" si="3261"/>
        <v>-657.84524176023285</v>
      </c>
      <c r="CS558" s="94">
        <f t="shared" si="3261"/>
        <v>-688.13524176023282</v>
      </c>
      <c r="CT558" s="94">
        <f t="shared" si="3261"/>
        <v>-610.0252417602328</v>
      </c>
      <c r="CU558" s="94">
        <f t="shared" si="3261"/>
        <v>-531.9052417602328</v>
      </c>
      <c r="CV558" s="94">
        <f t="shared" ref="CV558:DG558" si="3262">CV552+CV557</f>
        <v>-453.79524176023278</v>
      </c>
      <c r="CW558" s="94">
        <f t="shared" si="3262"/>
        <v>-375.68524176023277</v>
      </c>
      <c r="CX558" s="94">
        <f t="shared" si="3262"/>
        <v>-297.57524176023276</v>
      </c>
      <c r="CY558" s="94">
        <f t="shared" si="3262"/>
        <v>-219.46524176023274</v>
      </c>
      <c r="CZ558" s="94">
        <f t="shared" si="3262"/>
        <v>4.7582397671703802E-3</v>
      </c>
      <c r="DA558" s="94">
        <f t="shared" si="3262"/>
        <v>4.7582397671703802E-3</v>
      </c>
      <c r="DB558" s="94">
        <f t="shared" si="3262"/>
        <v>4.7582397671703802E-3</v>
      </c>
      <c r="DC558" s="94">
        <f t="shared" si="3262"/>
        <v>4.7582397671703802E-3</v>
      </c>
      <c r="DD558" s="94">
        <f t="shared" si="3262"/>
        <v>4.7582397671703802E-3</v>
      </c>
      <c r="DE558" s="94">
        <f t="shared" si="3262"/>
        <v>4.7582397671703802E-3</v>
      </c>
      <c r="DF558" s="94">
        <f t="shared" si="3262"/>
        <v>4.7582397671703802E-3</v>
      </c>
      <c r="DG558" s="94">
        <f t="shared" si="3262"/>
        <v>4.7582397671703802E-3</v>
      </c>
      <c r="DH558" s="94">
        <f t="shared" ref="DH558:DW558" si="3263">DH552+DH557</f>
        <v>4.7582397671703802E-3</v>
      </c>
      <c r="DI558" s="94">
        <f t="shared" si="3263"/>
        <v>4.7582397671703802E-3</v>
      </c>
      <c r="DJ558" s="94">
        <f t="shared" si="3263"/>
        <v>4.7582397671703802E-3</v>
      </c>
      <c r="DK558" s="94">
        <f t="shared" si="3263"/>
        <v>4.7582397671703802E-3</v>
      </c>
      <c r="DL558" s="94">
        <f t="shared" si="3263"/>
        <v>4.7582397671703802E-3</v>
      </c>
      <c r="DM558" s="94">
        <f t="shared" si="3263"/>
        <v>4.7582397671703802E-3</v>
      </c>
      <c r="DN558" s="94">
        <f t="shared" si="3263"/>
        <v>4.7582397671703802E-3</v>
      </c>
      <c r="DO558" s="94">
        <f t="shared" si="3263"/>
        <v>4.7582397671703802E-3</v>
      </c>
      <c r="DP558" s="94">
        <f t="shared" si="3263"/>
        <v>4.7582397671703802E-3</v>
      </c>
      <c r="DQ558" s="94">
        <f t="shared" si="3263"/>
        <v>4.7582397671703802E-3</v>
      </c>
      <c r="DR558" s="94">
        <f t="shared" si="3263"/>
        <v>4.7582397671703802E-3</v>
      </c>
      <c r="DS558" s="94">
        <f t="shared" si="3263"/>
        <v>4.7582397671703802E-3</v>
      </c>
      <c r="DT558" s="94">
        <f t="shared" si="3263"/>
        <v>4.7582397671703802E-3</v>
      </c>
      <c r="DU558" s="94">
        <f t="shared" si="3263"/>
        <v>4.7582397671703802E-3</v>
      </c>
      <c r="DV558" s="94">
        <f t="shared" si="3263"/>
        <v>4.7582397671703802E-3</v>
      </c>
      <c r="DW558" s="94">
        <f t="shared" si="3263"/>
        <v>4.7582397671703802E-3</v>
      </c>
      <c r="DX558" s="94">
        <f t="shared" ref="DX558:EG558" si="3264">DX552+DX557</f>
        <v>4.7582397671703802E-3</v>
      </c>
      <c r="DY558" s="94">
        <f t="shared" si="3264"/>
        <v>4.7582397671703802E-3</v>
      </c>
      <c r="DZ558" s="94">
        <f t="shared" si="3264"/>
        <v>4.7582397671703802E-3</v>
      </c>
      <c r="EA558" s="94">
        <f t="shared" si="3264"/>
        <v>4.7582397671703802E-3</v>
      </c>
      <c r="EB558" s="94">
        <f t="shared" si="3264"/>
        <v>4.7582397671703802E-3</v>
      </c>
      <c r="EC558" s="94">
        <f t="shared" si="3264"/>
        <v>4.7582397671703802E-3</v>
      </c>
      <c r="ED558" s="94">
        <f t="shared" si="3264"/>
        <v>4.7582397671703802E-3</v>
      </c>
      <c r="EE558" s="94">
        <f t="shared" si="3264"/>
        <v>4.7582397671703802E-3</v>
      </c>
      <c r="EF558" s="94">
        <f t="shared" si="3264"/>
        <v>4.7582397671703802E-3</v>
      </c>
      <c r="EG558" s="94">
        <f t="shared" si="3264"/>
        <v>4.7582397671703802E-3</v>
      </c>
      <c r="EH558" s="94">
        <f t="shared" ref="EH558:EI558" si="3265">EH552+EH557</f>
        <v>4.7582397671703802E-3</v>
      </c>
      <c r="EI558" s="94">
        <f t="shared" si="3265"/>
        <v>4.7582397671703802E-3</v>
      </c>
    </row>
    <row r="559" spans="1:139" x14ac:dyDescent="0.2">
      <c r="A559" s="92"/>
      <c r="B559" s="92"/>
      <c r="D559" s="91"/>
      <c r="E559" s="91"/>
      <c r="F559" s="91"/>
      <c r="G559" s="91"/>
      <c r="H559" s="91"/>
      <c r="I559" s="91"/>
      <c r="J559" s="91"/>
      <c r="K559" s="91"/>
      <c r="L559" s="91"/>
      <c r="M559" s="91"/>
      <c r="N559" s="91"/>
      <c r="O559" s="91"/>
      <c r="P559" s="91"/>
      <c r="Q559" s="91"/>
      <c r="R559" s="91"/>
      <c r="S559" s="91"/>
      <c r="T559" s="91"/>
      <c r="U559" s="91"/>
      <c r="V559" s="91"/>
      <c r="W559" s="91"/>
      <c r="X559" s="91"/>
      <c r="Y559" s="91"/>
      <c r="Z559" s="91"/>
      <c r="AA559" s="91"/>
      <c r="AB559" s="91"/>
      <c r="AC559" s="91"/>
      <c r="AD559" s="91"/>
      <c r="AE559" s="91"/>
      <c r="AF559" s="91"/>
      <c r="AG559" s="91"/>
      <c r="AH559" s="91"/>
      <c r="AI559" s="91"/>
      <c r="AJ559" s="91"/>
      <c r="AK559" s="91"/>
      <c r="AL559" s="91"/>
      <c r="AM559" s="91"/>
      <c r="AN559" s="91"/>
      <c r="AO559" s="91"/>
      <c r="AP559" s="91"/>
      <c r="AQ559" s="91"/>
      <c r="AR559" s="91"/>
      <c r="AS559" s="91"/>
      <c r="AT559" s="91"/>
      <c r="AU559" s="91"/>
      <c r="AV559" s="91"/>
      <c r="AW559" s="91"/>
      <c r="AX559" s="91"/>
      <c r="AY559" s="91"/>
      <c r="AZ559" s="91"/>
      <c r="BA559" s="91"/>
      <c r="BB559" s="91"/>
      <c r="BC559" s="91"/>
      <c r="BD559" s="91"/>
      <c r="BE559" s="91"/>
      <c r="BF559" s="91"/>
      <c r="BG559" s="91"/>
      <c r="BH559" s="91"/>
      <c r="BI559" s="91"/>
      <c r="BJ559" s="91"/>
      <c r="BK559" s="91"/>
      <c r="BL559" s="91"/>
      <c r="BM559" s="91"/>
      <c r="BN559" s="91"/>
      <c r="BO559" s="91"/>
      <c r="BP559" s="91"/>
      <c r="BQ559" s="91"/>
      <c r="BR559" s="91"/>
      <c r="BS559" s="91"/>
      <c r="BT559" s="91"/>
      <c r="BU559" s="91"/>
      <c r="BV559" s="91"/>
      <c r="BW559" s="91"/>
      <c r="BX559" s="91"/>
      <c r="BY559" s="91"/>
      <c r="BZ559" s="91"/>
      <c r="CA559" s="91"/>
      <c r="CB559" s="91"/>
      <c r="CC559" s="91"/>
      <c r="CD559" s="91"/>
      <c r="CE559" s="91"/>
      <c r="CF559" s="91"/>
      <c r="CG559" s="91"/>
      <c r="CH559" s="91"/>
      <c r="CI559" s="91"/>
      <c r="CJ559" s="91"/>
      <c r="CK559" s="91"/>
      <c r="CL559" s="91"/>
      <c r="CM559" s="91"/>
      <c r="CN559" s="91"/>
      <c r="CO559" s="91"/>
      <c r="CP559" s="91"/>
      <c r="CQ559" s="91"/>
      <c r="CR559" s="91"/>
      <c r="CS559" s="91"/>
      <c r="CT559" s="91"/>
      <c r="CU559" s="91"/>
      <c r="CV559" s="91"/>
      <c r="CW559" s="91"/>
      <c r="CX559" s="91"/>
      <c r="CY559" s="91"/>
      <c r="CZ559" s="91"/>
      <c r="DA559" s="91"/>
      <c r="DB559" s="91"/>
      <c r="DC559" s="91"/>
      <c r="DD559" s="91"/>
      <c r="DE559" s="91"/>
      <c r="DF559" s="91"/>
      <c r="DG559" s="91"/>
      <c r="DH559" s="91"/>
      <c r="DI559" s="91"/>
      <c r="DJ559" s="91"/>
      <c r="DK559" s="91"/>
      <c r="DL559" s="91"/>
      <c r="DM559" s="91"/>
      <c r="DN559" s="91"/>
      <c r="DO559" s="91"/>
      <c r="DP559" s="91"/>
      <c r="DQ559" s="91"/>
      <c r="DR559" s="91"/>
      <c r="DS559" s="91"/>
      <c r="DT559" s="91"/>
      <c r="DU559" s="91"/>
      <c r="DV559" s="91"/>
      <c r="DW559" s="91"/>
      <c r="DX559" s="91"/>
      <c r="DY559" s="91"/>
      <c r="DZ559" s="91"/>
      <c r="EA559" s="91"/>
      <c r="EB559" s="91"/>
      <c r="EC559" s="91"/>
      <c r="ED559" s="91"/>
      <c r="EE559" s="91"/>
      <c r="EF559" s="91"/>
      <c r="EG559" s="91"/>
      <c r="EH559" s="91"/>
      <c r="EI559" s="91"/>
    </row>
    <row r="560" spans="1:139" ht="10.5" x14ac:dyDescent="0.25">
      <c r="A560" s="86" t="s">
        <v>224</v>
      </c>
      <c r="B560" s="92"/>
      <c r="C560" s="101">
        <v>18239341</v>
      </c>
      <c r="D560" s="90"/>
      <c r="E560" s="90"/>
      <c r="F560" s="90"/>
      <c r="G560" s="90"/>
      <c r="H560" s="90"/>
      <c r="I560" s="90"/>
      <c r="J560" s="90"/>
      <c r="K560" s="90"/>
      <c r="L560" s="90"/>
      <c r="M560" s="90"/>
      <c r="N560" s="90"/>
      <c r="O560" s="90"/>
      <c r="P560" s="90"/>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c r="AO560" s="90"/>
      <c r="AP560" s="90"/>
      <c r="AQ560" s="90"/>
      <c r="AR560" s="90"/>
      <c r="AS560" s="90"/>
      <c r="AT560" s="90"/>
      <c r="AU560" s="90"/>
      <c r="AV560" s="90"/>
      <c r="AW560" s="90"/>
      <c r="AX560" s="90"/>
      <c r="AY560" s="90"/>
      <c r="AZ560" s="90"/>
      <c r="BA560" s="90"/>
      <c r="BB560" s="90"/>
      <c r="BC560" s="90"/>
      <c r="BD560" s="90"/>
      <c r="BE560" s="90"/>
      <c r="BF560" s="90"/>
      <c r="BG560" s="90"/>
      <c r="BH560" s="90"/>
      <c r="BI560" s="90"/>
      <c r="BJ560" s="90"/>
      <c r="BK560" s="90"/>
      <c r="BL560" s="90"/>
      <c r="BM560" s="90"/>
      <c r="BN560" s="90"/>
      <c r="BO560" s="90"/>
      <c r="BP560" s="90"/>
      <c r="BQ560" s="90"/>
      <c r="BR560" s="90"/>
      <c r="BS560" s="90"/>
      <c r="BT560" s="90"/>
      <c r="BU560" s="90"/>
      <c r="BV560" s="90"/>
      <c r="BW560" s="90"/>
      <c r="BX560" s="90"/>
      <c r="BY560" s="90"/>
      <c r="BZ560" s="90"/>
      <c r="CA560" s="90"/>
      <c r="CB560" s="90"/>
      <c r="CC560" s="90"/>
      <c r="CD560" s="90"/>
      <c r="CE560" s="90"/>
      <c r="CF560" s="90"/>
      <c r="CG560" s="90"/>
      <c r="DV560" s="92"/>
      <c r="DW560" s="92"/>
      <c r="DX560" s="92"/>
      <c r="DY560" s="92"/>
      <c r="DZ560" s="92"/>
      <c r="EA560" s="92"/>
      <c r="EB560" s="92"/>
      <c r="EC560" s="92"/>
      <c r="ED560" s="92"/>
      <c r="EE560" s="92"/>
      <c r="EF560" s="92"/>
      <c r="EG560" s="92"/>
      <c r="EH560" s="92"/>
      <c r="EI560" s="92"/>
    </row>
    <row r="561" spans="1:139" x14ac:dyDescent="0.2">
      <c r="A561" s="92"/>
      <c r="B561" s="92" t="s">
        <v>149</v>
      </c>
      <c r="C561" s="101">
        <v>25400971</v>
      </c>
      <c r="D561" s="94">
        <f t="shared" ref="D561:AI561" si="3266">C567</f>
        <v>0</v>
      </c>
      <c r="E561" s="94">
        <f t="shared" si="3266"/>
        <v>0</v>
      </c>
      <c r="F561" s="94">
        <f t="shared" si="3266"/>
        <v>0</v>
      </c>
      <c r="G561" s="94">
        <f t="shared" si="3266"/>
        <v>0</v>
      </c>
      <c r="H561" s="94">
        <f t="shared" si="3266"/>
        <v>0</v>
      </c>
      <c r="I561" s="94">
        <f t="shared" si="3266"/>
        <v>0</v>
      </c>
      <c r="J561" s="94">
        <f t="shared" si="3266"/>
        <v>0</v>
      </c>
      <c r="K561" s="94">
        <f t="shared" si="3266"/>
        <v>0</v>
      </c>
      <c r="L561" s="94">
        <f t="shared" si="3266"/>
        <v>0</v>
      </c>
      <c r="M561" s="94">
        <f t="shared" si="3266"/>
        <v>0</v>
      </c>
      <c r="N561" s="94">
        <f t="shared" si="3266"/>
        <v>0</v>
      </c>
      <c r="O561" s="94">
        <f t="shared" si="3266"/>
        <v>0</v>
      </c>
      <c r="P561" s="94">
        <f t="shared" si="3266"/>
        <v>0</v>
      </c>
      <c r="Q561" s="94">
        <f t="shared" si="3266"/>
        <v>0</v>
      </c>
      <c r="R561" s="94">
        <f t="shared" si="3266"/>
        <v>0</v>
      </c>
      <c r="S561" s="94">
        <f t="shared" si="3266"/>
        <v>0</v>
      </c>
      <c r="T561" s="94">
        <f t="shared" si="3266"/>
        <v>0</v>
      </c>
      <c r="U561" s="94">
        <f t="shared" si="3266"/>
        <v>0</v>
      </c>
      <c r="V561" s="94">
        <f t="shared" si="3266"/>
        <v>0</v>
      </c>
      <c r="W561" s="94">
        <f t="shared" si="3266"/>
        <v>0</v>
      </c>
      <c r="X561" s="94">
        <f t="shared" si="3266"/>
        <v>0</v>
      </c>
      <c r="Y561" s="94">
        <f t="shared" si="3266"/>
        <v>0</v>
      </c>
      <c r="Z561" s="94">
        <f t="shared" si="3266"/>
        <v>0</v>
      </c>
      <c r="AA561" s="94">
        <f t="shared" si="3266"/>
        <v>0</v>
      </c>
      <c r="AB561" s="94">
        <f t="shared" si="3266"/>
        <v>0</v>
      </c>
      <c r="AC561" s="94">
        <f t="shared" si="3266"/>
        <v>0</v>
      </c>
      <c r="AD561" s="94">
        <f t="shared" si="3266"/>
        <v>0</v>
      </c>
      <c r="AE561" s="94">
        <f t="shared" si="3266"/>
        <v>0</v>
      </c>
      <c r="AF561" s="94">
        <f t="shared" si="3266"/>
        <v>0</v>
      </c>
      <c r="AG561" s="94">
        <f t="shared" si="3266"/>
        <v>0</v>
      </c>
      <c r="AH561" s="94">
        <f t="shared" si="3266"/>
        <v>0</v>
      </c>
      <c r="AI561" s="94">
        <f t="shared" si="3266"/>
        <v>0</v>
      </c>
      <c r="AJ561" s="94">
        <f t="shared" ref="AJ561:BO561" si="3267">AI567</f>
        <v>0</v>
      </c>
      <c r="AK561" s="94">
        <f t="shared" si="3267"/>
        <v>0</v>
      </c>
      <c r="AL561" s="94">
        <f t="shared" si="3267"/>
        <v>0</v>
      </c>
      <c r="AM561" s="94">
        <f t="shared" si="3267"/>
        <v>0</v>
      </c>
      <c r="AN561" s="94">
        <f t="shared" si="3267"/>
        <v>0</v>
      </c>
      <c r="AO561" s="94">
        <f t="shared" si="3267"/>
        <v>0</v>
      </c>
      <c r="AP561" s="94">
        <f t="shared" si="3267"/>
        <v>0</v>
      </c>
      <c r="AQ561" s="94">
        <f t="shared" si="3267"/>
        <v>0</v>
      </c>
      <c r="AR561" s="94">
        <f t="shared" si="3267"/>
        <v>0</v>
      </c>
      <c r="AS561" s="94">
        <f t="shared" si="3267"/>
        <v>0</v>
      </c>
      <c r="AT561" s="94">
        <f t="shared" si="3267"/>
        <v>0</v>
      </c>
      <c r="AU561" s="94">
        <f t="shared" si="3267"/>
        <v>0</v>
      </c>
      <c r="AV561" s="94">
        <f t="shared" si="3267"/>
        <v>0</v>
      </c>
      <c r="AW561" s="94">
        <f t="shared" si="3267"/>
        <v>0</v>
      </c>
      <c r="AX561" s="94">
        <f t="shared" si="3267"/>
        <v>0</v>
      </c>
      <c r="AY561" s="94">
        <f t="shared" si="3267"/>
        <v>0</v>
      </c>
      <c r="AZ561" s="94">
        <f t="shared" si="3267"/>
        <v>0</v>
      </c>
      <c r="BA561" s="94">
        <f t="shared" si="3267"/>
        <v>0</v>
      </c>
      <c r="BB561" s="94">
        <f t="shared" si="3267"/>
        <v>0</v>
      </c>
      <c r="BC561" s="94">
        <f t="shared" si="3267"/>
        <v>0</v>
      </c>
      <c r="BD561" s="94">
        <f t="shared" si="3267"/>
        <v>0</v>
      </c>
      <c r="BE561" s="94">
        <f t="shared" si="3267"/>
        <v>0</v>
      </c>
      <c r="BF561" s="94">
        <f t="shared" si="3267"/>
        <v>0</v>
      </c>
      <c r="BG561" s="94">
        <f t="shared" si="3267"/>
        <v>0</v>
      </c>
      <c r="BH561" s="94">
        <f t="shared" si="3267"/>
        <v>0</v>
      </c>
      <c r="BI561" s="94">
        <f t="shared" si="3267"/>
        <v>0</v>
      </c>
      <c r="BJ561" s="94">
        <f t="shared" si="3267"/>
        <v>0</v>
      </c>
      <c r="BK561" s="94">
        <f t="shared" si="3267"/>
        <v>0</v>
      </c>
      <c r="BL561" s="94">
        <f t="shared" si="3267"/>
        <v>0</v>
      </c>
      <c r="BM561" s="94">
        <f t="shared" si="3267"/>
        <v>0</v>
      </c>
      <c r="BN561" s="94">
        <f t="shared" si="3267"/>
        <v>0</v>
      </c>
      <c r="BO561" s="94">
        <f t="shared" si="3267"/>
        <v>0</v>
      </c>
      <c r="BP561" s="94">
        <f t="shared" ref="BP561:DW561" si="3268">BO567</f>
        <v>0</v>
      </c>
      <c r="BQ561" s="94">
        <f t="shared" si="3268"/>
        <v>0</v>
      </c>
      <c r="BR561" s="94">
        <f t="shared" si="3268"/>
        <v>0</v>
      </c>
      <c r="BS561" s="94">
        <f t="shared" si="3268"/>
        <v>0</v>
      </c>
      <c r="BT561" s="94">
        <f t="shared" si="3268"/>
        <v>0</v>
      </c>
      <c r="BU561" s="94">
        <f t="shared" si="3268"/>
        <v>0</v>
      </c>
      <c r="BV561" s="94">
        <f t="shared" si="3268"/>
        <v>0</v>
      </c>
      <c r="BW561" s="94">
        <f t="shared" si="3268"/>
        <v>0</v>
      </c>
      <c r="BX561" s="94">
        <f t="shared" si="3268"/>
        <v>0</v>
      </c>
      <c r="BY561" s="94">
        <f t="shared" si="3268"/>
        <v>55357.740549634254</v>
      </c>
      <c r="BZ561" s="94">
        <f t="shared" si="3268"/>
        <v>65114.999330054561</v>
      </c>
      <c r="CA561" s="94">
        <f t="shared" si="3268"/>
        <v>75069.558539394857</v>
      </c>
      <c r="CB561" s="94">
        <f t="shared" si="3268"/>
        <v>85675.260938320716</v>
      </c>
      <c r="CC561" s="94">
        <f t="shared" si="3268"/>
        <v>49880.118043369206</v>
      </c>
      <c r="CD561" s="94">
        <f t="shared" si="3268"/>
        <v>60099.514781943632</v>
      </c>
      <c r="CE561" s="94">
        <f t="shared" si="3268"/>
        <v>70158.479617917183</v>
      </c>
      <c r="CF561" s="94">
        <f t="shared" si="3268"/>
        <v>79944.739562547838</v>
      </c>
      <c r="CG561" s="94">
        <f t="shared" si="3268"/>
        <v>89459.884955495014</v>
      </c>
      <c r="CH561" s="94">
        <f t="shared" si="3268"/>
        <v>98582.647769376257</v>
      </c>
      <c r="CI561" s="94">
        <f t="shared" si="3268"/>
        <v>107448.7529082539</v>
      </c>
      <c r="CJ561" s="94">
        <f t="shared" ref="CJ561" si="3269">CI567</f>
        <v>116054.11766649366</v>
      </c>
      <c r="CK561" s="94">
        <f t="shared" ref="CK561" si="3270">CJ567</f>
        <v>123681.68766649367</v>
      </c>
      <c r="CL561" s="94">
        <f t="shared" ref="CL561" si="3271">CK567</f>
        <v>130945.51766649367</v>
      </c>
      <c r="CM561" s="94">
        <f t="shared" ref="CM561" si="3272">CL567</f>
        <v>137976.02766649367</v>
      </c>
      <c r="CN561" s="94">
        <f t="shared" ref="CN561" si="3273">CM567</f>
        <v>144616.83766649367</v>
      </c>
      <c r="CO561" s="94">
        <f t="shared" ref="CO561" si="3274">CN567</f>
        <v>34998.490000000005</v>
      </c>
      <c r="CP561" s="94">
        <f t="shared" ref="CP561" si="3275">CO567</f>
        <v>41206.000000000007</v>
      </c>
      <c r="CQ561" s="94">
        <f t="shared" ref="CQ561" si="3276">CP567</f>
        <v>45509.030000000006</v>
      </c>
      <c r="CR561" s="94">
        <f t="shared" ref="CR561" si="3277">CQ567</f>
        <v>49635.740000000005</v>
      </c>
      <c r="CS561" s="94">
        <f t="shared" ref="CS561" si="3278">CR567</f>
        <v>53592.94</v>
      </c>
      <c r="CT561" s="94">
        <f t="shared" ref="CT561" si="3279">CS567</f>
        <v>57154.810000000005</v>
      </c>
      <c r="CU561" s="94">
        <f t="shared" ref="CU561" si="3280">CT567</f>
        <v>60505.19</v>
      </c>
      <c r="CV561" s="94">
        <f t="shared" ref="CV561" si="3281">CU567</f>
        <v>63615.55</v>
      </c>
      <c r="CW561" s="94">
        <f t="shared" ref="CW561" si="3282">CV567</f>
        <v>66633.14</v>
      </c>
      <c r="CX561" s="94">
        <f t="shared" ref="CX561" si="3283">CW567</f>
        <v>69645.87</v>
      </c>
      <c r="CY561" s="94">
        <f t="shared" ref="CY561" si="3284">CX567</f>
        <v>72573.87999999999</v>
      </c>
      <c r="CZ561" s="94">
        <f t="shared" ref="CZ561" si="3285">CY567</f>
        <v>75420.249999999985</v>
      </c>
      <c r="DA561" s="94">
        <f t="shared" ref="DA561" si="3286">CZ567</f>
        <v>14563.639999999992</v>
      </c>
      <c r="DB561" s="94">
        <f t="shared" ref="DB561" si="3287">DA567</f>
        <v>17237.669999999991</v>
      </c>
      <c r="DC561" s="94">
        <f t="shared" ref="DC561" si="3288">DB567</f>
        <v>19832.259999999991</v>
      </c>
      <c r="DD561" s="94">
        <f t="shared" ref="DD561" si="3289">DC567</f>
        <v>22345.37999999999</v>
      </c>
      <c r="DE561" s="94">
        <f t="shared" ref="DE561" si="3290">DD567</f>
        <v>24777.659999999989</v>
      </c>
      <c r="DF561" s="94">
        <f t="shared" ref="DF561" si="3291">DE567</f>
        <v>27124.229999999989</v>
      </c>
      <c r="DG561" s="94">
        <f t="shared" ref="DG561" si="3292">DF567</f>
        <v>29390.069999999989</v>
      </c>
      <c r="DH561" s="94">
        <f t="shared" ref="DH561" si="3293">DG567</f>
        <v>31575.76999999999</v>
      </c>
      <c r="DI561" s="94">
        <f t="shared" ref="DI561" si="3294">DH567</f>
        <v>33667.779999999992</v>
      </c>
      <c r="DJ561" s="94">
        <f t="shared" ref="DJ561" si="3295">DI567</f>
        <v>35671.639999999992</v>
      </c>
      <c r="DK561" s="94">
        <f t="shared" si="3268"/>
        <v>37592.459999999992</v>
      </c>
      <c r="DL561" s="94">
        <f t="shared" si="3268"/>
        <v>39428.469999999994</v>
      </c>
      <c r="DM561" s="94">
        <f t="shared" si="3268"/>
        <v>9584.3600000000042</v>
      </c>
      <c r="DN561" s="94">
        <f t="shared" si="3268"/>
        <v>11196.340000000004</v>
      </c>
      <c r="DO561" s="94">
        <f t="shared" si="3268"/>
        <v>12845.470000000005</v>
      </c>
      <c r="DP561" s="94">
        <f t="shared" si="3268"/>
        <v>14341.410000000005</v>
      </c>
      <c r="DQ561" s="94">
        <f t="shared" si="3268"/>
        <v>15686.850000000006</v>
      </c>
      <c r="DR561" s="94">
        <f t="shared" si="3268"/>
        <v>17331.040000000005</v>
      </c>
      <c r="DS561" s="94">
        <f t="shared" si="3268"/>
        <v>18778.560000000005</v>
      </c>
      <c r="DT561" s="94">
        <f t="shared" si="3268"/>
        <v>19994.060000000005</v>
      </c>
      <c r="DU561" s="94">
        <f t="shared" si="3268"/>
        <v>21279.060000000005</v>
      </c>
      <c r="DV561" s="94">
        <f t="shared" si="3268"/>
        <v>22330.120000000006</v>
      </c>
      <c r="DW561" s="94">
        <f t="shared" si="3268"/>
        <v>23092.900000000005</v>
      </c>
      <c r="DX561" s="94">
        <f t="shared" ref="DX561" si="3296">DW567</f>
        <v>23673.050000000007</v>
      </c>
      <c r="DY561" s="94">
        <f t="shared" ref="DY561" si="3297">DX567</f>
        <v>4075.7300000000068</v>
      </c>
      <c r="DZ561" s="94">
        <f t="shared" ref="DZ561" si="3298">DY567</f>
        <v>4375.9900000000071</v>
      </c>
      <c r="EA561" s="94">
        <f t="shared" ref="EA561" si="3299">DZ567</f>
        <v>4596.0100000000075</v>
      </c>
      <c r="EB561" s="94">
        <f t="shared" ref="EB561" si="3300">EA567</f>
        <v>4710.8200000000079</v>
      </c>
      <c r="EC561" s="94">
        <f t="shared" ref="EC561" si="3301">EB567</f>
        <v>4721.4200000000083</v>
      </c>
      <c r="ED561" s="94">
        <f t="shared" ref="ED561" si="3302">EC567</f>
        <v>4613.6800000000085</v>
      </c>
      <c r="EE561" s="94">
        <f t="shared" ref="EE561" si="3303">ED567</f>
        <v>4373.2900000000081</v>
      </c>
      <c r="EF561" s="94">
        <f t="shared" ref="EF561" si="3304">EE567</f>
        <v>4007.0700000000079</v>
      </c>
      <c r="EG561" s="94">
        <f t="shared" ref="EG561" si="3305">EF567</f>
        <v>3514.0900000000079</v>
      </c>
      <c r="EH561" s="94">
        <f t="shared" ref="EH561" si="3306">EG567</f>
        <v>2912.2900000000081</v>
      </c>
      <c r="EI561" s="94">
        <f t="shared" ref="EI561" si="3307">EH567</f>
        <v>2912.2900000000081</v>
      </c>
    </row>
    <row r="562" spans="1:139" x14ac:dyDescent="0.2">
      <c r="A562" s="92"/>
      <c r="B562" s="92" t="s">
        <v>150</v>
      </c>
      <c r="C562" s="90"/>
      <c r="D562" s="22">
        <v>0</v>
      </c>
      <c r="E562" s="22">
        <v>0</v>
      </c>
      <c r="F562" s="22">
        <v>0</v>
      </c>
      <c r="G562" s="22">
        <v>0</v>
      </c>
      <c r="H562" s="22">
        <v>0</v>
      </c>
      <c r="I562" s="22">
        <v>0</v>
      </c>
      <c r="J562" s="22">
        <v>0</v>
      </c>
      <c r="K562" s="22">
        <v>0</v>
      </c>
      <c r="L562" s="22">
        <v>0</v>
      </c>
      <c r="M562" s="22">
        <v>0</v>
      </c>
      <c r="N562" s="22">
        <v>0</v>
      </c>
      <c r="O562" s="22">
        <v>0</v>
      </c>
      <c r="P562" s="22">
        <v>0</v>
      </c>
      <c r="Q562" s="22">
        <v>0</v>
      </c>
      <c r="R562" s="22">
        <v>0</v>
      </c>
      <c r="S562" s="22">
        <v>0</v>
      </c>
      <c r="T562" s="22">
        <v>0</v>
      </c>
      <c r="U562" s="22">
        <v>0</v>
      </c>
      <c r="V562" s="22">
        <v>0</v>
      </c>
      <c r="W562" s="22">
        <v>0</v>
      </c>
      <c r="X562" s="22">
        <v>0</v>
      </c>
      <c r="Y562" s="22">
        <v>0</v>
      </c>
      <c r="Z562" s="22">
        <v>0</v>
      </c>
      <c r="AA562" s="22">
        <v>0</v>
      </c>
      <c r="AB562" s="22">
        <v>0</v>
      </c>
      <c r="AC562" s="22">
        <v>0</v>
      </c>
      <c r="AD562" s="22">
        <v>0</v>
      </c>
      <c r="AE562" s="22">
        <v>0</v>
      </c>
      <c r="AF562" s="22">
        <v>0</v>
      </c>
      <c r="AG562" s="22">
        <v>0</v>
      </c>
      <c r="AH562" s="22">
        <v>0</v>
      </c>
      <c r="AI562" s="22">
        <v>0</v>
      </c>
      <c r="AJ562" s="22">
        <v>0</v>
      </c>
      <c r="AK562" s="22">
        <v>0</v>
      </c>
      <c r="AL562" s="22">
        <v>0</v>
      </c>
      <c r="AM562" s="22">
        <v>0</v>
      </c>
      <c r="AN562" s="22">
        <v>0</v>
      </c>
      <c r="AO562" s="22">
        <v>0</v>
      </c>
      <c r="AP562" s="22">
        <v>0</v>
      </c>
      <c r="AQ562" s="22">
        <v>0</v>
      </c>
      <c r="AR562" s="22">
        <v>0</v>
      </c>
      <c r="AS562" s="22">
        <v>0</v>
      </c>
      <c r="AT562" s="22">
        <v>0</v>
      </c>
      <c r="AU562" s="22">
        <v>0</v>
      </c>
      <c r="AV562" s="22">
        <v>0</v>
      </c>
      <c r="AW562" s="22">
        <v>0</v>
      </c>
      <c r="AX562" s="22">
        <v>0</v>
      </c>
      <c r="AY562" s="22">
        <v>0</v>
      </c>
      <c r="AZ562" s="22">
        <v>0</v>
      </c>
      <c r="BA562" s="22">
        <v>0</v>
      </c>
      <c r="BB562" s="22">
        <v>0</v>
      </c>
      <c r="BC562" s="22">
        <v>0</v>
      </c>
      <c r="BD562" s="22">
        <v>0</v>
      </c>
      <c r="BE562" s="22">
        <v>0</v>
      </c>
      <c r="BF562" s="22">
        <v>0</v>
      </c>
      <c r="BG562" s="22">
        <v>0</v>
      </c>
      <c r="BH562" s="22">
        <v>0</v>
      </c>
      <c r="BI562" s="22">
        <v>0</v>
      </c>
      <c r="BJ562" s="22">
        <v>0</v>
      </c>
      <c r="BK562" s="22">
        <v>0</v>
      </c>
      <c r="BL562" s="22">
        <v>0</v>
      </c>
      <c r="BM562" s="22">
        <v>0</v>
      </c>
      <c r="BN562" s="22">
        <v>0</v>
      </c>
      <c r="BO562" s="22">
        <v>0</v>
      </c>
      <c r="BP562" s="22">
        <v>0</v>
      </c>
      <c r="BQ562" s="22">
        <v>0</v>
      </c>
      <c r="BR562" s="22">
        <v>0</v>
      </c>
      <c r="BS562" s="22">
        <v>0</v>
      </c>
      <c r="BT562" s="22">
        <v>0</v>
      </c>
      <c r="BU562" s="22">
        <v>0</v>
      </c>
      <c r="BV562" s="22">
        <v>0</v>
      </c>
      <c r="BW562" s="22">
        <v>0</v>
      </c>
      <c r="BX562" s="22">
        <v>0</v>
      </c>
      <c r="BY562" s="22">
        <v>0</v>
      </c>
      <c r="BZ562" s="22">
        <v>0</v>
      </c>
      <c r="CA562" s="22">
        <v>0</v>
      </c>
      <c r="CB562" s="22">
        <v>0</v>
      </c>
      <c r="CC562" s="22">
        <v>0</v>
      </c>
      <c r="CD562" s="22">
        <v>0</v>
      </c>
      <c r="CE562" s="22">
        <v>0</v>
      </c>
      <c r="CF562" s="22">
        <v>0</v>
      </c>
      <c r="CG562" s="22">
        <v>0</v>
      </c>
      <c r="CH562" s="22">
        <v>0</v>
      </c>
      <c r="CI562" s="22">
        <v>0</v>
      </c>
      <c r="CJ562" s="22">
        <v>0</v>
      </c>
      <c r="CK562" s="22">
        <v>0</v>
      </c>
      <c r="CL562" s="22">
        <v>0</v>
      </c>
      <c r="CM562" s="22">
        <v>0</v>
      </c>
      <c r="CN562" s="22">
        <v>-116054.11766649366</v>
      </c>
      <c r="CO562" s="22">
        <v>0</v>
      </c>
      <c r="CP562" s="22">
        <v>0</v>
      </c>
      <c r="CQ562" s="22">
        <v>0</v>
      </c>
      <c r="CR562" s="22">
        <v>0</v>
      </c>
      <c r="CS562" s="22">
        <v>0</v>
      </c>
      <c r="CT562" s="22">
        <v>0</v>
      </c>
      <c r="CU562" s="22">
        <v>0</v>
      </c>
      <c r="CV562" s="22">
        <v>0</v>
      </c>
      <c r="CW562" s="22">
        <v>0</v>
      </c>
      <c r="CX562" s="22">
        <v>0</v>
      </c>
      <c r="CY562" s="22">
        <v>0</v>
      </c>
      <c r="CZ562" s="22">
        <v>-63162.902659295833</v>
      </c>
      <c r="DA562" s="22">
        <v>0</v>
      </c>
      <c r="DB562" s="22">
        <v>0</v>
      </c>
      <c r="DC562" s="22">
        <v>0</v>
      </c>
      <c r="DD562" s="22">
        <v>0</v>
      </c>
      <c r="DE562" s="22">
        <v>0</v>
      </c>
      <c r="DF562" s="22">
        <v>0</v>
      </c>
      <c r="DG562" s="22">
        <v>0</v>
      </c>
      <c r="DH562" s="22">
        <v>0</v>
      </c>
      <c r="DI562" s="22">
        <v>0</v>
      </c>
      <c r="DJ562" s="22">
        <v>0</v>
      </c>
      <c r="DK562" s="22">
        <v>0</v>
      </c>
      <c r="DL562" s="22">
        <v>-31575.76999999999</v>
      </c>
      <c r="DM562" s="22">
        <v>0</v>
      </c>
      <c r="DN562" s="22">
        <v>0</v>
      </c>
      <c r="DO562" s="22">
        <v>0</v>
      </c>
      <c r="DP562" s="22">
        <v>0</v>
      </c>
      <c r="DQ562" s="22">
        <v>0</v>
      </c>
      <c r="DR562" s="22">
        <v>0</v>
      </c>
      <c r="DS562" s="22">
        <v>0</v>
      </c>
      <c r="DT562" s="22">
        <v>0</v>
      </c>
      <c r="DU562" s="22">
        <v>0</v>
      </c>
      <c r="DV562" s="22">
        <v>0</v>
      </c>
      <c r="DW562" s="22">
        <v>0</v>
      </c>
      <c r="DX562" s="315">
        <v>-19994.060000000001</v>
      </c>
      <c r="DY562" s="22">
        <v>0</v>
      </c>
      <c r="DZ562" s="22">
        <v>0</v>
      </c>
      <c r="EA562" s="22">
        <v>0</v>
      </c>
      <c r="EB562" s="22">
        <v>0</v>
      </c>
      <c r="EC562" s="22">
        <v>0</v>
      </c>
      <c r="ED562" s="22">
        <v>0</v>
      </c>
      <c r="EE562" s="22">
        <v>0</v>
      </c>
      <c r="EF562" s="22">
        <v>0</v>
      </c>
      <c r="EG562" s="22">
        <v>0</v>
      </c>
      <c r="EH562" s="22">
        <v>0</v>
      </c>
      <c r="EI562" s="22">
        <v>0</v>
      </c>
    </row>
    <row r="563" spans="1:139" x14ac:dyDescent="0.2">
      <c r="A563" s="92"/>
      <c r="B563" s="92" t="s">
        <v>217</v>
      </c>
      <c r="C563" s="90"/>
      <c r="D563" s="22">
        <v>0</v>
      </c>
      <c r="E563" s="22">
        <v>0</v>
      </c>
      <c r="F563" s="22">
        <v>0</v>
      </c>
      <c r="G563" s="22">
        <v>0</v>
      </c>
      <c r="H563" s="22">
        <v>0</v>
      </c>
      <c r="I563" s="22">
        <v>0</v>
      </c>
      <c r="J563" s="22">
        <v>0</v>
      </c>
      <c r="K563" s="22">
        <v>0</v>
      </c>
      <c r="L563" s="22">
        <v>0</v>
      </c>
      <c r="M563" s="22">
        <v>0</v>
      </c>
      <c r="N563" s="22">
        <v>0</v>
      </c>
      <c r="O563" s="22">
        <v>0</v>
      </c>
      <c r="P563" s="22">
        <v>0</v>
      </c>
      <c r="Q563" s="22">
        <v>0</v>
      </c>
      <c r="R563" s="22">
        <v>0</v>
      </c>
      <c r="S563" s="22">
        <v>0</v>
      </c>
      <c r="T563" s="22">
        <v>0</v>
      </c>
      <c r="U563" s="22">
        <v>0</v>
      </c>
      <c r="V563" s="22">
        <v>0</v>
      </c>
      <c r="W563" s="22">
        <v>0</v>
      </c>
      <c r="X563" s="22">
        <v>0</v>
      </c>
      <c r="Y563" s="22">
        <v>0</v>
      </c>
      <c r="Z563" s="22">
        <v>0</v>
      </c>
      <c r="AA563" s="22">
        <v>0</v>
      </c>
      <c r="AB563" s="22">
        <v>0</v>
      </c>
      <c r="AC563" s="22">
        <v>0</v>
      </c>
      <c r="AD563" s="22">
        <v>0</v>
      </c>
      <c r="AE563" s="22">
        <v>0</v>
      </c>
      <c r="AF563" s="22">
        <v>0</v>
      </c>
      <c r="AG563" s="22">
        <v>0</v>
      </c>
      <c r="AH563" s="22">
        <v>0</v>
      </c>
      <c r="AI563" s="22">
        <v>0</v>
      </c>
      <c r="AJ563" s="22">
        <v>0</v>
      </c>
      <c r="AK563" s="22">
        <v>0</v>
      </c>
      <c r="AL563" s="22">
        <v>0</v>
      </c>
      <c r="AM563" s="22">
        <v>0</v>
      </c>
      <c r="AN563" s="22">
        <v>0</v>
      </c>
      <c r="AO563" s="22">
        <v>0</v>
      </c>
      <c r="AP563" s="22">
        <v>0</v>
      </c>
      <c r="AQ563" s="22">
        <v>0</v>
      </c>
      <c r="AR563" s="22">
        <v>0</v>
      </c>
      <c r="AS563" s="22">
        <v>0</v>
      </c>
      <c r="AT563" s="22">
        <v>0</v>
      </c>
      <c r="AU563" s="22">
        <v>0</v>
      </c>
      <c r="AV563" s="22">
        <v>0</v>
      </c>
      <c r="AW563" s="22">
        <v>0</v>
      </c>
      <c r="AX563" s="22">
        <v>0</v>
      </c>
      <c r="AY563" s="22">
        <v>0</v>
      </c>
      <c r="AZ563" s="22">
        <v>0</v>
      </c>
      <c r="BA563" s="22">
        <v>0</v>
      </c>
      <c r="BB563" s="22">
        <v>0</v>
      </c>
      <c r="BC563" s="22">
        <v>0</v>
      </c>
      <c r="BD563" s="22">
        <v>0</v>
      </c>
      <c r="BE563" s="22">
        <v>0</v>
      </c>
      <c r="BF563" s="22">
        <v>0</v>
      </c>
      <c r="BG563" s="22">
        <v>0</v>
      </c>
      <c r="BH563" s="22">
        <v>0</v>
      </c>
      <c r="BI563" s="22">
        <v>0</v>
      </c>
      <c r="BJ563" s="22">
        <v>0</v>
      </c>
      <c r="BK563" s="22">
        <v>0</v>
      </c>
      <c r="BL563" s="22">
        <v>0</v>
      </c>
      <c r="BM563" s="22">
        <v>0</v>
      </c>
      <c r="BN563" s="22">
        <v>0</v>
      </c>
      <c r="BO563" s="22">
        <v>0</v>
      </c>
      <c r="BP563" s="22">
        <v>0</v>
      </c>
      <c r="BQ563" s="22">
        <v>0</v>
      </c>
      <c r="BR563" s="22">
        <v>0</v>
      </c>
      <c r="BS563" s="22">
        <v>0</v>
      </c>
      <c r="BT563" s="22">
        <v>0</v>
      </c>
      <c r="BU563" s="22">
        <v>0</v>
      </c>
      <c r="BV563" s="22">
        <v>0</v>
      </c>
      <c r="BW563" s="22">
        <v>0</v>
      </c>
      <c r="BX563" s="22">
        <v>46263.838410000004</v>
      </c>
      <c r="BY563" s="22">
        <v>0</v>
      </c>
      <c r="BZ563" s="22">
        <v>0</v>
      </c>
      <c r="CA563" s="22">
        <v>0</v>
      </c>
      <c r="CB563" s="22">
        <v>-46263.838409999997</v>
      </c>
      <c r="CC563" s="22">
        <v>0</v>
      </c>
      <c r="CD563" s="22">
        <v>0</v>
      </c>
      <c r="CE563" s="22">
        <v>0</v>
      </c>
      <c r="CF563" s="22">
        <v>0</v>
      </c>
      <c r="CG563" s="22">
        <v>0</v>
      </c>
      <c r="CH563" s="22">
        <v>0</v>
      </c>
      <c r="CI563" s="22">
        <v>0</v>
      </c>
      <c r="CJ563" s="22">
        <v>0</v>
      </c>
      <c r="CK563" s="22">
        <v>0</v>
      </c>
      <c r="CL563" s="22">
        <v>0</v>
      </c>
      <c r="CM563" s="22">
        <v>0</v>
      </c>
      <c r="CN563" s="22">
        <v>0</v>
      </c>
      <c r="CO563" s="22">
        <v>0</v>
      </c>
      <c r="CP563" s="22">
        <v>0</v>
      </c>
      <c r="CQ563" s="22">
        <v>0</v>
      </c>
      <c r="CR563" s="22">
        <v>0</v>
      </c>
      <c r="CS563" s="22">
        <v>0</v>
      </c>
      <c r="CT563" s="22">
        <v>0</v>
      </c>
      <c r="CU563" s="22">
        <v>0</v>
      </c>
      <c r="CV563" s="22">
        <v>0</v>
      </c>
      <c r="CW563" s="22">
        <v>0</v>
      </c>
      <c r="CX563" s="22">
        <v>0</v>
      </c>
      <c r="CY563" s="22">
        <v>0</v>
      </c>
      <c r="CZ563" s="22">
        <v>-452.64734070416563</v>
      </c>
      <c r="DA563" s="22">
        <v>0</v>
      </c>
      <c r="DB563" s="22">
        <v>0</v>
      </c>
      <c r="DC563" s="22">
        <v>0</v>
      </c>
      <c r="DD563" s="22">
        <v>0</v>
      </c>
      <c r="DE563" s="22">
        <v>0</v>
      </c>
      <c r="DF563" s="22">
        <v>0</v>
      </c>
      <c r="DG563" s="22">
        <v>0</v>
      </c>
      <c r="DH563" s="22">
        <v>0</v>
      </c>
      <c r="DI563" s="22">
        <v>0</v>
      </c>
      <c r="DJ563" s="22">
        <v>0</v>
      </c>
      <c r="DK563" s="22">
        <v>0</v>
      </c>
      <c r="DL563" s="22">
        <v>0</v>
      </c>
      <c r="DM563" s="22">
        <v>0</v>
      </c>
      <c r="DN563" s="22">
        <v>0</v>
      </c>
      <c r="DO563" s="22">
        <v>0</v>
      </c>
      <c r="DP563" s="22">
        <v>0</v>
      </c>
      <c r="DQ563" s="22">
        <v>0</v>
      </c>
      <c r="DR563" s="22">
        <v>0</v>
      </c>
      <c r="DS563" s="22">
        <v>0</v>
      </c>
      <c r="DT563" s="22">
        <v>0</v>
      </c>
      <c r="DU563" s="22">
        <v>0</v>
      </c>
      <c r="DV563" s="22">
        <v>0</v>
      </c>
      <c r="DW563" s="22">
        <v>0</v>
      </c>
      <c r="DX563" s="22">
        <v>0</v>
      </c>
      <c r="DY563" s="22">
        <v>0</v>
      </c>
      <c r="DZ563" s="22">
        <v>0</v>
      </c>
      <c r="EA563" s="22">
        <v>0</v>
      </c>
      <c r="EB563" s="22">
        <v>0</v>
      </c>
      <c r="EC563" s="22">
        <v>0</v>
      </c>
      <c r="ED563" s="22">
        <v>0</v>
      </c>
      <c r="EE563" s="22">
        <v>0</v>
      </c>
      <c r="EF563" s="22">
        <v>0</v>
      </c>
      <c r="EG563" s="22">
        <v>0</v>
      </c>
      <c r="EH563" s="22">
        <v>0</v>
      </c>
      <c r="EI563" s="22">
        <v>0</v>
      </c>
    </row>
    <row r="564" spans="1:139" x14ac:dyDescent="0.2">
      <c r="A564" s="92"/>
      <c r="B564" s="92" t="s">
        <v>290</v>
      </c>
      <c r="C564" s="101"/>
      <c r="D564" s="22">
        <v>0</v>
      </c>
      <c r="E564" s="22">
        <v>0</v>
      </c>
      <c r="F564" s="22">
        <v>0</v>
      </c>
      <c r="G564" s="22">
        <v>0</v>
      </c>
      <c r="H564" s="22">
        <v>0</v>
      </c>
      <c r="I564" s="22">
        <v>0</v>
      </c>
      <c r="J564" s="22">
        <v>0</v>
      </c>
      <c r="K564" s="22">
        <v>0</v>
      </c>
      <c r="L564" s="22">
        <v>0</v>
      </c>
      <c r="M564" s="22">
        <v>0</v>
      </c>
      <c r="N564" s="22">
        <v>0</v>
      </c>
      <c r="O564" s="22">
        <v>0</v>
      </c>
      <c r="P564" s="22">
        <v>0</v>
      </c>
      <c r="Q564" s="22">
        <v>0</v>
      </c>
      <c r="R564" s="22">
        <v>0</v>
      </c>
      <c r="S564" s="22">
        <v>0</v>
      </c>
      <c r="T564" s="22">
        <v>0</v>
      </c>
      <c r="U564" s="22">
        <v>0</v>
      </c>
      <c r="V564" s="22">
        <v>0</v>
      </c>
      <c r="W564" s="22">
        <v>0</v>
      </c>
      <c r="X564" s="22">
        <v>0</v>
      </c>
      <c r="Y564" s="22">
        <v>0</v>
      </c>
      <c r="Z564" s="22">
        <v>0</v>
      </c>
      <c r="AA564" s="22">
        <v>0</v>
      </c>
      <c r="AB564" s="22">
        <v>0</v>
      </c>
      <c r="AC564" s="22">
        <v>0</v>
      </c>
      <c r="AD564" s="22">
        <v>0</v>
      </c>
      <c r="AE564" s="22">
        <v>0</v>
      </c>
      <c r="AF564" s="22">
        <v>0</v>
      </c>
      <c r="AG564" s="22">
        <v>0</v>
      </c>
      <c r="AH564" s="22">
        <v>0</v>
      </c>
      <c r="AI564" s="22">
        <v>0</v>
      </c>
      <c r="AJ564" s="22">
        <v>0</v>
      </c>
      <c r="AK564" s="22">
        <v>0</v>
      </c>
      <c r="AL564" s="22">
        <v>0</v>
      </c>
      <c r="AM564" s="22">
        <v>0</v>
      </c>
      <c r="AN564" s="22">
        <v>0</v>
      </c>
      <c r="AO564" s="22">
        <v>0</v>
      </c>
      <c r="AP564" s="22">
        <v>0</v>
      </c>
      <c r="AQ564" s="22">
        <v>0</v>
      </c>
      <c r="AR564" s="22">
        <v>0</v>
      </c>
      <c r="AS564" s="22">
        <v>0</v>
      </c>
      <c r="AT564" s="22">
        <v>0</v>
      </c>
      <c r="AU564" s="22">
        <v>0</v>
      </c>
      <c r="AV564" s="22">
        <v>0</v>
      </c>
      <c r="AW564" s="22">
        <v>0</v>
      </c>
      <c r="AX564" s="22">
        <v>0</v>
      </c>
      <c r="AY564" s="22">
        <v>0</v>
      </c>
      <c r="AZ564" s="22">
        <v>0</v>
      </c>
      <c r="BA564" s="22">
        <v>0</v>
      </c>
      <c r="BB564" s="22">
        <v>0</v>
      </c>
      <c r="BC564" s="22">
        <v>0</v>
      </c>
      <c r="BD564" s="22">
        <v>0</v>
      </c>
      <c r="BE564" s="22">
        <v>0</v>
      </c>
      <c r="BF564" s="22">
        <v>0</v>
      </c>
      <c r="BG564" s="22">
        <v>0</v>
      </c>
      <c r="BH564" s="22">
        <v>0</v>
      </c>
      <c r="BI564" s="22">
        <v>0</v>
      </c>
      <c r="BJ564" s="22">
        <v>0</v>
      </c>
      <c r="BK564" s="22">
        <v>0</v>
      </c>
      <c r="BL564" s="22">
        <v>0</v>
      </c>
      <c r="BM564" s="22">
        <v>0</v>
      </c>
      <c r="BN564" s="22">
        <v>0</v>
      </c>
      <c r="BO564" s="22">
        <v>0</v>
      </c>
      <c r="BP564" s="22">
        <v>0</v>
      </c>
      <c r="BQ564" s="22">
        <v>0</v>
      </c>
      <c r="BR564" s="22">
        <v>0</v>
      </c>
      <c r="BS564" s="22">
        <v>0</v>
      </c>
      <c r="BT564" s="22">
        <v>0</v>
      </c>
      <c r="BU564" s="22">
        <v>0</v>
      </c>
      <c r="BV564" s="22">
        <v>0</v>
      </c>
      <c r="BW564" s="22">
        <v>0</v>
      </c>
      <c r="BX564" s="22">
        <v>0</v>
      </c>
      <c r="BY564" s="22">
        <v>0</v>
      </c>
      <c r="BZ564" s="22">
        <v>0</v>
      </c>
      <c r="CA564" s="22">
        <v>0</v>
      </c>
      <c r="CB564" s="22">
        <v>0</v>
      </c>
      <c r="CC564" s="22">
        <v>0</v>
      </c>
      <c r="CD564" s="22">
        <v>0</v>
      </c>
      <c r="CE564" s="22">
        <v>0</v>
      </c>
      <c r="CF564" s="22">
        <v>0</v>
      </c>
      <c r="CG564" s="22">
        <v>0</v>
      </c>
      <c r="CH564" s="22">
        <v>0</v>
      </c>
      <c r="CI564" s="22">
        <v>0</v>
      </c>
      <c r="CJ564" s="22">
        <v>0</v>
      </c>
      <c r="CK564" s="22">
        <v>0</v>
      </c>
      <c r="CL564" s="22">
        <v>0</v>
      </c>
      <c r="CM564" s="22">
        <v>0</v>
      </c>
      <c r="CN564" s="22">
        <v>0</v>
      </c>
      <c r="CO564" s="22">
        <v>0</v>
      </c>
      <c r="CP564" s="22">
        <v>0</v>
      </c>
      <c r="CQ564" s="22">
        <v>0</v>
      </c>
      <c r="CR564" s="22">
        <v>0</v>
      </c>
      <c r="CS564" s="22">
        <v>0</v>
      </c>
      <c r="CT564" s="22">
        <v>0</v>
      </c>
      <c r="CU564" s="22">
        <v>-0.02</v>
      </c>
      <c r="CV564" s="22">
        <v>0</v>
      </c>
      <c r="CW564" s="22">
        <v>0</v>
      </c>
      <c r="CX564" s="22">
        <v>0</v>
      </c>
      <c r="CY564" s="22">
        <v>0</v>
      </c>
      <c r="CZ564" s="22">
        <v>0</v>
      </c>
      <c r="DA564" s="22">
        <v>0</v>
      </c>
      <c r="DB564" s="22">
        <v>0</v>
      </c>
      <c r="DC564" s="22">
        <v>0</v>
      </c>
      <c r="DD564" s="22">
        <v>0</v>
      </c>
      <c r="DE564" s="22">
        <v>0</v>
      </c>
      <c r="DF564" s="22">
        <v>0</v>
      </c>
      <c r="DG564" s="22">
        <v>0</v>
      </c>
      <c r="DH564" s="22">
        <v>0</v>
      </c>
      <c r="DI564" s="22">
        <v>0</v>
      </c>
      <c r="DJ564" s="22">
        <v>0</v>
      </c>
      <c r="DK564" s="22">
        <v>0</v>
      </c>
      <c r="DL564" s="22">
        <v>0</v>
      </c>
      <c r="DM564" s="22">
        <v>0</v>
      </c>
      <c r="DN564" s="22">
        <v>0</v>
      </c>
      <c r="DO564" s="22">
        <v>0</v>
      </c>
      <c r="DP564" s="22">
        <v>0</v>
      </c>
      <c r="DQ564" s="22">
        <v>0</v>
      </c>
      <c r="DR564" s="22">
        <v>0</v>
      </c>
      <c r="DS564" s="22">
        <v>0</v>
      </c>
      <c r="DT564" s="22">
        <v>0</v>
      </c>
      <c r="DU564" s="22">
        <v>0</v>
      </c>
      <c r="DV564" s="22">
        <v>0</v>
      </c>
      <c r="DW564" s="22">
        <v>0</v>
      </c>
      <c r="DX564" s="22">
        <v>0</v>
      </c>
      <c r="DY564" s="22">
        <v>0</v>
      </c>
      <c r="DZ564" s="22">
        <v>0</v>
      </c>
      <c r="EA564" s="22">
        <v>0</v>
      </c>
      <c r="EB564" s="22">
        <v>0</v>
      </c>
      <c r="EC564" s="22">
        <v>0</v>
      </c>
      <c r="ED564" s="22">
        <v>0</v>
      </c>
      <c r="EE564" s="22">
        <v>0</v>
      </c>
      <c r="EF564" s="22">
        <v>0</v>
      </c>
      <c r="EG564" s="22">
        <v>0</v>
      </c>
      <c r="EH564" s="22">
        <v>0</v>
      </c>
      <c r="EI564" s="22">
        <v>0</v>
      </c>
    </row>
    <row r="565" spans="1:139" x14ac:dyDescent="0.2">
      <c r="A565" s="92"/>
      <c r="B565" s="92" t="s">
        <v>170</v>
      </c>
      <c r="D565" s="22">
        <v>0</v>
      </c>
      <c r="E565" s="22">
        <v>0</v>
      </c>
      <c r="F565" s="22">
        <v>0</v>
      </c>
      <c r="G565" s="22">
        <v>0</v>
      </c>
      <c r="H565" s="22">
        <v>0</v>
      </c>
      <c r="I565" s="22">
        <v>0</v>
      </c>
      <c r="J565" s="22">
        <v>0</v>
      </c>
      <c r="K565" s="22">
        <v>0</v>
      </c>
      <c r="L565" s="22">
        <v>0</v>
      </c>
      <c r="M565" s="22">
        <v>0</v>
      </c>
      <c r="N565" s="22">
        <v>0</v>
      </c>
      <c r="O565" s="22">
        <v>0</v>
      </c>
      <c r="P565" s="22">
        <v>0</v>
      </c>
      <c r="Q565" s="22">
        <v>0</v>
      </c>
      <c r="R565" s="22">
        <v>0</v>
      </c>
      <c r="S565" s="22">
        <v>0</v>
      </c>
      <c r="T565" s="22">
        <v>0</v>
      </c>
      <c r="U565" s="22">
        <v>0</v>
      </c>
      <c r="V565" s="22">
        <v>0</v>
      </c>
      <c r="W565" s="22">
        <v>0</v>
      </c>
      <c r="X565" s="22">
        <v>0</v>
      </c>
      <c r="Y565" s="22">
        <v>0</v>
      </c>
      <c r="Z565" s="22">
        <v>0</v>
      </c>
      <c r="AA565" s="22">
        <v>0</v>
      </c>
      <c r="AB565" s="22">
        <v>0</v>
      </c>
      <c r="AC565" s="22">
        <v>0</v>
      </c>
      <c r="AD565" s="22">
        <v>0</v>
      </c>
      <c r="AE565" s="22">
        <v>0</v>
      </c>
      <c r="AF565" s="22">
        <v>0</v>
      </c>
      <c r="AG565" s="22">
        <v>0</v>
      </c>
      <c r="AH565" s="22">
        <v>0</v>
      </c>
      <c r="AI565" s="22">
        <v>0</v>
      </c>
      <c r="AJ565" s="22">
        <v>0</v>
      </c>
      <c r="AK565" s="22">
        <v>0</v>
      </c>
      <c r="AL565" s="22">
        <v>0</v>
      </c>
      <c r="AM565" s="22">
        <v>0</v>
      </c>
      <c r="AN565" s="22">
        <v>0</v>
      </c>
      <c r="AO565" s="22">
        <v>0</v>
      </c>
      <c r="AP565" s="22">
        <v>0</v>
      </c>
      <c r="AQ565" s="22">
        <v>0</v>
      </c>
      <c r="AR565" s="22">
        <v>0</v>
      </c>
      <c r="AS565" s="22">
        <v>0</v>
      </c>
      <c r="AT565" s="22">
        <v>0</v>
      </c>
      <c r="AU565" s="22">
        <v>0</v>
      </c>
      <c r="AV565" s="22">
        <v>0</v>
      </c>
      <c r="AW565" s="22">
        <v>0</v>
      </c>
      <c r="AX565" s="22">
        <v>0</v>
      </c>
      <c r="AY565" s="22">
        <v>0</v>
      </c>
      <c r="AZ565" s="22">
        <v>0</v>
      </c>
      <c r="BA565" s="22">
        <v>0</v>
      </c>
      <c r="BB565" s="22">
        <v>0</v>
      </c>
      <c r="BC565" s="22">
        <v>0</v>
      </c>
      <c r="BD565" s="22">
        <v>0</v>
      </c>
      <c r="BE565" s="22">
        <v>0</v>
      </c>
      <c r="BF565" s="22">
        <v>0</v>
      </c>
      <c r="BG565" s="22">
        <v>0</v>
      </c>
      <c r="BH565" s="22">
        <v>0</v>
      </c>
      <c r="BI565" s="22">
        <v>0</v>
      </c>
      <c r="BJ565" s="22">
        <v>0</v>
      </c>
      <c r="BK565" s="22">
        <v>0</v>
      </c>
      <c r="BL565" s="22">
        <v>0</v>
      </c>
      <c r="BM565" s="22">
        <v>0</v>
      </c>
      <c r="BN565" s="22">
        <v>0</v>
      </c>
      <c r="BO565" s="22">
        <v>0</v>
      </c>
      <c r="BP565" s="22">
        <v>0</v>
      </c>
      <c r="BQ565" s="22">
        <v>0</v>
      </c>
      <c r="BR565" s="22">
        <v>0</v>
      </c>
      <c r="BS565" s="22">
        <v>0</v>
      </c>
      <c r="BT565" s="22">
        <v>0</v>
      </c>
      <c r="BU565" s="22">
        <v>0</v>
      </c>
      <c r="BV565" s="22">
        <v>0</v>
      </c>
      <c r="BW565" s="22">
        <v>0</v>
      </c>
      <c r="BX565" s="22">
        <v>9093.9021396342487</v>
      </c>
      <c r="BY565" s="22">
        <v>9757.2587804203085</v>
      </c>
      <c r="BZ565" s="22">
        <v>9954.5592093402938</v>
      </c>
      <c r="CA565" s="22">
        <v>10605.702398925863</v>
      </c>
      <c r="CB565" s="22">
        <v>10468.695515048488</v>
      </c>
      <c r="CC565" s="22">
        <v>10219.396738574427</v>
      </c>
      <c r="CD565" s="22">
        <v>10058.964835973558</v>
      </c>
      <c r="CE565" s="22">
        <v>9786.2599446306522</v>
      </c>
      <c r="CF565" s="22">
        <v>9515.1453929471736</v>
      </c>
      <c r="CG565" s="22">
        <v>9122.7628138812379</v>
      </c>
      <c r="CH565" s="22">
        <v>8866.1051388776341</v>
      </c>
      <c r="CI565" s="22">
        <v>8605.364758239768</v>
      </c>
      <c r="CJ565" s="22">
        <v>7627.57</v>
      </c>
      <c r="CK565" s="22">
        <v>7263.83</v>
      </c>
      <c r="CL565" s="22">
        <v>7030.51</v>
      </c>
      <c r="CM565" s="22">
        <v>6640.81</v>
      </c>
      <c r="CN565" s="22">
        <v>6435.77</v>
      </c>
      <c r="CO565" s="22">
        <v>6207.51</v>
      </c>
      <c r="CP565" s="22">
        <v>4303.03</v>
      </c>
      <c r="CQ565" s="22">
        <v>4126.71</v>
      </c>
      <c r="CR565" s="22">
        <v>3957.2</v>
      </c>
      <c r="CS565" s="22">
        <v>3561.87</v>
      </c>
      <c r="CT565" s="22">
        <v>3350.38</v>
      </c>
      <c r="CU565" s="22">
        <v>3110.38</v>
      </c>
      <c r="CV565" s="22">
        <v>3017.59</v>
      </c>
      <c r="CW565" s="22">
        <v>3012.73</v>
      </c>
      <c r="CX565" s="22">
        <v>2928.01</v>
      </c>
      <c r="CY565" s="22">
        <v>2846.37</v>
      </c>
      <c r="CZ565" s="22">
        <v>2758.94</v>
      </c>
      <c r="DA565" s="22">
        <v>2674.03</v>
      </c>
      <c r="DB565" s="22">
        <v>2594.59</v>
      </c>
      <c r="DC565" s="22">
        <v>2513.12</v>
      </c>
      <c r="DD565" s="22">
        <v>2432.2800000000002</v>
      </c>
      <c r="DE565" s="22">
        <v>2346.5700000000002</v>
      </c>
      <c r="DF565" s="22">
        <v>2265.84</v>
      </c>
      <c r="DG565" s="22">
        <v>2185.6999999999998</v>
      </c>
      <c r="DH565" s="22">
        <v>2092.0100000000002</v>
      </c>
      <c r="DI565" s="22">
        <v>2003.86</v>
      </c>
      <c r="DJ565" s="22">
        <v>1920.82</v>
      </c>
      <c r="DK565" s="22">
        <v>1836.01</v>
      </c>
      <c r="DL565" s="22">
        <v>1731.66</v>
      </c>
      <c r="DM565" s="22">
        <v>1611.98</v>
      </c>
      <c r="DN565" s="22">
        <v>1649.13</v>
      </c>
      <c r="DO565" s="22">
        <v>1495.94</v>
      </c>
      <c r="DP565" s="22">
        <v>1345.44</v>
      </c>
      <c r="DQ565" s="22">
        <v>1644.19</v>
      </c>
      <c r="DR565" s="22">
        <v>1447.52</v>
      </c>
      <c r="DS565" s="22">
        <v>1215.5</v>
      </c>
      <c r="DT565" s="315">
        <f>'FPC Sch SC'!C22+'FPC Sch SC'!D22</f>
        <v>1285</v>
      </c>
      <c r="DU565" s="315">
        <f>'FPC Sch SC'!E22</f>
        <v>1051.06</v>
      </c>
      <c r="DV565" s="315">
        <f>'FPC Sch SC'!F22</f>
        <v>762.78</v>
      </c>
      <c r="DW565" s="315">
        <f>'FPC Sch SC'!G22</f>
        <v>580.15</v>
      </c>
      <c r="DX565" s="315">
        <f>'FPC Sch SC'!H22</f>
        <v>396.74</v>
      </c>
      <c r="DY565" s="315">
        <f>'FPC Sch SC'!I22</f>
        <v>300.26</v>
      </c>
      <c r="DZ565" s="315">
        <f>'FPC Sch SC'!J22</f>
        <v>220.02</v>
      </c>
      <c r="EA565" s="315">
        <f>'FPC Sch SC'!K22</f>
        <v>114.81</v>
      </c>
      <c r="EB565" s="315">
        <f>'FPC Sch SC'!L22</f>
        <v>10.6</v>
      </c>
      <c r="EC565" s="315">
        <f>'FPC Sch SC'!M22</f>
        <v>-107.74</v>
      </c>
      <c r="ED565" s="315">
        <f>'FPC Sch SC'!N22</f>
        <v>-240.39</v>
      </c>
      <c r="EE565" s="315">
        <f>'FPC Sch SC'!O22</f>
        <v>-366.22</v>
      </c>
      <c r="EF565" s="315">
        <f>'FPC Sch SC'!P22</f>
        <v>-492.98</v>
      </c>
      <c r="EG565" s="315">
        <f>'FPC Sch SC'!Q22</f>
        <v>-601.79999999999995</v>
      </c>
    </row>
    <row r="566" spans="1:139" x14ac:dyDescent="0.2">
      <c r="A566" s="92"/>
      <c r="B566" s="92" t="s">
        <v>152</v>
      </c>
      <c r="D566" s="18">
        <f t="shared" ref="D566:AI566" si="3308">SUM(D562:D565)</f>
        <v>0</v>
      </c>
      <c r="E566" s="18">
        <f t="shared" si="3308"/>
        <v>0</v>
      </c>
      <c r="F566" s="18">
        <f t="shared" si="3308"/>
        <v>0</v>
      </c>
      <c r="G566" s="18">
        <f t="shared" si="3308"/>
        <v>0</v>
      </c>
      <c r="H566" s="18">
        <f t="shared" si="3308"/>
        <v>0</v>
      </c>
      <c r="I566" s="18">
        <f t="shared" si="3308"/>
        <v>0</v>
      </c>
      <c r="J566" s="18">
        <f t="shared" si="3308"/>
        <v>0</v>
      </c>
      <c r="K566" s="18">
        <f t="shared" si="3308"/>
        <v>0</v>
      </c>
      <c r="L566" s="18">
        <f t="shared" si="3308"/>
        <v>0</v>
      </c>
      <c r="M566" s="18">
        <f t="shared" si="3308"/>
        <v>0</v>
      </c>
      <c r="N566" s="18">
        <f t="shared" si="3308"/>
        <v>0</v>
      </c>
      <c r="O566" s="18">
        <f t="shared" si="3308"/>
        <v>0</v>
      </c>
      <c r="P566" s="18">
        <f t="shared" si="3308"/>
        <v>0</v>
      </c>
      <c r="Q566" s="18">
        <f t="shared" si="3308"/>
        <v>0</v>
      </c>
      <c r="R566" s="18">
        <f t="shared" si="3308"/>
        <v>0</v>
      </c>
      <c r="S566" s="18">
        <f t="shared" si="3308"/>
        <v>0</v>
      </c>
      <c r="T566" s="18">
        <f t="shared" si="3308"/>
        <v>0</v>
      </c>
      <c r="U566" s="18">
        <f t="shared" si="3308"/>
        <v>0</v>
      </c>
      <c r="V566" s="18">
        <f t="shared" si="3308"/>
        <v>0</v>
      </c>
      <c r="W566" s="18">
        <f t="shared" si="3308"/>
        <v>0</v>
      </c>
      <c r="X566" s="18">
        <f t="shared" si="3308"/>
        <v>0</v>
      </c>
      <c r="Y566" s="18">
        <f t="shared" si="3308"/>
        <v>0</v>
      </c>
      <c r="Z566" s="18">
        <f t="shared" si="3308"/>
        <v>0</v>
      </c>
      <c r="AA566" s="18">
        <f t="shared" si="3308"/>
        <v>0</v>
      </c>
      <c r="AB566" s="18">
        <f t="shared" si="3308"/>
        <v>0</v>
      </c>
      <c r="AC566" s="18">
        <f t="shared" si="3308"/>
        <v>0</v>
      </c>
      <c r="AD566" s="18">
        <f t="shared" si="3308"/>
        <v>0</v>
      </c>
      <c r="AE566" s="18">
        <f t="shared" si="3308"/>
        <v>0</v>
      </c>
      <c r="AF566" s="18">
        <f t="shared" si="3308"/>
        <v>0</v>
      </c>
      <c r="AG566" s="18">
        <f t="shared" si="3308"/>
        <v>0</v>
      </c>
      <c r="AH566" s="18">
        <f t="shared" si="3308"/>
        <v>0</v>
      </c>
      <c r="AI566" s="18">
        <f t="shared" si="3308"/>
        <v>0</v>
      </c>
      <c r="AJ566" s="18">
        <f t="shared" ref="AJ566:BO566" si="3309">SUM(AJ562:AJ565)</f>
        <v>0</v>
      </c>
      <c r="AK566" s="18">
        <f t="shared" si="3309"/>
        <v>0</v>
      </c>
      <c r="AL566" s="18">
        <f t="shared" si="3309"/>
        <v>0</v>
      </c>
      <c r="AM566" s="18">
        <f t="shared" si="3309"/>
        <v>0</v>
      </c>
      <c r="AN566" s="18">
        <f t="shared" si="3309"/>
        <v>0</v>
      </c>
      <c r="AO566" s="18">
        <f t="shared" si="3309"/>
        <v>0</v>
      </c>
      <c r="AP566" s="18">
        <f t="shared" si="3309"/>
        <v>0</v>
      </c>
      <c r="AQ566" s="18">
        <f t="shared" si="3309"/>
        <v>0</v>
      </c>
      <c r="AR566" s="18">
        <f t="shared" si="3309"/>
        <v>0</v>
      </c>
      <c r="AS566" s="18">
        <f t="shared" si="3309"/>
        <v>0</v>
      </c>
      <c r="AT566" s="18">
        <f t="shared" si="3309"/>
        <v>0</v>
      </c>
      <c r="AU566" s="18">
        <f t="shared" si="3309"/>
        <v>0</v>
      </c>
      <c r="AV566" s="18">
        <f t="shared" si="3309"/>
        <v>0</v>
      </c>
      <c r="AW566" s="18">
        <f t="shared" si="3309"/>
        <v>0</v>
      </c>
      <c r="AX566" s="18">
        <f t="shared" si="3309"/>
        <v>0</v>
      </c>
      <c r="AY566" s="18">
        <f t="shared" si="3309"/>
        <v>0</v>
      </c>
      <c r="AZ566" s="18">
        <f t="shared" si="3309"/>
        <v>0</v>
      </c>
      <c r="BA566" s="18">
        <f t="shared" si="3309"/>
        <v>0</v>
      </c>
      <c r="BB566" s="18">
        <f t="shared" si="3309"/>
        <v>0</v>
      </c>
      <c r="BC566" s="18">
        <f t="shared" si="3309"/>
        <v>0</v>
      </c>
      <c r="BD566" s="18">
        <f t="shared" si="3309"/>
        <v>0</v>
      </c>
      <c r="BE566" s="18">
        <f t="shared" si="3309"/>
        <v>0</v>
      </c>
      <c r="BF566" s="18">
        <f t="shared" si="3309"/>
        <v>0</v>
      </c>
      <c r="BG566" s="18">
        <f t="shared" si="3309"/>
        <v>0</v>
      </c>
      <c r="BH566" s="18">
        <f t="shared" si="3309"/>
        <v>0</v>
      </c>
      <c r="BI566" s="18">
        <f t="shared" si="3309"/>
        <v>0</v>
      </c>
      <c r="BJ566" s="18">
        <f t="shared" si="3309"/>
        <v>0</v>
      </c>
      <c r="BK566" s="18">
        <f t="shared" si="3309"/>
        <v>0</v>
      </c>
      <c r="BL566" s="18">
        <f t="shared" si="3309"/>
        <v>0</v>
      </c>
      <c r="BM566" s="18">
        <f t="shared" si="3309"/>
        <v>0</v>
      </c>
      <c r="BN566" s="18">
        <f t="shared" si="3309"/>
        <v>0</v>
      </c>
      <c r="BO566" s="18">
        <f t="shared" si="3309"/>
        <v>0</v>
      </c>
      <c r="BP566" s="18">
        <f t="shared" ref="BP566:DS566" si="3310">SUM(BP562:BP565)</f>
        <v>0</v>
      </c>
      <c r="BQ566" s="18">
        <f t="shared" si="3310"/>
        <v>0</v>
      </c>
      <c r="BR566" s="18">
        <f t="shared" si="3310"/>
        <v>0</v>
      </c>
      <c r="BS566" s="18">
        <f t="shared" si="3310"/>
        <v>0</v>
      </c>
      <c r="BT566" s="18">
        <f t="shared" si="3310"/>
        <v>0</v>
      </c>
      <c r="BU566" s="18">
        <f t="shared" si="3310"/>
        <v>0</v>
      </c>
      <c r="BV566" s="18">
        <f t="shared" si="3310"/>
        <v>0</v>
      </c>
      <c r="BW566" s="18">
        <f t="shared" si="3310"/>
        <v>0</v>
      </c>
      <c r="BX566" s="18">
        <f t="shared" si="3310"/>
        <v>55357.740549634254</v>
      </c>
      <c r="BY566" s="18">
        <f t="shared" si="3310"/>
        <v>9757.2587804203085</v>
      </c>
      <c r="BZ566" s="18">
        <f t="shared" si="3310"/>
        <v>9954.5592093402938</v>
      </c>
      <c r="CA566" s="18">
        <f t="shared" si="3310"/>
        <v>10605.702398925863</v>
      </c>
      <c r="CB566" s="18">
        <f t="shared" si="3310"/>
        <v>-35795.14289495151</v>
      </c>
      <c r="CC566" s="18">
        <f t="shared" si="3310"/>
        <v>10219.396738574427</v>
      </c>
      <c r="CD566" s="18">
        <f t="shared" si="3310"/>
        <v>10058.964835973558</v>
      </c>
      <c r="CE566" s="18">
        <f t="shared" si="3310"/>
        <v>9786.2599446306522</v>
      </c>
      <c r="CF566" s="18">
        <f t="shared" si="3310"/>
        <v>9515.1453929471736</v>
      </c>
      <c r="CG566" s="18">
        <f t="shared" si="3310"/>
        <v>9122.7628138812379</v>
      </c>
      <c r="CH566" s="18">
        <f t="shared" si="3310"/>
        <v>8866.1051388776341</v>
      </c>
      <c r="CI566" s="18">
        <f t="shared" si="3310"/>
        <v>8605.364758239768</v>
      </c>
      <c r="CJ566" s="18">
        <f t="shared" ref="CJ566:CU566" si="3311">SUM(CJ562:CJ565)</f>
        <v>7627.57</v>
      </c>
      <c r="CK566" s="18">
        <f t="shared" si="3311"/>
        <v>7263.83</v>
      </c>
      <c r="CL566" s="18">
        <f t="shared" si="3311"/>
        <v>7030.51</v>
      </c>
      <c r="CM566" s="18">
        <f t="shared" si="3311"/>
        <v>6640.81</v>
      </c>
      <c r="CN566" s="18">
        <f t="shared" si="3311"/>
        <v>-109618.34766649366</v>
      </c>
      <c r="CO566" s="18">
        <f t="shared" si="3311"/>
        <v>6207.51</v>
      </c>
      <c r="CP566" s="18">
        <f t="shared" si="3311"/>
        <v>4303.03</v>
      </c>
      <c r="CQ566" s="18">
        <f t="shared" si="3311"/>
        <v>4126.71</v>
      </c>
      <c r="CR566" s="18">
        <f t="shared" si="3311"/>
        <v>3957.2</v>
      </c>
      <c r="CS566" s="18">
        <f t="shared" si="3311"/>
        <v>3561.87</v>
      </c>
      <c r="CT566" s="18">
        <f t="shared" si="3311"/>
        <v>3350.38</v>
      </c>
      <c r="CU566" s="18">
        <f t="shared" si="3311"/>
        <v>3110.36</v>
      </c>
      <c r="CV566" s="18">
        <f t="shared" ref="CV566:DH566" si="3312">SUM(CV562:CV565)</f>
        <v>3017.59</v>
      </c>
      <c r="CW566" s="18">
        <f t="shared" si="3312"/>
        <v>3012.73</v>
      </c>
      <c r="CX566" s="18">
        <f t="shared" si="3312"/>
        <v>2928.01</v>
      </c>
      <c r="CY566" s="18">
        <f t="shared" si="3312"/>
        <v>2846.37</v>
      </c>
      <c r="CZ566" s="18">
        <f t="shared" si="3312"/>
        <v>-60856.609999999993</v>
      </c>
      <c r="DA566" s="18">
        <f t="shared" si="3312"/>
        <v>2674.03</v>
      </c>
      <c r="DB566" s="18">
        <f t="shared" si="3312"/>
        <v>2594.59</v>
      </c>
      <c r="DC566" s="18">
        <f t="shared" si="3312"/>
        <v>2513.12</v>
      </c>
      <c r="DD566" s="18">
        <f t="shared" si="3312"/>
        <v>2432.2800000000002</v>
      </c>
      <c r="DE566" s="18">
        <f t="shared" si="3312"/>
        <v>2346.5700000000002</v>
      </c>
      <c r="DF566" s="18">
        <f t="shared" si="3312"/>
        <v>2265.84</v>
      </c>
      <c r="DG566" s="18">
        <f t="shared" si="3312"/>
        <v>2185.6999999999998</v>
      </c>
      <c r="DH566" s="18">
        <f t="shared" si="3312"/>
        <v>2092.0100000000002</v>
      </c>
      <c r="DI566" s="18">
        <f t="shared" si="3310"/>
        <v>2003.86</v>
      </c>
      <c r="DJ566" s="18">
        <f t="shared" si="3310"/>
        <v>1920.82</v>
      </c>
      <c r="DK566" s="18">
        <f t="shared" si="3310"/>
        <v>1836.01</v>
      </c>
      <c r="DL566" s="18">
        <f t="shared" si="3310"/>
        <v>-29844.10999999999</v>
      </c>
      <c r="DM566" s="18">
        <f t="shared" si="3310"/>
        <v>1611.98</v>
      </c>
      <c r="DN566" s="18">
        <f t="shared" si="3310"/>
        <v>1649.13</v>
      </c>
      <c r="DO566" s="18">
        <f t="shared" si="3310"/>
        <v>1495.94</v>
      </c>
      <c r="DP566" s="18">
        <f t="shared" si="3310"/>
        <v>1345.44</v>
      </c>
      <c r="DQ566" s="18">
        <f t="shared" si="3310"/>
        <v>1644.19</v>
      </c>
      <c r="DR566" s="18">
        <f t="shared" si="3310"/>
        <v>1447.52</v>
      </c>
      <c r="DS566" s="18">
        <f t="shared" si="3310"/>
        <v>1215.5</v>
      </c>
      <c r="DT566" s="18">
        <f t="shared" ref="DT566:DW566" si="3313">SUM(DT562:DT565)</f>
        <v>1285</v>
      </c>
      <c r="DU566" s="18">
        <f t="shared" si="3313"/>
        <v>1051.06</v>
      </c>
      <c r="DV566" s="18">
        <f t="shared" si="3313"/>
        <v>762.78</v>
      </c>
      <c r="DW566" s="18">
        <f t="shared" si="3313"/>
        <v>580.15</v>
      </c>
      <c r="DX566" s="18">
        <f t="shared" ref="DX566:EG566" si="3314">SUM(DX562:DX565)</f>
        <v>-19597.32</v>
      </c>
      <c r="DY566" s="18">
        <f t="shared" si="3314"/>
        <v>300.26</v>
      </c>
      <c r="DZ566" s="18">
        <f t="shared" si="3314"/>
        <v>220.02</v>
      </c>
      <c r="EA566" s="18">
        <f t="shared" si="3314"/>
        <v>114.81</v>
      </c>
      <c r="EB566" s="18">
        <f t="shared" si="3314"/>
        <v>10.6</v>
      </c>
      <c r="EC566" s="18">
        <f t="shared" si="3314"/>
        <v>-107.74</v>
      </c>
      <c r="ED566" s="18">
        <f t="shared" si="3314"/>
        <v>-240.39</v>
      </c>
      <c r="EE566" s="18">
        <f t="shared" si="3314"/>
        <v>-366.22</v>
      </c>
      <c r="EF566" s="18">
        <f t="shared" si="3314"/>
        <v>-492.98</v>
      </c>
      <c r="EG566" s="18">
        <f t="shared" si="3314"/>
        <v>-601.79999999999995</v>
      </c>
      <c r="EH566" s="18">
        <f t="shared" ref="EH566:EI566" si="3315">SUM(EH562:EH565)</f>
        <v>0</v>
      </c>
      <c r="EI566" s="18">
        <f t="shared" si="3315"/>
        <v>0</v>
      </c>
    </row>
    <row r="567" spans="1:139" x14ac:dyDescent="0.2">
      <c r="A567" s="92"/>
      <c r="B567" s="92" t="s">
        <v>153</v>
      </c>
      <c r="D567" s="94">
        <f t="shared" ref="D567:AI567" si="3316">D561+D566</f>
        <v>0</v>
      </c>
      <c r="E567" s="94">
        <f t="shared" si="3316"/>
        <v>0</v>
      </c>
      <c r="F567" s="94">
        <f t="shared" si="3316"/>
        <v>0</v>
      </c>
      <c r="G567" s="94">
        <f t="shared" si="3316"/>
        <v>0</v>
      </c>
      <c r="H567" s="94">
        <f t="shared" si="3316"/>
        <v>0</v>
      </c>
      <c r="I567" s="94">
        <f t="shared" si="3316"/>
        <v>0</v>
      </c>
      <c r="J567" s="94">
        <f t="shared" si="3316"/>
        <v>0</v>
      </c>
      <c r="K567" s="94">
        <f t="shared" si="3316"/>
        <v>0</v>
      </c>
      <c r="L567" s="94">
        <f t="shared" si="3316"/>
        <v>0</v>
      </c>
      <c r="M567" s="94">
        <f t="shared" si="3316"/>
        <v>0</v>
      </c>
      <c r="N567" s="94">
        <f t="shared" si="3316"/>
        <v>0</v>
      </c>
      <c r="O567" s="94">
        <f t="shared" si="3316"/>
        <v>0</v>
      </c>
      <c r="P567" s="94">
        <f t="shared" si="3316"/>
        <v>0</v>
      </c>
      <c r="Q567" s="94">
        <f t="shared" si="3316"/>
        <v>0</v>
      </c>
      <c r="R567" s="94">
        <f t="shared" si="3316"/>
        <v>0</v>
      </c>
      <c r="S567" s="94">
        <f t="shared" si="3316"/>
        <v>0</v>
      </c>
      <c r="T567" s="94">
        <f t="shared" si="3316"/>
        <v>0</v>
      </c>
      <c r="U567" s="94">
        <f t="shared" si="3316"/>
        <v>0</v>
      </c>
      <c r="V567" s="94">
        <f t="shared" si="3316"/>
        <v>0</v>
      </c>
      <c r="W567" s="94">
        <f t="shared" si="3316"/>
        <v>0</v>
      </c>
      <c r="X567" s="94">
        <f t="shared" si="3316"/>
        <v>0</v>
      </c>
      <c r="Y567" s="94">
        <f t="shared" si="3316"/>
        <v>0</v>
      </c>
      <c r="Z567" s="94">
        <f t="shared" si="3316"/>
        <v>0</v>
      </c>
      <c r="AA567" s="94">
        <f t="shared" si="3316"/>
        <v>0</v>
      </c>
      <c r="AB567" s="94">
        <f t="shared" si="3316"/>
        <v>0</v>
      </c>
      <c r="AC567" s="94">
        <f t="shared" si="3316"/>
        <v>0</v>
      </c>
      <c r="AD567" s="94">
        <f t="shared" si="3316"/>
        <v>0</v>
      </c>
      <c r="AE567" s="94">
        <f t="shared" si="3316"/>
        <v>0</v>
      </c>
      <c r="AF567" s="94">
        <f t="shared" si="3316"/>
        <v>0</v>
      </c>
      <c r="AG567" s="94">
        <f t="shared" si="3316"/>
        <v>0</v>
      </c>
      <c r="AH567" s="94">
        <f t="shared" si="3316"/>
        <v>0</v>
      </c>
      <c r="AI567" s="94">
        <f t="shared" si="3316"/>
        <v>0</v>
      </c>
      <c r="AJ567" s="94">
        <f t="shared" ref="AJ567:BO567" si="3317">AJ561+AJ566</f>
        <v>0</v>
      </c>
      <c r="AK567" s="94">
        <f t="shared" si="3317"/>
        <v>0</v>
      </c>
      <c r="AL567" s="94">
        <f t="shared" si="3317"/>
        <v>0</v>
      </c>
      <c r="AM567" s="94">
        <f t="shared" si="3317"/>
        <v>0</v>
      </c>
      <c r="AN567" s="94">
        <f t="shared" si="3317"/>
        <v>0</v>
      </c>
      <c r="AO567" s="94">
        <f t="shared" si="3317"/>
        <v>0</v>
      </c>
      <c r="AP567" s="94">
        <f t="shared" si="3317"/>
        <v>0</v>
      </c>
      <c r="AQ567" s="94">
        <f t="shared" si="3317"/>
        <v>0</v>
      </c>
      <c r="AR567" s="94">
        <f t="shared" si="3317"/>
        <v>0</v>
      </c>
      <c r="AS567" s="94">
        <f t="shared" si="3317"/>
        <v>0</v>
      </c>
      <c r="AT567" s="94">
        <f t="shared" si="3317"/>
        <v>0</v>
      </c>
      <c r="AU567" s="94">
        <f t="shared" si="3317"/>
        <v>0</v>
      </c>
      <c r="AV567" s="94">
        <f t="shared" si="3317"/>
        <v>0</v>
      </c>
      <c r="AW567" s="94">
        <f t="shared" si="3317"/>
        <v>0</v>
      </c>
      <c r="AX567" s="94">
        <f t="shared" si="3317"/>
        <v>0</v>
      </c>
      <c r="AY567" s="94">
        <f t="shared" si="3317"/>
        <v>0</v>
      </c>
      <c r="AZ567" s="94">
        <f t="shared" si="3317"/>
        <v>0</v>
      </c>
      <c r="BA567" s="94">
        <f t="shared" si="3317"/>
        <v>0</v>
      </c>
      <c r="BB567" s="94">
        <f t="shared" si="3317"/>
        <v>0</v>
      </c>
      <c r="BC567" s="94">
        <f t="shared" si="3317"/>
        <v>0</v>
      </c>
      <c r="BD567" s="94">
        <f t="shared" si="3317"/>
        <v>0</v>
      </c>
      <c r="BE567" s="94">
        <f t="shared" si="3317"/>
        <v>0</v>
      </c>
      <c r="BF567" s="94">
        <f t="shared" si="3317"/>
        <v>0</v>
      </c>
      <c r="BG567" s="94">
        <f t="shared" si="3317"/>
        <v>0</v>
      </c>
      <c r="BH567" s="94">
        <f t="shared" si="3317"/>
        <v>0</v>
      </c>
      <c r="BI567" s="94">
        <f t="shared" si="3317"/>
        <v>0</v>
      </c>
      <c r="BJ567" s="94">
        <f t="shared" si="3317"/>
        <v>0</v>
      </c>
      <c r="BK567" s="94">
        <f t="shared" si="3317"/>
        <v>0</v>
      </c>
      <c r="BL567" s="94">
        <f t="shared" si="3317"/>
        <v>0</v>
      </c>
      <c r="BM567" s="94">
        <f t="shared" si="3317"/>
        <v>0</v>
      </c>
      <c r="BN567" s="94">
        <f t="shared" si="3317"/>
        <v>0</v>
      </c>
      <c r="BO567" s="94">
        <f t="shared" si="3317"/>
        <v>0</v>
      </c>
      <c r="BP567" s="94">
        <f t="shared" ref="BP567:DS567" si="3318">BP561+BP566</f>
        <v>0</v>
      </c>
      <c r="BQ567" s="94">
        <f t="shared" si="3318"/>
        <v>0</v>
      </c>
      <c r="BR567" s="94">
        <f t="shared" si="3318"/>
        <v>0</v>
      </c>
      <c r="BS567" s="94">
        <f t="shared" si="3318"/>
        <v>0</v>
      </c>
      <c r="BT567" s="94">
        <f t="shared" si="3318"/>
        <v>0</v>
      </c>
      <c r="BU567" s="94">
        <f t="shared" si="3318"/>
        <v>0</v>
      </c>
      <c r="BV567" s="94">
        <f t="shared" si="3318"/>
        <v>0</v>
      </c>
      <c r="BW567" s="94">
        <f t="shared" si="3318"/>
        <v>0</v>
      </c>
      <c r="BX567" s="94">
        <f t="shared" si="3318"/>
        <v>55357.740549634254</v>
      </c>
      <c r="BY567" s="94">
        <f t="shared" si="3318"/>
        <v>65114.999330054561</v>
      </c>
      <c r="BZ567" s="94">
        <f t="shared" si="3318"/>
        <v>75069.558539394857</v>
      </c>
      <c r="CA567" s="94">
        <f t="shared" si="3318"/>
        <v>85675.260938320716</v>
      </c>
      <c r="CB567" s="94">
        <f t="shared" si="3318"/>
        <v>49880.118043369206</v>
      </c>
      <c r="CC567" s="94">
        <f t="shared" si="3318"/>
        <v>60099.514781943632</v>
      </c>
      <c r="CD567" s="94">
        <f t="shared" si="3318"/>
        <v>70158.479617917183</v>
      </c>
      <c r="CE567" s="94">
        <f t="shared" si="3318"/>
        <v>79944.739562547838</v>
      </c>
      <c r="CF567" s="94">
        <f t="shared" si="3318"/>
        <v>89459.884955495014</v>
      </c>
      <c r="CG567" s="94">
        <f t="shared" si="3318"/>
        <v>98582.647769376257</v>
      </c>
      <c r="CH567" s="94">
        <f t="shared" si="3318"/>
        <v>107448.7529082539</v>
      </c>
      <c r="CI567" s="94">
        <f t="shared" si="3318"/>
        <v>116054.11766649366</v>
      </c>
      <c r="CJ567" s="94">
        <f t="shared" ref="CJ567:CU567" si="3319">CJ561+CJ566</f>
        <v>123681.68766649367</v>
      </c>
      <c r="CK567" s="94">
        <f t="shared" si="3319"/>
        <v>130945.51766649367</v>
      </c>
      <c r="CL567" s="94">
        <f t="shared" si="3319"/>
        <v>137976.02766649367</v>
      </c>
      <c r="CM567" s="94">
        <f t="shared" si="3319"/>
        <v>144616.83766649367</v>
      </c>
      <c r="CN567" s="94">
        <f t="shared" si="3319"/>
        <v>34998.490000000005</v>
      </c>
      <c r="CO567" s="94">
        <f t="shared" si="3319"/>
        <v>41206.000000000007</v>
      </c>
      <c r="CP567" s="94">
        <f t="shared" si="3319"/>
        <v>45509.030000000006</v>
      </c>
      <c r="CQ567" s="94">
        <f t="shared" si="3319"/>
        <v>49635.740000000005</v>
      </c>
      <c r="CR567" s="94">
        <f t="shared" si="3319"/>
        <v>53592.94</v>
      </c>
      <c r="CS567" s="94">
        <f t="shared" si="3319"/>
        <v>57154.810000000005</v>
      </c>
      <c r="CT567" s="94">
        <f t="shared" si="3319"/>
        <v>60505.19</v>
      </c>
      <c r="CU567" s="94">
        <f t="shared" si="3319"/>
        <v>63615.55</v>
      </c>
      <c r="CV567" s="94">
        <f t="shared" ref="CV567:DH567" si="3320">CV561+CV566</f>
        <v>66633.14</v>
      </c>
      <c r="CW567" s="94">
        <f t="shared" si="3320"/>
        <v>69645.87</v>
      </c>
      <c r="CX567" s="94">
        <f t="shared" si="3320"/>
        <v>72573.87999999999</v>
      </c>
      <c r="CY567" s="94">
        <f t="shared" si="3320"/>
        <v>75420.249999999985</v>
      </c>
      <c r="CZ567" s="94">
        <f t="shared" si="3320"/>
        <v>14563.639999999992</v>
      </c>
      <c r="DA567" s="94">
        <f t="shared" si="3320"/>
        <v>17237.669999999991</v>
      </c>
      <c r="DB567" s="94">
        <f t="shared" si="3320"/>
        <v>19832.259999999991</v>
      </c>
      <c r="DC567" s="94">
        <f t="shared" si="3320"/>
        <v>22345.37999999999</v>
      </c>
      <c r="DD567" s="94">
        <f t="shared" si="3320"/>
        <v>24777.659999999989</v>
      </c>
      <c r="DE567" s="94">
        <f t="shared" si="3320"/>
        <v>27124.229999999989</v>
      </c>
      <c r="DF567" s="94">
        <f t="shared" si="3320"/>
        <v>29390.069999999989</v>
      </c>
      <c r="DG567" s="94">
        <f t="shared" si="3320"/>
        <v>31575.76999999999</v>
      </c>
      <c r="DH567" s="94">
        <f t="shared" si="3320"/>
        <v>33667.779999999992</v>
      </c>
      <c r="DI567" s="94">
        <f t="shared" si="3318"/>
        <v>35671.639999999992</v>
      </c>
      <c r="DJ567" s="94">
        <f t="shared" si="3318"/>
        <v>37592.459999999992</v>
      </c>
      <c r="DK567" s="94">
        <f t="shared" si="3318"/>
        <v>39428.469999999994</v>
      </c>
      <c r="DL567" s="94">
        <f t="shared" si="3318"/>
        <v>9584.3600000000042</v>
      </c>
      <c r="DM567" s="94">
        <f t="shared" si="3318"/>
        <v>11196.340000000004</v>
      </c>
      <c r="DN567" s="94">
        <f t="shared" si="3318"/>
        <v>12845.470000000005</v>
      </c>
      <c r="DO567" s="94">
        <f t="shared" si="3318"/>
        <v>14341.410000000005</v>
      </c>
      <c r="DP567" s="94">
        <f t="shared" si="3318"/>
        <v>15686.850000000006</v>
      </c>
      <c r="DQ567" s="94">
        <f t="shared" si="3318"/>
        <v>17331.040000000005</v>
      </c>
      <c r="DR567" s="94">
        <f t="shared" si="3318"/>
        <v>18778.560000000005</v>
      </c>
      <c r="DS567" s="94">
        <f t="shared" si="3318"/>
        <v>19994.060000000005</v>
      </c>
      <c r="DT567" s="94">
        <f t="shared" ref="DT567:DW567" si="3321">DT561+DT566</f>
        <v>21279.060000000005</v>
      </c>
      <c r="DU567" s="94">
        <f t="shared" si="3321"/>
        <v>22330.120000000006</v>
      </c>
      <c r="DV567" s="94">
        <f t="shared" si="3321"/>
        <v>23092.900000000005</v>
      </c>
      <c r="DW567" s="94">
        <f t="shared" si="3321"/>
        <v>23673.050000000007</v>
      </c>
      <c r="DX567" s="94">
        <f t="shared" ref="DX567:EG567" si="3322">DX561+DX566</f>
        <v>4075.7300000000068</v>
      </c>
      <c r="DY567" s="94">
        <f t="shared" si="3322"/>
        <v>4375.9900000000071</v>
      </c>
      <c r="DZ567" s="94">
        <f t="shared" si="3322"/>
        <v>4596.0100000000075</v>
      </c>
      <c r="EA567" s="94">
        <f t="shared" si="3322"/>
        <v>4710.8200000000079</v>
      </c>
      <c r="EB567" s="94">
        <f t="shared" si="3322"/>
        <v>4721.4200000000083</v>
      </c>
      <c r="EC567" s="94">
        <f t="shared" si="3322"/>
        <v>4613.6800000000085</v>
      </c>
      <c r="ED567" s="94">
        <f t="shared" si="3322"/>
        <v>4373.2900000000081</v>
      </c>
      <c r="EE567" s="94">
        <f t="shared" si="3322"/>
        <v>4007.0700000000079</v>
      </c>
      <c r="EF567" s="94">
        <f t="shared" si="3322"/>
        <v>3514.0900000000079</v>
      </c>
      <c r="EG567" s="94">
        <f t="shared" si="3322"/>
        <v>2912.2900000000081</v>
      </c>
      <c r="EH567" s="94">
        <f t="shared" ref="EH567:EI567" si="3323">EH561+EH566</f>
        <v>2912.2900000000081</v>
      </c>
      <c r="EI567" s="94">
        <f t="shared" si="3323"/>
        <v>2912.2900000000081</v>
      </c>
    </row>
    <row r="568" spans="1:139" x14ac:dyDescent="0.2">
      <c r="A568" s="92"/>
      <c r="B568" s="92"/>
      <c r="D568" s="91"/>
      <c r="E568" s="91"/>
      <c r="F568" s="91"/>
      <c r="G568" s="91"/>
      <c r="H568" s="91"/>
      <c r="I568" s="91"/>
      <c r="J568" s="91"/>
      <c r="K568" s="91"/>
      <c r="L568" s="91"/>
      <c r="M568" s="91"/>
      <c r="N568" s="91"/>
      <c r="O568" s="91"/>
      <c r="P568" s="91"/>
      <c r="Q568" s="91"/>
      <c r="R568" s="91"/>
      <c r="S568" s="91"/>
      <c r="T568" s="91"/>
      <c r="U568" s="91"/>
      <c r="V568" s="91"/>
      <c r="W568" s="91"/>
      <c r="X568" s="91"/>
      <c r="Y568" s="91"/>
      <c r="Z568" s="91"/>
      <c r="AA568" s="91"/>
      <c r="AB568" s="91"/>
      <c r="AC568" s="91"/>
      <c r="AD568" s="91"/>
      <c r="AE568" s="91"/>
      <c r="AF568" s="91"/>
      <c r="AG568" s="91"/>
      <c r="AH568" s="91"/>
      <c r="AI568" s="91"/>
      <c r="AJ568" s="91"/>
      <c r="AK568" s="91"/>
      <c r="AL568" s="91"/>
      <c r="AM568" s="91"/>
      <c r="AN568" s="91"/>
      <c r="AO568" s="91"/>
      <c r="AP568" s="91"/>
      <c r="AQ568" s="91"/>
      <c r="AR568" s="91"/>
      <c r="AS568" s="91"/>
      <c r="AT568" s="91"/>
      <c r="AU568" s="91"/>
      <c r="AV568" s="91"/>
      <c r="AW568" s="91"/>
      <c r="AX568" s="91"/>
      <c r="AY568" s="91"/>
      <c r="AZ568" s="91"/>
      <c r="BA568" s="91"/>
      <c r="BB568" s="91"/>
      <c r="BC568" s="91"/>
      <c r="BD568" s="91"/>
      <c r="BE568" s="91"/>
      <c r="BF568" s="91"/>
      <c r="BG568" s="91"/>
      <c r="BH568" s="91"/>
      <c r="BI568" s="91"/>
      <c r="BJ568" s="91"/>
      <c r="BK568" s="91"/>
      <c r="BL568" s="91"/>
      <c r="BM568" s="91"/>
      <c r="BN568" s="91"/>
      <c r="BO568" s="91"/>
      <c r="BP568" s="91"/>
      <c r="BQ568" s="91"/>
      <c r="BR568" s="91"/>
      <c r="BS568" s="91"/>
      <c r="BT568" s="91"/>
      <c r="BU568" s="91"/>
      <c r="BV568" s="91"/>
      <c r="BW568" s="91"/>
      <c r="BX568" s="91"/>
      <c r="BY568" s="91"/>
      <c r="BZ568" s="91"/>
      <c r="CA568" s="91"/>
      <c r="CB568" s="91"/>
      <c r="CC568" s="91"/>
      <c r="CD568" s="91"/>
      <c r="CE568" s="91"/>
      <c r="CF568" s="91"/>
      <c r="CG568" s="91"/>
      <c r="CH568" s="91"/>
      <c r="CI568" s="91"/>
      <c r="CJ568" s="91"/>
      <c r="CK568" s="91"/>
      <c r="CL568" s="91"/>
      <c r="CM568" s="91"/>
      <c r="CN568" s="91"/>
      <c r="CO568" s="91"/>
      <c r="CP568" s="91"/>
      <c r="CQ568" s="91"/>
      <c r="CR568" s="91"/>
      <c r="CS568" s="91"/>
      <c r="CT568" s="91"/>
      <c r="CU568" s="91"/>
      <c r="CV568" s="91"/>
      <c r="CW568" s="91"/>
      <c r="CX568" s="91"/>
      <c r="CY568" s="91"/>
      <c r="CZ568" s="91"/>
      <c r="DA568" s="91"/>
      <c r="DB568" s="91"/>
      <c r="DC568" s="91"/>
      <c r="DD568" s="91"/>
      <c r="DE568" s="91"/>
      <c r="DF568" s="91"/>
      <c r="DG568" s="91"/>
      <c r="DH568" s="91"/>
      <c r="DI568" s="91"/>
      <c r="DJ568" s="91"/>
      <c r="DK568" s="91"/>
      <c r="DL568" s="91"/>
      <c r="DM568" s="91"/>
      <c r="DN568" s="91"/>
      <c r="DO568" s="91"/>
      <c r="DP568" s="91"/>
      <c r="DQ568" s="91"/>
      <c r="DR568" s="91"/>
      <c r="DS568" s="91"/>
      <c r="DT568" s="91"/>
      <c r="DU568" s="91"/>
      <c r="DV568" s="91"/>
      <c r="DW568" s="91"/>
      <c r="DX568" s="91"/>
      <c r="DY568" s="91"/>
      <c r="DZ568" s="91"/>
      <c r="EA568" s="91"/>
      <c r="EB568" s="91"/>
      <c r="EC568" s="91"/>
      <c r="ED568" s="91"/>
      <c r="EE568" s="91"/>
      <c r="EF568" s="91"/>
      <c r="EG568" s="91"/>
      <c r="EH568" s="91"/>
      <c r="EI568" s="91"/>
    </row>
    <row r="569" spans="1:139" ht="10.5" x14ac:dyDescent="0.25">
      <c r="A569" s="86" t="s">
        <v>212</v>
      </c>
      <c r="B569" s="92"/>
      <c r="C569" s="91">
        <v>18237381</v>
      </c>
      <c r="D569" s="90"/>
      <c r="E569" s="90"/>
      <c r="F569" s="90"/>
      <c r="G569" s="90"/>
      <c r="H569" s="90"/>
      <c r="I569" s="90"/>
      <c r="J569" s="90"/>
      <c r="K569" s="90"/>
      <c r="L569" s="90"/>
      <c r="M569" s="90"/>
      <c r="N569" s="90"/>
      <c r="O569" s="90"/>
      <c r="P569" s="90"/>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c r="AO569" s="90"/>
      <c r="AP569" s="90"/>
      <c r="AQ569" s="90"/>
      <c r="AR569" s="90"/>
      <c r="AS569" s="90"/>
      <c r="AT569" s="90"/>
      <c r="AU569" s="90"/>
      <c r="AV569" s="90"/>
      <c r="AW569" s="90"/>
      <c r="AX569" s="90"/>
      <c r="AY569" s="90"/>
      <c r="AZ569" s="90"/>
      <c r="BA569" s="90"/>
      <c r="BB569" s="90"/>
      <c r="BC569" s="90"/>
      <c r="BD569" s="90"/>
      <c r="BE569" s="90"/>
      <c r="BF569" s="90"/>
      <c r="BG569" s="90"/>
      <c r="BH569" s="90"/>
      <c r="BI569" s="90"/>
      <c r="BJ569" s="90"/>
      <c r="BK569" s="90"/>
      <c r="BL569" s="90"/>
      <c r="BM569" s="90"/>
      <c r="BN569" s="90"/>
      <c r="BO569" s="90"/>
      <c r="BP569" s="90"/>
      <c r="BQ569" s="90"/>
      <c r="BR569" s="90"/>
      <c r="BS569" s="90"/>
      <c r="BT569" s="90"/>
      <c r="BU569" s="90"/>
      <c r="BV569" s="90"/>
      <c r="BW569" s="90"/>
      <c r="BX569" s="90"/>
      <c r="BY569" s="90"/>
      <c r="BZ569" s="90"/>
      <c r="CA569" s="90"/>
      <c r="CB569" s="90"/>
      <c r="CC569" s="90"/>
      <c r="CD569" s="90"/>
      <c r="CE569" s="90"/>
      <c r="CF569" s="90"/>
      <c r="CG569" s="90"/>
      <c r="DV569" s="92"/>
      <c r="DW569" s="92"/>
      <c r="DX569" s="92"/>
      <c r="DY569" s="92"/>
      <c r="DZ569" s="92"/>
      <c r="EA569" s="92"/>
      <c r="EB569" s="92"/>
      <c r="EC569" s="92"/>
      <c r="ED569" s="92"/>
      <c r="EE569" s="92"/>
      <c r="EF569" s="92"/>
      <c r="EG569" s="92"/>
      <c r="EH569" s="92"/>
      <c r="EI569" s="92"/>
    </row>
    <row r="570" spans="1:139" x14ac:dyDescent="0.2">
      <c r="B570" s="90" t="s">
        <v>149</v>
      </c>
      <c r="C570" s="91">
        <v>25400781</v>
      </c>
      <c r="D570" s="94">
        <f t="shared" ref="D570:AI570" si="3324">C576</f>
        <v>0</v>
      </c>
      <c r="E570" s="94">
        <f t="shared" si="3324"/>
        <v>0</v>
      </c>
      <c r="F570" s="94">
        <f t="shared" si="3324"/>
        <v>0</v>
      </c>
      <c r="G570" s="94">
        <f t="shared" si="3324"/>
        <v>0</v>
      </c>
      <c r="H570" s="94">
        <f t="shared" si="3324"/>
        <v>0</v>
      </c>
      <c r="I570" s="94">
        <f t="shared" si="3324"/>
        <v>0</v>
      </c>
      <c r="J570" s="94">
        <f t="shared" si="3324"/>
        <v>0</v>
      </c>
      <c r="K570" s="94">
        <f t="shared" si="3324"/>
        <v>0</v>
      </c>
      <c r="L570" s="94">
        <f t="shared" si="3324"/>
        <v>0</v>
      </c>
      <c r="M570" s="94">
        <f t="shared" si="3324"/>
        <v>0</v>
      </c>
      <c r="N570" s="94">
        <f t="shared" si="3324"/>
        <v>0</v>
      </c>
      <c r="O570" s="94">
        <f t="shared" si="3324"/>
        <v>0</v>
      </c>
      <c r="P570" s="94">
        <f t="shared" si="3324"/>
        <v>0</v>
      </c>
      <c r="Q570" s="94">
        <f t="shared" si="3324"/>
        <v>0</v>
      </c>
      <c r="R570" s="94">
        <f t="shared" si="3324"/>
        <v>0</v>
      </c>
      <c r="S570" s="94">
        <f t="shared" si="3324"/>
        <v>0</v>
      </c>
      <c r="T570" s="94">
        <f t="shared" si="3324"/>
        <v>0</v>
      </c>
      <c r="U570" s="94">
        <f t="shared" si="3324"/>
        <v>0</v>
      </c>
      <c r="V570" s="94">
        <f t="shared" si="3324"/>
        <v>0</v>
      </c>
      <c r="W570" s="94">
        <f t="shared" si="3324"/>
        <v>0</v>
      </c>
      <c r="X570" s="94">
        <f t="shared" si="3324"/>
        <v>0</v>
      </c>
      <c r="Y570" s="94">
        <f t="shared" si="3324"/>
        <v>0</v>
      </c>
      <c r="Z570" s="94">
        <f t="shared" si="3324"/>
        <v>0</v>
      </c>
      <c r="AA570" s="94">
        <f t="shared" si="3324"/>
        <v>0</v>
      </c>
      <c r="AB570" s="94">
        <f t="shared" si="3324"/>
        <v>0</v>
      </c>
      <c r="AC570" s="94">
        <f t="shared" si="3324"/>
        <v>0</v>
      </c>
      <c r="AD570" s="94">
        <f t="shared" si="3324"/>
        <v>0</v>
      </c>
      <c r="AE570" s="94">
        <f t="shared" si="3324"/>
        <v>0</v>
      </c>
      <c r="AF570" s="94">
        <f t="shared" si="3324"/>
        <v>0</v>
      </c>
      <c r="AG570" s="94">
        <f t="shared" si="3324"/>
        <v>0</v>
      </c>
      <c r="AH570" s="94">
        <f t="shared" si="3324"/>
        <v>0</v>
      </c>
      <c r="AI570" s="94">
        <f t="shared" si="3324"/>
        <v>0</v>
      </c>
      <c r="AJ570" s="94">
        <f t="shared" ref="AJ570:BO570" si="3325">AI576</f>
        <v>0</v>
      </c>
      <c r="AK570" s="94">
        <f t="shared" si="3325"/>
        <v>0</v>
      </c>
      <c r="AL570" s="94">
        <f t="shared" si="3325"/>
        <v>0</v>
      </c>
      <c r="AM570" s="94">
        <f t="shared" si="3325"/>
        <v>0</v>
      </c>
      <c r="AN570" s="94">
        <f t="shared" si="3325"/>
        <v>0</v>
      </c>
      <c r="AO570" s="94">
        <f t="shared" si="3325"/>
        <v>0</v>
      </c>
      <c r="AP570" s="94">
        <f t="shared" si="3325"/>
        <v>0</v>
      </c>
      <c r="AQ570" s="94">
        <f t="shared" si="3325"/>
        <v>0</v>
      </c>
      <c r="AR570" s="94">
        <f t="shared" si="3325"/>
        <v>0</v>
      </c>
      <c r="AS570" s="94">
        <f t="shared" si="3325"/>
        <v>0</v>
      </c>
      <c r="AT570" s="94">
        <f t="shared" si="3325"/>
        <v>0</v>
      </c>
      <c r="AU570" s="94">
        <f t="shared" si="3325"/>
        <v>0</v>
      </c>
      <c r="AV570" s="94">
        <f t="shared" si="3325"/>
        <v>0</v>
      </c>
      <c r="AW570" s="94">
        <f t="shared" si="3325"/>
        <v>0</v>
      </c>
      <c r="AX570" s="94">
        <f t="shared" si="3325"/>
        <v>0</v>
      </c>
      <c r="AY570" s="94">
        <f t="shared" si="3325"/>
        <v>0</v>
      </c>
      <c r="AZ570" s="94">
        <f t="shared" si="3325"/>
        <v>0</v>
      </c>
      <c r="BA570" s="94">
        <f t="shared" si="3325"/>
        <v>0</v>
      </c>
      <c r="BB570" s="94">
        <f t="shared" si="3325"/>
        <v>0</v>
      </c>
      <c r="BC570" s="94">
        <f t="shared" si="3325"/>
        <v>0</v>
      </c>
      <c r="BD570" s="94">
        <f t="shared" si="3325"/>
        <v>0</v>
      </c>
      <c r="BE570" s="94">
        <f t="shared" si="3325"/>
        <v>0</v>
      </c>
      <c r="BF570" s="94">
        <f t="shared" si="3325"/>
        <v>0</v>
      </c>
      <c r="BG570" s="94">
        <f t="shared" si="3325"/>
        <v>0</v>
      </c>
      <c r="BH570" s="94">
        <f t="shared" si="3325"/>
        <v>0</v>
      </c>
      <c r="BI570" s="94">
        <f t="shared" si="3325"/>
        <v>0</v>
      </c>
      <c r="BJ570" s="94">
        <f t="shared" si="3325"/>
        <v>0</v>
      </c>
      <c r="BK570" s="94">
        <f t="shared" si="3325"/>
        <v>0</v>
      </c>
      <c r="BL570" s="94">
        <f t="shared" si="3325"/>
        <v>233.94</v>
      </c>
      <c r="BM570" s="94">
        <f t="shared" si="3325"/>
        <v>1449.56</v>
      </c>
      <c r="BN570" s="94">
        <f t="shared" si="3325"/>
        <v>2544.3999999999996</v>
      </c>
      <c r="BO570" s="94">
        <f t="shared" si="3325"/>
        <v>3023.3499999999995</v>
      </c>
      <c r="BP570" s="94">
        <f t="shared" ref="BP570:DW570" si="3326">BO576</f>
        <v>3943.5899999999992</v>
      </c>
      <c r="BQ570" s="94">
        <f t="shared" si="3326"/>
        <v>3852.9318950416659</v>
      </c>
      <c r="BR570" s="94">
        <f t="shared" si="3326"/>
        <v>3621.6318950416658</v>
      </c>
      <c r="BS570" s="94">
        <f t="shared" si="3326"/>
        <v>3466.8418950416658</v>
      </c>
      <c r="BT570" s="94">
        <f t="shared" si="3326"/>
        <v>2173.0718950416658</v>
      </c>
      <c r="BU570" s="94">
        <f t="shared" si="3326"/>
        <v>457.10189504166578</v>
      </c>
      <c r="BV570" s="94">
        <f t="shared" si="3326"/>
        <v>-1492.7081049583342</v>
      </c>
      <c r="BW570" s="94">
        <f t="shared" si="3326"/>
        <v>-3542.378104958334</v>
      </c>
      <c r="BX570" s="94">
        <f t="shared" si="3326"/>
        <v>-4803.918104958334</v>
      </c>
      <c r="BY570" s="94">
        <f t="shared" si="3326"/>
        <v>-6007.5181049583334</v>
      </c>
      <c r="BZ570" s="94">
        <f t="shared" si="3326"/>
        <v>-7475.0381049583339</v>
      </c>
      <c r="CA570" s="94">
        <f t="shared" si="3326"/>
        <v>-9272.0381049583339</v>
      </c>
      <c r="CB570" s="94">
        <f t="shared" si="3326"/>
        <v>-11787.268104958333</v>
      </c>
      <c r="CC570" s="94">
        <f t="shared" si="3326"/>
        <v>-9432.48</v>
      </c>
      <c r="CD570" s="94">
        <f t="shared" si="3326"/>
        <v>-11104.58</v>
      </c>
      <c r="CE570" s="94">
        <f t="shared" si="3326"/>
        <v>-12188.63</v>
      </c>
      <c r="CF570" s="94">
        <f t="shared" si="3326"/>
        <v>-14533.599999999999</v>
      </c>
      <c r="CG570" s="94">
        <f t="shared" si="3326"/>
        <v>-16781.519999999997</v>
      </c>
      <c r="CH570" s="94">
        <f t="shared" si="3326"/>
        <v>-17589.199999999997</v>
      </c>
      <c r="CI570" s="94">
        <f t="shared" si="3326"/>
        <v>-17466.179999999997</v>
      </c>
      <c r="CJ570" s="94">
        <f t="shared" ref="CJ570" si="3327">CI576</f>
        <v>-16570.489999999998</v>
      </c>
      <c r="CK570" s="94">
        <f t="shared" ref="CK570" si="3328">CJ576</f>
        <v>-16507.189999999999</v>
      </c>
      <c r="CL570" s="94">
        <f t="shared" ref="CL570" si="3329">CK576</f>
        <v>-15888.449999999999</v>
      </c>
      <c r="CM570" s="94">
        <f t="shared" ref="CM570" si="3330">CL576</f>
        <v>-13610.359999999999</v>
      </c>
      <c r="CN570" s="94">
        <f t="shared" ref="CN570" si="3331">CM576</f>
        <v>-10263.66</v>
      </c>
      <c r="CO570" s="94">
        <f t="shared" ref="CO570" si="3332">CN576</f>
        <v>12193.939999999999</v>
      </c>
      <c r="CP570" s="94">
        <f t="shared" ref="CP570" si="3333">CO576</f>
        <v>20777.939999999999</v>
      </c>
      <c r="CQ570" s="94">
        <f t="shared" ref="CQ570" si="3334">CP576</f>
        <v>28363.91</v>
      </c>
      <c r="CR570" s="94">
        <f t="shared" ref="CR570" si="3335">CQ576</f>
        <v>37122.5</v>
      </c>
      <c r="CS570" s="94">
        <f t="shared" ref="CS570" si="3336">CR576</f>
        <v>47038.720000000001</v>
      </c>
      <c r="CT570" s="94">
        <f t="shared" ref="CT570" si="3337">CS576</f>
        <v>57283.05</v>
      </c>
      <c r="CU570" s="94">
        <f t="shared" ref="CU570" si="3338">CT576</f>
        <v>68041.66</v>
      </c>
      <c r="CV570" s="94">
        <f t="shared" ref="CV570" si="3339">CU576</f>
        <v>79233.06</v>
      </c>
      <c r="CW570" s="94">
        <f t="shared" ref="CW570" si="3340">CV576</f>
        <v>90753.459999999992</v>
      </c>
      <c r="CX570" s="94">
        <f t="shared" ref="CX570" si="3341">CW576</f>
        <v>103231.51999999999</v>
      </c>
      <c r="CY570" s="94">
        <f t="shared" ref="CY570" si="3342">CX576</f>
        <v>116714.56</v>
      </c>
      <c r="CZ570" s="94">
        <f t="shared" ref="CZ570" si="3343">CY576</f>
        <v>130393.17</v>
      </c>
      <c r="DA570" s="94">
        <f t="shared" ref="DA570" si="3344">CZ576</f>
        <v>65238.05</v>
      </c>
      <c r="DB570" s="94">
        <f t="shared" ref="DB570" si="3345">DA576</f>
        <v>79544.19</v>
      </c>
      <c r="DC570" s="94">
        <f t="shared" ref="DC570" si="3346">DB576</f>
        <v>93462.15</v>
      </c>
      <c r="DD570" s="94">
        <f t="shared" ref="DD570" si="3347">DC576</f>
        <v>107042.70999999999</v>
      </c>
      <c r="DE570" s="94">
        <f t="shared" ref="DE570" si="3348">DD576</f>
        <v>121024.88999999998</v>
      </c>
      <c r="DF570" s="94">
        <f t="shared" ref="DF570" si="3349">DE576</f>
        <v>135825.96999999997</v>
      </c>
      <c r="DG570" s="94">
        <f t="shared" ref="DG570" si="3350">DF576</f>
        <v>150386.15999999997</v>
      </c>
      <c r="DH570" s="94">
        <f t="shared" ref="DH570" si="3351">DG576</f>
        <v>164488.18999999997</v>
      </c>
      <c r="DI570" s="94">
        <f t="shared" ref="DI570" si="3352">DH576</f>
        <v>178464.07999999996</v>
      </c>
      <c r="DJ570" s="94">
        <f t="shared" si="3326"/>
        <v>192346.86999999997</v>
      </c>
      <c r="DK570" s="94">
        <f t="shared" si="3326"/>
        <v>206078.96999999997</v>
      </c>
      <c r="DL570" s="94">
        <f t="shared" si="3326"/>
        <v>218684.52999999997</v>
      </c>
      <c r="DM570" s="94">
        <f t="shared" si="3326"/>
        <v>65551.919999999984</v>
      </c>
      <c r="DN570" s="94">
        <f t="shared" si="3326"/>
        <v>75591.619999999981</v>
      </c>
      <c r="DO570" s="94">
        <f t="shared" si="3326"/>
        <v>85693.939999999973</v>
      </c>
      <c r="DP570" s="94">
        <f t="shared" si="3326"/>
        <v>96243.00999999998</v>
      </c>
      <c r="DQ570" s="94">
        <f t="shared" si="3326"/>
        <v>106222.63999999998</v>
      </c>
      <c r="DR570" s="94">
        <f t="shared" si="3326"/>
        <v>118134.29999999999</v>
      </c>
      <c r="DS570" s="94">
        <f t="shared" si="3326"/>
        <v>128562.68</v>
      </c>
      <c r="DT570" s="94">
        <f t="shared" si="3326"/>
        <v>137471.71</v>
      </c>
      <c r="DU570" s="94">
        <f t="shared" si="3326"/>
        <v>148273.84999999998</v>
      </c>
      <c r="DV570" s="94">
        <f t="shared" si="3326"/>
        <v>157302.54999999999</v>
      </c>
      <c r="DW570" s="94">
        <f t="shared" si="3326"/>
        <v>163979.51999999999</v>
      </c>
      <c r="DX570" s="94">
        <f t="shared" ref="DX570" si="3353">DW576</f>
        <v>169245.31999999998</v>
      </c>
      <c r="DY570" s="94">
        <f t="shared" ref="DY570" si="3354">DX576</f>
        <v>35418.209999999992</v>
      </c>
      <c r="DZ570" s="94">
        <f t="shared" ref="DZ570" si="3355">DY576</f>
        <v>38404.51999999999</v>
      </c>
      <c r="EA570" s="94">
        <f t="shared" ref="EA570" si="3356">DZ576</f>
        <v>41077.499999999993</v>
      </c>
      <c r="EB570" s="94">
        <f t="shared" ref="EB570" si="3357">EA576</f>
        <v>42915.899999999994</v>
      </c>
      <c r="EC570" s="94">
        <f t="shared" ref="EC570" si="3358">EB576</f>
        <v>43944.229999999996</v>
      </c>
      <c r="ED570" s="94">
        <f t="shared" ref="ED570" si="3359">EC576</f>
        <v>44135.479999999996</v>
      </c>
      <c r="EE570" s="94">
        <f t="shared" ref="EE570" si="3360">ED576</f>
        <v>42799.399999999994</v>
      </c>
      <c r="EF570" s="94">
        <f t="shared" ref="EF570" si="3361">EE576</f>
        <v>40777.519999999997</v>
      </c>
      <c r="EG570" s="94">
        <f t="shared" ref="EG570" si="3362">EF576</f>
        <v>37331.039999999994</v>
      </c>
      <c r="EH570" s="94">
        <f t="shared" ref="EH570" si="3363">EG576</f>
        <v>32556.849999999995</v>
      </c>
      <c r="EI570" s="94">
        <f t="shared" ref="EI570" si="3364">EH576</f>
        <v>32556.849999999995</v>
      </c>
    </row>
    <row r="571" spans="1:139" x14ac:dyDescent="0.2">
      <c r="B571" s="90" t="s">
        <v>150</v>
      </c>
      <c r="C571" s="90"/>
      <c r="D571" s="22">
        <v>0</v>
      </c>
      <c r="E571" s="22">
        <v>0</v>
      </c>
      <c r="F571" s="22">
        <v>0</v>
      </c>
      <c r="G571" s="22">
        <v>0</v>
      </c>
      <c r="H571" s="22">
        <v>0</v>
      </c>
      <c r="I571" s="22">
        <v>0</v>
      </c>
      <c r="J571" s="22">
        <v>0</v>
      </c>
      <c r="K571" s="22">
        <v>0</v>
      </c>
      <c r="L571" s="22">
        <v>0</v>
      </c>
      <c r="M571" s="22">
        <v>0</v>
      </c>
      <c r="N571" s="22">
        <v>0</v>
      </c>
      <c r="O571" s="22">
        <v>0</v>
      </c>
      <c r="P571" s="22">
        <v>0</v>
      </c>
      <c r="Q571" s="22">
        <v>0</v>
      </c>
      <c r="R571" s="22">
        <v>0</v>
      </c>
      <c r="S571" s="22">
        <v>0</v>
      </c>
      <c r="T571" s="22">
        <v>0</v>
      </c>
      <c r="U571" s="22">
        <v>0</v>
      </c>
      <c r="V571" s="22">
        <v>0</v>
      </c>
      <c r="W571" s="22">
        <v>0</v>
      </c>
      <c r="X571" s="22">
        <v>0</v>
      </c>
      <c r="Y571" s="22">
        <v>0</v>
      </c>
      <c r="Z571" s="22">
        <v>0</v>
      </c>
      <c r="AA571" s="22">
        <v>0</v>
      </c>
      <c r="AB571" s="22">
        <v>0</v>
      </c>
      <c r="AC571" s="22">
        <v>0</v>
      </c>
      <c r="AD571" s="22">
        <v>0</v>
      </c>
      <c r="AE571" s="22">
        <v>0</v>
      </c>
      <c r="AF571" s="22">
        <v>0</v>
      </c>
      <c r="AG571" s="22">
        <v>0</v>
      </c>
      <c r="AH571" s="22">
        <v>0</v>
      </c>
      <c r="AI571" s="22">
        <v>0</v>
      </c>
      <c r="AJ571" s="22">
        <v>0</v>
      </c>
      <c r="AK571" s="22">
        <v>0</v>
      </c>
      <c r="AL571" s="22">
        <v>0</v>
      </c>
      <c r="AM571" s="22">
        <v>0</v>
      </c>
      <c r="AN571" s="22">
        <v>0</v>
      </c>
      <c r="AO571" s="22">
        <v>0</v>
      </c>
      <c r="AP571" s="22">
        <v>0</v>
      </c>
      <c r="AQ571" s="22">
        <v>0</v>
      </c>
      <c r="AR571" s="22">
        <v>0</v>
      </c>
      <c r="AS571" s="22">
        <v>0</v>
      </c>
      <c r="AT571" s="22">
        <v>0</v>
      </c>
      <c r="AU571" s="22">
        <v>0</v>
      </c>
      <c r="AV571" s="22">
        <v>0</v>
      </c>
      <c r="AW571" s="22">
        <v>0</v>
      </c>
      <c r="AX571" s="22">
        <v>0</v>
      </c>
      <c r="AY571" s="22">
        <v>0</v>
      </c>
      <c r="AZ571" s="22">
        <v>0</v>
      </c>
      <c r="BA571" s="22">
        <v>0</v>
      </c>
      <c r="BB571" s="22">
        <v>0</v>
      </c>
      <c r="BC571" s="22">
        <v>0</v>
      </c>
      <c r="BD571" s="22">
        <v>0</v>
      </c>
      <c r="BE571" s="22">
        <v>0</v>
      </c>
      <c r="BF571" s="22">
        <v>0</v>
      </c>
      <c r="BG571" s="22">
        <v>0</v>
      </c>
      <c r="BH571" s="22">
        <v>0</v>
      </c>
      <c r="BI571" s="22">
        <v>0</v>
      </c>
      <c r="BJ571" s="22">
        <v>0</v>
      </c>
      <c r="BK571" s="22">
        <v>0</v>
      </c>
      <c r="BL571" s="22">
        <v>0</v>
      </c>
      <c r="BM571" s="22">
        <v>0</v>
      </c>
      <c r="BN571" s="22">
        <v>0</v>
      </c>
      <c r="BO571" s="22">
        <v>0</v>
      </c>
      <c r="BP571" s="22">
        <v>-233.93810495833335</v>
      </c>
      <c r="BQ571" s="22">
        <v>0</v>
      </c>
      <c r="BR571" s="22">
        <v>0</v>
      </c>
      <c r="BS571" s="22">
        <v>0</v>
      </c>
      <c r="BT571" s="22">
        <v>0</v>
      </c>
      <c r="BU571" s="22">
        <v>0</v>
      </c>
      <c r="BV571" s="22">
        <v>0</v>
      </c>
      <c r="BW571" s="22">
        <v>0</v>
      </c>
      <c r="BX571" s="22">
        <v>0</v>
      </c>
      <c r="BY571" s="22">
        <v>0</v>
      </c>
      <c r="BZ571" s="22">
        <v>0</v>
      </c>
      <c r="CA571" s="22">
        <v>0</v>
      </c>
      <c r="CB571" s="22">
        <v>4803.918104958334</v>
      </c>
      <c r="CC571" s="22">
        <v>0</v>
      </c>
      <c r="CD571" s="22">
        <v>0</v>
      </c>
      <c r="CE571" s="22">
        <v>0</v>
      </c>
      <c r="CF571" s="22">
        <v>0</v>
      </c>
      <c r="CG571" s="22">
        <v>0</v>
      </c>
      <c r="CH571" s="22">
        <v>0</v>
      </c>
      <c r="CI571" s="22">
        <v>0</v>
      </c>
      <c r="CJ571" s="22">
        <v>0</v>
      </c>
      <c r="CK571" s="22">
        <v>0</v>
      </c>
      <c r="CL571" s="22">
        <v>0</v>
      </c>
      <c r="CM571" s="22">
        <v>0</v>
      </c>
      <c r="CN571" s="22">
        <v>16570.489999999998</v>
      </c>
      <c r="CO571" s="22">
        <v>0</v>
      </c>
      <c r="CP571" s="22">
        <v>0</v>
      </c>
      <c r="CQ571" s="22">
        <v>0</v>
      </c>
      <c r="CR571" s="22">
        <v>0</v>
      </c>
      <c r="CS571" s="22">
        <v>0</v>
      </c>
      <c r="CT571" s="22">
        <v>0</v>
      </c>
      <c r="CU571" s="22">
        <v>0</v>
      </c>
      <c r="CV571" s="22">
        <v>0</v>
      </c>
      <c r="CW571" s="22">
        <v>0</v>
      </c>
      <c r="CX571" s="22">
        <v>0</v>
      </c>
      <c r="CY571" s="22">
        <v>0</v>
      </c>
      <c r="CZ571" s="22">
        <v>-79173.677484620945</v>
      </c>
      <c r="DA571" s="22">
        <v>0</v>
      </c>
      <c r="DB571" s="22">
        <v>0</v>
      </c>
      <c r="DC571" s="22">
        <v>0</v>
      </c>
      <c r="DD571" s="22">
        <v>0</v>
      </c>
      <c r="DE571" s="22">
        <v>0</v>
      </c>
      <c r="DF571" s="22">
        <v>0</v>
      </c>
      <c r="DG571" s="22">
        <v>0</v>
      </c>
      <c r="DH571" s="22">
        <v>0</v>
      </c>
      <c r="DI571" s="22">
        <v>0</v>
      </c>
      <c r="DJ571" s="22">
        <v>0</v>
      </c>
      <c r="DK571" s="22">
        <v>0</v>
      </c>
      <c r="DL571" s="22">
        <v>-164488.18999999997</v>
      </c>
      <c r="DM571" s="22">
        <v>0</v>
      </c>
      <c r="DN571" s="22">
        <v>0</v>
      </c>
      <c r="DO571" s="22">
        <v>0</v>
      </c>
      <c r="DP571" s="22">
        <v>0</v>
      </c>
      <c r="DQ571" s="22">
        <v>0</v>
      </c>
      <c r="DR571" s="22">
        <v>0</v>
      </c>
      <c r="DS571" s="22">
        <v>0</v>
      </c>
      <c r="DT571" s="22">
        <v>0</v>
      </c>
      <c r="DU571" s="22">
        <v>0</v>
      </c>
      <c r="DV571" s="22">
        <v>0</v>
      </c>
      <c r="DW571" s="22">
        <v>0</v>
      </c>
      <c r="DX571" s="315">
        <v>-137471.71</v>
      </c>
      <c r="DY571" s="22">
        <v>0</v>
      </c>
      <c r="DZ571" s="22">
        <v>0</v>
      </c>
      <c r="EA571" s="22">
        <v>0</v>
      </c>
      <c r="EB571" s="22">
        <v>0</v>
      </c>
      <c r="EC571" s="22">
        <v>0</v>
      </c>
      <c r="ED571" s="22">
        <v>0</v>
      </c>
      <c r="EE571" s="22">
        <v>0</v>
      </c>
      <c r="EF571" s="22">
        <v>0</v>
      </c>
      <c r="EG571" s="22">
        <v>0</v>
      </c>
      <c r="EH571" s="22">
        <v>0</v>
      </c>
      <c r="EI571" s="22">
        <v>0</v>
      </c>
    </row>
    <row r="572" spans="1:139" x14ac:dyDescent="0.2">
      <c r="B572" s="92" t="s">
        <v>234</v>
      </c>
      <c r="C572" s="90"/>
      <c r="D572" s="22">
        <v>0</v>
      </c>
      <c r="E572" s="22">
        <v>0</v>
      </c>
      <c r="F572" s="22">
        <v>0</v>
      </c>
      <c r="G572" s="22">
        <v>0</v>
      </c>
      <c r="H572" s="22">
        <v>0</v>
      </c>
      <c r="I572" s="22">
        <v>0</v>
      </c>
      <c r="J572" s="22">
        <v>0</v>
      </c>
      <c r="K572" s="22">
        <v>0</v>
      </c>
      <c r="L572" s="22">
        <v>0</v>
      </c>
      <c r="M572" s="22">
        <v>0</v>
      </c>
      <c r="N572" s="22">
        <v>0</v>
      </c>
      <c r="O572" s="22">
        <v>0</v>
      </c>
      <c r="P572" s="22">
        <v>0</v>
      </c>
      <c r="Q572" s="22">
        <v>0</v>
      </c>
      <c r="R572" s="22">
        <v>0</v>
      </c>
      <c r="S572" s="22">
        <v>0</v>
      </c>
      <c r="T572" s="22">
        <v>0</v>
      </c>
      <c r="U572" s="22">
        <v>0</v>
      </c>
      <c r="V572" s="22">
        <v>0</v>
      </c>
      <c r="W572" s="22">
        <v>0</v>
      </c>
      <c r="X572" s="22">
        <v>0</v>
      </c>
      <c r="Y572" s="22">
        <v>0</v>
      </c>
      <c r="Z572" s="22">
        <v>0</v>
      </c>
      <c r="AA572" s="22">
        <v>0</v>
      </c>
      <c r="AB572" s="22">
        <v>0</v>
      </c>
      <c r="AC572" s="22">
        <v>0</v>
      </c>
      <c r="AD572" s="22">
        <v>0</v>
      </c>
      <c r="AE572" s="22">
        <v>0</v>
      </c>
      <c r="AF572" s="22">
        <v>0</v>
      </c>
      <c r="AG572" s="22">
        <v>0</v>
      </c>
      <c r="AH572" s="22">
        <v>0</v>
      </c>
      <c r="AI572" s="22">
        <v>0</v>
      </c>
      <c r="AJ572" s="22">
        <v>0</v>
      </c>
      <c r="AK572" s="22">
        <v>0</v>
      </c>
      <c r="AL572" s="22">
        <v>0</v>
      </c>
      <c r="AM572" s="22">
        <v>0</v>
      </c>
      <c r="AN572" s="22">
        <v>0</v>
      </c>
      <c r="AO572" s="22">
        <v>0</v>
      </c>
      <c r="AP572" s="22">
        <v>0</v>
      </c>
      <c r="AQ572" s="22">
        <v>0</v>
      </c>
      <c r="AR572" s="22">
        <v>0</v>
      </c>
      <c r="AS572" s="22">
        <v>0</v>
      </c>
      <c r="AT572" s="22">
        <v>0</v>
      </c>
      <c r="AU572" s="22">
        <v>0</v>
      </c>
      <c r="AV572" s="22">
        <v>0</v>
      </c>
      <c r="AW572" s="22">
        <v>0</v>
      </c>
      <c r="AX572" s="22">
        <v>0</v>
      </c>
      <c r="AY572" s="22">
        <v>0</v>
      </c>
      <c r="AZ572" s="22">
        <v>0</v>
      </c>
      <c r="BA572" s="22">
        <v>0</v>
      </c>
      <c r="BB572" s="22">
        <v>0</v>
      </c>
      <c r="BC572" s="22">
        <v>0</v>
      </c>
      <c r="BD572" s="22">
        <v>0</v>
      </c>
      <c r="BE572" s="22">
        <v>0</v>
      </c>
      <c r="BF572" s="22">
        <v>0</v>
      </c>
      <c r="BG572" s="22">
        <v>0</v>
      </c>
      <c r="BH572" s="22">
        <v>0</v>
      </c>
      <c r="BI572" s="22">
        <v>0</v>
      </c>
      <c r="BJ572" s="22">
        <v>0</v>
      </c>
      <c r="BK572" s="22">
        <v>0</v>
      </c>
      <c r="BL572" s="22">
        <v>0</v>
      </c>
      <c r="BM572" s="22">
        <v>0</v>
      </c>
      <c r="BN572" s="22">
        <v>0</v>
      </c>
      <c r="BO572" s="22">
        <v>0</v>
      </c>
      <c r="BP572" s="22">
        <v>0</v>
      </c>
      <c r="BQ572" s="22">
        <v>0</v>
      </c>
      <c r="BR572" s="22">
        <v>0</v>
      </c>
      <c r="BS572" s="22">
        <v>0</v>
      </c>
      <c r="BT572" s="22">
        <v>0</v>
      </c>
      <c r="BU572" s="22">
        <v>0</v>
      </c>
      <c r="BV572" s="22">
        <v>0</v>
      </c>
      <c r="BW572" s="22">
        <v>0</v>
      </c>
      <c r="BX572" s="22">
        <v>0</v>
      </c>
      <c r="BY572" s="22">
        <v>0</v>
      </c>
      <c r="BZ572" s="22">
        <v>0</v>
      </c>
      <c r="CA572" s="22">
        <v>0</v>
      </c>
      <c r="CB572" s="22">
        <v>0</v>
      </c>
      <c r="CC572" s="22">
        <v>0</v>
      </c>
      <c r="CD572" s="22">
        <v>0</v>
      </c>
      <c r="CE572" s="22">
        <v>0</v>
      </c>
      <c r="CF572" s="22">
        <v>0</v>
      </c>
      <c r="CG572" s="22">
        <v>0</v>
      </c>
      <c r="CH572" s="22">
        <v>0</v>
      </c>
      <c r="CI572" s="22">
        <v>0</v>
      </c>
      <c r="CJ572" s="22">
        <v>0</v>
      </c>
      <c r="CK572" s="22">
        <v>0</v>
      </c>
      <c r="CL572" s="22">
        <v>0</v>
      </c>
      <c r="CM572" s="22">
        <v>0</v>
      </c>
      <c r="CN572" s="22">
        <v>0</v>
      </c>
      <c r="CO572" s="22">
        <v>0</v>
      </c>
      <c r="CP572" s="22">
        <v>0</v>
      </c>
      <c r="CQ572" s="22">
        <v>0</v>
      </c>
      <c r="CR572" s="22">
        <v>0</v>
      </c>
      <c r="CS572" s="22">
        <v>0</v>
      </c>
      <c r="CT572" s="22">
        <v>0</v>
      </c>
      <c r="CU572" s="22">
        <v>0</v>
      </c>
      <c r="CV572" s="22">
        <v>0</v>
      </c>
      <c r="CW572" s="22">
        <v>0</v>
      </c>
      <c r="CX572" s="22">
        <v>0</v>
      </c>
      <c r="CY572" s="22">
        <v>0</v>
      </c>
      <c r="CZ572" s="22">
        <v>-59.382515379051611</v>
      </c>
      <c r="DA572" s="22">
        <v>0</v>
      </c>
      <c r="DB572" s="22">
        <v>0</v>
      </c>
      <c r="DC572" s="22">
        <v>0</v>
      </c>
      <c r="DD572" s="22">
        <v>0</v>
      </c>
      <c r="DE572" s="22">
        <v>0</v>
      </c>
      <c r="DF572" s="22">
        <v>0</v>
      </c>
      <c r="DG572" s="22">
        <v>0</v>
      </c>
      <c r="DH572" s="22">
        <v>0</v>
      </c>
      <c r="DI572" s="22">
        <v>0</v>
      </c>
      <c r="DJ572" s="22">
        <v>0</v>
      </c>
      <c r="DK572" s="22">
        <v>0</v>
      </c>
      <c r="DL572" s="22">
        <v>0</v>
      </c>
      <c r="DM572" s="22">
        <v>0</v>
      </c>
      <c r="DN572" s="22">
        <v>0</v>
      </c>
      <c r="DO572" s="22">
        <v>0</v>
      </c>
      <c r="DP572" s="22">
        <v>0</v>
      </c>
      <c r="DQ572" s="22">
        <v>0</v>
      </c>
      <c r="DR572" s="22">
        <v>0</v>
      </c>
      <c r="DS572" s="22">
        <v>0</v>
      </c>
      <c r="DT572" s="22">
        <v>0</v>
      </c>
      <c r="DU572" s="22">
        <v>0</v>
      </c>
      <c r="DV572" s="22">
        <v>0</v>
      </c>
      <c r="DW572" s="22">
        <v>0</v>
      </c>
      <c r="DX572" s="22">
        <v>0</v>
      </c>
      <c r="DY572" s="22">
        <v>0</v>
      </c>
      <c r="DZ572" s="22">
        <v>0</v>
      </c>
      <c r="EA572" s="22">
        <v>0</v>
      </c>
      <c r="EB572" s="22">
        <v>0</v>
      </c>
      <c r="EC572" s="22">
        <v>0</v>
      </c>
      <c r="ED572" s="22">
        <v>0</v>
      </c>
      <c r="EE572" s="22">
        <v>0</v>
      </c>
      <c r="EF572" s="22">
        <v>0</v>
      </c>
      <c r="EG572" s="22">
        <v>0</v>
      </c>
      <c r="EH572" s="22">
        <v>0</v>
      </c>
      <c r="EI572" s="22">
        <v>0</v>
      </c>
    </row>
    <row r="573" spans="1:139" x14ac:dyDescent="0.2">
      <c r="A573" s="92"/>
      <c r="B573" s="92" t="s">
        <v>290</v>
      </c>
      <c r="C573" s="101"/>
      <c r="D573" s="22">
        <v>0</v>
      </c>
      <c r="E573" s="22">
        <v>0</v>
      </c>
      <c r="F573" s="22">
        <v>0</v>
      </c>
      <c r="G573" s="22">
        <v>0</v>
      </c>
      <c r="H573" s="22">
        <v>0</v>
      </c>
      <c r="I573" s="22">
        <v>0</v>
      </c>
      <c r="J573" s="22">
        <v>0</v>
      </c>
      <c r="K573" s="22">
        <v>0</v>
      </c>
      <c r="L573" s="22">
        <v>0</v>
      </c>
      <c r="M573" s="22">
        <v>0</v>
      </c>
      <c r="N573" s="22">
        <v>0</v>
      </c>
      <c r="O573" s="22">
        <v>0</v>
      </c>
      <c r="P573" s="22">
        <v>0</v>
      </c>
      <c r="Q573" s="22">
        <v>0</v>
      </c>
      <c r="R573" s="22">
        <v>0</v>
      </c>
      <c r="S573" s="22">
        <v>0</v>
      </c>
      <c r="T573" s="22">
        <v>0</v>
      </c>
      <c r="U573" s="22">
        <v>0</v>
      </c>
      <c r="V573" s="22">
        <v>0</v>
      </c>
      <c r="W573" s="22">
        <v>0</v>
      </c>
      <c r="X573" s="22">
        <v>0</v>
      </c>
      <c r="Y573" s="22">
        <v>0</v>
      </c>
      <c r="Z573" s="22">
        <v>0</v>
      </c>
      <c r="AA573" s="22">
        <v>0</v>
      </c>
      <c r="AB573" s="22">
        <v>0</v>
      </c>
      <c r="AC573" s="22">
        <v>0</v>
      </c>
      <c r="AD573" s="22">
        <v>0</v>
      </c>
      <c r="AE573" s="22">
        <v>0</v>
      </c>
      <c r="AF573" s="22">
        <v>0</v>
      </c>
      <c r="AG573" s="22">
        <v>0</v>
      </c>
      <c r="AH573" s="22">
        <v>0</v>
      </c>
      <c r="AI573" s="22">
        <v>0</v>
      </c>
      <c r="AJ573" s="22">
        <v>0</v>
      </c>
      <c r="AK573" s="22">
        <v>0</v>
      </c>
      <c r="AL573" s="22">
        <v>0</v>
      </c>
      <c r="AM573" s="22">
        <v>0</v>
      </c>
      <c r="AN573" s="22">
        <v>0</v>
      </c>
      <c r="AO573" s="22">
        <v>0</v>
      </c>
      <c r="AP573" s="22">
        <v>0</v>
      </c>
      <c r="AQ573" s="22">
        <v>0</v>
      </c>
      <c r="AR573" s="22">
        <v>0</v>
      </c>
      <c r="AS573" s="22">
        <v>0</v>
      </c>
      <c r="AT573" s="22">
        <v>0</v>
      </c>
      <c r="AU573" s="22">
        <v>0</v>
      </c>
      <c r="AV573" s="22">
        <v>0</v>
      </c>
      <c r="AW573" s="22">
        <v>0</v>
      </c>
      <c r="AX573" s="22">
        <v>0</v>
      </c>
      <c r="AY573" s="22">
        <v>0</v>
      </c>
      <c r="AZ573" s="22">
        <v>0</v>
      </c>
      <c r="BA573" s="22">
        <v>0</v>
      </c>
      <c r="BB573" s="22">
        <v>0</v>
      </c>
      <c r="BC573" s="22">
        <v>0</v>
      </c>
      <c r="BD573" s="22">
        <v>0</v>
      </c>
      <c r="BE573" s="22">
        <v>0</v>
      </c>
      <c r="BF573" s="22">
        <v>0</v>
      </c>
      <c r="BG573" s="22">
        <v>0</v>
      </c>
      <c r="BH573" s="22">
        <v>0</v>
      </c>
      <c r="BI573" s="22">
        <v>0</v>
      </c>
      <c r="BJ573" s="22">
        <v>0</v>
      </c>
      <c r="BK573" s="22">
        <v>0</v>
      </c>
      <c r="BL573" s="22">
        <v>0</v>
      </c>
      <c r="BM573" s="22">
        <v>0</v>
      </c>
      <c r="BN573" s="22">
        <v>0</v>
      </c>
      <c r="BO573" s="22">
        <v>0</v>
      </c>
      <c r="BP573" s="22">
        <v>0</v>
      </c>
      <c r="BQ573" s="22">
        <v>0</v>
      </c>
      <c r="BR573" s="22">
        <v>0</v>
      </c>
      <c r="BS573" s="22">
        <v>0</v>
      </c>
      <c r="BT573" s="22">
        <v>0</v>
      </c>
      <c r="BU573" s="22">
        <v>0</v>
      </c>
      <c r="BV573" s="22">
        <v>0</v>
      </c>
      <c r="BW573" s="22">
        <v>0</v>
      </c>
      <c r="BX573" s="22">
        <v>0</v>
      </c>
      <c r="BY573" s="22">
        <v>0</v>
      </c>
      <c r="BZ573" s="22">
        <v>0</v>
      </c>
      <c r="CA573" s="22">
        <v>0</v>
      </c>
      <c r="CB573" s="22">
        <v>0</v>
      </c>
      <c r="CC573" s="22">
        <v>0</v>
      </c>
      <c r="CD573" s="22">
        <v>0</v>
      </c>
      <c r="CE573" s="22">
        <v>0</v>
      </c>
      <c r="CF573" s="22">
        <v>0</v>
      </c>
      <c r="CG573" s="22">
        <v>0</v>
      </c>
      <c r="CH573" s="22">
        <v>0</v>
      </c>
      <c r="CI573" s="22">
        <v>0</v>
      </c>
      <c r="CJ573" s="22">
        <v>0</v>
      </c>
      <c r="CK573" s="22">
        <v>0</v>
      </c>
      <c r="CL573" s="22">
        <v>0</v>
      </c>
      <c r="CM573" s="22">
        <v>-151.25</v>
      </c>
      <c r="CN573" s="22">
        <v>0</v>
      </c>
      <c r="CO573" s="22">
        <v>0</v>
      </c>
      <c r="CP573" s="22">
        <v>0</v>
      </c>
      <c r="CQ573" s="22">
        <v>0</v>
      </c>
      <c r="CR573" s="22">
        <v>0</v>
      </c>
      <c r="CS573" s="22">
        <v>0</v>
      </c>
      <c r="CT573" s="22">
        <v>0</v>
      </c>
      <c r="CU573" s="22">
        <v>0</v>
      </c>
      <c r="CV573" s="22">
        <v>0</v>
      </c>
      <c r="CW573" s="22">
        <v>0</v>
      </c>
      <c r="CX573" s="22">
        <v>0</v>
      </c>
      <c r="CY573" s="22">
        <v>0</v>
      </c>
      <c r="CZ573" s="22">
        <v>0</v>
      </c>
      <c r="DA573" s="22">
        <v>0</v>
      </c>
      <c r="DB573" s="22">
        <v>0</v>
      </c>
      <c r="DC573" s="22">
        <v>0</v>
      </c>
      <c r="DD573" s="22">
        <v>0</v>
      </c>
      <c r="DE573" s="22">
        <v>0</v>
      </c>
      <c r="DF573" s="22">
        <v>0</v>
      </c>
      <c r="DG573" s="22">
        <v>0</v>
      </c>
      <c r="DH573" s="22">
        <v>0</v>
      </c>
      <c r="DI573" s="22">
        <v>0</v>
      </c>
      <c r="DJ573" s="22">
        <v>0</v>
      </c>
      <c r="DK573" s="22">
        <v>0</v>
      </c>
      <c r="DL573" s="22">
        <v>0</v>
      </c>
      <c r="DM573" s="22">
        <v>0</v>
      </c>
      <c r="DN573" s="22">
        <v>0</v>
      </c>
      <c r="DO573" s="22">
        <v>0</v>
      </c>
      <c r="DP573" s="22">
        <v>0</v>
      </c>
      <c r="DQ573" s="22">
        <v>0</v>
      </c>
      <c r="DR573" s="22">
        <v>0</v>
      </c>
      <c r="DS573" s="22">
        <v>0</v>
      </c>
      <c r="DT573" s="22">
        <v>0</v>
      </c>
      <c r="DU573" s="22">
        <v>0</v>
      </c>
      <c r="DV573" s="22">
        <v>0</v>
      </c>
      <c r="DW573" s="22">
        <v>0</v>
      </c>
      <c r="DX573" s="22">
        <v>0</v>
      </c>
      <c r="DY573" s="22">
        <v>0</v>
      </c>
      <c r="DZ573" s="22">
        <v>0</v>
      </c>
      <c r="EA573" s="22">
        <v>0</v>
      </c>
      <c r="EB573" s="22">
        <v>0</v>
      </c>
      <c r="EC573" s="22">
        <v>0</v>
      </c>
      <c r="ED573" s="22">
        <v>0</v>
      </c>
      <c r="EE573" s="22">
        <v>0</v>
      </c>
      <c r="EF573" s="22">
        <v>0</v>
      </c>
      <c r="EG573" s="22">
        <v>0</v>
      </c>
      <c r="EH573" s="22">
        <v>0</v>
      </c>
      <c r="EI573" s="22">
        <v>0</v>
      </c>
    </row>
    <row r="574" spans="1:139" x14ac:dyDescent="0.2">
      <c r="B574" s="90" t="s">
        <v>170</v>
      </c>
      <c r="D574" s="22">
        <v>0</v>
      </c>
      <c r="E574" s="22">
        <v>0</v>
      </c>
      <c r="F574" s="22">
        <v>0</v>
      </c>
      <c r="G574" s="22">
        <v>0</v>
      </c>
      <c r="H574" s="22">
        <v>0</v>
      </c>
      <c r="I574" s="22">
        <v>0</v>
      </c>
      <c r="J574" s="22">
        <v>0</v>
      </c>
      <c r="K574" s="22">
        <v>0</v>
      </c>
      <c r="L574" s="22">
        <v>0</v>
      </c>
      <c r="M574" s="22">
        <v>0</v>
      </c>
      <c r="N574" s="22">
        <v>0</v>
      </c>
      <c r="O574" s="22">
        <v>0</v>
      </c>
      <c r="P574" s="22">
        <v>0</v>
      </c>
      <c r="Q574" s="22">
        <v>0</v>
      </c>
      <c r="R574" s="22">
        <v>0</v>
      </c>
      <c r="S574" s="22">
        <v>0</v>
      </c>
      <c r="T574" s="22">
        <v>0</v>
      </c>
      <c r="U574" s="22">
        <v>0</v>
      </c>
      <c r="V574" s="22">
        <v>0</v>
      </c>
      <c r="W574" s="22">
        <v>0</v>
      </c>
      <c r="X574" s="22">
        <v>0</v>
      </c>
      <c r="Y574" s="22">
        <v>0</v>
      </c>
      <c r="Z574" s="22">
        <v>0</v>
      </c>
      <c r="AA574" s="22">
        <v>0</v>
      </c>
      <c r="AB574" s="22">
        <v>0</v>
      </c>
      <c r="AC574" s="22">
        <v>0</v>
      </c>
      <c r="AD574" s="22">
        <v>0</v>
      </c>
      <c r="AE574" s="22">
        <v>0</v>
      </c>
      <c r="AF574" s="22">
        <v>0</v>
      </c>
      <c r="AG574" s="22">
        <v>0</v>
      </c>
      <c r="AH574" s="22">
        <v>0</v>
      </c>
      <c r="AI574" s="22">
        <v>0</v>
      </c>
      <c r="AJ574" s="22">
        <v>0</v>
      </c>
      <c r="AK574" s="22">
        <v>0</v>
      </c>
      <c r="AL574" s="22">
        <v>0</v>
      </c>
      <c r="AM574" s="22">
        <v>0</v>
      </c>
      <c r="AN574" s="22">
        <v>0</v>
      </c>
      <c r="AO574" s="22">
        <v>0</v>
      </c>
      <c r="AP574" s="22">
        <v>0</v>
      </c>
      <c r="AQ574" s="22">
        <v>0</v>
      </c>
      <c r="AR574" s="22">
        <v>0</v>
      </c>
      <c r="AS574" s="22">
        <v>0</v>
      </c>
      <c r="AT574" s="22">
        <v>0</v>
      </c>
      <c r="AU574" s="22">
        <v>0</v>
      </c>
      <c r="AV574" s="22">
        <v>0</v>
      </c>
      <c r="AW574" s="22">
        <v>0</v>
      </c>
      <c r="AX574" s="22">
        <v>0</v>
      </c>
      <c r="AY574" s="22">
        <v>0</v>
      </c>
      <c r="AZ574" s="22">
        <v>0</v>
      </c>
      <c r="BA574" s="22">
        <v>0</v>
      </c>
      <c r="BB574" s="22">
        <v>0</v>
      </c>
      <c r="BC574" s="22">
        <v>0</v>
      </c>
      <c r="BD574" s="22">
        <v>0</v>
      </c>
      <c r="BE574" s="22">
        <v>0</v>
      </c>
      <c r="BF574" s="22">
        <v>0</v>
      </c>
      <c r="BG574" s="22">
        <v>0</v>
      </c>
      <c r="BH574" s="22">
        <v>0</v>
      </c>
      <c r="BI574" s="22">
        <v>0</v>
      </c>
      <c r="BJ574" s="22">
        <v>0</v>
      </c>
      <c r="BK574" s="22">
        <v>233.94</v>
      </c>
      <c r="BL574" s="22">
        <v>1215.6199999999999</v>
      </c>
      <c r="BM574" s="22">
        <v>1094.8399999999999</v>
      </c>
      <c r="BN574" s="22">
        <v>478.95</v>
      </c>
      <c r="BO574" s="22">
        <v>920.24</v>
      </c>
      <c r="BP574" s="22">
        <v>143.28</v>
      </c>
      <c r="BQ574" s="22">
        <v>-231.3</v>
      </c>
      <c r="BR574" s="22">
        <v>-154.79</v>
      </c>
      <c r="BS574" s="22">
        <v>-1293.77</v>
      </c>
      <c r="BT574" s="22">
        <v>-1715.97</v>
      </c>
      <c r="BU574" s="22">
        <v>-1949.81</v>
      </c>
      <c r="BV574" s="22">
        <v>-2049.67</v>
      </c>
      <c r="BW574" s="22">
        <v>-1261.54</v>
      </c>
      <c r="BX574" s="22">
        <v>-1203.5999999999999</v>
      </c>
      <c r="BY574" s="22">
        <v>-1467.52</v>
      </c>
      <c r="BZ574" s="22">
        <v>-1797</v>
      </c>
      <c r="CA574" s="22">
        <v>-2515.23</v>
      </c>
      <c r="CB574" s="22">
        <v>-2449.13</v>
      </c>
      <c r="CC574" s="22">
        <v>-1672.1</v>
      </c>
      <c r="CD574" s="22">
        <v>-1084.05</v>
      </c>
      <c r="CE574" s="22">
        <v>-2344.9699999999998</v>
      </c>
      <c r="CF574" s="22">
        <v>-2247.92</v>
      </c>
      <c r="CG574" s="22">
        <v>-807.68</v>
      </c>
      <c r="CH574" s="22">
        <v>123.02</v>
      </c>
      <c r="CI574" s="22">
        <v>895.69</v>
      </c>
      <c r="CJ574" s="22">
        <v>63.3</v>
      </c>
      <c r="CK574" s="22">
        <v>618.74</v>
      </c>
      <c r="CL574" s="22">
        <v>2278.09</v>
      </c>
      <c r="CM574" s="22">
        <v>3497.95</v>
      </c>
      <c r="CN574" s="22">
        <v>5887.11</v>
      </c>
      <c r="CO574" s="22">
        <v>8584</v>
      </c>
      <c r="CP574" s="22">
        <v>7585.97</v>
      </c>
      <c r="CQ574" s="22">
        <v>8758.59</v>
      </c>
      <c r="CR574" s="22">
        <v>9916.2199999999993</v>
      </c>
      <c r="CS574" s="22">
        <v>10244.33</v>
      </c>
      <c r="CT574" s="22">
        <v>10758.61</v>
      </c>
      <c r="CU574" s="22">
        <v>11191.4</v>
      </c>
      <c r="CV574" s="22">
        <v>11520.4</v>
      </c>
      <c r="CW574" s="22">
        <v>12478.06</v>
      </c>
      <c r="CX574" s="22">
        <v>13483.04</v>
      </c>
      <c r="CY574" s="22">
        <v>13678.61</v>
      </c>
      <c r="CZ574" s="22">
        <v>14077.94</v>
      </c>
      <c r="DA574" s="22">
        <v>14306.14</v>
      </c>
      <c r="DB574" s="22">
        <v>13917.96</v>
      </c>
      <c r="DC574" s="22">
        <v>13580.56</v>
      </c>
      <c r="DD574" s="22">
        <v>13982.18</v>
      </c>
      <c r="DE574" s="22">
        <v>14801.08</v>
      </c>
      <c r="DF574" s="22">
        <v>14560.19</v>
      </c>
      <c r="DG574" s="22">
        <v>14102.03</v>
      </c>
      <c r="DH574" s="22">
        <v>13975.89</v>
      </c>
      <c r="DI574" s="22">
        <v>13882.79</v>
      </c>
      <c r="DJ574" s="22">
        <v>13732.1</v>
      </c>
      <c r="DK574" s="22">
        <v>12605.56</v>
      </c>
      <c r="DL574" s="22">
        <v>11355.58</v>
      </c>
      <c r="DM574" s="22">
        <v>10039.700000000001</v>
      </c>
      <c r="DN574" s="22">
        <v>10102.32</v>
      </c>
      <c r="DO574" s="22">
        <v>10549.07</v>
      </c>
      <c r="DP574" s="22">
        <v>9979.6299999999992</v>
      </c>
      <c r="DQ574" s="22">
        <v>11911.66</v>
      </c>
      <c r="DR574" s="22">
        <v>10428.379999999999</v>
      </c>
      <c r="DS574" s="22">
        <v>8909.0300000000007</v>
      </c>
      <c r="DT574" s="315">
        <f>'FPC Sch 12&amp;26'!C22+'FPC Sch 12&amp;26'!D22</f>
        <v>10802.14</v>
      </c>
      <c r="DU574" s="315">
        <f>'FPC Sch 12&amp;26'!E22</f>
        <v>9028.7000000000007</v>
      </c>
      <c r="DV574" s="315">
        <f>'FPC Sch 12&amp;26'!F22</f>
        <v>6676.97</v>
      </c>
      <c r="DW574" s="315">
        <f>'FPC Sch 12&amp;26'!G22</f>
        <v>5265.8</v>
      </c>
      <c r="DX574" s="315">
        <f>'FPC Sch 12&amp;26'!H22</f>
        <v>3644.6</v>
      </c>
      <c r="DY574" s="315">
        <f>'FPC Sch 12&amp;26'!I22</f>
        <v>2986.31</v>
      </c>
      <c r="DZ574" s="315">
        <f>'FPC Sch 12&amp;26'!J22</f>
        <v>2672.98</v>
      </c>
      <c r="EA574" s="315">
        <f>'FPC Sch 12&amp;26'!K22</f>
        <v>1838.4</v>
      </c>
      <c r="EB574" s="315">
        <f>'FPC Sch 12&amp;26'!L22</f>
        <v>1028.33</v>
      </c>
      <c r="EC574" s="315">
        <f>'FPC Sch 12&amp;26'!M22</f>
        <v>191.25</v>
      </c>
      <c r="ED574" s="315">
        <f>'FPC Sch 12&amp;26'!N22</f>
        <v>-1336.08</v>
      </c>
      <c r="EE574" s="315">
        <f>'FPC Sch 12&amp;26'!O22</f>
        <v>-2021.88</v>
      </c>
      <c r="EF574" s="315">
        <f>'FPC Sch 12&amp;26'!P22</f>
        <v>-3446.48</v>
      </c>
      <c r="EG574" s="315">
        <f>'FPC Sch 12&amp;26'!Q22</f>
        <v>-4774.1899999999996</v>
      </c>
    </row>
    <row r="575" spans="1:139" x14ac:dyDescent="0.2">
      <c r="B575" s="90" t="s">
        <v>152</v>
      </c>
      <c r="D575" s="18">
        <f t="shared" ref="D575:AI575" si="3365">SUM(D571:D574)</f>
        <v>0</v>
      </c>
      <c r="E575" s="18">
        <f t="shared" si="3365"/>
        <v>0</v>
      </c>
      <c r="F575" s="18">
        <f t="shared" si="3365"/>
        <v>0</v>
      </c>
      <c r="G575" s="18">
        <f t="shared" si="3365"/>
        <v>0</v>
      </c>
      <c r="H575" s="18">
        <f t="shared" si="3365"/>
        <v>0</v>
      </c>
      <c r="I575" s="18">
        <f t="shared" si="3365"/>
        <v>0</v>
      </c>
      <c r="J575" s="18">
        <f t="shared" si="3365"/>
        <v>0</v>
      </c>
      <c r="K575" s="18">
        <f t="shared" si="3365"/>
        <v>0</v>
      </c>
      <c r="L575" s="18">
        <f t="shared" si="3365"/>
        <v>0</v>
      </c>
      <c r="M575" s="18">
        <f t="shared" si="3365"/>
        <v>0</v>
      </c>
      <c r="N575" s="18">
        <f t="shared" si="3365"/>
        <v>0</v>
      </c>
      <c r="O575" s="18">
        <f t="shared" si="3365"/>
        <v>0</v>
      </c>
      <c r="P575" s="18">
        <f t="shared" si="3365"/>
        <v>0</v>
      </c>
      <c r="Q575" s="18">
        <f t="shared" si="3365"/>
        <v>0</v>
      </c>
      <c r="R575" s="18">
        <f t="shared" si="3365"/>
        <v>0</v>
      </c>
      <c r="S575" s="18">
        <f t="shared" si="3365"/>
        <v>0</v>
      </c>
      <c r="T575" s="18">
        <f t="shared" si="3365"/>
        <v>0</v>
      </c>
      <c r="U575" s="18">
        <f t="shared" si="3365"/>
        <v>0</v>
      </c>
      <c r="V575" s="18">
        <f t="shared" si="3365"/>
        <v>0</v>
      </c>
      <c r="W575" s="18">
        <f t="shared" si="3365"/>
        <v>0</v>
      </c>
      <c r="X575" s="18">
        <f t="shared" si="3365"/>
        <v>0</v>
      </c>
      <c r="Y575" s="18">
        <f t="shared" si="3365"/>
        <v>0</v>
      </c>
      <c r="Z575" s="18">
        <f t="shared" si="3365"/>
        <v>0</v>
      </c>
      <c r="AA575" s="18">
        <f t="shared" si="3365"/>
        <v>0</v>
      </c>
      <c r="AB575" s="18">
        <f t="shared" si="3365"/>
        <v>0</v>
      </c>
      <c r="AC575" s="18">
        <f t="shared" si="3365"/>
        <v>0</v>
      </c>
      <c r="AD575" s="18">
        <f t="shared" si="3365"/>
        <v>0</v>
      </c>
      <c r="AE575" s="18">
        <f t="shared" si="3365"/>
        <v>0</v>
      </c>
      <c r="AF575" s="18">
        <f t="shared" si="3365"/>
        <v>0</v>
      </c>
      <c r="AG575" s="18">
        <f t="shared" si="3365"/>
        <v>0</v>
      </c>
      <c r="AH575" s="18">
        <f t="shared" si="3365"/>
        <v>0</v>
      </c>
      <c r="AI575" s="18">
        <f t="shared" si="3365"/>
        <v>0</v>
      </c>
      <c r="AJ575" s="18">
        <f t="shared" ref="AJ575:BO575" si="3366">SUM(AJ571:AJ574)</f>
        <v>0</v>
      </c>
      <c r="AK575" s="18">
        <f t="shared" si="3366"/>
        <v>0</v>
      </c>
      <c r="AL575" s="18">
        <f t="shared" si="3366"/>
        <v>0</v>
      </c>
      <c r="AM575" s="18">
        <f t="shared" si="3366"/>
        <v>0</v>
      </c>
      <c r="AN575" s="18">
        <f t="shared" si="3366"/>
        <v>0</v>
      </c>
      <c r="AO575" s="18">
        <f t="shared" si="3366"/>
        <v>0</v>
      </c>
      <c r="AP575" s="18">
        <f t="shared" si="3366"/>
        <v>0</v>
      </c>
      <c r="AQ575" s="18">
        <f t="shared" si="3366"/>
        <v>0</v>
      </c>
      <c r="AR575" s="18">
        <f t="shared" si="3366"/>
        <v>0</v>
      </c>
      <c r="AS575" s="18">
        <f t="shared" si="3366"/>
        <v>0</v>
      </c>
      <c r="AT575" s="18">
        <f t="shared" si="3366"/>
        <v>0</v>
      </c>
      <c r="AU575" s="18">
        <f t="shared" si="3366"/>
        <v>0</v>
      </c>
      <c r="AV575" s="18">
        <f t="shared" si="3366"/>
        <v>0</v>
      </c>
      <c r="AW575" s="18">
        <f t="shared" si="3366"/>
        <v>0</v>
      </c>
      <c r="AX575" s="18">
        <f t="shared" si="3366"/>
        <v>0</v>
      </c>
      <c r="AY575" s="18">
        <f t="shared" si="3366"/>
        <v>0</v>
      </c>
      <c r="AZ575" s="18">
        <f t="shared" si="3366"/>
        <v>0</v>
      </c>
      <c r="BA575" s="18">
        <f t="shared" si="3366"/>
        <v>0</v>
      </c>
      <c r="BB575" s="18">
        <f t="shared" si="3366"/>
        <v>0</v>
      </c>
      <c r="BC575" s="18">
        <f t="shared" si="3366"/>
        <v>0</v>
      </c>
      <c r="BD575" s="18">
        <f t="shared" si="3366"/>
        <v>0</v>
      </c>
      <c r="BE575" s="18">
        <f t="shared" si="3366"/>
        <v>0</v>
      </c>
      <c r="BF575" s="18">
        <f t="shared" si="3366"/>
        <v>0</v>
      </c>
      <c r="BG575" s="18">
        <f t="shared" si="3366"/>
        <v>0</v>
      </c>
      <c r="BH575" s="18">
        <f t="shared" si="3366"/>
        <v>0</v>
      </c>
      <c r="BI575" s="18">
        <f t="shared" si="3366"/>
        <v>0</v>
      </c>
      <c r="BJ575" s="18">
        <f t="shared" si="3366"/>
        <v>0</v>
      </c>
      <c r="BK575" s="18">
        <f t="shared" si="3366"/>
        <v>233.94</v>
      </c>
      <c r="BL575" s="18">
        <f t="shared" si="3366"/>
        <v>1215.6199999999999</v>
      </c>
      <c r="BM575" s="18">
        <f t="shared" si="3366"/>
        <v>1094.8399999999999</v>
      </c>
      <c r="BN575" s="18">
        <f t="shared" si="3366"/>
        <v>478.95</v>
      </c>
      <c r="BO575" s="18">
        <f t="shared" si="3366"/>
        <v>920.24</v>
      </c>
      <c r="BP575" s="18">
        <f t="shared" ref="BP575:DS575" si="3367">SUM(BP571:BP574)</f>
        <v>-90.658104958333354</v>
      </c>
      <c r="BQ575" s="18">
        <f t="shared" si="3367"/>
        <v>-231.3</v>
      </c>
      <c r="BR575" s="18">
        <f t="shared" si="3367"/>
        <v>-154.79</v>
      </c>
      <c r="BS575" s="18">
        <f t="shared" si="3367"/>
        <v>-1293.77</v>
      </c>
      <c r="BT575" s="18">
        <f t="shared" si="3367"/>
        <v>-1715.97</v>
      </c>
      <c r="BU575" s="18">
        <f t="shared" si="3367"/>
        <v>-1949.81</v>
      </c>
      <c r="BV575" s="18">
        <f t="shared" si="3367"/>
        <v>-2049.67</v>
      </c>
      <c r="BW575" s="18">
        <f t="shared" si="3367"/>
        <v>-1261.54</v>
      </c>
      <c r="BX575" s="18">
        <f t="shared" si="3367"/>
        <v>-1203.5999999999999</v>
      </c>
      <c r="BY575" s="18">
        <f t="shared" si="3367"/>
        <v>-1467.52</v>
      </c>
      <c r="BZ575" s="18">
        <f t="shared" si="3367"/>
        <v>-1797</v>
      </c>
      <c r="CA575" s="18">
        <f t="shared" si="3367"/>
        <v>-2515.23</v>
      </c>
      <c r="CB575" s="18">
        <f t="shared" si="3367"/>
        <v>2354.7881049583339</v>
      </c>
      <c r="CC575" s="18">
        <f t="shared" si="3367"/>
        <v>-1672.1</v>
      </c>
      <c r="CD575" s="18">
        <f t="shared" si="3367"/>
        <v>-1084.05</v>
      </c>
      <c r="CE575" s="18">
        <f t="shared" si="3367"/>
        <v>-2344.9699999999998</v>
      </c>
      <c r="CF575" s="18">
        <f t="shared" si="3367"/>
        <v>-2247.92</v>
      </c>
      <c r="CG575" s="18">
        <f t="shared" si="3367"/>
        <v>-807.68</v>
      </c>
      <c r="CH575" s="18">
        <f t="shared" si="3367"/>
        <v>123.02</v>
      </c>
      <c r="CI575" s="18">
        <f t="shared" si="3367"/>
        <v>895.69</v>
      </c>
      <c r="CJ575" s="18">
        <f t="shared" ref="CJ575:CU575" si="3368">SUM(CJ571:CJ574)</f>
        <v>63.3</v>
      </c>
      <c r="CK575" s="18">
        <f t="shared" si="3368"/>
        <v>618.74</v>
      </c>
      <c r="CL575" s="18">
        <f t="shared" si="3368"/>
        <v>2278.09</v>
      </c>
      <c r="CM575" s="18">
        <f t="shared" si="3368"/>
        <v>3346.7</v>
      </c>
      <c r="CN575" s="18">
        <f t="shared" si="3368"/>
        <v>22457.599999999999</v>
      </c>
      <c r="CO575" s="18">
        <f t="shared" si="3368"/>
        <v>8584</v>
      </c>
      <c r="CP575" s="18">
        <f t="shared" si="3368"/>
        <v>7585.97</v>
      </c>
      <c r="CQ575" s="18">
        <f t="shared" si="3368"/>
        <v>8758.59</v>
      </c>
      <c r="CR575" s="18">
        <f t="shared" si="3368"/>
        <v>9916.2199999999993</v>
      </c>
      <c r="CS575" s="18">
        <f t="shared" si="3368"/>
        <v>10244.33</v>
      </c>
      <c r="CT575" s="18">
        <f t="shared" si="3368"/>
        <v>10758.61</v>
      </c>
      <c r="CU575" s="18">
        <f t="shared" si="3368"/>
        <v>11191.4</v>
      </c>
      <c r="CV575" s="18">
        <f t="shared" ref="CV575:DH575" si="3369">SUM(CV571:CV574)</f>
        <v>11520.4</v>
      </c>
      <c r="CW575" s="18">
        <f t="shared" si="3369"/>
        <v>12478.06</v>
      </c>
      <c r="CX575" s="18">
        <f t="shared" si="3369"/>
        <v>13483.04</v>
      </c>
      <c r="CY575" s="18">
        <f t="shared" si="3369"/>
        <v>13678.61</v>
      </c>
      <c r="CZ575" s="18">
        <f t="shared" si="3369"/>
        <v>-65155.119999999995</v>
      </c>
      <c r="DA575" s="18">
        <f t="shared" si="3369"/>
        <v>14306.14</v>
      </c>
      <c r="DB575" s="18">
        <f t="shared" si="3369"/>
        <v>13917.96</v>
      </c>
      <c r="DC575" s="18">
        <f t="shared" si="3369"/>
        <v>13580.56</v>
      </c>
      <c r="DD575" s="18">
        <f t="shared" si="3369"/>
        <v>13982.18</v>
      </c>
      <c r="DE575" s="18">
        <f t="shared" si="3369"/>
        <v>14801.08</v>
      </c>
      <c r="DF575" s="18">
        <f t="shared" si="3369"/>
        <v>14560.19</v>
      </c>
      <c r="DG575" s="18">
        <f t="shared" si="3369"/>
        <v>14102.03</v>
      </c>
      <c r="DH575" s="18">
        <f t="shared" si="3369"/>
        <v>13975.89</v>
      </c>
      <c r="DI575" s="18">
        <f t="shared" si="3367"/>
        <v>13882.79</v>
      </c>
      <c r="DJ575" s="18">
        <f t="shared" si="3367"/>
        <v>13732.1</v>
      </c>
      <c r="DK575" s="18">
        <f t="shared" si="3367"/>
        <v>12605.56</v>
      </c>
      <c r="DL575" s="18">
        <f t="shared" si="3367"/>
        <v>-153132.60999999999</v>
      </c>
      <c r="DM575" s="18">
        <f t="shared" si="3367"/>
        <v>10039.700000000001</v>
      </c>
      <c r="DN575" s="18">
        <f t="shared" si="3367"/>
        <v>10102.32</v>
      </c>
      <c r="DO575" s="18">
        <f t="shared" si="3367"/>
        <v>10549.07</v>
      </c>
      <c r="DP575" s="18">
        <f t="shared" si="3367"/>
        <v>9979.6299999999992</v>
      </c>
      <c r="DQ575" s="18">
        <f t="shared" si="3367"/>
        <v>11911.66</v>
      </c>
      <c r="DR575" s="18">
        <f t="shared" si="3367"/>
        <v>10428.379999999999</v>
      </c>
      <c r="DS575" s="18">
        <f t="shared" si="3367"/>
        <v>8909.0300000000007</v>
      </c>
      <c r="DT575" s="18">
        <f t="shared" ref="DT575:DW575" si="3370">SUM(DT571:DT574)</f>
        <v>10802.14</v>
      </c>
      <c r="DU575" s="18">
        <f t="shared" si="3370"/>
        <v>9028.7000000000007</v>
      </c>
      <c r="DV575" s="18">
        <f t="shared" si="3370"/>
        <v>6676.97</v>
      </c>
      <c r="DW575" s="18">
        <f t="shared" si="3370"/>
        <v>5265.8</v>
      </c>
      <c r="DX575" s="18">
        <f t="shared" ref="DX575:EG575" si="3371">SUM(DX571:DX574)</f>
        <v>-133827.10999999999</v>
      </c>
      <c r="DY575" s="18">
        <f t="shared" si="3371"/>
        <v>2986.31</v>
      </c>
      <c r="DZ575" s="18">
        <f t="shared" si="3371"/>
        <v>2672.98</v>
      </c>
      <c r="EA575" s="18">
        <f t="shared" si="3371"/>
        <v>1838.4</v>
      </c>
      <c r="EB575" s="18">
        <f t="shared" si="3371"/>
        <v>1028.33</v>
      </c>
      <c r="EC575" s="18">
        <f t="shared" si="3371"/>
        <v>191.25</v>
      </c>
      <c r="ED575" s="18">
        <f t="shared" si="3371"/>
        <v>-1336.08</v>
      </c>
      <c r="EE575" s="18">
        <f t="shared" si="3371"/>
        <v>-2021.88</v>
      </c>
      <c r="EF575" s="18">
        <f t="shared" si="3371"/>
        <v>-3446.48</v>
      </c>
      <c r="EG575" s="18">
        <f t="shared" si="3371"/>
        <v>-4774.1899999999996</v>
      </c>
      <c r="EH575" s="18">
        <f t="shared" ref="EH575:EI575" si="3372">SUM(EH571:EH574)</f>
        <v>0</v>
      </c>
      <c r="EI575" s="18">
        <f t="shared" si="3372"/>
        <v>0</v>
      </c>
    </row>
    <row r="576" spans="1:139" x14ac:dyDescent="0.2">
      <c r="B576" s="90" t="s">
        <v>153</v>
      </c>
      <c r="D576" s="94">
        <f t="shared" ref="D576:AI576" si="3373">D570+D575</f>
        <v>0</v>
      </c>
      <c r="E576" s="94">
        <f t="shared" si="3373"/>
        <v>0</v>
      </c>
      <c r="F576" s="94">
        <f t="shared" si="3373"/>
        <v>0</v>
      </c>
      <c r="G576" s="94">
        <f t="shared" si="3373"/>
        <v>0</v>
      </c>
      <c r="H576" s="94">
        <f t="shared" si="3373"/>
        <v>0</v>
      </c>
      <c r="I576" s="94">
        <f t="shared" si="3373"/>
        <v>0</v>
      </c>
      <c r="J576" s="94">
        <f t="shared" si="3373"/>
        <v>0</v>
      </c>
      <c r="K576" s="94">
        <f t="shared" si="3373"/>
        <v>0</v>
      </c>
      <c r="L576" s="94">
        <f t="shared" si="3373"/>
        <v>0</v>
      </c>
      <c r="M576" s="94">
        <f t="shared" si="3373"/>
        <v>0</v>
      </c>
      <c r="N576" s="94">
        <f t="shared" si="3373"/>
        <v>0</v>
      </c>
      <c r="O576" s="94">
        <f t="shared" si="3373"/>
        <v>0</v>
      </c>
      <c r="P576" s="94">
        <f t="shared" si="3373"/>
        <v>0</v>
      </c>
      <c r="Q576" s="94">
        <f t="shared" si="3373"/>
        <v>0</v>
      </c>
      <c r="R576" s="94">
        <f t="shared" si="3373"/>
        <v>0</v>
      </c>
      <c r="S576" s="94">
        <f t="shared" si="3373"/>
        <v>0</v>
      </c>
      <c r="T576" s="94">
        <f t="shared" si="3373"/>
        <v>0</v>
      </c>
      <c r="U576" s="94">
        <f t="shared" si="3373"/>
        <v>0</v>
      </c>
      <c r="V576" s="94">
        <f t="shared" si="3373"/>
        <v>0</v>
      </c>
      <c r="W576" s="94">
        <f t="shared" si="3373"/>
        <v>0</v>
      </c>
      <c r="X576" s="94">
        <f t="shared" si="3373"/>
        <v>0</v>
      </c>
      <c r="Y576" s="94">
        <f t="shared" si="3373"/>
        <v>0</v>
      </c>
      <c r="Z576" s="94">
        <f t="shared" si="3373"/>
        <v>0</v>
      </c>
      <c r="AA576" s="94">
        <f t="shared" si="3373"/>
        <v>0</v>
      </c>
      <c r="AB576" s="94">
        <f t="shared" si="3373"/>
        <v>0</v>
      </c>
      <c r="AC576" s="94">
        <f t="shared" si="3373"/>
        <v>0</v>
      </c>
      <c r="AD576" s="94">
        <f t="shared" si="3373"/>
        <v>0</v>
      </c>
      <c r="AE576" s="94">
        <f t="shared" si="3373"/>
        <v>0</v>
      </c>
      <c r="AF576" s="94">
        <f t="shared" si="3373"/>
        <v>0</v>
      </c>
      <c r="AG576" s="94">
        <f t="shared" si="3373"/>
        <v>0</v>
      </c>
      <c r="AH576" s="94">
        <f t="shared" si="3373"/>
        <v>0</v>
      </c>
      <c r="AI576" s="94">
        <f t="shared" si="3373"/>
        <v>0</v>
      </c>
      <c r="AJ576" s="94">
        <f t="shared" ref="AJ576:BO576" si="3374">AJ570+AJ575</f>
        <v>0</v>
      </c>
      <c r="AK576" s="94">
        <f t="shared" si="3374"/>
        <v>0</v>
      </c>
      <c r="AL576" s="94">
        <f t="shared" si="3374"/>
        <v>0</v>
      </c>
      <c r="AM576" s="94">
        <f t="shared" si="3374"/>
        <v>0</v>
      </c>
      <c r="AN576" s="94">
        <f t="shared" si="3374"/>
        <v>0</v>
      </c>
      <c r="AO576" s="94">
        <f t="shared" si="3374"/>
        <v>0</v>
      </c>
      <c r="AP576" s="94">
        <f t="shared" si="3374"/>
        <v>0</v>
      </c>
      <c r="AQ576" s="94">
        <f t="shared" si="3374"/>
        <v>0</v>
      </c>
      <c r="AR576" s="94">
        <f t="shared" si="3374"/>
        <v>0</v>
      </c>
      <c r="AS576" s="94">
        <f t="shared" si="3374"/>
        <v>0</v>
      </c>
      <c r="AT576" s="94">
        <f t="shared" si="3374"/>
        <v>0</v>
      </c>
      <c r="AU576" s="94">
        <f t="shared" si="3374"/>
        <v>0</v>
      </c>
      <c r="AV576" s="94">
        <f t="shared" si="3374"/>
        <v>0</v>
      </c>
      <c r="AW576" s="94">
        <f t="shared" si="3374"/>
        <v>0</v>
      </c>
      <c r="AX576" s="94">
        <f t="shared" si="3374"/>
        <v>0</v>
      </c>
      <c r="AY576" s="94">
        <f t="shared" si="3374"/>
        <v>0</v>
      </c>
      <c r="AZ576" s="94">
        <f t="shared" si="3374"/>
        <v>0</v>
      </c>
      <c r="BA576" s="94">
        <f t="shared" si="3374"/>
        <v>0</v>
      </c>
      <c r="BB576" s="94">
        <f t="shared" si="3374"/>
        <v>0</v>
      </c>
      <c r="BC576" s="94">
        <f t="shared" si="3374"/>
        <v>0</v>
      </c>
      <c r="BD576" s="94">
        <f t="shared" si="3374"/>
        <v>0</v>
      </c>
      <c r="BE576" s="94">
        <f t="shared" si="3374"/>
        <v>0</v>
      </c>
      <c r="BF576" s="94">
        <f t="shared" si="3374"/>
        <v>0</v>
      </c>
      <c r="BG576" s="94">
        <f t="shared" si="3374"/>
        <v>0</v>
      </c>
      <c r="BH576" s="94">
        <f t="shared" si="3374"/>
        <v>0</v>
      </c>
      <c r="BI576" s="94">
        <f t="shared" si="3374"/>
        <v>0</v>
      </c>
      <c r="BJ576" s="94">
        <f t="shared" si="3374"/>
        <v>0</v>
      </c>
      <c r="BK576" s="94">
        <f t="shared" si="3374"/>
        <v>233.94</v>
      </c>
      <c r="BL576" s="94">
        <f t="shared" si="3374"/>
        <v>1449.56</v>
      </c>
      <c r="BM576" s="94">
        <f t="shared" si="3374"/>
        <v>2544.3999999999996</v>
      </c>
      <c r="BN576" s="94">
        <f t="shared" si="3374"/>
        <v>3023.3499999999995</v>
      </c>
      <c r="BO576" s="94">
        <f t="shared" si="3374"/>
        <v>3943.5899999999992</v>
      </c>
      <c r="BP576" s="94">
        <f t="shared" ref="BP576:DS576" si="3375">BP570+BP575</f>
        <v>3852.9318950416659</v>
      </c>
      <c r="BQ576" s="94">
        <f t="shared" si="3375"/>
        <v>3621.6318950416658</v>
      </c>
      <c r="BR576" s="94">
        <f t="shared" si="3375"/>
        <v>3466.8418950416658</v>
      </c>
      <c r="BS576" s="94">
        <f t="shared" si="3375"/>
        <v>2173.0718950416658</v>
      </c>
      <c r="BT576" s="94">
        <f t="shared" si="3375"/>
        <v>457.10189504166578</v>
      </c>
      <c r="BU576" s="94">
        <f t="shared" si="3375"/>
        <v>-1492.7081049583342</v>
      </c>
      <c r="BV576" s="94">
        <f t="shared" si="3375"/>
        <v>-3542.378104958334</v>
      </c>
      <c r="BW576" s="94">
        <f t="shared" si="3375"/>
        <v>-4803.918104958334</v>
      </c>
      <c r="BX576" s="94">
        <f t="shared" si="3375"/>
        <v>-6007.5181049583334</v>
      </c>
      <c r="BY576" s="94">
        <f t="shared" si="3375"/>
        <v>-7475.0381049583339</v>
      </c>
      <c r="BZ576" s="94">
        <f t="shared" si="3375"/>
        <v>-9272.0381049583339</v>
      </c>
      <c r="CA576" s="94">
        <f t="shared" si="3375"/>
        <v>-11787.268104958333</v>
      </c>
      <c r="CB576" s="94">
        <f t="shared" si="3375"/>
        <v>-9432.48</v>
      </c>
      <c r="CC576" s="94">
        <f t="shared" si="3375"/>
        <v>-11104.58</v>
      </c>
      <c r="CD576" s="94">
        <f t="shared" si="3375"/>
        <v>-12188.63</v>
      </c>
      <c r="CE576" s="94">
        <f t="shared" si="3375"/>
        <v>-14533.599999999999</v>
      </c>
      <c r="CF576" s="94">
        <f t="shared" si="3375"/>
        <v>-16781.519999999997</v>
      </c>
      <c r="CG576" s="94">
        <f t="shared" si="3375"/>
        <v>-17589.199999999997</v>
      </c>
      <c r="CH576" s="94">
        <f t="shared" si="3375"/>
        <v>-17466.179999999997</v>
      </c>
      <c r="CI576" s="94">
        <f t="shared" si="3375"/>
        <v>-16570.489999999998</v>
      </c>
      <c r="CJ576" s="94">
        <f t="shared" ref="CJ576:CU576" si="3376">CJ570+CJ575</f>
        <v>-16507.189999999999</v>
      </c>
      <c r="CK576" s="94">
        <f t="shared" si="3376"/>
        <v>-15888.449999999999</v>
      </c>
      <c r="CL576" s="94">
        <f t="shared" si="3376"/>
        <v>-13610.359999999999</v>
      </c>
      <c r="CM576" s="94">
        <f t="shared" si="3376"/>
        <v>-10263.66</v>
      </c>
      <c r="CN576" s="94">
        <f t="shared" si="3376"/>
        <v>12193.939999999999</v>
      </c>
      <c r="CO576" s="94">
        <f t="shared" si="3376"/>
        <v>20777.939999999999</v>
      </c>
      <c r="CP576" s="94">
        <f t="shared" si="3376"/>
        <v>28363.91</v>
      </c>
      <c r="CQ576" s="94">
        <f t="shared" si="3376"/>
        <v>37122.5</v>
      </c>
      <c r="CR576" s="94">
        <f t="shared" si="3376"/>
        <v>47038.720000000001</v>
      </c>
      <c r="CS576" s="94">
        <f t="shared" si="3376"/>
        <v>57283.05</v>
      </c>
      <c r="CT576" s="94">
        <f t="shared" si="3376"/>
        <v>68041.66</v>
      </c>
      <c r="CU576" s="94">
        <f t="shared" si="3376"/>
        <v>79233.06</v>
      </c>
      <c r="CV576" s="94">
        <f t="shared" ref="CV576:DH576" si="3377">CV570+CV575</f>
        <v>90753.459999999992</v>
      </c>
      <c r="CW576" s="94">
        <f t="shared" si="3377"/>
        <v>103231.51999999999</v>
      </c>
      <c r="CX576" s="94">
        <f t="shared" si="3377"/>
        <v>116714.56</v>
      </c>
      <c r="CY576" s="94">
        <f t="shared" si="3377"/>
        <v>130393.17</v>
      </c>
      <c r="CZ576" s="94">
        <f t="shared" si="3377"/>
        <v>65238.05</v>
      </c>
      <c r="DA576" s="94">
        <f t="shared" si="3377"/>
        <v>79544.19</v>
      </c>
      <c r="DB576" s="94">
        <f t="shared" si="3377"/>
        <v>93462.15</v>
      </c>
      <c r="DC576" s="94">
        <f t="shared" si="3377"/>
        <v>107042.70999999999</v>
      </c>
      <c r="DD576" s="94">
        <f t="shared" si="3377"/>
        <v>121024.88999999998</v>
      </c>
      <c r="DE576" s="94">
        <f t="shared" si="3377"/>
        <v>135825.96999999997</v>
      </c>
      <c r="DF576" s="94">
        <f t="shared" si="3377"/>
        <v>150386.15999999997</v>
      </c>
      <c r="DG576" s="94">
        <f t="shared" si="3377"/>
        <v>164488.18999999997</v>
      </c>
      <c r="DH576" s="94">
        <f t="shared" si="3377"/>
        <v>178464.07999999996</v>
      </c>
      <c r="DI576" s="94">
        <f t="shared" si="3375"/>
        <v>192346.86999999997</v>
      </c>
      <c r="DJ576" s="94">
        <f t="shared" si="3375"/>
        <v>206078.96999999997</v>
      </c>
      <c r="DK576" s="94">
        <f t="shared" si="3375"/>
        <v>218684.52999999997</v>
      </c>
      <c r="DL576" s="94">
        <f t="shared" si="3375"/>
        <v>65551.919999999984</v>
      </c>
      <c r="DM576" s="94">
        <f t="shared" si="3375"/>
        <v>75591.619999999981</v>
      </c>
      <c r="DN576" s="94">
        <f t="shared" si="3375"/>
        <v>85693.939999999973</v>
      </c>
      <c r="DO576" s="94">
        <f t="shared" si="3375"/>
        <v>96243.00999999998</v>
      </c>
      <c r="DP576" s="94">
        <f t="shared" si="3375"/>
        <v>106222.63999999998</v>
      </c>
      <c r="DQ576" s="94">
        <f t="shared" si="3375"/>
        <v>118134.29999999999</v>
      </c>
      <c r="DR576" s="94">
        <f t="shared" si="3375"/>
        <v>128562.68</v>
      </c>
      <c r="DS576" s="94">
        <f t="shared" si="3375"/>
        <v>137471.71</v>
      </c>
      <c r="DT576" s="94">
        <f t="shared" ref="DT576:DW576" si="3378">DT570+DT575</f>
        <v>148273.84999999998</v>
      </c>
      <c r="DU576" s="94">
        <f t="shared" si="3378"/>
        <v>157302.54999999999</v>
      </c>
      <c r="DV576" s="94">
        <f t="shared" si="3378"/>
        <v>163979.51999999999</v>
      </c>
      <c r="DW576" s="94">
        <f t="shared" si="3378"/>
        <v>169245.31999999998</v>
      </c>
      <c r="DX576" s="94">
        <f t="shared" ref="DX576:EG576" si="3379">DX570+DX575</f>
        <v>35418.209999999992</v>
      </c>
      <c r="DY576" s="94">
        <f t="shared" si="3379"/>
        <v>38404.51999999999</v>
      </c>
      <c r="DZ576" s="94">
        <f t="shared" si="3379"/>
        <v>41077.499999999993</v>
      </c>
      <c r="EA576" s="94">
        <f t="shared" si="3379"/>
        <v>42915.899999999994</v>
      </c>
      <c r="EB576" s="94">
        <f t="shared" si="3379"/>
        <v>43944.229999999996</v>
      </c>
      <c r="EC576" s="94">
        <f t="shared" si="3379"/>
        <v>44135.479999999996</v>
      </c>
      <c r="ED576" s="94">
        <f t="shared" si="3379"/>
        <v>42799.399999999994</v>
      </c>
      <c r="EE576" s="94">
        <f t="shared" si="3379"/>
        <v>40777.519999999997</v>
      </c>
      <c r="EF576" s="94">
        <f t="shared" si="3379"/>
        <v>37331.039999999994</v>
      </c>
      <c r="EG576" s="94">
        <f t="shared" si="3379"/>
        <v>32556.849999999995</v>
      </c>
      <c r="EH576" s="94">
        <f t="shared" ref="EH576:EI576" si="3380">EH570+EH575</f>
        <v>32556.849999999995</v>
      </c>
      <c r="EI576" s="94">
        <f t="shared" si="3380"/>
        <v>32556.849999999995</v>
      </c>
    </row>
    <row r="577" spans="1:139" x14ac:dyDescent="0.2">
      <c r="D577" s="91"/>
      <c r="E577" s="91"/>
      <c r="F577" s="91"/>
      <c r="G577" s="91"/>
      <c r="H577" s="91"/>
      <c r="I577" s="91"/>
      <c r="J577" s="91"/>
      <c r="K577" s="91"/>
      <c r="L577" s="91"/>
      <c r="M577" s="91"/>
      <c r="N577" s="91"/>
      <c r="O577" s="91"/>
      <c r="P577" s="91"/>
      <c r="Q577" s="91"/>
      <c r="R577" s="91"/>
      <c r="S577" s="91"/>
      <c r="T577" s="91"/>
      <c r="U577" s="91"/>
      <c r="V577" s="91"/>
      <c r="W577" s="91"/>
      <c r="X577" s="91"/>
      <c r="Y577" s="91"/>
      <c r="Z577" s="91"/>
      <c r="AA577" s="91"/>
      <c r="AB577" s="91"/>
      <c r="AC577" s="91"/>
      <c r="AD577" s="91"/>
      <c r="AE577" s="91"/>
      <c r="AF577" s="91"/>
      <c r="AG577" s="91"/>
      <c r="AH577" s="91"/>
      <c r="AI577" s="91"/>
      <c r="AJ577" s="91"/>
      <c r="AK577" s="91"/>
      <c r="AL577" s="91"/>
      <c r="AM577" s="91"/>
      <c r="AN577" s="91"/>
      <c r="AO577" s="91"/>
      <c r="AP577" s="91"/>
      <c r="AQ577" s="91"/>
      <c r="AR577" s="91"/>
      <c r="AS577" s="91"/>
      <c r="AT577" s="91"/>
      <c r="AU577" s="91"/>
      <c r="AV577" s="91"/>
      <c r="AW577" s="91"/>
      <c r="AX577" s="91"/>
      <c r="AY577" s="91"/>
      <c r="AZ577" s="91"/>
      <c r="BA577" s="91"/>
      <c r="BB577" s="91"/>
      <c r="BC577" s="91"/>
      <c r="BD577" s="91"/>
      <c r="BE577" s="91"/>
      <c r="BF577" s="91"/>
      <c r="BG577" s="91"/>
      <c r="BH577" s="91"/>
      <c r="BI577" s="91"/>
      <c r="BJ577" s="91"/>
      <c r="BK577" s="91"/>
      <c r="BL577" s="91"/>
      <c r="BM577" s="91"/>
      <c r="BN577" s="91"/>
      <c r="BO577" s="91"/>
      <c r="BP577" s="91"/>
      <c r="BQ577" s="91"/>
      <c r="BR577" s="91"/>
      <c r="BS577" s="91"/>
      <c r="BT577" s="91"/>
      <c r="BU577" s="91"/>
      <c r="BV577" s="91"/>
      <c r="BW577" s="91"/>
      <c r="BX577" s="91"/>
      <c r="BY577" s="91"/>
      <c r="BZ577" s="91"/>
      <c r="CA577" s="91"/>
      <c r="CB577" s="91"/>
      <c r="CC577" s="91"/>
      <c r="CD577" s="91"/>
      <c r="CE577" s="91"/>
      <c r="CF577" s="91"/>
      <c r="CG577" s="91"/>
      <c r="CH577" s="91"/>
      <c r="CI577" s="91"/>
      <c r="CJ577" s="91"/>
      <c r="CK577" s="91"/>
      <c r="CL577" s="91"/>
      <c r="CM577" s="91"/>
      <c r="CN577" s="91"/>
      <c r="CO577" s="91"/>
      <c r="CP577" s="91"/>
      <c r="CQ577" s="91"/>
      <c r="CR577" s="91"/>
      <c r="CS577" s="91"/>
      <c r="CT577" s="91"/>
      <c r="CU577" s="91"/>
      <c r="CV577" s="91"/>
      <c r="CW577" s="91"/>
      <c r="CX577" s="91"/>
      <c r="CY577" s="91"/>
      <c r="CZ577" s="91"/>
      <c r="DA577" s="91"/>
      <c r="DB577" s="91"/>
      <c r="DC577" s="91"/>
      <c r="DD577" s="91"/>
      <c r="DE577" s="91"/>
      <c r="DF577" s="91"/>
      <c r="DG577" s="91"/>
      <c r="DH577" s="91"/>
      <c r="DI577" s="91"/>
      <c r="DJ577" s="91"/>
      <c r="DK577" s="91"/>
      <c r="DL577" s="91"/>
      <c r="DM577" s="91"/>
      <c r="DN577" s="91"/>
      <c r="DO577" s="91"/>
      <c r="DP577" s="91"/>
      <c r="DQ577" s="91"/>
      <c r="DR577" s="91"/>
      <c r="DS577" s="91"/>
      <c r="DT577" s="91"/>
      <c r="DU577" s="91"/>
      <c r="DV577" s="91"/>
      <c r="DW577" s="91"/>
      <c r="DX577" s="91"/>
      <c r="DY577" s="91"/>
      <c r="DZ577" s="91"/>
      <c r="EA577" s="91"/>
      <c r="EB577" s="91"/>
      <c r="EC577" s="91"/>
      <c r="ED577" s="91"/>
      <c r="EE577" s="91"/>
      <c r="EF577" s="91"/>
      <c r="EG577" s="91"/>
      <c r="EH577" s="91"/>
      <c r="EI577" s="91"/>
    </row>
    <row r="578" spans="1:139" ht="10.5" x14ac:dyDescent="0.25">
      <c r="A578" s="89" t="s">
        <v>176</v>
      </c>
      <c r="C578" s="91">
        <v>18237371</v>
      </c>
      <c r="D578" s="90"/>
      <c r="E578" s="90"/>
      <c r="F578" s="90"/>
      <c r="G578" s="90"/>
      <c r="H578" s="90"/>
      <c r="I578" s="90"/>
      <c r="J578" s="90"/>
      <c r="K578" s="90"/>
      <c r="L578" s="90"/>
      <c r="M578" s="90"/>
      <c r="N578" s="90"/>
      <c r="O578" s="90"/>
      <c r="P578" s="90"/>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c r="AO578" s="90"/>
      <c r="AP578" s="90"/>
      <c r="AQ578" s="90"/>
      <c r="AR578" s="90"/>
      <c r="AS578" s="90"/>
      <c r="AT578" s="90"/>
      <c r="AU578" s="90"/>
      <c r="AV578" s="90"/>
      <c r="AW578" s="90"/>
      <c r="AX578" s="90"/>
      <c r="AY578" s="90"/>
      <c r="AZ578" s="90"/>
      <c r="BA578" s="90"/>
      <c r="BB578" s="90"/>
      <c r="BC578" s="90"/>
      <c r="BD578" s="90"/>
      <c r="BE578" s="90"/>
      <c r="BF578" s="90"/>
      <c r="BG578" s="90"/>
      <c r="BH578" s="90"/>
      <c r="BI578" s="90"/>
      <c r="BJ578" s="90"/>
      <c r="BK578" s="90"/>
      <c r="BL578" s="90"/>
      <c r="BM578" s="90"/>
      <c r="BN578" s="90"/>
      <c r="BO578" s="90"/>
      <c r="BP578" s="90"/>
      <c r="BQ578" s="90"/>
      <c r="BR578" s="90"/>
      <c r="BS578" s="90"/>
      <c r="BT578" s="90"/>
      <c r="BU578" s="90"/>
      <c r="BV578" s="90"/>
      <c r="BW578" s="90"/>
      <c r="BX578" s="90"/>
      <c r="BY578" s="90"/>
      <c r="BZ578" s="90"/>
      <c r="CA578" s="90"/>
      <c r="CB578" s="90"/>
      <c r="CC578" s="90"/>
      <c r="CD578" s="90"/>
      <c r="CE578" s="90"/>
      <c r="CF578" s="90"/>
      <c r="CG578" s="90"/>
      <c r="DV578" s="92"/>
      <c r="DW578" s="92"/>
      <c r="DX578" s="92"/>
      <c r="DY578" s="92"/>
      <c r="DZ578" s="92"/>
      <c r="EA578" s="92"/>
      <c r="EB578" s="92"/>
      <c r="EC578" s="92"/>
      <c r="ED578" s="92"/>
      <c r="EE578" s="92"/>
      <c r="EF578" s="92"/>
      <c r="EG578" s="92"/>
      <c r="EH578" s="92"/>
      <c r="EI578" s="92"/>
    </row>
    <row r="579" spans="1:139" x14ac:dyDescent="0.2">
      <c r="B579" s="90" t="s">
        <v>149</v>
      </c>
      <c r="C579" s="91">
        <v>25400771</v>
      </c>
      <c r="D579" s="94">
        <f t="shared" ref="D579:AI579" si="3381">C585</f>
        <v>0</v>
      </c>
      <c r="E579" s="94">
        <f t="shared" si="3381"/>
        <v>0</v>
      </c>
      <c r="F579" s="94">
        <f t="shared" si="3381"/>
        <v>0</v>
      </c>
      <c r="G579" s="94">
        <f t="shared" si="3381"/>
        <v>0</v>
      </c>
      <c r="H579" s="94">
        <f t="shared" si="3381"/>
        <v>0</v>
      </c>
      <c r="I579" s="94">
        <f t="shared" si="3381"/>
        <v>0</v>
      </c>
      <c r="J579" s="94">
        <f t="shared" si="3381"/>
        <v>0</v>
      </c>
      <c r="K579" s="94">
        <f t="shared" si="3381"/>
        <v>0</v>
      </c>
      <c r="L579" s="94">
        <f t="shared" si="3381"/>
        <v>0</v>
      </c>
      <c r="M579" s="94">
        <f t="shared" si="3381"/>
        <v>0</v>
      </c>
      <c r="N579" s="94">
        <f t="shared" si="3381"/>
        <v>0</v>
      </c>
      <c r="O579" s="94">
        <f t="shared" si="3381"/>
        <v>0</v>
      </c>
      <c r="P579" s="94">
        <f t="shared" si="3381"/>
        <v>0</v>
      </c>
      <c r="Q579" s="94">
        <f t="shared" si="3381"/>
        <v>0</v>
      </c>
      <c r="R579" s="94">
        <f t="shared" si="3381"/>
        <v>0</v>
      </c>
      <c r="S579" s="94">
        <f t="shared" si="3381"/>
        <v>0</v>
      </c>
      <c r="T579" s="94">
        <f t="shared" si="3381"/>
        <v>0</v>
      </c>
      <c r="U579" s="94">
        <f t="shared" si="3381"/>
        <v>0</v>
      </c>
      <c r="V579" s="94">
        <f t="shared" si="3381"/>
        <v>0</v>
      </c>
      <c r="W579" s="94">
        <f t="shared" si="3381"/>
        <v>0</v>
      </c>
      <c r="X579" s="94">
        <f t="shared" si="3381"/>
        <v>0</v>
      </c>
      <c r="Y579" s="94">
        <f t="shared" si="3381"/>
        <v>0</v>
      </c>
      <c r="Z579" s="94">
        <f t="shared" si="3381"/>
        <v>0</v>
      </c>
      <c r="AA579" s="94">
        <f t="shared" si="3381"/>
        <v>0</v>
      </c>
      <c r="AB579" s="94">
        <f t="shared" si="3381"/>
        <v>0</v>
      </c>
      <c r="AC579" s="94">
        <f t="shared" si="3381"/>
        <v>0</v>
      </c>
      <c r="AD579" s="94">
        <f t="shared" si="3381"/>
        <v>0</v>
      </c>
      <c r="AE579" s="94">
        <f t="shared" si="3381"/>
        <v>0</v>
      </c>
      <c r="AF579" s="94">
        <f t="shared" si="3381"/>
        <v>0</v>
      </c>
      <c r="AG579" s="94">
        <f t="shared" si="3381"/>
        <v>0</v>
      </c>
      <c r="AH579" s="94">
        <f t="shared" si="3381"/>
        <v>0</v>
      </c>
      <c r="AI579" s="94">
        <f t="shared" si="3381"/>
        <v>0</v>
      </c>
      <c r="AJ579" s="94">
        <f t="shared" ref="AJ579:BO579" si="3382">AI585</f>
        <v>0</v>
      </c>
      <c r="AK579" s="94">
        <f t="shared" si="3382"/>
        <v>0</v>
      </c>
      <c r="AL579" s="94">
        <f t="shared" si="3382"/>
        <v>0</v>
      </c>
      <c r="AM579" s="94">
        <f t="shared" si="3382"/>
        <v>0</v>
      </c>
      <c r="AN579" s="94">
        <f t="shared" si="3382"/>
        <v>0</v>
      </c>
      <c r="AO579" s="94">
        <f t="shared" si="3382"/>
        <v>0</v>
      </c>
      <c r="AP579" s="94">
        <f t="shared" si="3382"/>
        <v>0</v>
      </c>
      <c r="AQ579" s="94">
        <f t="shared" si="3382"/>
        <v>0</v>
      </c>
      <c r="AR579" s="94">
        <f t="shared" si="3382"/>
        <v>0</v>
      </c>
      <c r="AS579" s="94">
        <f t="shared" si="3382"/>
        <v>0</v>
      </c>
      <c r="AT579" s="94">
        <f t="shared" si="3382"/>
        <v>0</v>
      </c>
      <c r="AU579" s="94">
        <f t="shared" si="3382"/>
        <v>0</v>
      </c>
      <c r="AV579" s="94">
        <f t="shared" si="3382"/>
        <v>0</v>
      </c>
      <c r="AW579" s="94">
        <f t="shared" si="3382"/>
        <v>0</v>
      </c>
      <c r="AX579" s="94">
        <f t="shared" si="3382"/>
        <v>0</v>
      </c>
      <c r="AY579" s="94">
        <f t="shared" si="3382"/>
        <v>0</v>
      </c>
      <c r="AZ579" s="94">
        <f t="shared" si="3382"/>
        <v>0</v>
      </c>
      <c r="BA579" s="94">
        <f t="shared" si="3382"/>
        <v>0</v>
      </c>
      <c r="BB579" s="94">
        <f t="shared" si="3382"/>
        <v>0</v>
      </c>
      <c r="BC579" s="94">
        <f t="shared" si="3382"/>
        <v>0</v>
      </c>
      <c r="BD579" s="94">
        <f t="shared" si="3382"/>
        <v>0</v>
      </c>
      <c r="BE579" s="94">
        <f t="shared" si="3382"/>
        <v>0</v>
      </c>
      <c r="BF579" s="94">
        <f t="shared" si="3382"/>
        <v>0</v>
      </c>
      <c r="BG579" s="94">
        <f t="shared" si="3382"/>
        <v>0</v>
      </c>
      <c r="BH579" s="94">
        <f t="shared" si="3382"/>
        <v>0</v>
      </c>
      <c r="BI579" s="94">
        <f t="shared" si="3382"/>
        <v>0</v>
      </c>
      <c r="BJ579" s="94">
        <f t="shared" si="3382"/>
        <v>0</v>
      </c>
      <c r="BK579" s="94">
        <f t="shared" si="3382"/>
        <v>0</v>
      </c>
      <c r="BL579" s="94">
        <f t="shared" si="3382"/>
        <v>-151.54938729166665</v>
      </c>
      <c r="BM579" s="94">
        <f t="shared" si="3382"/>
        <v>-904.3993872916667</v>
      </c>
      <c r="BN579" s="94">
        <f t="shared" si="3382"/>
        <v>-1859.5793872916665</v>
      </c>
      <c r="BO579" s="94">
        <f t="shared" si="3382"/>
        <v>-2663.7893872916666</v>
      </c>
      <c r="BP579" s="94">
        <f t="shared" ref="BP579:DW579" si="3383">BO585</f>
        <v>-4184.3493872916661</v>
      </c>
      <c r="BQ579" s="94">
        <f t="shared" si="3383"/>
        <v>-6900.0099999999993</v>
      </c>
      <c r="BR579" s="94">
        <f t="shared" si="3383"/>
        <v>-10287.939999999999</v>
      </c>
      <c r="BS579" s="94">
        <f t="shared" si="3383"/>
        <v>-13445.419999999998</v>
      </c>
      <c r="BT579" s="94">
        <f t="shared" si="3383"/>
        <v>-16021.579999999998</v>
      </c>
      <c r="BU579" s="94">
        <f t="shared" si="3383"/>
        <v>-17941.589999999997</v>
      </c>
      <c r="BV579" s="94">
        <f t="shared" si="3383"/>
        <v>-19971.649999999998</v>
      </c>
      <c r="BW579" s="94">
        <f t="shared" si="3383"/>
        <v>-22044.379999999997</v>
      </c>
      <c r="BX579" s="94">
        <f t="shared" si="3383"/>
        <v>-23703.239999999998</v>
      </c>
      <c r="BY579" s="94">
        <f t="shared" si="3383"/>
        <v>-25408.17</v>
      </c>
      <c r="BZ579" s="94">
        <f t="shared" si="3383"/>
        <v>-27513.719999999998</v>
      </c>
      <c r="CA579" s="94">
        <f t="shared" si="3383"/>
        <v>-29541.85</v>
      </c>
      <c r="CB579" s="94">
        <f t="shared" si="3383"/>
        <v>-31232.129999999997</v>
      </c>
      <c r="CC579" s="94">
        <f t="shared" si="3383"/>
        <v>-8068.9599999999991</v>
      </c>
      <c r="CD579" s="94">
        <f t="shared" si="3383"/>
        <v>-7591.6099999999988</v>
      </c>
      <c r="CE579" s="94">
        <f t="shared" si="3383"/>
        <v>-6726.2599999999984</v>
      </c>
      <c r="CF579" s="94">
        <f t="shared" si="3383"/>
        <v>-4679.5199999999986</v>
      </c>
      <c r="CG579" s="94">
        <f t="shared" si="3383"/>
        <v>-2128.4699999999984</v>
      </c>
      <c r="CH579" s="94">
        <f t="shared" si="3383"/>
        <v>446.58000000000175</v>
      </c>
      <c r="CI579" s="94">
        <f t="shared" si="3383"/>
        <v>4054.0800000000017</v>
      </c>
      <c r="CJ579" s="94">
        <f t="shared" ref="CJ579" si="3384">CI585</f>
        <v>8275.9800000000014</v>
      </c>
      <c r="CK579" s="94">
        <f t="shared" ref="CK579" si="3385">CJ585</f>
        <v>13132.04</v>
      </c>
      <c r="CL579" s="94">
        <f t="shared" ref="CL579" si="3386">CK585</f>
        <v>19421.2</v>
      </c>
      <c r="CM579" s="94">
        <f t="shared" ref="CM579" si="3387">CL585</f>
        <v>26142.58</v>
      </c>
      <c r="CN579" s="94">
        <f t="shared" ref="CN579" si="3388">CM585</f>
        <v>33467.01</v>
      </c>
      <c r="CO579" s="94">
        <f t="shared" ref="CO579" si="3389">CN585</f>
        <v>34326.770000000004</v>
      </c>
      <c r="CP579" s="94">
        <f t="shared" ref="CP579" si="3390">CO585</f>
        <v>44906.48</v>
      </c>
      <c r="CQ579" s="94">
        <f t="shared" ref="CQ579" si="3391">CP585</f>
        <v>53125.170000000006</v>
      </c>
      <c r="CR579" s="94">
        <f t="shared" ref="CR579" si="3392">CQ585</f>
        <v>61987.060000000005</v>
      </c>
      <c r="CS579" s="94">
        <f t="shared" ref="CS579" si="3393">CR585</f>
        <v>71916.03</v>
      </c>
      <c r="CT579" s="94">
        <f t="shared" ref="CT579" si="3394">CS585</f>
        <v>81943.179999999993</v>
      </c>
      <c r="CU579" s="94">
        <f t="shared" ref="CU579" si="3395">CT585</f>
        <v>92052.75</v>
      </c>
      <c r="CV579" s="94">
        <f t="shared" ref="CV579" si="3396">CU585</f>
        <v>102320.15</v>
      </c>
      <c r="CW579" s="94">
        <f t="shared" ref="CW579" si="3397">CV585</f>
        <v>113047.84</v>
      </c>
      <c r="CX579" s="94">
        <f t="shared" ref="CX579" si="3398">CW585</f>
        <v>124128.91</v>
      </c>
      <c r="CY579" s="94">
        <f t="shared" ref="CY579" si="3399">CX585</f>
        <v>135464.04999999999</v>
      </c>
      <c r="CZ579" s="94">
        <f t="shared" ref="CZ579" si="3400">CY585</f>
        <v>147306.40999999997</v>
      </c>
      <c r="DA579" s="94">
        <f t="shared" ref="DA579" si="3401">CZ585</f>
        <v>57120.219999999972</v>
      </c>
      <c r="DB579" s="94">
        <f t="shared" ref="DB579" si="3402">DA585</f>
        <v>68786.669999999969</v>
      </c>
      <c r="DC579" s="94">
        <f t="shared" ref="DC579" si="3403">DB585</f>
        <v>79999.939999999973</v>
      </c>
      <c r="DD579" s="94">
        <f t="shared" ref="DD579" si="3404">DC585</f>
        <v>90815.479999999981</v>
      </c>
      <c r="DE579" s="94">
        <f t="shared" ref="DE579" si="3405">DD585</f>
        <v>101678.87999999998</v>
      </c>
      <c r="DF579" s="94">
        <f t="shared" ref="DF579" si="3406">DE585</f>
        <v>112658.54999999997</v>
      </c>
      <c r="DG579" s="94">
        <f t="shared" ref="DG579" si="3407">DF585</f>
        <v>122883.36999999997</v>
      </c>
      <c r="DH579" s="94">
        <f t="shared" ref="DH579" si="3408">DG585</f>
        <v>132843.51999999996</v>
      </c>
      <c r="DI579" s="94">
        <f t="shared" ref="DI579" si="3409">DH585</f>
        <v>142484.72999999995</v>
      </c>
      <c r="DJ579" s="94">
        <f t="shared" si="3383"/>
        <v>151226.77999999994</v>
      </c>
      <c r="DK579" s="94">
        <f t="shared" si="3383"/>
        <v>159455.04999999993</v>
      </c>
      <c r="DL579" s="94">
        <f t="shared" si="3383"/>
        <v>166672.10999999993</v>
      </c>
      <c r="DM579" s="94">
        <f t="shared" si="3383"/>
        <v>39116.359999999971</v>
      </c>
      <c r="DN579" s="94">
        <f t="shared" si="3383"/>
        <v>42982.789999999972</v>
      </c>
      <c r="DO579" s="94">
        <f t="shared" si="3383"/>
        <v>46513.559999999969</v>
      </c>
      <c r="DP579" s="94">
        <f t="shared" si="3383"/>
        <v>48898.719999999972</v>
      </c>
      <c r="DQ579" s="94">
        <f t="shared" si="3383"/>
        <v>50701.299999999974</v>
      </c>
      <c r="DR579" s="94">
        <f t="shared" si="3383"/>
        <v>52868.269999999975</v>
      </c>
      <c r="DS579" s="94">
        <f t="shared" si="3383"/>
        <v>52936.539999999972</v>
      </c>
      <c r="DT579" s="94">
        <f t="shared" si="3383"/>
        <v>51654.689999999973</v>
      </c>
      <c r="DU579" s="94">
        <f t="shared" si="3383"/>
        <v>49837.629999999976</v>
      </c>
      <c r="DV579" s="94">
        <f t="shared" si="3383"/>
        <v>45649.669999999976</v>
      </c>
      <c r="DW579" s="94">
        <f t="shared" si="3383"/>
        <v>38004.599999999977</v>
      </c>
      <c r="DX579" s="94">
        <f t="shared" ref="DX579" si="3410">DW585</f>
        <v>26034.069999999978</v>
      </c>
      <c r="DY579" s="94">
        <f t="shared" ref="DY579" si="3411">DX585</f>
        <v>-36535.10000000002</v>
      </c>
      <c r="DZ579" s="94">
        <f t="shared" ref="DZ579" si="3412">DY585</f>
        <v>-46267.090000000018</v>
      </c>
      <c r="EA579" s="94">
        <f t="shared" ref="EA579" si="3413">DZ585</f>
        <v>-57207.710000000021</v>
      </c>
      <c r="EB579" s="94">
        <f t="shared" ref="EB579" si="3414">EA585</f>
        <v>-68024.870000000024</v>
      </c>
      <c r="EC579" s="94">
        <f t="shared" ref="EC579" si="3415">EB585</f>
        <v>-79455.170000000027</v>
      </c>
      <c r="ED579" s="94">
        <f t="shared" ref="ED579" si="3416">EC585</f>
        <v>-90663.140000000029</v>
      </c>
      <c r="EE579" s="94">
        <f t="shared" ref="EE579" si="3417">ED585</f>
        <v>-102183.66000000003</v>
      </c>
      <c r="EF579" s="94">
        <f t="shared" ref="EF579" si="3418">EE585</f>
        <v>-114418.49000000003</v>
      </c>
      <c r="EG579" s="94">
        <f t="shared" ref="EG579" si="3419">EF585</f>
        <v>-128403.80000000003</v>
      </c>
      <c r="EH579" s="94">
        <f t="shared" ref="EH579" si="3420">EG585</f>
        <v>-142403.13000000003</v>
      </c>
      <c r="EI579" s="94">
        <f t="shared" ref="EI579" si="3421">EH585</f>
        <v>-142403.13000000003</v>
      </c>
    </row>
    <row r="580" spans="1:139" x14ac:dyDescent="0.2">
      <c r="B580" s="90" t="s">
        <v>150</v>
      </c>
      <c r="C580" s="90"/>
      <c r="D580" s="22">
        <v>0</v>
      </c>
      <c r="E580" s="22">
        <v>0</v>
      </c>
      <c r="F580" s="22">
        <v>0</v>
      </c>
      <c r="G580" s="22">
        <v>0</v>
      </c>
      <c r="H580" s="22">
        <v>0</v>
      </c>
      <c r="I580" s="22">
        <v>0</v>
      </c>
      <c r="J580" s="22">
        <v>0</v>
      </c>
      <c r="K580" s="22">
        <v>0</v>
      </c>
      <c r="L580" s="22">
        <v>0</v>
      </c>
      <c r="M580" s="22">
        <v>0</v>
      </c>
      <c r="N580" s="22">
        <v>0</v>
      </c>
      <c r="O580" s="22">
        <v>0</v>
      </c>
      <c r="P580" s="22">
        <v>0</v>
      </c>
      <c r="Q580" s="22">
        <v>0</v>
      </c>
      <c r="R580" s="22">
        <v>0</v>
      </c>
      <c r="S580" s="22">
        <v>0</v>
      </c>
      <c r="T580" s="22">
        <v>0</v>
      </c>
      <c r="U580" s="22">
        <v>0</v>
      </c>
      <c r="V580" s="22">
        <v>0</v>
      </c>
      <c r="W580" s="22">
        <v>0</v>
      </c>
      <c r="X580" s="22">
        <v>0</v>
      </c>
      <c r="Y580" s="22">
        <v>0</v>
      </c>
      <c r="Z580" s="22">
        <v>0</v>
      </c>
      <c r="AA580" s="22">
        <v>0</v>
      </c>
      <c r="AB580" s="22">
        <v>0</v>
      </c>
      <c r="AC580" s="22">
        <v>0</v>
      </c>
      <c r="AD580" s="22">
        <v>0</v>
      </c>
      <c r="AE580" s="22">
        <v>0</v>
      </c>
      <c r="AF580" s="22">
        <v>0</v>
      </c>
      <c r="AG580" s="22">
        <v>0</v>
      </c>
      <c r="AH580" s="22">
        <v>0</v>
      </c>
      <c r="AI580" s="22">
        <v>0</v>
      </c>
      <c r="AJ580" s="22">
        <v>0</v>
      </c>
      <c r="AK580" s="22">
        <v>0</v>
      </c>
      <c r="AL580" s="22">
        <v>0</v>
      </c>
      <c r="AM580" s="22">
        <v>0</v>
      </c>
      <c r="AN580" s="22">
        <v>0</v>
      </c>
      <c r="AO580" s="22">
        <v>0</v>
      </c>
      <c r="AP580" s="22">
        <v>0</v>
      </c>
      <c r="AQ580" s="22">
        <v>0</v>
      </c>
      <c r="AR580" s="22">
        <v>0</v>
      </c>
      <c r="AS580" s="22">
        <v>0</v>
      </c>
      <c r="AT580" s="22">
        <v>0</v>
      </c>
      <c r="AU580" s="22">
        <v>0</v>
      </c>
      <c r="AV580" s="22">
        <v>0</v>
      </c>
      <c r="AW580" s="22">
        <v>0</v>
      </c>
      <c r="AX580" s="22">
        <v>0</v>
      </c>
      <c r="AY580" s="22">
        <v>0</v>
      </c>
      <c r="AZ580" s="22">
        <v>0</v>
      </c>
      <c r="BA580" s="22">
        <v>0</v>
      </c>
      <c r="BB580" s="22">
        <v>0</v>
      </c>
      <c r="BC580" s="22">
        <v>0</v>
      </c>
      <c r="BD580" s="22">
        <v>0</v>
      </c>
      <c r="BE580" s="22">
        <v>0</v>
      </c>
      <c r="BF580" s="22">
        <v>0</v>
      </c>
      <c r="BG580" s="22">
        <v>0</v>
      </c>
      <c r="BH580" s="22">
        <v>0</v>
      </c>
      <c r="BI580" s="22">
        <v>0</v>
      </c>
      <c r="BJ580" s="22">
        <v>0</v>
      </c>
      <c r="BK580" s="22">
        <v>0</v>
      </c>
      <c r="BL580" s="22">
        <v>0</v>
      </c>
      <c r="BM580" s="22">
        <v>0</v>
      </c>
      <c r="BN580" s="22">
        <v>0</v>
      </c>
      <c r="BO580" s="22">
        <v>0</v>
      </c>
      <c r="BP580" s="22">
        <v>151.54938729166665</v>
      </c>
      <c r="BQ580" s="22">
        <v>0</v>
      </c>
      <c r="BR580" s="22">
        <v>0</v>
      </c>
      <c r="BS580" s="22">
        <v>0</v>
      </c>
      <c r="BT580" s="22">
        <v>0</v>
      </c>
      <c r="BU580" s="22">
        <v>0</v>
      </c>
      <c r="BV580" s="22">
        <v>0</v>
      </c>
      <c r="BW580" s="22">
        <v>0</v>
      </c>
      <c r="BX580" s="22">
        <v>0</v>
      </c>
      <c r="BY580" s="22">
        <v>0</v>
      </c>
      <c r="BZ580" s="22">
        <v>0</v>
      </c>
      <c r="CA580" s="22">
        <v>0</v>
      </c>
      <c r="CB580" s="22">
        <v>23703.239999999998</v>
      </c>
      <c r="CC580" s="22">
        <v>0</v>
      </c>
      <c r="CD580" s="22">
        <v>0</v>
      </c>
      <c r="CE580" s="22">
        <v>0</v>
      </c>
      <c r="CF580" s="22">
        <v>0</v>
      </c>
      <c r="CG580" s="22">
        <v>0</v>
      </c>
      <c r="CH580" s="22">
        <v>0</v>
      </c>
      <c r="CI580" s="22">
        <v>0</v>
      </c>
      <c r="CJ580" s="22">
        <v>0</v>
      </c>
      <c r="CK580" s="22">
        <v>0</v>
      </c>
      <c r="CL580" s="22">
        <v>0</v>
      </c>
      <c r="CM580" s="22">
        <v>0</v>
      </c>
      <c r="CN580" s="22">
        <v>-8275.9800000000014</v>
      </c>
      <c r="CO580" s="22">
        <v>0</v>
      </c>
      <c r="CP580" s="22">
        <v>0</v>
      </c>
      <c r="CQ580" s="22">
        <v>0</v>
      </c>
      <c r="CR580" s="22">
        <v>0</v>
      </c>
      <c r="CS580" s="22">
        <v>0</v>
      </c>
      <c r="CT580" s="22">
        <v>0</v>
      </c>
      <c r="CU580" s="22">
        <v>0</v>
      </c>
      <c r="CV580" s="22">
        <v>0</v>
      </c>
      <c r="CW580" s="22">
        <v>0</v>
      </c>
      <c r="CX580" s="22">
        <v>0</v>
      </c>
      <c r="CY580" s="22">
        <v>0</v>
      </c>
      <c r="CZ580" s="22">
        <v>-102170.93751422534</v>
      </c>
      <c r="DA580" s="22">
        <v>0</v>
      </c>
      <c r="DB580" s="22">
        <v>0</v>
      </c>
      <c r="DC580" s="22">
        <v>0</v>
      </c>
      <c r="DD580" s="22">
        <v>0</v>
      </c>
      <c r="DE580" s="22">
        <v>0</v>
      </c>
      <c r="DF580" s="22">
        <v>0</v>
      </c>
      <c r="DG580" s="22">
        <v>0</v>
      </c>
      <c r="DH580" s="22">
        <v>0</v>
      </c>
      <c r="DI580" s="22">
        <v>0</v>
      </c>
      <c r="DJ580" s="22">
        <v>0</v>
      </c>
      <c r="DK580" s="22">
        <v>0</v>
      </c>
      <c r="DL580" s="22">
        <v>-132843.51999999996</v>
      </c>
      <c r="DM580" s="22">
        <v>0</v>
      </c>
      <c r="DN580" s="22">
        <v>0</v>
      </c>
      <c r="DO580" s="22">
        <v>0</v>
      </c>
      <c r="DP580" s="22">
        <v>0</v>
      </c>
      <c r="DQ580" s="22">
        <v>0</v>
      </c>
      <c r="DR580" s="22">
        <v>0</v>
      </c>
      <c r="DS580" s="22">
        <v>0</v>
      </c>
      <c r="DT580" s="22">
        <v>0</v>
      </c>
      <c r="DU580" s="22">
        <v>0</v>
      </c>
      <c r="DV580" s="22">
        <v>0</v>
      </c>
      <c r="DW580" s="22">
        <v>0</v>
      </c>
      <c r="DX580" s="315">
        <v>-51654.69</v>
      </c>
      <c r="DY580" s="22">
        <v>0</v>
      </c>
      <c r="DZ580" s="22">
        <v>0</v>
      </c>
      <c r="EA580" s="22">
        <v>0</v>
      </c>
      <c r="EB580" s="22">
        <v>0</v>
      </c>
      <c r="EC580" s="22">
        <v>0</v>
      </c>
      <c r="ED580" s="22">
        <v>0</v>
      </c>
      <c r="EE580" s="22">
        <v>0</v>
      </c>
      <c r="EF580" s="22">
        <v>0</v>
      </c>
      <c r="EG580" s="22">
        <v>0</v>
      </c>
      <c r="EH580" s="22">
        <v>0</v>
      </c>
      <c r="EI580" s="22">
        <v>0</v>
      </c>
    </row>
    <row r="581" spans="1:139" x14ac:dyDescent="0.2">
      <c r="B581" s="90" t="s">
        <v>234</v>
      </c>
      <c r="C581" s="90"/>
      <c r="D581" s="22">
        <v>0</v>
      </c>
      <c r="E581" s="22">
        <v>0</v>
      </c>
      <c r="F581" s="22">
        <v>0</v>
      </c>
      <c r="G581" s="22">
        <v>0</v>
      </c>
      <c r="H581" s="22">
        <v>0</v>
      </c>
      <c r="I581" s="22">
        <v>0</v>
      </c>
      <c r="J581" s="22">
        <v>0</v>
      </c>
      <c r="K581" s="22">
        <v>0</v>
      </c>
      <c r="L581" s="22">
        <v>0</v>
      </c>
      <c r="M581" s="22">
        <v>0</v>
      </c>
      <c r="N581" s="22">
        <v>0</v>
      </c>
      <c r="O581" s="22">
        <v>0</v>
      </c>
      <c r="P581" s="22">
        <v>0</v>
      </c>
      <c r="Q581" s="22">
        <v>0</v>
      </c>
      <c r="R581" s="22">
        <v>0</v>
      </c>
      <c r="S581" s="22">
        <v>0</v>
      </c>
      <c r="T581" s="22">
        <v>0</v>
      </c>
      <c r="U581" s="22">
        <v>0</v>
      </c>
      <c r="V581" s="22">
        <v>0</v>
      </c>
      <c r="W581" s="22">
        <v>0</v>
      </c>
      <c r="X581" s="22">
        <v>0</v>
      </c>
      <c r="Y581" s="22">
        <v>0</v>
      </c>
      <c r="Z581" s="22">
        <v>0</v>
      </c>
      <c r="AA581" s="22">
        <v>0</v>
      </c>
      <c r="AB581" s="22">
        <v>0</v>
      </c>
      <c r="AC581" s="22">
        <v>0</v>
      </c>
      <c r="AD581" s="22">
        <v>0</v>
      </c>
      <c r="AE581" s="22">
        <v>0</v>
      </c>
      <c r="AF581" s="22">
        <v>0</v>
      </c>
      <c r="AG581" s="22">
        <v>0</v>
      </c>
      <c r="AH581" s="22">
        <v>0</v>
      </c>
      <c r="AI581" s="22">
        <v>0</v>
      </c>
      <c r="AJ581" s="22">
        <v>0</v>
      </c>
      <c r="AK581" s="22">
        <v>0</v>
      </c>
      <c r="AL581" s="22">
        <v>0</v>
      </c>
      <c r="AM581" s="22">
        <v>0</v>
      </c>
      <c r="AN581" s="22">
        <v>0</v>
      </c>
      <c r="AO581" s="22">
        <v>0</v>
      </c>
      <c r="AP581" s="22">
        <v>0</v>
      </c>
      <c r="AQ581" s="22">
        <v>0</v>
      </c>
      <c r="AR581" s="22">
        <v>0</v>
      </c>
      <c r="AS581" s="22">
        <v>0</v>
      </c>
      <c r="AT581" s="22">
        <v>0</v>
      </c>
      <c r="AU581" s="22">
        <v>0</v>
      </c>
      <c r="AV581" s="22">
        <v>0</v>
      </c>
      <c r="AW581" s="22">
        <v>0</v>
      </c>
      <c r="AX581" s="22">
        <v>0</v>
      </c>
      <c r="AY581" s="22">
        <v>0</v>
      </c>
      <c r="AZ581" s="22">
        <v>0</v>
      </c>
      <c r="BA581" s="22">
        <v>0</v>
      </c>
      <c r="BB581" s="22">
        <v>0</v>
      </c>
      <c r="BC581" s="22">
        <v>0</v>
      </c>
      <c r="BD581" s="22">
        <v>0</v>
      </c>
      <c r="BE581" s="22">
        <v>0</v>
      </c>
      <c r="BF581" s="22">
        <v>0</v>
      </c>
      <c r="BG581" s="22">
        <v>0</v>
      </c>
      <c r="BH581" s="22">
        <v>0</v>
      </c>
      <c r="BI581" s="22">
        <v>0</v>
      </c>
      <c r="BJ581" s="22">
        <v>0</v>
      </c>
      <c r="BK581" s="22">
        <v>0</v>
      </c>
      <c r="BL581" s="22">
        <v>0</v>
      </c>
      <c r="BM581" s="22">
        <v>0</v>
      </c>
      <c r="BN581" s="22">
        <v>0</v>
      </c>
      <c r="BO581" s="22">
        <v>0</v>
      </c>
      <c r="BP581" s="22">
        <v>0</v>
      </c>
      <c r="BQ581" s="22">
        <v>0</v>
      </c>
      <c r="BR581" s="22">
        <v>0</v>
      </c>
      <c r="BS581" s="22">
        <v>0</v>
      </c>
      <c r="BT581" s="22">
        <v>0</v>
      </c>
      <c r="BU581" s="22">
        <v>0</v>
      </c>
      <c r="BV581" s="22">
        <v>0</v>
      </c>
      <c r="BW581" s="22">
        <v>0</v>
      </c>
      <c r="BX581" s="22">
        <v>0</v>
      </c>
      <c r="BY581" s="22">
        <v>0</v>
      </c>
      <c r="BZ581" s="22">
        <v>0</v>
      </c>
      <c r="CA581" s="22">
        <v>0</v>
      </c>
      <c r="CB581" s="22">
        <v>0</v>
      </c>
      <c r="CC581" s="22">
        <v>0</v>
      </c>
      <c r="CD581" s="22">
        <v>0</v>
      </c>
      <c r="CE581" s="22">
        <v>0</v>
      </c>
      <c r="CF581" s="22">
        <v>0</v>
      </c>
      <c r="CG581" s="22">
        <v>0</v>
      </c>
      <c r="CH581" s="22">
        <v>0</v>
      </c>
      <c r="CI581" s="22">
        <v>0</v>
      </c>
      <c r="CJ581" s="22">
        <v>0</v>
      </c>
      <c r="CK581" s="22">
        <v>0</v>
      </c>
      <c r="CL581" s="22">
        <v>0</v>
      </c>
      <c r="CM581" s="22">
        <v>0</v>
      </c>
      <c r="CN581" s="22">
        <v>0</v>
      </c>
      <c r="CO581" s="22">
        <v>0</v>
      </c>
      <c r="CP581" s="22">
        <v>0</v>
      </c>
      <c r="CQ581" s="22">
        <v>0</v>
      </c>
      <c r="CR581" s="22">
        <v>0</v>
      </c>
      <c r="CS581" s="22">
        <v>0</v>
      </c>
      <c r="CT581" s="22">
        <v>0</v>
      </c>
      <c r="CU581" s="22">
        <v>0</v>
      </c>
      <c r="CV581" s="22">
        <v>0</v>
      </c>
      <c r="CW581" s="22">
        <v>0</v>
      </c>
      <c r="CX581" s="22">
        <v>0</v>
      </c>
      <c r="CY581" s="22">
        <v>0</v>
      </c>
      <c r="CZ581" s="22">
        <v>-149.212485774648</v>
      </c>
      <c r="DA581" s="22">
        <v>0</v>
      </c>
      <c r="DB581" s="22">
        <v>0</v>
      </c>
      <c r="DC581" s="22">
        <v>0</v>
      </c>
      <c r="DD581" s="22">
        <v>0</v>
      </c>
      <c r="DE581" s="22">
        <v>0</v>
      </c>
      <c r="DF581" s="22">
        <v>0</v>
      </c>
      <c r="DG581" s="22">
        <v>0</v>
      </c>
      <c r="DH581" s="22">
        <v>0</v>
      </c>
      <c r="DI581" s="22">
        <v>0</v>
      </c>
      <c r="DJ581" s="22">
        <v>0</v>
      </c>
      <c r="DK581" s="22">
        <v>0</v>
      </c>
      <c r="DL581" s="22">
        <v>0</v>
      </c>
      <c r="DM581" s="22">
        <v>0</v>
      </c>
      <c r="DN581" s="22">
        <v>0</v>
      </c>
      <c r="DO581" s="22">
        <v>0</v>
      </c>
      <c r="DP581" s="22">
        <v>0</v>
      </c>
      <c r="DQ581" s="22">
        <v>0</v>
      </c>
      <c r="DR581" s="22">
        <v>0</v>
      </c>
      <c r="DS581" s="22">
        <v>0</v>
      </c>
      <c r="DT581" s="22">
        <v>0</v>
      </c>
      <c r="DU581" s="22">
        <v>0</v>
      </c>
      <c r="DV581" s="22">
        <v>0</v>
      </c>
      <c r="DW581" s="22">
        <v>0</v>
      </c>
      <c r="DX581" s="22">
        <v>0</v>
      </c>
      <c r="DY581" s="22">
        <v>0</v>
      </c>
      <c r="DZ581" s="22">
        <v>0</v>
      </c>
      <c r="EA581" s="22">
        <v>0</v>
      </c>
      <c r="EB581" s="22">
        <v>0</v>
      </c>
      <c r="EC581" s="22">
        <v>0</v>
      </c>
      <c r="ED581" s="22">
        <v>0</v>
      </c>
      <c r="EE581" s="22">
        <v>0</v>
      </c>
      <c r="EF581" s="22">
        <v>0</v>
      </c>
      <c r="EG581" s="22">
        <v>0</v>
      </c>
      <c r="EH581" s="22">
        <v>0</v>
      </c>
      <c r="EI581" s="22">
        <v>0</v>
      </c>
    </row>
    <row r="582" spans="1:139" x14ac:dyDescent="0.2">
      <c r="A582" s="92"/>
      <c r="B582" s="92" t="s">
        <v>290</v>
      </c>
      <c r="C582" s="101"/>
      <c r="D582" s="22">
        <v>0</v>
      </c>
      <c r="E582" s="22">
        <v>0</v>
      </c>
      <c r="F582" s="22">
        <v>0</v>
      </c>
      <c r="G582" s="22">
        <v>0</v>
      </c>
      <c r="H582" s="22">
        <v>0</v>
      </c>
      <c r="I582" s="22">
        <v>0</v>
      </c>
      <c r="J582" s="22">
        <v>0</v>
      </c>
      <c r="K582" s="22">
        <v>0</v>
      </c>
      <c r="L582" s="22">
        <v>0</v>
      </c>
      <c r="M582" s="22">
        <v>0</v>
      </c>
      <c r="N582" s="22">
        <v>0</v>
      </c>
      <c r="O582" s="22">
        <v>0</v>
      </c>
      <c r="P582" s="22">
        <v>0</v>
      </c>
      <c r="Q582" s="22">
        <v>0</v>
      </c>
      <c r="R582" s="22">
        <v>0</v>
      </c>
      <c r="S582" s="22">
        <v>0</v>
      </c>
      <c r="T582" s="22">
        <v>0</v>
      </c>
      <c r="U582" s="22">
        <v>0</v>
      </c>
      <c r="V582" s="22">
        <v>0</v>
      </c>
      <c r="W582" s="22">
        <v>0</v>
      </c>
      <c r="X582" s="22">
        <v>0</v>
      </c>
      <c r="Y582" s="22">
        <v>0</v>
      </c>
      <c r="Z582" s="22">
        <v>0</v>
      </c>
      <c r="AA582" s="22">
        <v>0</v>
      </c>
      <c r="AB582" s="22">
        <v>0</v>
      </c>
      <c r="AC582" s="22">
        <v>0</v>
      </c>
      <c r="AD582" s="22">
        <v>0</v>
      </c>
      <c r="AE582" s="22">
        <v>0</v>
      </c>
      <c r="AF582" s="22">
        <v>0</v>
      </c>
      <c r="AG582" s="22">
        <v>0</v>
      </c>
      <c r="AH582" s="22">
        <v>0</v>
      </c>
      <c r="AI582" s="22">
        <v>0</v>
      </c>
      <c r="AJ582" s="22">
        <v>0</v>
      </c>
      <c r="AK582" s="22">
        <v>0</v>
      </c>
      <c r="AL582" s="22">
        <v>0</v>
      </c>
      <c r="AM582" s="22">
        <v>0</v>
      </c>
      <c r="AN582" s="22">
        <v>0</v>
      </c>
      <c r="AO582" s="22">
        <v>0</v>
      </c>
      <c r="AP582" s="22">
        <v>0</v>
      </c>
      <c r="AQ582" s="22">
        <v>0</v>
      </c>
      <c r="AR582" s="22">
        <v>0</v>
      </c>
      <c r="AS582" s="22">
        <v>0</v>
      </c>
      <c r="AT582" s="22">
        <v>0</v>
      </c>
      <c r="AU582" s="22">
        <v>0</v>
      </c>
      <c r="AV582" s="22">
        <v>0</v>
      </c>
      <c r="AW582" s="22">
        <v>0</v>
      </c>
      <c r="AX582" s="22">
        <v>0</v>
      </c>
      <c r="AY582" s="22">
        <v>0</v>
      </c>
      <c r="AZ582" s="22">
        <v>0</v>
      </c>
      <c r="BA582" s="22">
        <v>0</v>
      </c>
      <c r="BB582" s="22">
        <v>0</v>
      </c>
      <c r="BC582" s="22">
        <v>0</v>
      </c>
      <c r="BD582" s="22">
        <v>0</v>
      </c>
      <c r="BE582" s="22">
        <v>0</v>
      </c>
      <c r="BF582" s="22">
        <v>0</v>
      </c>
      <c r="BG582" s="22">
        <v>0</v>
      </c>
      <c r="BH582" s="22">
        <v>0</v>
      </c>
      <c r="BI582" s="22">
        <v>0</v>
      </c>
      <c r="BJ582" s="22">
        <v>0</v>
      </c>
      <c r="BK582" s="22">
        <v>0</v>
      </c>
      <c r="BL582" s="22">
        <v>0</v>
      </c>
      <c r="BM582" s="22">
        <v>0</v>
      </c>
      <c r="BN582" s="22">
        <v>0</v>
      </c>
      <c r="BO582" s="22">
        <v>0</v>
      </c>
      <c r="BP582" s="22">
        <v>0</v>
      </c>
      <c r="BQ582" s="22">
        <v>0</v>
      </c>
      <c r="BR582" s="22">
        <v>0</v>
      </c>
      <c r="BS582" s="22">
        <v>0</v>
      </c>
      <c r="BT582" s="22">
        <v>0</v>
      </c>
      <c r="BU582" s="22">
        <v>0</v>
      </c>
      <c r="BV582" s="22">
        <v>0</v>
      </c>
      <c r="BW582" s="22">
        <v>0</v>
      </c>
      <c r="BX582" s="22">
        <v>0</v>
      </c>
      <c r="BY582" s="22">
        <v>0</v>
      </c>
      <c r="BZ582" s="22">
        <v>0</v>
      </c>
      <c r="CA582" s="22">
        <v>0</v>
      </c>
      <c r="CB582" s="22">
        <v>0</v>
      </c>
      <c r="CC582" s="22">
        <v>0</v>
      </c>
      <c r="CD582" s="22">
        <v>0</v>
      </c>
      <c r="CE582" s="22">
        <v>0</v>
      </c>
      <c r="CF582" s="22">
        <v>0</v>
      </c>
      <c r="CG582" s="22">
        <v>0</v>
      </c>
      <c r="CH582" s="22">
        <v>0</v>
      </c>
      <c r="CI582" s="22">
        <v>0</v>
      </c>
      <c r="CJ582" s="22">
        <v>0</v>
      </c>
      <c r="CK582" s="22">
        <v>0</v>
      </c>
      <c r="CL582" s="22">
        <v>0</v>
      </c>
      <c r="CM582" s="22">
        <v>-99.17</v>
      </c>
      <c r="CN582" s="22">
        <v>0</v>
      </c>
      <c r="CO582" s="22">
        <v>0</v>
      </c>
      <c r="CP582" s="22">
        <v>0</v>
      </c>
      <c r="CQ582" s="22">
        <v>0</v>
      </c>
      <c r="CR582" s="22">
        <v>0</v>
      </c>
      <c r="CS582" s="22">
        <v>0</v>
      </c>
      <c r="CT582" s="22">
        <v>0</v>
      </c>
      <c r="CU582" s="22">
        <v>-0.02</v>
      </c>
      <c r="CV582" s="22">
        <v>0</v>
      </c>
      <c r="CW582" s="22">
        <v>0</v>
      </c>
      <c r="CX582" s="22">
        <v>0</v>
      </c>
      <c r="CY582" s="22">
        <v>0</v>
      </c>
      <c r="CZ582" s="22">
        <v>0</v>
      </c>
      <c r="DA582" s="22">
        <v>0</v>
      </c>
      <c r="DB582" s="22">
        <v>0</v>
      </c>
      <c r="DC582" s="22">
        <v>0</v>
      </c>
      <c r="DD582" s="22">
        <v>0</v>
      </c>
      <c r="DE582" s="22">
        <v>0</v>
      </c>
      <c r="DF582" s="22">
        <v>0</v>
      </c>
      <c r="DG582" s="22">
        <v>0</v>
      </c>
      <c r="DH582" s="22">
        <v>0</v>
      </c>
      <c r="DI582" s="22">
        <v>0</v>
      </c>
      <c r="DJ582" s="22">
        <v>0</v>
      </c>
      <c r="DK582" s="22">
        <v>0</v>
      </c>
      <c r="DL582" s="22">
        <v>0</v>
      </c>
      <c r="DM582" s="22">
        <v>0</v>
      </c>
      <c r="DN582" s="22">
        <v>0</v>
      </c>
      <c r="DO582" s="22">
        <v>0</v>
      </c>
      <c r="DP582" s="22">
        <v>0</v>
      </c>
      <c r="DQ582" s="22">
        <v>0</v>
      </c>
      <c r="DR582" s="22">
        <v>0</v>
      </c>
      <c r="DS582" s="22">
        <v>0</v>
      </c>
      <c r="DT582" s="22">
        <v>0</v>
      </c>
      <c r="DU582" s="22">
        <v>0</v>
      </c>
      <c r="DV582" s="22">
        <v>0</v>
      </c>
      <c r="DW582" s="22">
        <v>0</v>
      </c>
      <c r="DX582" s="22">
        <v>0</v>
      </c>
      <c r="DY582" s="22">
        <v>0</v>
      </c>
      <c r="DZ582" s="22">
        <v>0</v>
      </c>
      <c r="EA582" s="22">
        <v>0</v>
      </c>
      <c r="EB582" s="22">
        <v>0</v>
      </c>
      <c r="EC582" s="22">
        <v>0</v>
      </c>
      <c r="ED582" s="22">
        <v>0</v>
      </c>
      <c r="EE582" s="22">
        <v>0</v>
      </c>
      <c r="EF582" s="22">
        <v>0</v>
      </c>
      <c r="EG582" s="22">
        <v>0</v>
      </c>
      <c r="EH582" s="22">
        <v>0</v>
      </c>
      <c r="EI582" s="22">
        <v>0</v>
      </c>
    </row>
    <row r="583" spans="1:139" x14ac:dyDescent="0.2">
      <c r="B583" s="90" t="s">
        <v>170</v>
      </c>
      <c r="D583" s="22">
        <v>0</v>
      </c>
      <c r="E583" s="22">
        <v>0</v>
      </c>
      <c r="F583" s="22">
        <v>0</v>
      </c>
      <c r="G583" s="22">
        <v>0</v>
      </c>
      <c r="H583" s="22">
        <v>0</v>
      </c>
      <c r="I583" s="22">
        <v>0</v>
      </c>
      <c r="J583" s="22">
        <v>0</v>
      </c>
      <c r="K583" s="22">
        <v>0</v>
      </c>
      <c r="L583" s="22">
        <v>0</v>
      </c>
      <c r="M583" s="22">
        <v>0</v>
      </c>
      <c r="N583" s="22">
        <v>0</v>
      </c>
      <c r="O583" s="22">
        <v>0</v>
      </c>
      <c r="P583" s="22">
        <v>0</v>
      </c>
      <c r="Q583" s="22">
        <v>0</v>
      </c>
      <c r="R583" s="22">
        <v>0</v>
      </c>
      <c r="S583" s="22">
        <v>0</v>
      </c>
      <c r="T583" s="22">
        <v>0</v>
      </c>
      <c r="U583" s="22">
        <v>0</v>
      </c>
      <c r="V583" s="22">
        <v>0</v>
      </c>
      <c r="W583" s="22">
        <v>0</v>
      </c>
      <c r="X583" s="22">
        <v>0</v>
      </c>
      <c r="Y583" s="22">
        <v>0</v>
      </c>
      <c r="Z583" s="22">
        <v>0</v>
      </c>
      <c r="AA583" s="22">
        <v>0</v>
      </c>
      <c r="AB583" s="22">
        <v>0</v>
      </c>
      <c r="AC583" s="22">
        <v>0</v>
      </c>
      <c r="AD583" s="22">
        <v>0</v>
      </c>
      <c r="AE583" s="22">
        <v>0</v>
      </c>
      <c r="AF583" s="22">
        <v>0</v>
      </c>
      <c r="AG583" s="22">
        <v>0</v>
      </c>
      <c r="AH583" s="22">
        <v>0</v>
      </c>
      <c r="AI583" s="22">
        <v>0</v>
      </c>
      <c r="AJ583" s="22">
        <v>0</v>
      </c>
      <c r="AK583" s="22">
        <v>0</v>
      </c>
      <c r="AL583" s="22">
        <v>0</v>
      </c>
      <c r="AM583" s="22">
        <v>0</v>
      </c>
      <c r="AN583" s="22">
        <v>0</v>
      </c>
      <c r="AO583" s="22">
        <v>0</v>
      </c>
      <c r="AP583" s="22">
        <v>0</v>
      </c>
      <c r="AQ583" s="22">
        <v>0</v>
      </c>
      <c r="AR583" s="22">
        <v>0</v>
      </c>
      <c r="AS583" s="22">
        <v>0</v>
      </c>
      <c r="AT583" s="22">
        <v>0</v>
      </c>
      <c r="AU583" s="22">
        <v>0</v>
      </c>
      <c r="AV583" s="22">
        <v>0</v>
      </c>
      <c r="AW583" s="22">
        <v>0</v>
      </c>
      <c r="AX583" s="22">
        <v>0</v>
      </c>
      <c r="AY583" s="22">
        <v>0</v>
      </c>
      <c r="AZ583" s="22">
        <v>0</v>
      </c>
      <c r="BA583" s="22">
        <v>0</v>
      </c>
      <c r="BB583" s="22">
        <v>0</v>
      </c>
      <c r="BC583" s="22">
        <v>0</v>
      </c>
      <c r="BD583" s="22">
        <v>0</v>
      </c>
      <c r="BE583" s="22">
        <v>0</v>
      </c>
      <c r="BF583" s="22">
        <v>0</v>
      </c>
      <c r="BG583" s="22">
        <v>0</v>
      </c>
      <c r="BH583" s="22">
        <v>0</v>
      </c>
      <c r="BI583" s="22">
        <v>0</v>
      </c>
      <c r="BJ583" s="22">
        <v>0</v>
      </c>
      <c r="BK583" s="22">
        <v>-151.54938729166665</v>
      </c>
      <c r="BL583" s="22">
        <v>-752.85</v>
      </c>
      <c r="BM583" s="22">
        <v>-955.18</v>
      </c>
      <c r="BN583" s="22">
        <v>-804.21</v>
      </c>
      <c r="BO583" s="22">
        <v>-1520.56</v>
      </c>
      <c r="BP583" s="22">
        <v>-2867.21</v>
      </c>
      <c r="BQ583" s="22">
        <v>-3387.93</v>
      </c>
      <c r="BR583" s="22">
        <v>-3157.48</v>
      </c>
      <c r="BS583" s="22">
        <v>-2576.16</v>
      </c>
      <c r="BT583" s="22">
        <v>-1920.01</v>
      </c>
      <c r="BU583" s="22">
        <v>-2030.06</v>
      </c>
      <c r="BV583" s="22">
        <v>-2072.73</v>
      </c>
      <c r="BW583" s="22">
        <v>-1658.86</v>
      </c>
      <c r="BX583" s="22">
        <v>-1704.93</v>
      </c>
      <c r="BY583" s="22">
        <v>-2105.5500000000002</v>
      </c>
      <c r="BZ583" s="22">
        <v>-2028.13</v>
      </c>
      <c r="CA583" s="22">
        <v>-1690.28</v>
      </c>
      <c r="CB583" s="22">
        <v>-540.07000000000005</v>
      </c>
      <c r="CC583" s="22">
        <v>477.35</v>
      </c>
      <c r="CD583" s="22">
        <v>865.35</v>
      </c>
      <c r="CE583" s="22">
        <v>2046.74</v>
      </c>
      <c r="CF583" s="22">
        <v>2551.0500000000002</v>
      </c>
      <c r="CG583" s="22">
        <v>2575.0500000000002</v>
      </c>
      <c r="CH583" s="22">
        <v>3607.5</v>
      </c>
      <c r="CI583" s="22">
        <v>4221.8999999999996</v>
      </c>
      <c r="CJ583" s="22">
        <v>4856.0600000000004</v>
      </c>
      <c r="CK583" s="22">
        <v>6289.16</v>
      </c>
      <c r="CL583" s="22">
        <v>6721.38</v>
      </c>
      <c r="CM583" s="22">
        <v>7423.6</v>
      </c>
      <c r="CN583" s="22">
        <v>9135.74</v>
      </c>
      <c r="CO583" s="22">
        <v>10579.71</v>
      </c>
      <c r="CP583" s="22">
        <v>8218.69</v>
      </c>
      <c r="CQ583" s="22">
        <v>8861.89</v>
      </c>
      <c r="CR583" s="22">
        <v>9928.9699999999993</v>
      </c>
      <c r="CS583" s="22">
        <v>10027.150000000001</v>
      </c>
      <c r="CT583" s="22">
        <v>10109.57</v>
      </c>
      <c r="CU583" s="22">
        <v>10267.42</v>
      </c>
      <c r="CV583" s="22">
        <v>10727.69</v>
      </c>
      <c r="CW583" s="22">
        <v>11081.07</v>
      </c>
      <c r="CX583" s="22">
        <v>11335.14</v>
      </c>
      <c r="CY583" s="22">
        <v>11842.36</v>
      </c>
      <c r="CZ583" s="22">
        <v>12133.96</v>
      </c>
      <c r="DA583" s="22">
        <v>11666.45</v>
      </c>
      <c r="DB583" s="22">
        <v>11213.27</v>
      </c>
      <c r="DC583" s="22">
        <v>10815.54</v>
      </c>
      <c r="DD583" s="22">
        <v>10863.4</v>
      </c>
      <c r="DE583" s="22">
        <v>10979.67</v>
      </c>
      <c r="DF583" s="22">
        <v>10224.82</v>
      </c>
      <c r="DG583" s="22">
        <v>9960.15</v>
      </c>
      <c r="DH583" s="22">
        <v>9641.2099999999991</v>
      </c>
      <c r="DI583" s="22">
        <v>8742.0499999999993</v>
      </c>
      <c r="DJ583" s="22">
        <v>8228.27</v>
      </c>
      <c r="DK583" s="22">
        <v>7217.06</v>
      </c>
      <c r="DL583" s="22">
        <v>5287.77</v>
      </c>
      <c r="DM583" s="22">
        <v>3866.43</v>
      </c>
      <c r="DN583" s="22">
        <v>3530.77</v>
      </c>
      <c r="DO583" s="22">
        <v>2385.16</v>
      </c>
      <c r="DP583" s="22">
        <v>1802.58</v>
      </c>
      <c r="DQ583" s="22">
        <v>2166.9699999999998</v>
      </c>
      <c r="DR583" s="22">
        <v>68.27</v>
      </c>
      <c r="DS583" s="22">
        <v>-1281.8499999999999</v>
      </c>
      <c r="DT583" s="315">
        <f>'FPC Sch 10&amp;31'!C22+'FPC Sch 10&amp;31'!D22</f>
        <v>-1817.06</v>
      </c>
      <c r="DU583" s="315">
        <f>'FPC Sch 10&amp;31'!E22</f>
        <v>-4187.96</v>
      </c>
      <c r="DV583" s="315">
        <f>'FPC Sch 10&amp;31'!F22</f>
        <v>-7645.07</v>
      </c>
      <c r="DW583" s="315">
        <f>'FPC Sch 10&amp;31'!G22</f>
        <v>-11970.53</v>
      </c>
      <c r="DX583" s="315">
        <f>'FPC Sch 10&amp;31'!H22</f>
        <v>-10914.48</v>
      </c>
      <c r="DY583" s="315">
        <f>'FPC Sch 10&amp;31'!I22</f>
        <v>-9731.99</v>
      </c>
      <c r="DZ583" s="315">
        <f>'FPC Sch 10&amp;31'!J22</f>
        <v>-10940.62</v>
      </c>
      <c r="EA583" s="315">
        <f>'FPC Sch 10&amp;31'!K22</f>
        <v>-10817.16</v>
      </c>
      <c r="EB583" s="315">
        <f>'FPC Sch 10&amp;31'!L22</f>
        <v>-11430.3</v>
      </c>
      <c r="EC583" s="315">
        <f>'FPC Sch 10&amp;31'!M22</f>
        <v>-11207.97</v>
      </c>
      <c r="ED583" s="315">
        <f>'FPC Sch 10&amp;31'!N22</f>
        <v>-11520.52</v>
      </c>
      <c r="EE583" s="315">
        <f>'FPC Sch 10&amp;31'!O22</f>
        <v>-12234.83</v>
      </c>
      <c r="EF583" s="315">
        <f>'FPC Sch 10&amp;31'!P22</f>
        <v>-13985.31</v>
      </c>
      <c r="EG583" s="315">
        <f>'FPC Sch 10&amp;31'!Q22</f>
        <v>-13999.33</v>
      </c>
      <c r="EH583" s="22"/>
      <c r="EI583" s="22"/>
    </row>
    <row r="584" spans="1:139" x14ac:dyDescent="0.2">
      <c r="B584" s="90" t="s">
        <v>152</v>
      </c>
      <c r="D584" s="18">
        <f t="shared" ref="D584:AI584" si="3422">SUM(D580:D583)</f>
        <v>0</v>
      </c>
      <c r="E584" s="18">
        <f t="shared" si="3422"/>
        <v>0</v>
      </c>
      <c r="F584" s="18">
        <f t="shared" si="3422"/>
        <v>0</v>
      </c>
      <c r="G584" s="18">
        <f t="shared" si="3422"/>
        <v>0</v>
      </c>
      <c r="H584" s="18">
        <f t="shared" si="3422"/>
        <v>0</v>
      </c>
      <c r="I584" s="18">
        <f t="shared" si="3422"/>
        <v>0</v>
      </c>
      <c r="J584" s="18">
        <f t="shared" si="3422"/>
        <v>0</v>
      </c>
      <c r="K584" s="18">
        <f t="shared" si="3422"/>
        <v>0</v>
      </c>
      <c r="L584" s="18">
        <f t="shared" si="3422"/>
        <v>0</v>
      </c>
      <c r="M584" s="18">
        <f t="shared" si="3422"/>
        <v>0</v>
      </c>
      <c r="N584" s="18">
        <f t="shared" si="3422"/>
        <v>0</v>
      </c>
      <c r="O584" s="18">
        <f t="shared" si="3422"/>
        <v>0</v>
      </c>
      <c r="P584" s="18">
        <f t="shared" si="3422"/>
        <v>0</v>
      </c>
      <c r="Q584" s="18">
        <f t="shared" si="3422"/>
        <v>0</v>
      </c>
      <c r="R584" s="18">
        <f t="shared" si="3422"/>
        <v>0</v>
      </c>
      <c r="S584" s="18">
        <f t="shared" si="3422"/>
        <v>0</v>
      </c>
      <c r="T584" s="18">
        <f t="shared" si="3422"/>
        <v>0</v>
      </c>
      <c r="U584" s="18">
        <f t="shared" si="3422"/>
        <v>0</v>
      </c>
      <c r="V584" s="18">
        <f t="shared" si="3422"/>
        <v>0</v>
      </c>
      <c r="W584" s="18">
        <f t="shared" si="3422"/>
        <v>0</v>
      </c>
      <c r="X584" s="18">
        <f t="shared" si="3422"/>
        <v>0</v>
      </c>
      <c r="Y584" s="18">
        <f t="shared" si="3422"/>
        <v>0</v>
      </c>
      <c r="Z584" s="18">
        <f t="shared" si="3422"/>
        <v>0</v>
      </c>
      <c r="AA584" s="18">
        <f t="shared" si="3422"/>
        <v>0</v>
      </c>
      <c r="AB584" s="18">
        <f t="shared" si="3422"/>
        <v>0</v>
      </c>
      <c r="AC584" s="18">
        <f t="shared" si="3422"/>
        <v>0</v>
      </c>
      <c r="AD584" s="18">
        <f t="shared" si="3422"/>
        <v>0</v>
      </c>
      <c r="AE584" s="18">
        <f t="shared" si="3422"/>
        <v>0</v>
      </c>
      <c r="AF584" s="18">
        <f t="shared" si="3422"/>
        <v>0</v>
      </c>
      <c r="AG584" s="18">
        <f t="shared" si="3422"/>
        <v>0</v>
      </c>
      <c r="AH584" s="18">
        <f t="shared" si="3422"/>
        <v>0</v>
      </c>
      <c r="AI584" s="18">
        <f t="shared" si="3422"/>
        <v>0</v>
      </c>
      <c r="AJ584" s="18">
        <f t="shared" ref="AJ584:BO584" si="3423">SUM(AJ580:AJ583)</f>
        <v>0</v>
      </c>
      <c r="AK584" s="18">
        <f t="shared" si="3423"/>
        <v>0</v>
      </c>
      <c r="AL584" s="18">
        <f t="shared" si="3423"/>
        <v>0</v>
      </c>
      <c r="AM584" s="18">
        <f t="shared" si="3423"/>
        <v>0</v>
      </c>
      <c r="AN584" s="18">
        <f t="shared" si="3423"/>
        <v>0</v>
      </c>
      <c r="AO584" s="18">
        <f t="shared" si="3423"/>
        <v>0</v>
      </c>
      <c r="AP584" s="18">
        <f t="shared" si="3423"/>
        <v>0</v>
      </c>
      <c r="AQ584" s="18">
        <f t="shared" si="3423"/>
        <v>0</v>
      </c>
      <c r="AR584" s="18">
        <f t="shared" si="3423"/>
        <v>0</v>
      </c>
      <c r="AS584" s="18">
        <f t="shared" si="3423"/>
        <v>0</v>
      </c>
      <c r="AT584" s="18">
        <f t="shared" si="3423"/>
        <v>0</v>
      </c>
      <c r="AU584" s="18">
        <f t="shared" si="3423"/>
        <v>0</v>
      </c>
      <c r="AV584" s="18">
        <f t="shared" si="3423"/>
        <v>0</v>
      </c>
      <c r="AW584" s="18">
        <f t="shared" si="3423"/>
        <v>0</v>
      </c>
      <c r="AX584" s="18">
        <f t="shared" si="3423"/>
        <v>0</v>
      </c>
      <c r="AY584" s="18">
        <f t="shared" si="3423"/>
        <v>0</v>
      </c>
      <c r="AZ584" s="18">
        <f t="shared" si="3423"/>
        <v>0</v>
      </c>
      <c r="BA584" s="18">
        <f t="shared" si="3423"/>
        <v>0</v>
      </c>
      <c r="BB584" s="18">
        <f t="shared" si="3423"/>
        <v>0</v>
      </c>
      <c r="BC584" s="18">
        <f t="shared" si="3423"/>
        <v>0</v>
      </c>
      <c r="BD584" s="18">
        <f t="shared" si="3423"/>
        <v>0</v>
      </c>
      <c r="BE584" s="18">
        <f t="shared" si="3423"/>
        <v>0</v>
      </c>
      <c r="BF584" s="18">
        <f t="shared" si="3423"/>
        <v>0</v>
      </c>
      <c r="BG584" s="18">
        <f t="shared" si="3423"/>
        <v>0</v>
      </c>
      <c r="BH584" s="18">
        <f t="shared" si="3423"/>
        <v>0</v>
      </c>
      <c r="BI584" s="18">
        <f t="shared" si="3423"/>
        <v>0</v>
      </c>
      <c r="BJ584" s="18">
        <f t="shared" si="3423"/>
        <v>0</v>
      </c>
      <c r="BK584" s="18">
        <f t="shared" si="3423"/>
        <v>-151.54938729166665</v>
      </c>
      <c r="BL584" s="18">
        <f t="shared" si="3423"/>
        <v>-752.85</v>
      </c>
      <c r="BM584" s="18">
        <f t="shared" si="3423"/>
        <v>-955.18</v>
      </c>
      <c r="BN584" s="18">
        <f t="shared" si="3423"/>
        <v>-804.21</v>
      </c>
      <c r="BO584" s="18">
        <f t="shared" si="3423"/>
        <v>-1520.56</v>
      </c>
      <c r="BP584" s="18">
        <f t="shared" ref="BP584:DS584" si="3424">SUM(BP580:BP583)</f>
        <v>-2715.6606127083332</v>
      </c>
      <c r="BQ584" s="18">
        <f t="shared" si="3424"/>
        <v>-3387.93</v>
      </c>
      <c r="BR584" s="18">
        <f t="shared" si="3424"/>
        <v>-3157.48</v>
      </c>
      <c r="BS584" s="18">
        <f t="shared" si="3424"/>
        <v>-2576.16</v>
      </c>
      <c r="BT584" s="18">
        <f t="shared" si="3424"/>
        <v>-1920.01</v>
      </c>
      <c r="BU584" s="18">
        <f t="shared" si="3424"/>
        <v>-2030.06</v>
      </c>
      <c r="BV584" s="18">
        <f t="shared" si="3424"/>
        <v>-2072.73</v>
      </c>
      <c r="BW584" s="18">
        <f t="shared" si="3424"/>
        <v>-1658.86</v>
      </c>
      <c r="BX584" s="18">
        <f t="shared" si="3424"/>
        <v>-1704.93</v>
      </c>
      <c r="BY584" s="18">
        <f t="shared" si="3424"/>
        <v>-2105.5500000000002</v>
      </c>
      <c r="BZ584" s="18">
        <f t="shared" si="3424"/>
        <v>-2028.13</v>
      </c>
      <c r="CA584" s="18">
        <f t="shared" si="3424"/>
        <v>-1690.28</v>
      </c>
      <c r="CB584" s="18">
        <f t="shared" si="3424"/>
        <v>23163.17</v>
      </c>
      <c r="CC584" s="18">
        <f t="shared" si="3424"/>
        <v>477.35</v>
      </c>
      <c r="CD584" s="18">
        <f t="shared" si="3424"/>
        <v>865.35</v>
      </c>
      <c r="CE584" s="18">
        <f t="shared" si="3424"/>
        <v>2046.74</v>
      </c>
      <c r="CF584" s="18">
        <f t="shared" si="3424"/>
        <v>2551.0500000000002</v>
      </c>
      <c r="CG584" s="18">
        <f t="shared" si="3424"/>
        <v>2575.0500000000002</v>
      </c>
      <c r="CH584" s="18">
        <f t="shared" si="3424"/>
        <v>3607.5</v>
      </c>
      <c r="CI584" s="18">
        <f t="shared" si="3424"/>
        <v>4221.8999999999996</v>
      </c>
      <c r="CJ584" s="18">
        <f t="shared" ref="CJ584:CU584" si="3425">SUM(CJ580:CJ583)</f>
        <v>4856.0600000000004</v>
      </c>
      <c r="CK584" s="18">
        <f t="shared" si="3425"/>
        <v>6289.16</v>
      </c>
      <c r="CL584" s="18">
        <f t="shared" si="3425"/>
        <v>6721.38</v>
      </c>
      <c r="CM584" s="18">
        <f t="shared" si="3425"/>
        <v>7324.43</v>
      </c>
      <c r="CN584" s="18">
        <f t="shared" si="3425"/>
        <v>859.7599999999984</v>
      </c>
      <c r="CO584" s="18">
        <f t="shared" si="3425"/>
        <v>10579.71</v>
      </c>
      <c r="CP584" s="18">
        <f t="shared" si="3425"/>
        <v>8218.69</v>
      </c>
      <c r="CQ584" s="18">
        <f t="shared" si="3425"/>
        <v>8861.89</v>
      </c>
      <c r="CR584" s="18">
        <f t="shared" si="3425"/>
        <v>9928.9699999999993</v>
      </c>
      <c r="CS584" s="18">
        <f t="shared" si="3425"/>
        <v>10027.150000000001</v>
      </c>
      <c r="CT584" s="18">
        <f t="shared" si="3425"/>
        <v>10109.57</v>
      </c>
      <c r="CU584" s="18">
        <f t="shared" si="3425"/>
        <v>10267.4</v>
      </c>
      <c r="CV584" s="18">
        <f t="shared" ref="CV584:DH584" si="3426">SUM(CV580:CV583)</f>
        <v>10727.69</v>
      </c>
      <c r="CW584" s="18">
        <f t="shared" si="3426"/>
        <v>11081.07</v>
      </c>
      <c r="CX584" s="18">
        <f t="shared" si="3426"/>
        <v>11335.14</v>
      </c>
      <c r="CY584" s="18">
        <f t="shared" si="3426"/>
        <v>11842.36</v>
      </c>
      <c r="CZ584" s="18">
        <f t="shared" si="3426"/>
        <v>-90186.19</v>
      </c>
      <c r="DA584" s="18">
        <f t="shared" si="3426"/>
        <v>11666.45</v>
      </c>
      <c r="DB584" s="18">
        <f t="shared" si="3426"/>
        <v>11213.27</v>
      </c>
      <c r="DC584" s="18">
        <f t="shared" si="3426"/>
        <v>10815.54</v>
      </c>
      <c r="DD584" s="18">
        <f t="shared" si="3426"/>
        <v>10863.4</v>
      </c>
      <c r="DE584" s="18">
        <f t="shared" si="3426"/>
        <v>10979.67</v>
      </c>
      <c r="DF584" s="18">
        <f t="shared" si="3426"/>
        <v>10224.82</v>
      </c>
      <c r="DG584" s="18">
        <f t="shared" si="3426"/>
        <v>9960.15</v>
      </c>
      <c r="DH584" s="18">
        <f t="shared" si="3426"/>
        <v>9641.2099999999991</v>
      </c>
      <c r="DI584" s="18">
        <f t="shared" si="3424"/>
        <v>8742.0499999999993</v>
      </c>
      <c r="DJ584" s="18">
        <f t="shared" si="3424"/>
        <v>8228.27</v>
      </c>
      <c r="DK584" s="18">
        <f t="shared" si="3424"/>
        <v>7217.06</v>
      </c>
      <c r="DL584" s="18">
        <f t="shared" si="3424"/>
        <v>-127555.74999999996</v>
      </c>
      <c r="DM584" s="18">
        <f t="shared" si="3424"/>
        <v>3866.43</v>
      </c>
      <c r="DN584" s="18">
        <f t="shared" si="3424"/>
        <v>3530.77</v>
      </c>
      <c r="DO584" s="18">
        <f t="shared" si="3424"/>
        <v>2385.16</v>
      </c>
      <c r="DP584" s="18">
        <f t="shared" si="3424"/>
        <v>1802.58</v>
      </c>
      <c r="DQ584" s="18">
        <f t="shared" si="3424"/>
        <v>2166.9699999999998</v>
      </c>
      <c r="DR584" s="18">
        <f t="shared" si="3424"/>
        <v>68.27</v>
      </c>
      <c r="DS584" s="18">
        <f t="shared" si="3424"/>
        <v>-1281.8499999999999</v>
      </c>
      <c r="DT584" s="18">
        <f t="shared" ref="DT584:DW584" si="3427">SUM(DT580:DT583)</f>
        <v>-1817.06</v>
      </c>
      <c r="DU584" s="18">
        <f t="shared" si="3427"/>
        <v>-4187.96</v>
      </c>
      <c r="DV584" s="18">
        <f t="shared" si="3427"/>
        <v>-7645.07</v>
      </c>
      <c r="DW584" s="18">
        <f t="shared" si="3427"/>
        <v>-11970.53</v>
      </c>
      <c r="DX584" s="18">
        <f t="shared" ref="DX584:EG584" si="3428">SUM(DX580:DX583)</f>
        <v>-62569.17</v>
      </c>
      <c r="DY584" s="18">
        <f t="shared" si="3428"/>
        <v>-9731.99</v>
      </c>
      <c r="DZ584" s="18">
        <f t="shared" si="3428"/>
        <v>-10940.62</v>
      </c>
      <c r="EA584" s="18">
        <f t="shared" si="3428"/>
        <v>-10817.16</v>
      </c>
      <c r="EB584" s="18">
        <f t="shared" si="3428"/>
        <v>-11430.3</v>
      </c>
      <c r="EC584" s="18">
        <f t="shared" si="3428"/>
        <v>-11207.97</v>
      </c>
      <c r="ED584" s="18">
        <f t="shared" si="3428"/>
        <v>-11520.52</v>
      </c>
      <c r="EE584" s="18">
        <f t="shared" si="3428"/>
        <v>-12234.83</v>
      </c>
      <c r="EF584" s="18">
        <f t="shared" si="3428"/>
        <v>-13985.31</v>
      </c>
      <c r="EG584" s="18">
        <f t="shared" si="3428"/>
        <v>-13999.33</v>
      </c>
      <c r="EH584" s="18">
        <f t="shared" ref="EH584:EI584" si="3429">SUM(EH580:EH583)</f>
        <v>0</v>
      </c>
      <c r="EI584" s="18">
        <f t="shared" si="3429"/>
        <v>0</v>
      </c>
    </row>
    <row r="585" spans="1:139" x14ac:dyDescent="0.2">
      <c r="B585" s="90" t="s">
        <v>153</v>
      </c>
      <c r="D585" s="94">
        <f t="shared" ref="D585:AI585" si="3430">D579+D584</f>
        <v>0</v>
      </c>
      <c r="E585" s="94">
        <f t="shared" si="3430"/>
        <v>0</v>
      </c>
      <c r="F585" s="94">
        <f t="shared" si="3430"/>
        <v>0</v>
      </c>
      <c r="G585" s="94">
        <f t="shared" si="3430"/>
        <v>0</v>
      </c>
      <c r="H585" s="94">
        <f t="shared" si="3430"/>
        <v>0</v>
      </c>
      <c r="I585" s="94">
        <f t="shared" si="3430"/>
        <v>0</v>
      </c>
      <c r="J585" s="94">
        <f t="shared" si="3430"/>
        <v>0</v>
      </c>
      <c r="K585" s="94">
        <f t="shared" si="3430"/>
        <v>0</v>
      </c>
      <c r="L585" s="94">
        <f t="shared" si="3430"/>
        <v>0</v>
      </c>
      <c r="M585" s="94">
        <f t="shared" si="3430"/>
        <v>0</v>
      </c>
      <c r="N585" s="94">
        <f t="shared" si="3430"/>
        <v>0</v>
      </c>
      <c r="O585" s="94">
        <f t="shared" si="3430"/>
        <v>0</v>
      </c>
      <c r="P585" s="94">
        <f t="shared" si="3430"/>
        <v>0</v>
      </c>
      <c r="Q585" s="94">
        <f t="shared" si="3430"/>
        <v>0</v>
      </c>
      <c r="R585" s="94">
        <f t="shared" si="3430"/>
        <v>0</v>
      </c>
      <c r="S585" s="94">
        <f t="shared" si="3430"/>
        <v>0</v>
      </c>
      <c r="T585" s="94">
        <f t="shared" si="3430"/>
        <v>0</v>
      </c>
      <c r="U585" s="94">
        <f t="shared" si="3430"/>
        <v>0</v>
      </c>
      <c r="V585" s="94">
        <f t="shared" si="3430"/>
        <v>0</v>
      </c>
      <c r="W585" s="94">
        <f t="shared" si="3430"/>
        <v>0</v>
      </c>
      <c r="X585" s="94">
        <f t="shared" si="3430"/>
        <v>0</v>
      </c>
      <c r="Y585" s="94">
        <f t="shared" si="3430"/>
        <v>0</v>
      </c>
      <c r="Z585" s="94">
        <f t="shared" si="3430"/>
        <v>0</v>
      </c>
      <c r="AA585" s="94">
        <f t="shared" si="3430"/>
        <v>0</v>
      </c>
      <c r="AB585" s="94">
        <f t="shared" si="3430"/>
        <v>0</v>
      </c>
      <c r="AC585" s="94">
        <f t="shared" si="3430"/>
        <v>0</v>
      </c>
      <c r="AD585" s="94">
        <f t="shared" si="3430"/>
        <v>0</v>
      </c>
      <c r="AE585" s="94">
        <f t="shared" si="3430"/>
        <v>0</v>
      </c>
      <c r="AF585" s="94">
        <f t="shared" si="3430"/>
        <v>0</v>
      </c>
      <c r="AG585" s="94">
        <f t="shared" si="3430"/>
        <v>0</v>
      </c>
      <c r="AH585" s="94">
        <f t="shared" si="3430"/>
        <v>0</v>
      </c>
      <c r="AI585" s="94">
        <f t="shared" si="3430"/>
        <v>0</v>
      </c>
      <c r="AJ585" s="94">
        <f t="shared" ref="AJ585:BO585" si="3431">AJ579+AJ584</f>
        <v>0</v>
      </c>
      <c r="AK585" s="94">
        <f t="shared" si="3431"/>
        <v>0</v>
      </c>
      <c r="AL585" s="94">
        <f t="shared" si="3431"/>
        <v>0</v>
      </c>
      <c r="AM585" s="94">
        <f t="shared" si="3431"/>
        <v>0</v>
      </c>
      <c r="AN585" s="94">
        <f t="shared" si="3431"/>
        <v>0</v>
      </c>
      <c r="AO585" s="94">
        <f t="shared" si="3431"/>
        <v>0</v>
      </c>
      <c r="AP585" s="94">
        <f t="shared" si="3431"/>
        <v>0</v>
      </c>
      <c r="AQ585" s="94">
        <f t="shared" si="3431"/>
        <v>0</v>
      </c>
      <c r="AR585" s="94">
        <f t="shared" si="3431"/>
        <v>0</v>
      </c>
      <c r="AS585" s="94">
        <f t="shared" si="3431"/>
        <v>0</v>
      </c>
      <c r="AT585" s="94">
        <f t="shared" si="3431"/>
        <v>0</v>
      </c>
      <c r="AU585" s="94">
        <f t="shared" si="3431"/>
        <v>0</v>
      </c>
      <c r="AV585" s="94">
        <f t="shared" si="3431"/>
        <v>0</v>
      </c>
      <c r="AW585" s="94">
        <f t="shared" si="3431"/>
        <v>0</v>
      </c>
      <c r="AX585" s="94">
        <f t="shared" si="3431"/>
        <v>0</v>
      </c>
      <c r="AY585" s="94">
        <f t="shared" si="3431"/>
        <v>0</v>
      </c>
      <c r="AZ585" s="94">
        <f t="shared" si="3431"/>
        <v>0</v>
      </c>
      <c r="BA585" s="94">
        <f t="shared" si="3431"/>
        <v>0</v>
      </c>
      <c r="BB585" s="94">
        <f t="shared" si="3431"/>
        <v>0</v>
      </c>
      <c r="BC585" s="94">
        <f t="shared" si="3431"/>
        <v>0</v>
      </c>
      <c r="BD585" s="94">
        <f t="shared" si="3431"/>
        <v>0</v>
      </c>
      <c r="BE585" s="94">
        <f t="shared" si="3431"/>
        <v>0</v>
      </c>
      <c r="BF585" s="94">
        <f t="shared" si="3431"/>
        <v>0</v>
      </c>
      <c r="BG585" s="94">
        <f t="shared" si="3431"/>
        <v>0</v>
      </c>
      <c r="BH585" s="94">
        <f t="shared" si="3431"/>
        <v>0</v>
      </c>
      <c r="BI585" s="94">
        <f t="shared" si="3431"/>
        <v>0</v>
      </c>
      <c r="BJ585" s="94">
        <f t="shared" si="3431"/>
        <v>0</v>
      </c>
      <c r="BK585" s="94">
        <f t="shared" si="3431"/>
        <v>-151.54938729166665</v>
      </c>
      <c r="BL585" s="94">
        <f t="shared" si="3431"/>
        <v>-904.3993872916667</v>
      </c>
      <c r="BM585" s="94">
        <f t="shared" si="3431"/>
        <v>-1859.5793872916665</v>
      </c>
      <c r="BN585" s="94">
        <f t="shared" si="3431"/>
        <v>-2663.7893872916666</v>
      </c>
      <c r="BO585" s="94">
        <f t="shared" si="3431"/>
        <v>-4184.3493872916661</v>
      </c>
      <c r="BP585" s="94">
        <f t="shared" ref="BP585:DS585" si="3432">BP579+BP584</f>
        <v>-6900.0099999999993</v>
      </c>
      <c r="BQ585" s="94">
        <f t="shared" si="3432"/>
        <v>-10287.939999999999</v>
      </c>
      <c r="BR585" s="94">
        <f t="shared" si="3432"/>
        <v>-13445.419999999998</v>
      </c>
      <c r="BS585" s="94">
        <f t="shared" si="3432"/>
        <v>-16021.579999999998</v>
      </c>
      <c r="BT585" s="94">
        <f t="shared" si="3432"/>
        <v>-17941.589999999997</v>
      </c>
      <c r="BU585" s="94">
        <f t="shared" si="3432"/>
        <v>-19971.649999999998</v>
      </c>
      <c r="BV585" s="94">
        <f t="shared" si="3432"/>
        <v>-22044.379999999997</v>
      </c>
      <c r="BW585" s="94">
        <f t="shared" si="3432"/>
        <v>-23703.239999999998</v>
      </c>
      <c r="BX585" s="94">
        <f t="shared" si="3432"/>
        <v>-25408.17</v>
      </c>
      <c r="BY585" s="94">
        <f t="shared" si="3432"/>
        <v>-27513.719999999998</v>
      </c>
      <c r="BZ585" s="94">
        <f t="shared" si="3432"/>
        <v>-29541.85</v>
      </c>
      <c r="CA585" s="94">
        <f t="shared" si="3432"/>
        <v>-31232.129999999997</v>
      </c>
      <c r="CB585" s="94">
        <f t="shared" si="3432"/>
        <v>-8068.9599999999991</v>
      </c>
      <c r="CC585" s="94">
        <f t="shared" si="3432"/>
        <v>-7591.6099999999988</v>
      </c>
      <c r="CD585" s="94">
        <f t="shared" si="3432"/>
        <v>-6726.2599999999984</v>
      </c>
      <c r="CE585" s="94">
        <f t="shared" si="3432"/>
        <v>-4679.5199999999986</v>
      </c>
      <c r="CF585" s="94">
        <f t="shared" si="3432"/>
        <v>-2128.4699999999984</v>
      </c>
      <c r="CG585" s="94">
        <f t="shared" si="3432"/>
        <v>446.58000000000175</v>
      </c>
      <c r="CH585" s="94">
        <f t="shared" si="3432"/>
        <v>4054.0800000000017</v>
      </c>
      <c r="CI585" s="94">
        <f t="shared" si="3432"/>
        <v>8275.9800000000014</v>
      </c>
      <c r="CJ585" s="94">
        <f t="shared" ref="CJ585:CU585" si="3433">CJ579+CJ584</f>
        <v>13132.04</v>
      </c>
      <c r="CK585" s="94">
        <f t="shared" si="3433"/>
        <v>19421.2</v>
      </c>
      <c r="CL585" s="94">
        <f t="shared" si="3433"/>
        <v>26142.58</v>
      </c>
      <c r="CM585" s="94">
        <f t="shared" si="3433"/>
        <v>33467.01</v>
      </c>
      <c r="CN585" s="94">
        <f t="shared" si="3433"/>
        <v>34326.770000000004</v>
      </c>
      <c r="CO585" s="94">
        <f t="shared" si="3433"/>
        <v>44906.48</v>
      </c>
      <c r="CP585" s="94">
        <f t="shared" si="3433"/>
        <v>53125.170000000006</v>
      </c>
      <c r="CQ585" s="94">
        <f t="shared" si="3433"/>
        <v>61987.060000000005</v>
      </c>
      <c r="CR585" s="94">
        <f t="shared" si="3433"/>
        <v>71916.03</v>
      </c>
      <c r="CS585" s="94">
        <f t="shared" si="3433"/>
        <v>81943.179999999993</v>
      </c>
      <c r="CT585" s="94">
        <f t="shared" si="3433"/>
        <v>92052.75</v>
      </c>
      <c r="CU585" s="94">
        <f t="shared" si="3433"/>
        <v>102320.15</v>
      </c>
      <c r="CV585" s="94">
        <f t="shared" ref="CV585:DH585" si="3434">CV579+CV584</f>
        <v>113047.84</v>
      </c>
      <c r="CW585" s="94">
        <f t="shared" si="3434"/>
        <v>124128.91</v>
      </c>
      <c r="CX585" s="94">
        <f t="shared" si="3434"/>
        <v>135464.04999999999</v>
      </c>
      <c r="CY585" s="94">
        <f t="shared" si="3434"/>
        <v>147306.40999999997</v>
      </c>
      <c r="CZ585" s="94">
        <f t="shared" si="3434"/>
        <v>57120.219999999972</v>
      </c>
      <c r="DA585" s="94">
        <f t="shared" si="3434"/>
        <v>68786.669999999969</v>
      </c>
      <c r="DB585" s="94">
        <f t="shared" si="3434"/>
        <v>79999.939999999973</v>
      </c>
      <c r="DC585" s="94">
        <f t="shared" si="3434"/>
        <v>90815.479999999981</v>
      </c>
      <c r="DD585" s="94">
        <f t="shared" si="3434"/>
        <v>101678.87999999998</v>
      </c>
      <c r="DE585" s="94">
        <f t="shared" si="3434"/>
        <v>112658.54999999997</v>
      </c>
      <c r="DF585" s="94">
        <f t="shared" si="3434"/>
        <v>122883.36999999997</v>
      </c>
      <c r="DG585" s="94">
        <f t="shared" si="3434"/>
        <v>132843.51999999996</v>
      </c>
      <c r="DH585" s="94">
        <f t="shared" si="3434"/>
        <v>142484.72999999995</v>
      </c>
      <c r="DI585" s="94">
        <f t="shared" si="3432"/>
        <v>151226.77999999994</v>
      </c>
      <c r="DJ585" s="94">
        <f t="shared" si="3432"/>
        <v>159455.04999999993</v>
      </c>
      <c r="DK585" s="94">
        <f t="shared" si="3432"/>
        <v>166672.10999999993</v>
      </c>
      <c r="DL585" s="94">
        <f t="shared" si="3432"/>
        <v>39116.359999999971</v>
      </c>
      <c r="DM585" s="94">
        <f t="shared" si="3432"/>
        <v>42982.789999999972</v>
      </c>
      <c r="DN585" s="94">
        <f t="shared" si="3432"/>
        <v>46513.559999999969</v>
      </c>
      <c r="DO585" s="94">
        <f t="shared" si="3432"/>
        <v>48898.719999999972</v>
      </c>
      <c r="DP585" s="94">
        <f t="shared" si="3432"/>
        <v>50701.299999999974</v>
      </c>
      <c r="DQ585" s="94">
        <f t="shared" si="3432"/>
        <v>52868.269999999975</v>
      </c>
      <c r="DR585" s="94">
        <f t="shared" si="3432"/>
        <v>52936.539999999972</v>
      </c>
      <c r="DS585" s="94">
        <f t="shared" si="3432"/>
        <v>51654.689999999973</v>
      </c>
      <c r="DT585" s="94">
        <f t="shared" ref="DT585:DW585" si="3435">DT579+DT584</f>
        <v>49837.629999999976</v>
      </c>
      <c r="DU585" s="94">
        <f t="shared" si="3435"/>
        <v>45649.669999999976</v>
      </c>
      <c r="DV585" s="94">
        <f t="shared" si="3435"/>
        <v>38004.599999999977</v>
      </c>
      <c r="DW585" s="94">
        <f t="shared" si="3435"/>
        <v>26034.069999999978</v>
      </c>
      <c r="DX585" s="94">
        <f t="shared" ref="DX585:EG585" si="3436">DX579+DX584</f>
        <v>-36535.10000000002</v>
      </c>
      <c r="DY585" s="94">
        <f t="shared" si="3436"/>
        <v>-46267.090000000018</v>
      </c>
      <c r="DZ585" s="94">
        <f t="shared" si="3436"/>
        <v>-57207.710000000021</v>
      </c>
      <c r="EA585" s="94">
        <f t="shared" si="3436"/>
        <v>-68024.870000000024</v>
      </c>
      <c r="EB585" s="94">
        <f t="shared" si="3436"/>
        <v>-79455.170000000027</v>
      </c>
      <c r="EC585" s="94">
        <f t="shared" si="3436"/>
        <v>-90663.140000000029</v>
      </c>
      <c r="ED585" s="94">
        <f t="shared" si="3436"/>
        <v>-102183.66000000003</v>
      </c>
      <c r="EE585" s="94">
        <f t="shared" si="3436"/>
        <v>-114418.49000000003</v>
      </c>
      <c r="EF585" s="94">
        <f t="shared" si="3436"/>
        <v>-128403.80000000003</v>
      </c>
      <c r="EG585" s="94">
        <f t="shared" si="3436"/>
        <v>-142403.13000000003</v>
      </c>
      <c r="EH585" s="94">
        <f t="shared" ref="EH585:EI585" si="3437">EH579+EH584</f>
        <v>-142403.13000000003</v>
      </c>
      <c r="EI585" s="94">
        <f t="shared" si="3437"/>
        <v>-142403.13000000003</v>
      </c>
    </row>
    <row r="586" spans="1:139" x14ac:dyDescent="0.2">
      <c r="D586" s="91"/>
      <c r="E586" s="91"/>
      <c r="F586" s="91"/>
      <c r="G586" s="91"/>
      <c r="H586" s="91"/>
      <c r="I586" s="91"/>
      <c r="J586" s="91"/>
      <c r="K586" s="91"/>
      <c r="L586" s="91"/>
      <c r="M586" s="91"/>
      <c r="N586" s="91"/>
      <c r="O586" s="91"/>
      <c r="P586" s="91"/>
      <c r="Q586" s="91"/>
      <c r="R586" s="91"/>
      <c r="S586" s="91"/>
      <c r="T586" s="91"/>
      <c r="U586" s="91"/>
      <c r="V586" s="91"/>
      <c r="W586" s="91"/>
      <c r="X586" s="91"/>
      <c r="Y586" s="91"/>
      <c r="Z586" s="91"/>
      <c r="AA586" s="91"/>
      <c r="AB586" s="91"/>
      <c r="AC586" s="91"/>
      <c r="AD586" s="91"/>
      <c r="AE586" s="91"/>
      <c r="AF586" s="91"/>
      <c r="AG586" s="91"/>
      <c r="AH586" s="91"/>
      <c r="AI586" s="91"/>
      <c r="AJ586" s="91"/>
      <c r="AK586" s="91"/>
      <c r="AL586" s="91"/>
      <c r="AM586" s="91"/>
      <c r="AN586" s="91"/>
      <c r="AO586" s="91"/>
      <c r="AP586" s="91"/>
      <c r="AQ586" s="91"/>
      <c r="AR586" s="91"/>
      <c r="AS586" s="91"/>
      <c r="AT586" s="91"/>
      <c r="AU586" s="91"/>
      <c r="AV586" s="91"/>
      <c r="AW586" s="91"/>
      <c r="AX586" s="91"/>
      <c r="AY586" s="91"/>
      <c r="AZ586" s="91"/>
      <c r="BA586" s="91"/>
      <c r="BB586" s="91"/>
      <c r="BC586" s="91"/>
      <c r="BD586" s="91"/>
      <c r="BE586" s="91"/>
      <c r="BF586" s="91"/>
      <c r="BG586" s="91"/>
      <c r="BH586" s="91"/>
      <c r="BI586" s="91"/>
      <c r="BJ586" s="91"/>
      <c r="BK586" s="91"/>
      <c r="BL586" s="91"/>
      <c r="BM586" s="91"/>
      <c r="BN586" s="91"/>
      <c r="BO586" s="91"/>
      <c r="BP586" s="91"/>
      <c r="BQ586" s="91"/>
      <c r="BR586" s="91"/>
      <c r="BS586" s="91"/>
      <c r="BT586" s="91"/>
      <c r="BU586" s="91"/>
      <c r="BV586" s="91"/>
      <c r="BW586" s="91"/>
      <c r="BX586" s="91"/>
      <c r="BY586" s="91"/>
      <c r="BZ586" s="91"/>
      <c r="CA586" s="91"/>
      <c r="CB586" s="91"/>
      <c r="CC586" s="91"/>
      <c r="CD586" s="91"/>
      <c r="CE586" s="91"/>
      <c r="CF586" s="91"/>
      <c r="CG586" s="91"/>
      <c r="CH586" s="91"/>
      <c r="CI586" s="91"/>
      <c r="CJ586" s="91"/>
      <c r="CK586" s="91"/>
      <c r="CL586" s="91"/>
      <c r="CM586" s="91"/>
      <c r="CN586" s="91"/>
      <c r="CO586" s="91"/>
      <c r="CP586" s="91"/>
      <c r="CQ586" s="91"/>
      <c r="CR586" s="91"/>
      <c r="CS586" s="91"/>
      <c r="CT586" s="91"/>
      <c r="CU586" s="91"/>
      <c r="CV586" s="91"/>
      <c r="CW586" s="91"/>
      <c r="CX586" s="91"/>
      <c r="CY586" s="91"/>
      <c r="CZ586" s="91"/>
      <c r="DA586" s="91"/>
      <c r="DB586" s="91"/>
      <c r="DC586" s="91"/>
      <c r="DD586" s="91"/>
      <c r="DE586" s="91"/>
      <c r="DF586" s="91"/>
      <c r="DG586" s="91"/>
      <c r="DH586" s="91"/>
      <c r="DI586" s="91"/>
      <c r="DJ586" s="91"/>
      <c r="DK586" s="91"/>
      <c r="DL586" s="91"/>
      <c r="DM586" s="91"/>
      <c r="DN586" s="91"/>
      <c r="DO586" s="91"/>
      <c r="DP586" s="91"/>
      <c r="DQ586" s="91"/>
      <c r="DR586" s="91"/>
      <c r="DS586" s="91"/>
      <c r="DT586" s="91"/>
      <c r="DU586" s="91"/>
      <c r="DV586" s="91"/>
      <c r="DW586" s="91"/>
      <c r="DX586" s="91"/>
      <c r="DY586" s="91"/>
      <c r="DZ586" s="91"/>
      <c r="EA586" s="91"/>
      <c r="EB586" s="91"/>
      <c r="EC586" s="91"/>
      <c r="ED586" s="91"/>
      <c r="EE586" s="91"/>
      <c r="EF586" s="91"/>
      <c r="EG586" s="91"/>
      <c r="EH586" s="91"/>
      <c r="EI586" s="91"/>
    </row>
    <row r="587" spans="1:139" ht="10.5" x14ac:dyDescent="0.25">
      <c r="A587" s="89" t="s">
        <v>177</v>
      </c>
      <c r="C587" s="91">
        <v>18237181</v>
      </c>
      <c r="D587" s="90"/>
      <c r="E587" s="90"/>
      <c r="F587" s="90"/>
      <c r="G587" s="90"/>
      <c r="H587" s="90"/>
      <c r="I587" s="90"/>
      <c r="J587" s="90"/>
      <c r="K587" s="90"/>
      <c r="L587" s="90"/>
      <c r="M587" s="90"/>
      <c r="N587" s="90"/>
      <c r="O587" s="90"/>
      <c r="P587" s="90"/>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c r="AP587" s="90"/>
      <c r="AQ587" s="90"/>
      <c r="AR587" s="90"/>
      <c r="AS587" s="90"/>
      <c r="AT587" s="90"/>
      <c r="AU587" s="90"/>
      <c r="AV587" s="90"/>
      <c r="AW587" s="90"/>
      <c r="AX587" s="90"/>
      <c r="AY587" s="90"/>
      <c r="AZ587" s="90"/>
      <c r="BA587" s="90"/>
      <c r="BB587" s="90"/>
      <c r="BC587" s="90"/>
      <c r="BD587" s="90"/>
      <c r="BE587" s="90"/>
      <c r="BF587" s="90"/>
      <c r="BG587" s="90"/>
      <c r="BH587" s="90"/>
      <c r="BI587" s="90"/>
      <c r="BJ587" s="90"/>
      <c r="BK587" s="90"/>
      <c r="BL587" s="90"/>
      <c r="BM587" s="90"/>
      <c r="BN587" s="90"/>
      <c r="BO587" s="90"/>
      <c r="BP587" s="90"/>
      <c r="BQ587" s="90"/>
      <c r="BR587" s="90"/>
      <c r="BS587" s="90"/>
      <c r="BT587" s="90"/>
      <c r="BU587" s="90"/>
      <c r="BV587" s="90"/>
      <c r="BW587" s="90"/>
      <c r="BX587" s="90"/>
      <c r="BY587" s="90"/>
      <c r="BZ587" s="90"/>
      <c r="CA587" s="90"/>
      <c r="CB587" s="90"/>
      <c r="CC587" s="90"/>
      <c r="CD587" s="90"/>
      <c r="CE587" s="90"/>
      <c r="CF587" s="90"/>
      <c r="CG587" s="90"/>
      <c r="DV587" s="92"/>
      <c r="DW587" s="92"/>
      <c r="DX587" s="92"/>
      <c r="DY587" s="92"/>
      <c r="DZ587" s="92"/>
      <c r="EA587" s="92"/>
      <c r="EB587" s="92"/>
      <c r="EC587" s="92"/>
      <c r="ED587" s="92"/>
      <c r="EE587" s="92"/>
      <c r="EF587" s="92"/>
      <c r="EG587" s="92"/>
      <c r="EH587" s="92"/>
      <c r="EI587" s="92"/>
    </row>
    <row r="588" spans="1:139" x14ac:dyDescent="0.2">
      <c r="B588" s="90" t="s">
        <v>149</v>
      </c>
      <c r="C588" s="91"/>
      <c r="D588" s="94">
        <f t="shared" ref="D588:AI588" si="3438">C593</f>
        <v>0</v>
      </c>
      <c r="E588" s="94">
        <f t="shared" si="3438"/>
        <v>0</v>
      </c>
      <c r="F588" s="94">
        <f t="shared" si="3438"/>
        <v>0</v>
      </c>
      <c r="G588" s="94">
        <f t="shared" si="3438"/>
        <v>0</v>
      </c>
      <c r="H588" s="94">
        <f t="shared" si="3438"/>
        <v>0</v>
      </c>
      <c r="I588" s="94">
        <f t="shared" si="3438"/>
        <v>0</v>
      </c>
      <c r="J588" s="94">
        <f t="shared" si="3438"/>
        <v>0</v>
      </c>
      <c r="K588" s="94">
        <f t="shared" si="3438"/>
        <v>0</v>
      </c>
      <c r="L588" s="94">
        <f t="shared" si="3438"/>
        <v>0</v>
      </c>
      <c r="M588" s="94">
        <f t="shared" si="3438"/>
        <v>0</v>
      </c>
      <c r="N588" s="94">
        <f t="shared" si="3438"/>
        <v>0</v>
      </c>
      <c r="O588" s="94">
        <f t="shared" si="3438"/>
        <v>0</v>
      </c>
      <c r="P588" s="94">
        <f t="shared" si="3438"/>
        <v>0</v>
      </c>
      <c r="Q588" s="94">
        <f t="shared" si="3438"/>
        <v>0</v>
      </c>
      <c r="R588" s="94">
        <f t="shared" si="3438"/>
        <v>0</v>
      </c>
      <c r="S588" s="94">
        <f t="shared" si="3438"/>
        <v>0</v>
      </c>
      <c r="T588" s="94">
        <f t="shared" si="3438"/>
        <v>0</v>
      </c>
      <c r="U588" s="94">
        <f t="shared" si="3438"/>
        <v>0</v>
      </c>
      <c r="V588" s="94">
        <f t="shared" si="3438"/>
        <v>0</v>
      </c>
      <c r="W588" s="94">
        <f t="shared" si="3438"/>
        <v>0</v>
      </c>
      <c r="X588" s="94">
        <f t="shared" si="3438"/>
        <v>0</v>
      </c>
      <c r="Y588" s="94">
        <f t="shared" si="3438"/>
        <v>0</v>
      </c>
      <c r="Z588" s="94">
        <f t="shared" si="3438"/>
        <v>0</v>
      </c>
      <c r="AA588" s="94">
        <f t="shared" si="3438"/>
        <v>0</v>
      </c>
      <c r="AB588" s="94">
        <f t="shared" si="3438"/>
        <v>0</v>
      </c>
      <c r="AC588" s="94">
        <f t="shared" si="3438"/>
        <v>0</v>
      </c>
      <c r="AD588" s="94">
        <f t="shared" si="3438"/>
        <v>0</v>
      </c>
      <c r="AE588" s="94">
        <f t="shared" si="3438"/>
        <v>0</v>
      </c>
      <c r="AF588" s="94">
        <f t="shared" si="3438"/>
        <v>0</v>
      </c>
      <c r="AG588" s="94">
        <f t="shared" si="3438"/>
        <v>0</v>
      </c>
      <c r="AH588" s="94">
        <f t="shared" si="3438"/>
        <v>0</v>
      </c>
      <c r="AI588" s="94">
        <f t="shared" si="3438"/>
        <v>0</v>
      </c>
      <c r="AJ588" s="94">
        <f t="shared" ref="AJ588:BO588" si="3439">AI593</f>
        <v>0</v>
      </c>
      <c r="AK588" s="94">
        <f t="shared" si="3439"/>
        <v>0</v>
      </c>
      <c r="AL588" s="94">
        <f t="shared" si="3439"/>
        <v>0</v>
      </c>
      <c r="AM588" s="94">
        <f t="shared" si="3439"/>
        <v>0</v>
      </c>
      <c r="AN588" s="94">
        <f t="shared" si="3439"/>
        <v>0</v>
      </c>
      <c r="AO588" s="94">
        <f t="shared" si="3439"/>
        <v>0</v>
      </c>
      <c r="AP588" s="94">
        <f t="shared" si="3439"/>
        <v>0</v>
      </c>
      <c r="AQ588" s="94">
        <f t="shared" si="3439"/>
        <v>0</v>
      </c>
      <c r="AR588" s="94">
        <f t="shared" si="3439"/>
        <v>0</v>
      </c>
      <c r="AS588" s="94">
        <f t="shared" si="3439"/>
        <v>0</v>
      </c>
      <c r="AT588" s="94">
        <f t="shared" si="3439"/>
        <v>0</v>
      </c>
      <c r="AU588" s="94">
        <f t="shared" si="3439"/>
        <v>0</v>
      </c>
      <c r="AV588" s="94">
        <f t="shared" si="3439"/>
        <v>0</v>
      </c>
      <c r="AW588" s="94">
        <f t="shared" si="3439"/>
        <v>0</v>
      </c>
      <c r="AX588" s="94">
        <f t="shared" si="3439"/>
        <v>0</v>
      </c>
      <c r="AY588" s="94">
        <f t="shared" si="3439"/>
        <v>0</v>
      </c>
      <c r="AZ588" s="94">
        <f t="shared" si="3439"/>
        <v>0</v>
      </c>
      <c r="BA588" s="94">
        <f t="shared" si="3439"/>
        <v>0</v>
      </c>
      <c r="BB588" s="94">
        <f t="shared" si="3439"/>
        <v>0</v>
      </c>
      <c r="BC588" s="94">
        <f t="shared" si="3439"/>
        <v>0</v>
      </c>
      <c r="BD588" s="94">
        <f t="shared" si="3439"/>
        <v>0</v>
      </c>
      <c r="BE588" s="94">
        <f t="shared" si="3439"/>
        <v>0</v>
      </c>
      <c r="BF588" s="94">
        <f t="shared" si="3439"/>
        <v>0</v>
      </c>
      <c r="BG588" s="94">
        <f t="shared" si="3439"/>
        <v>0</v>
      </c>
      <c r="BH588" s="94">
        <f t="shared" si="3439"/>
        <v>0</v>
      </c>
      <c r="BI588" s="94">
        <f t="shared" si="3439"/>
        <v>0</v>
      </c>
      <c r="BJ588" s="94">
        <f t="shared" si="3439"/>
        <v>0</v>
      </c>
      <c r="BK588" s="94">
        <f t="shared" si="3439"/>
        <v>0</v>
      </c>
      <c r="BL588" s="94">
        <f t="shared" si="3439"/>
        <v>0</v>
      </c>
      <c r="BM588" s="94">
        <f t="shared" si="3439"/>
        <v>12.24</v>
      </c>
      <c r="BN588" s="94">
        <f t="shared" si="3439"/>
        <v>36.729999999999997</v>
      </c>
      <c r="BO588" s="94">
        <f t="shared" si="3439"/>
        <v>61.22</v>
      </c>
      <c r="BP588" s="94">
        <f t="shared" ref="BP588:DW588" si="3440">BO593</f>
        <v>86.97</v>
      </c>
      <c r="BQ588" s="94">
        <f t="shared" si="3440"/>
        <v>111.65</v>
      </c>
      <c r="BR588" s="94">
        <f t="shared" si="3440"/>
        <v>134.25</v>
      </c>
      <c r="BS588" s="94">
        <f t="shared" si="3440"/>
        <v>155.68</v>
      </c>
      <c r="BT588" s="94">
        <f t="shared" si="3440"/>
        <v>174.78</v>
      </c>
      <c r="BU588" s="94">
        <f t="shared" si="3440"/>
        <v>191.71</v>
      </c>
      <c r="BV588" s="94">
        <f t="shared" si="3440"/>
        <v>207.54000000000002</v>
      </c>
      <c r="BW588" s="94">
        <f t="shared" si="3440"/>
        <v>221.18</v>
      </c>
      <c r="BX588" s="94">
        <f t="shared" si="3440"/>
        <v>232.69</v>
      </c>
      <c r="BY588" s="94">
        <f t="shared" si="3440"/>
        <v>242.66</v>
      </c>
      <c r="BZ588" s="94">
        <f t="shared" si="3440"/>
        <v>250.10999999999999</v>
      </c>
      <c r="CA588" s="94">
        <f t="shared" si="3440"/>
        <v>254.98</v>
      </c>
      <c r="CB588" s="94">
        <f t="shared" si="3440"/>
        <v>257.67</v>
      </c>
      <c r="CC588" s="94">
        <f t="shared" si="3440"/>
        <v>0</v>
      </c>
      <c r="CD588" s="94">
        <f t="shared" si="3440"/>
        <v>0</v>
      </c>
      <c r="CE588" s="94">
        <f t="shared" si="3440"/>
        <v>0</v>
      </c>
      <c r="CF588" s="94">
        <f t="shared" si="3440"/>
        <v>0</v>
      </c>
      <c r="CG588" s="94">
        <f t="shared" si="3440"/>
        <v>0</v>
      </c>
      <c r="CH588" s="94">
        <f t="shared" si="3440"/>
        <v>0</v>
      </c>
      <c r="CI588" s="94">
        <f t="shared" si="3440"/>
        <v>0</v>
      </c>
      <c r="CJ588" s="94">
        <f t="shared" ref="CJ588" si="3441">CI593</f>
        <v>0</v>
      </c>
      <c r="CK588" s="94">
        <f t="shared" ref="CK588" si="3442">CJ593</f>
        <v>0</v>
      </c>
      <c r="CL588" s="94">
        <f t="shared" ref="CL588" si="3443">CK593</f>
        <v>0</v>
      </c>
      <c r="CM588" s="94">
        <f t="shared" ref="CM588" si="3444">CL593</f>
        <v>0</v>
      </c>
      <c r="CN588" s="94">
        <f t="shared" ref="CN588" si="3445">CM593</f>
        <v>0</v>
      </c>
      <c r="CO588" s="94">
        <f t="shared" ref="CO588" si="3446">CN593</f>
        <v>0</v>
      </c>
      <c r="CP588" s="94">
        <f t="shared" ref="CP588" si="3447">CO593</f>
        <v>0</v>
      </c>
      <c r="CQ588" s="94">
        <f t="shared" ref="CQ588" si="3448">CP593</f>
        <v>0</v>
      </c>
      <c r="CR588" s="94">
        <f t="shared" ref="CR588" si="3449">CQ593</f>
        <v>0</v>
      </c>
      <c r="CS588" s="94">
        <f t="shared" ref="CS588" si="3450">CR593</f>
        <v>0</v>
      </c>
      <c r="CT588" s="94">
        <f t="shared" ref="CT588" si="3451">CS593</f>
        <v>0</v>
      </c>
      <c r="CU588" s="94">
        <f>CH593</f>
        <v>0</v>
      </c>
      <c r="CV588" s="94">
        <f t="shared" ref="CV588:DH588" si="3452">CI593</f>
        <v>0</v>
      </c>
      <c r="CW588" s="94">
        <f t="shared" si="3452"/>
        <v>0</v>
      </c>
      <c r="CX588" s="94">
        <f t="shared" si="3452"/>
        <v>0</v>
      </c>
      <c r="CY588" s="94">
        <f t="shared" si="3452"/>
        <v>0</v>
      </c>
      <c r="CZ588" s="94">
        <f t="shared" si="3452"/>
        <v>0</v>
      </c>
      <c r="DA588" s="94">
        <f t="shared" si="3452"/>
        <v>0</v>
      </c>
      <c r="DB588" s="94">
        <f t="shared" si="3452"/>
        <v>0</v>
      </c>
      <c r="DC588" s="94">
        <f t="shared" si="3452"/>
        <v>0</v>
      </c>
      <c r="DD588" s="94">
        <f t="shared" si="3452"/>
        <v>0</v>
      </c>
      <c r="DE588" s="94">
        <f t="shared" si="3452"/>
        <v>0</v>
      </c>
      <c r="DF588" s="94">
        <f t="shared" si="3452"/>
        <v>0</v>
      </c>
      <c r="DG588" s="94">
        <f t="shared" si="3452"/>
        <v>0</v>
      </c>
      <c r="DH588" s="94">
        <f t="shared" si="3452"/>
        <v>0</v>
      </c>
      <c r="DI588" s="94">
        <f t="shared" si="3440"/>
        <v>0</v>
      </c>
      <c r="DJ588" s="94">
        <f t="shared" si="3440"/>
        <v>0</v>
      </c>
      <c r="DK588" s="94">
        <f t="shared" si="3440"/>
        <v>0</v>
      </c>
      <c r="DL588" s="94">
        <f t="shared" si="3440"/>
        <v>0</v>
      </c>
      <c r="DM588" s="94">
        <f t="shared" si="3440"/>
        <v>0</v>
      </c>
      <c r="DN588" s="94">
        <f t="shared" si="3440"/>
        <v>0</v>
      </c>
      <c r="DO588" s="94">
        <f t="shared" si="3440"/>
        <v>0</v>
      </c>
      <c r="DP588" s="94">
        <f t="shared" si="3440"/>
        <v>0</v>
      </c>
      <c r="DQ588" s="94">
        <f t="shared" si="3440"/>
        <v>0</v>
      </c>
      <c r="DR588" s="94">
        <f t="shared" si="3440"/>
        <v>0</v>
      </c>
      <c r="DS588" s="94">
        <f t="shared" si="3440"/>
        <v>0</v>
      </c>
      <c r="DT588" s="94">
        <f t="shared" si="3440"/>
        <v>0</v>
      </c>
      <c r="DU588" s="94">
        <f t="shared" si="3440"/>
        <v>0</v>
      </c>
      <c r="DV588" s="94">
        <f t="shared" si="3440"/>
        <v>0</v>
      </c>
      <c r="DW588" s="94">
        <f t="shared" si="3440"/>
        <v>0</v>
      </c>
      <c r="DX588" s="94">
        <f t="shared" ref="DX588" si="3453">DW593</f>
        <v>0</v>
      </c>
      <c r="DY588" s="94">
        <f t="shared" ref="DY588" si="3454">DX593</f>
        <v>0</v>
      </c>
      <c r="DZ588" s="94">
        <f t="shared" ref="DZ588" si="3455">DY593</f>
        <v>0</v>
      </c>
      <c r="EA588" s="94">
        <f t="shared" ref="EA588" si="3456">DZ593</f>
        <v>0</v>
      </c>
      <c r="EB588" s="94">
        <f t="shared" ref="EB588" si="3457">EA593</f>
        <v>0</v>
      </c>
      <c r="EC588" s="94">
        <f t="shared" ref="EC588" si="3458">EB593</f>
        <v>0</v>
      </c>
      <c r="ED588" s="94">
        <f t="shared" ref="ED588" si="3459">EC593</f>
        <v>0</v>
      </c>
      <c r="EE588" s="94">
        <f t="shared" ref="EE588" si="3460">ED593</f>
        <v>0</v>
      </c>
      <c r="EF588" s="94">
        <f t="shared" ref="EF588" si="3461">EE593</f>
        <v>0</v>
      </c>
      <c r="EG588" s="94">
        <f t="shared" ref="EG588" si="3462">EF593</f>
        <v>0</v>
      </c>
      <c r="EH588" s="94">
        <f t="shared" ref="EH588" si="3463">EG593</f>
        <v>0</v>
      </c>
      <c r="EI588" s="94">
        <f t="shared" ref="EI588" si="3464">EH593</f>
        <v>0</v>
      </c>
    </row>
    <row r="589" spans="1:139" x14ac:dyDescent="0.2">
      <c r="B589" s="90" t="s">
        <v>150</v>
      </c>
      <c r="C589" s="90"/>
      <c r="D589" s="22">
        <v>0</v>
      </c>
      <c r="E589" s="22">
        <v>0</v>
      </c>
      <c r="F589" s="22">
        <v>0</v>
      </c>
      <c r="G589" s="22">
        <v>0</v>
      </c>
      <c r="H589" s="22">
        <v>0</v>
      </c>
      <c r="I589" s="22">
        <v>0</v>
      </c>
      <c r="J589" s="22">
        <v>0</v>
      </c>
      <c r="K589" s="22">
        <v>0</v>
      </c>
      <c r="L589" s="22">
        <v>0</v>
      </c>
      <c r="M589" s="22">
        <v>0</v>
      </c>
      <c r="N589" s="22">
        <v>0</v>
      </c>
      <c r="O589" s="22">
        <v>0</v>
      </c>
      <c r="P589" s="22">
        <v>0</v>
      </c>
      <c r="Q589" s="22">
        <v>0</v>
      </c>
      <c r="R589" s="22">
        <v>0</v>
      </c>
      <c r="S589" s="22">
        <v>0</v>
      </c>
      <c r="T589" s="22">
        <v>0</v>
      </c>
      <c r="U589" s="22">
        <v>0</v>
      </c>
      <c r="V589" s="22">
        <v>0</v>
      </c>
      <c r="W589" s="22">
        <v>0</v>
      </c>
      <c r="X589" s="22">
        <v>0</v>
      </c>
      <c r="Y589" s="22">
        <v>0</v>
      </c>
      <c r="Z589" s="22">
        <v>0</v>
      </c>
      <c r="AA589" s="22">
        <v>0</v>
      </c>
      <c r="AB589" s="22">
        <v>0</v>
      </c>
      <c r="AC589" s="22">
        <v>0</v>
      </c>
      <c r="AD589" s="22">
        <v>0</v>
      </c>
      <c r="AE589" s="22">
        <v>0</v>
      </c>
      <c r="AF589" s="22">
        <v>0</v>
      </c>
      <c r="AG589" s="22">
        <v>0</v>
      </c>
      <c r="AH589" s="22">
        <v>0</v>
      </c>
      <c r="AI589" s="22">
        <v>0</v>
      </c>
      <c r="AJ589" s="22">
        <v>0</v>
      </c>
      <c r="AK589" s="22">
        <v>0</v>
      </c>
      <c r="AL589" s="22">
        <v>0</v>
      </c>
      <c r="AM589" s="22">
        <v>0</v>
      </c>
      <c r="AN589" s="22">
        <v>0</v>
      </c>
      <c r="AO589" s="22">
        <v>0</v>
      </c>
      <c r="AP589" s="22">
        <v>0</v>
      </c>
      <c r="AQ589" s="22">
        <v>0</v>
      </c>
      <c r="AR589" s="22">
        <v>0</v>
      </c>
      <c r="AS589" s="22">
        <v>0</v>
      </c>
      <c r="AT589" s="22">
        <v>0</v>
      </c>
      <c r="AU589" s="22">
        <v>0</v>
      </c>
      <c r="AV589" s="22">
        <v>0</v>
      </c>
      <c r="AW589" s="22">
        <v>0</v>
      </c>
      <c r="AX589" s="22">
        <v>0</v>
      </c>
      <c r="AY589" s="22">
        <v>0</v>
      </c>
      <c r="AZ589" s="22">
        <v>0</v>
      </c>
      <c r="BA589" s="22">
        <v>0</v>
      </c>
      <c r="BB589" s="22">
        <v>0</v>
      </c>
      <c r="BC589" s="22">
        <v>0</v>
      </c>
      <c r="BD589" s="22">
        <v>0</v>
      </c>
      <c r="BE589" s="22">
        <v>0</v>
      </c>
      <c r="BF589" s="22">
        <v>0</v>
      </c>
      <c r="BG589" s="22">
        <v>0</v>
      </c>
      <c r="BH589" s="22">
        <v>0</v>
      </c>
      <c r="BI589" s="22">
        <v>0</v>
      </c>
      <c r="BJ589" s="22">
        <v>0</v>
      </c>
      <c r="BK589" s="22">
        <v>0</v>
      </c>
      <c r="BL589" s="22">
        <v>0</v>
      </c>
      <c r="BM589" s="22">
        <v>0</v>
      </c>
      <c r="BN589" s="22">
        <v>0</v>
      </c>
      <c r="BO589" s="22">
        <v>0</v>
      </c>
      <c r="BP589" s="22">
        <v>0</v>
      </c>
      <c r="BQ589" s="22">
        <v>0</v>
      </c>
      <c r="BR589" s="22">
        <v>0</v>
      </c>
      <c r="BS589" s="22">
        <v>0</v>
      </c>
      <c r="BT589" s="22">
        <v>0</v>
      </c>
      <c r="BU589" s="22">
        <v>0</v>
      </c>
      <c r="BV589" s="22">
        <v>0</v>
      </c>
      <c r="BW589" s="22">
        <v>0</v>
      </c>
      <c r="BX589" s="22">
        <v>0</v>
      </c>
      <c r="BY589" s="22">
        <v>0</v>
      </c>
      <c r="BZ589" s="22">
        <v>0</v>
      </c>
      <c r="CA589" s="22">
        <v>0</v>
      </c>
      <c r="CB589" s="22">
        <v>-232.69</v>
      </c>
      <c r="CC589" s="22">
        <v>0</v>
      </c>
      <c r="CD589" s="22">
        <v>0</v>
      </c>
      <c r="CE589" s="22">
        <v>0</v>
      </c>
      <c r="CF589" s="22">
        <v>0</v>
      </c>
      <c r="CG589" s="22">
        <v>0</v>
      </c>
      <c r="CH589" s="22">
        <v>0</v>
      </c>
      <c r="CI589" s="22">
        <v>0</v>
      </c>
      <c r="CJ589" s="22">
        <v>0</v>
      </c>
      <c r="CK589" s="22">
        <v>0</v>
      </c>
      <c r="CL589" s="22">
        <v>0</v>
      </c>
      <c r="CM589" s="22">
        <v>0</v>
      </c>
      <c r="CN589" s="22">
        <v>0</v>
      </c>
      <c r="CO589" s="22">
        <v>0</v>
      </c>
      <c r="CP589" s="22">
        <v>0</v>
      </c>
      <c r="CQ589" s="22">
        <v>0</v>
      </c>
      <c r="CR589" s="22">
        <v>0</v>
      </c>
      <c r="CS589" s="22">
        <v>0</v>
      </c>
      <c r="CT589" s="22">
        <v>0</v>
      </c>
      <c r="CU589" s="22">
        <v>0</v>
      </c>
      <c r="CV589" s="22">
        <v>0</v>
      </c>
      <c r="CW589" s="22">
        <v>0</v>
      </c>
      <c r="CX589" s="22">
        <v>0</v>
      </c>
      <c r="CY589" s="22">
        <v>0</v>
      </c>
      <c r="CZ589" s="22">
        <v>0</v>
      </c>
      <c r="DA589" s="22">
        <v>0</v>
      </c>
      <c r="DB589" s="22">
        <v>0</v>
      </c>
      <c r="DC589" s="22">
        <v>0</v>
      </c>
      <c r="DD589" s="22">
        <v>0</v>
      </c>
      <c r="DE589" s="22">
        <v>0</v>
      </c>
      <c r="DF589" s="22">
        <v>0</v>
      </c>
      <c r="DG589" s="22">
        <v>0</v>
      </c>
      <c r="DH589" s="22">
        <v>0</v>
      </c>
      <c r="DI589" s="22">
        <v>0</v>
      </c>
      <c r="DJ589" s="22">
        <v>0</v>
      </c>
      <c r="DK589" s="22">
        <v>0</v>
      </c>
      <c r="DL589" s="22">
        <v>0</v>
      </c>
      <c r="DM589" s="22">
        <v>0</v>
      </c>
      <c r="DN589" s="22">
        <v>0</v>
      </c>
      <c r="DO589" s="22">
        <v>0</v>
      </c>
      <c r="DP589" s="22">
        <v>0</v>
      </c>
      <c r="DQ589" s="22">
        <v>0</v>
      </c>
      <c r="DR589" s="22">
        <v>0</v>
      </c>
      <c r="DS589" s="22">
        <v>0</v>
      </c>
      <c r="DT589" s="22">
        <v>0</v>
      </c>
      <c r="DU589" s="22">
        <v>0</v>
      </c>
      <c r="DV589" s="22">
        <v>0</v>
      </c>
      <c r="DW589" s="22">
        <v>0</v>
      </c>
      <c r="DX589" s="22">
        <v>0</v>
      </c>
      <c r="DY589" s="22">
        <v>0</v>
      </c>
      <c r="DZ589" s="22">
        <v>0</v>
      </c>
      <c r="EA589" s="22">
        <v>0</v>
      </c>
      <c r="EB589" s="22">
        <v>0</v>
      </c>
      <c r="EC589" s="22">
        <v>0</v>
      </c>
      <c r="ED589" s="22">
        <v>0</v>
      </c>
      <c r="EE589" s="22">
        <v>0</v>
      </c>
      <c r="EF589" s="22">
        <v>0</v>
      </c>
      <c r="EG589" s="22">
        <v>0</v>
      </c>
      <c r="EH589" s="22">
        <v>0</v>
      </c>
      <c r="EI589" s="22">
        <v>0</v>
      </c>
    </row>
    <row r="590" spans="1:139" x14ac:dyDescent="0.2">
      <c r="B590" s="90" t="s">
        <v>290</v>
      </c>
      <c r="C590" s="90"/>
      <c r="D590" s="22"/>
      <c r="E590" s="22">
        <v>0</v>
      </c>
      <c r="F590" s="22">
        <v>0</v>
      </c>
      <c r="G590" s="22">
        <v>0</v>
      </c>
      <c r="H590" s="22">
        <v>0</v>
      </c>
      <c r="I590" s="22">
        <v>0</v>
      </c>
      <c r="J590" s="22">
        <v>0</v>
      </c>
      <c r="K590" s="22">
        <v>0</v>
      </c>
      <c r="L590" s="22">
        <v>0</v>
      </c>
      <c r="M590" s="22">
        <v>0</v>
      </c>
      <c r="N590" s="22">
        <v>0</v>
      </c>
      <c r="O590" s="22">
        <v>0</v>
      </c>
      <c r="P590" s="22">
        <v>0</v>
      </c>
      <c r="Q590" s="22">
        <v>0</v>
      </c>
      <c r="R590" s="22">
        <v>0</v>
      </c>
      <c r="S590" s="22">
        <v>0</v>
      </c>
      <c r="T590" s="22">
        <v>0</v>
      </c>
      <c r="U590" s="22">
        <v>0</v>
      </c>
      <c r="V590" s="22">
        <v>0</v>
      </c>
      <c r="W590" s="22">
        <v>0</v>
      </c>
      <c r="X590" s="22">
        <v>0</v>
      </c>
      <c r="Y590" s="22">
        <v>0</v>
      </c>
      <c r="Z590" s="22">
        <v>0</v>
      </c>
      <c r="AA590" s="22">
        <v>0</v>
      </c>
      <c r="AB590" s="22">
        <v>0</v>
      </c>
      <c r="AC590" s="22">
        <v>0</v>
      </c>
      <c r="AD590" s="22">
        <v>0</v>
      </c>
      <c r="AE590" s="22">
        <v>0</v>
      </c>
      <c r="AF590" s="22">
        <v>0</v>
      </c>
      <c r="AG590" s="22">
        <v>0</v>
      </c>
      <c r="AH590" s="22">
        <v>0</v>
      </c>
      <c r="AI590" s="22">
        <v>0</v>
      </c>
      <c r="AJ590" s="22">
        <v>0</v>
      </c>
      <c r="AK590" s="22">
        <v>0</v>
      </c>
      <c r="AL590" s="22">
        <v>0</v>
      </c>
      <c r="AM590" s="22">
        <v>0</v>
      </c>
      <c r="AN590" s="22">
        <v>0</v>
      </c>
      <c r="AO590" s="22">
        <v>0</v>
      </c>
      <c r="AP590" s="22">
        <v>0</v>
      </c>
      <c r="AQ590" s="22">
        <v>0</v>
      </c>
      <c r="AR590" s="22">
        <v>0</v>
      </c>
      <c r="AS590" s="22">
        <v>0</v>
      </c>
      <c r="AT590" s="22">
        <v>0</v>
      </c>
      <c r="AU590" s="22">
        <v>0</v>
      </c>
      <c r="AV590" s="22">
        <v>0</v>
      </c>
      <c r="AW590" s="22">
        <v>0</v>
      </c>
      <c r="AX590" s="22">
        <v>0</v>
      </c>
      <c r="AY590" s="22">
        <v>0</v>
      </c>
      <c r="AZ590" s="22">
        <v>0</v>
      </c>
      <c r="BA590" s="22">
        <v>0</v>
      </c>
      <c r="BB590" s="22">
        <v>0</v>
      </c>
      <c r="BC590" s="22">
        <v>0</v>
      </c>
      <c r="BD590" s="22">
        <v>0</v>
      </c>
      <c r="BE590" s="22">
        <v>0</v>
      </c>
      <c r="BF590" s="22">
        <v>0</v>
      </c>
      <c r="BG590" s="22">
        <v>0</v>
      </c>
      <c r="BH590" s="22">
        <v>0</v>
      </c>
      <c r="BI590" s="22">
        <v>0</v>
      </c>
      <c r="BJ590" s="22">
        <v>0</v>
      </c>
      <c r="BK590" s="22">
        <v>0</v>
      </c>
      <c r="BL590" s="22">
        <v>0</v>
      </c>
      <c r="BM590" s="22">
        <v>0</v>
      </c>
      <c r="BN590" s="22">
        <v>0</v>
      </c>
      <c r="BO590" s="22">
        <v>0</v>
      </c>
      <c r="BP590" s="22">
        <v>0</v>
      </c>
      <c r="BQ590" s="22">
        <v>0</v>
      </c>
      <c r="BR590" s="22">
        <v>0</v>
      </c>
      <c r="BS590" s="22">
        <v>0</v>
      </c>
      <c r="BT590" s="22">
        <v>0</v>
      </c>
      <c r="BU590" s="22">
        <v>0</v>
      </c>
      <c r="BV590" s="22">
        <v>0</v>
      </c>
      <c r="BW590" s="22">
        <v>0</v>
      </c>
      <c r="BX590" s="22">
        <v>0</v>
      </c>
      <c r="BY590" s="22">
        <v>0</v>
      </c>
      <c r="BZ590" s="22">
        <v>0</v>
      </c>
      <c r="CA590" s="22">
        <v>0</v>
      </c>
      <c r="CB590" s="22">
        <v>-26.45</v>
      </c>
      <c r="CC590" s="22">
        <v>0</v>
      </c>
      <c r="CD590" s="22">
        <v>0</v>
      </c>
      <c r="CE590" s="22">
        <v>0</v>
      </c>
      <c r="CF590" s="22">
        <v>0</v>
      </c>
      <c r="CG590" s="22">
        <v>0</v>
      </c>
      <c r="CH590" s="22">
        <v>0</v>
      </c>
      <c r="CI590" s="22">
        <v>0</v>
      </c>
      <c r="CJ590" s="22">
        <v>0</v>
      </c>
      <c r="CK590" s="22">
        <v>0</v>
      </c>
      <c r="CL590" s="22">
        <v>0</v>
      </c>
      <c r="CM590" s="22">
        <v>0</v>
      </c>
      <c r="CN590" s="22">
        <v>0</v>
      </c>
      <c r="CO590" s="22">
        <v>0</v>
      </c>
      <c r="CP590" s="22">
        <v>0</v>
      </c>
      <c r="CQ590" s="22">
        <v>0</v>
      </c>
      <c r="CR590" s="22">
        <v>0</v>
      </c>
      <c r="CS590" s="22">
        <v>0</v>
      </c>
      <c r="CT590" s="22">
        <v>0</v>
      </c>
      <c r="CU590" s="22">
        <v>0</v>
      </c>
      <c r="CV590" s="22">
        <v>0</v>
      </c>
      <c r="CW590" s="22">
        <v>0</v>
      </c>
      <c r="CX590" s="22">
        <v>0</v>
      </c>
      <c r="CY590" s="22">
        <v>0</v>
      </c>
      <c r="CZ590" s="22">
        <v>0</v>
      </c>
      <c r="DA590" s="22">
        <v>0</v>
      </c>
      <c r="DB590" s="22">
        <v>0</v>
      </c>
      <c r="DC590" s="22">
        <v>0</v>
      </c>
      <c r="DD590" s="22">
        <v>0</v>
      </c>
      <c r="DE590" s="22">
        <v>0</v>
      </c>
      <c r="DF590" s="22">
        <v>0</v>
      </c>
      <c r="DG590" s="22">
        <v>0</v>
      </c>
      <c r="DH590" s="22">
        <v>0</v>
      </c>
      <c r="DI590" s="22">
        <v>0</v>
      </c>
      <c r="DJ590" s="22">
        <v>0</v>
      </c>
      <c r="DK590" s="22">
        <v>0</v>
      </c>
      <c r="DL590" s="22">
        <v>0</v>
      </c>
      <c r="DM590" s="22">
        <v>0</v>
      </c>
      <c r="DN590" s="22">
        <v>0</v>
      </c>
      <c r="DO590" s="22">
        <v>0</v>
      </c>
      <c r="DP590" s="22">
        <v>0</v>
      </c>
      <c r="DQ590" s="22">
        <v>0</v>
      </c>
      <c r="DR590" s="22">
        <v>0</v>
      </c>
      <c r="DS590" s="22">
        <v>0</v>
      </c>
      <c r="DT590" s="22">
        <v>0</v>
      </c>
      <c r="DU590" s="22">
        <v>0</v>
      </c>
      <c r="DV590" s="22">
        <v>0</v>
      </c>
      <c r="DW590" s="22">
        <v>0</v>
      </c>
      <c r="DX590" s="22">
        <v>0</v>
      </c>
      <c r="DY590" s="22">
        <v>0</v>
      </c>
      <c r="DZ590" s="22">
        <v>0</v>
      </c>
      <c r="EA590" s="22">
        <v>0</v>
      </c>
      <c r="EB590" s="22">
        <v>0</v>
      </c>
      <c r="EC590" s="22">
        <v>0</v>
      </c>
      <c r="ED590" s="22">
        <v>0</v>
      </c>
      <c r="EE590" s="22">
        <v>0</v>
      </c>
      <c r="EF590" s="22">
        <v>0</v>
      </c>
      <c r="EG590" s="22">
        <v>0</v>
      </c>
      <c r="EH590" s="22">
        <v>0</v>
      </c>
      <c r="EI590" s="22">
        <v>0</v>
      </c>
    </row>
    <row r="591" spans="1:139" x14ac:dyDescent="0.2">
      <c r="B591" s="90" t="s">
        <v>170</v>
      </c>
      <c r="D591" s="22">
        <v>0</v>
      </c>
      <c r="E591" s="22">
        <v>0</v>
      </c>
      <c r="F591" s="22">
        <v>0</v>
      </c>
      <c r="G591" s="22">
        <v>0</v>
      </c>
      <c r="H591" s="22">
        <v>0</v>
      </c>
      <c r="I591" s="22">
        <v>0</v>
      </c>
      <c r="J591" s="22">
        <v>0</v>
      </c>
      <c r="K591" s="22">
        <v>0</v>
      </c>
      <c r="L591" s="22">
        <v>0</v>
      </c>
      <c r="M591" s="22">
        <v>0</v>
      </c>
      <c r="N591" s="22">
        <v>0</v>
      </c>
      <c r="O591" s="22">
        <v>0</v>
      </c>
      <c r="P591" s="22">
        <v>0</v>
      </c>
      <c r="Q591" s="22">
        <v>0</v>
      </c>
      <c r="R591" s="22">
        <v>0</v>
      </c>
      <c r="S591" s="22">
        <v>0</v>
      </c>
      <c r="T591" s="22">
        <v>0</v>
      </c>
      <c r="U591" s="22">
        <v>0</v>
      </c>
      <c r="V591" s="22">
        <v>0</v>
      </c>
      <c r="W591" s="22">
        <v>0</v>
      </c>
      <c r="X591" s="22">
        <v>0</v>
      </c>
      <c r="Y591" s="22">
        <v>0</v>
      </c>
      <c r="Z591" s="22">
        <v>0</v>
      </c>
      <c r="AA591" s="22">
        <v>0</v>
      </c>
      <c r="AB591" s="22">
        <v>0</v>
      </c>
      <c r="AC591" s="22">
        <v>0</v>
      </c>
      <c r="AD591" s="22">
        <v>0</v>
      </c>
      <c r="AE591" s="22">
        <v>0</v>
      </c>
      <c r="AF591" s="22">
        <v>0</v>
      </c>
      <c r="AG591" s="22">
        <v>0</v>
      </c>
      <c r="AH591" s="22">
        <v>0</v>
      </c>
      <c r="AI591" s="22">
        <v>0</v>
      </c>
      <c r="AJ591" s="22">
        <v>0</v>
      </c>
      <c r="AK591" s="22">
        <v>0</v>
      </c>
      <c r="AL591" s="22">
        <v>0</v>
      </c>
      <c r="AM591" s="22">
        <v>0</v>
      </c>
      <c r="AN591" s="22">
        <v>0</v>
      </c>
      <c r="AO591" s="22">
        <v>0</v>
      </c>
      <c r="AP591" s="22">
        <v>0</v>
      </c>
      <c r="AQ591" s="22">
        <v>0</v>
      </c>
      <c r="AR591" s="22">
        <v>0</v>
      </c>
      <c r="AS591" s="22">
        <v>0</v>
      </c>
      <c r="AT591" s="22">
        <v>0</v>
      </c>
      <c r="AU591" s="22">
        <v>0</v>
      </c>
      <c r="AV591" s="22">
        <v>0</v>
      </c>
      <c r="AW591" s="22">
        <v>0</v>
      </c>
      <c r="AX591" s="22">
        <v>0</v>
      </c>
      <c r="AY591" s="22">
        <v>0</v>
      </c>
      <c r="AZ591" s="22">
        <v>0</v>
      </c>
      <c r="BA591" s="22">
        <v>0</v>
      </c>
      <c r="BB591" s="22">
        <v>0</v>
      </c>
      <c r="BC591" s="22">
        <v>0</v>
      </c>
      <c r="BD591" s="22">
        <v>0</v>
      </c>
      <c r="BE591" s="22">
        <v>0</v>
      </c>
      <c r="BF591" s="22">
        <v>0</v>
      </c>
      <c r="BG591" s="22">
        <v>0</v>
      </c>
      <c r="BH591" s="22">
        <v>0</v>
      </c>
      <c r="BI591" s="22">
        <v>0</v>
      </c>
      <c r="BJ591" s="22">
        <v>0</v>
      </c>
      <c r="BK591" s="22">
        <v>0</v>
      </c>
      <c r="BL591" s="22">
        <v>12.24</v>
      </c>
      <c r="BM591" s="22">
        <v>24.49</v>
      </c>
      <c r="BN591" s="22">
        <v>24.49</v>
      </c>
      <c r="BO591" s="22">
        <v>25.75</v>
      </c>
      <c r="BP591" s="22">
        <v>24.68</v>
      </c>
      <c r="BQ591" s="22">
        <v>22.6</v>
      </c>
      <c r="BR591" s="22">
        <v>21.43</v>
      </c>
      <c r="BS591" s="22">
        <v>19.100000000000001</v>
      </c>
      <c r="BT591" s="22">
        <v>16.93</v>
      </c>
      <c r="BU591" s="22">
        <v>15.83</v>
      </c>
      <c r="BV591" s="22">
        <v>13.64</v>
      </c>
      <c r="BW591" s="22">
        <v>11.51</v>
      </c>
      <c r="BX591" s="22">
        <v>9.9700000000000006</v>
      </c>
      <c r="BY591" s="22">
        <v>7.45</v>
      </c>
      <c r="BZ591" s="22">
        <v>4.87</v>
      </c>
      <c r="CA591" s="22">
        <v>2.69</v>
      </c>
      <c r="CB591" s="22">
        <v>1.47</v>
      </c>
      <c r="CC591" s="22">
        <v>0</v>
      </c>
      <c r="CD591" s="22">
        <v>0</v>
      </c>
      <c r="CE591" s="22">
        <v>0</v>
      </c>
      <c r="CF591" s="22">
        <v>0</v>
      </c>
      <c r="CG591" s="22">
        <v>0</v>
      </c>
      <c r="CH591" s="22">
        <v>0</v>
      </c>
      <c r="CI591" s="22">
        <v>0</v>
      </c>
      <c r="CJ591" s="22">
        <v>0</v>
      </c>
      <c r="CK591" s="22">
        <v>0</v>
      </c>
      <c r="CL591" s="22">
        <v>0</v>
      </c>
      <c r="CM591" s="22">
        <v>0</v>
      </c>
      <c r="CN591" s="22">
        <v>0</v>
      </c>
      <c r="CO591" s="22">
        <v>0</v>
      </c>
      <c r="CP591" s="22">
        <v>0</v>
      </c>
      <c r="CQ591" s="22">
        <v>0</v>
      </c>
      <c r="CR591" s="22">
        <v>0</v>
      </c>
      <c r="CS591" s="22">
        <v>0</v>
      </c>
      <c r="CT591" s="22">
        <v>0</v>
      </c>
      <c r="CU591" s="22">
        <v>0</v>
      </c>
      <c r="CV591" s="22">
        <v>0</v>
      </c>
      <c r="CW591" s="22">
        <v>0</v>
      </c>
      <c r="CX591" s="22">
        <v>0</v>
      </c>
      <c r="CY591" s="22">
        <v>0</v>
      </c>
      <c r="CZ591" s="22">
        <v>0</v>
      </c>
      <c r="DA591" s="22">
        <v>0</v>
      </c>
      <c r="DB591" s="22">
        <v>0</v>
      </c>
      <c r="DC591" s="22">
        <v>0</v>
      </c>
      <c r="DD591" s="22">
        <v>0</v>
      </c>
      <c r="DE591" s="22">
        <v>0</v>
      </c>
      <c r="DF591" s="22">
        <v>0</v>
      </c>
      <c r="DG591" s="22">
        <v>0</v>
      </c>
      <c r="DH591" s="22">
        <v>0</v>
      </c>
      <c r="DI591" s="22">
        <v>0</v>
      </c>
      <c r="DJ591" s="22">
        <v>0</v>
      </c>
      <c r="DK591" s="22">
        <v>0</v>
      </c>
      <c r="DL591" s="22">
        <v>0</v>
      </c>
      <c r="DM591" s="22">
        <v>0</v>
      </c>
      <c r="DN591" s="22">
        <v>0</v>
      </c>
      <c r="DO591" s="22">
        <v>0</v>
      </c>
      <c r="DP591" s="22">
        <v>0</v>
      </c>
      <c r="DQ591" s="22">
        <v>0</v>
      </c>
      <c r="DR591" s="22">
        <v>0</v>
      </c>
      <c r="DS591" s="22">
        <v>0</v>
      </c>
      <c r="DT591" s="22">
        <v>0</v>
      </c>
      <c r="DU591" s="22">
        <v>0</v>
      </c>
      <c r="DV591" s="22">
        <v>0</v>
      </c>
      <c r="DW591" s="22">
        <v>0</v>
      </c>
      <c r="DX591" s="22">
        <v>0</v>
      </c>
      <c r="DY591" s="22">
        <v>0</v>
      </c>
      <c r="DZ591" s="22">
        <v>0</v>
      </c>
      <c r="EA591" s="22">
        <v>0</v>
      </c>
      <c r="EB591" s="22">
        <v>0</v>
      </c>
      <c r="EC591" s="22">
        <v>0</v>
      </c>
      <c r="ED591" s="22">
        <v>0</v>
      </c>
      <c r="EE591" s="22">
        <v>0</v>
      </c>
      <c r="EF591" s="22">
        <v>0</v>
      </c>
      <c r="EG591" s="22">
        <v>0</v>
      </c>
      <c r="EH591" s="22">
        <v>0</v>
      </c>
      <c r="EI591" s="22">
        <v>0</v>
      </c>
    </row>
    <row r="592" spans="1:139" s="92" customFormat="1" x14ac:dyDescent="0.2">
      <c r="B592" s="92" t="s">
        <v>152</v>
      </c>
      <c r="D592" s="18">
        <f t="shared" ref="D592:AI592" si="3465">SUM(D589:D591)</f>
        <v>0</v>
      </c>
      <c r="E592" s="18">
        <f t="shared" si="3465"/>
        <v>0</v>
      </c>
      <c r="F592" s="18">
        <f t="shared" si="3465"/>
        <v>0</v>
      </c>
      <c r="G592" s="18">
        <f t="shared" si="3465"/>
        <v>0</v>
      </c>
      <c r="H592" s="18">
        <f t="shared" si="3465"/>
        <v>0</v>
      </c>
      <c r="I592" s="18">
        <f t="shared" si="3465"/>
        <v>0</v>
      </c>
      <c r="J592" s="18">
        <f t="shared" si="3465"/>
        <v>0</v>
      </c>
      <c r="K592" s="18">
        <f t="shared" si="3465"/>
        <v>0</v>
      </c>
      <c r="L592" s="18">
        <f t="shared" si="3465"/>
        <v>0</v>
      </c>
      <c r="M592" s="18">
        <f t="shared" si="3465"/>
        <v>0</v>
      </c>
      <c r="N592" s="18">
        <f t="shared" si="3465"/>
        <v>0</v>
      </c>
      <c r="O592" s="18">
        <f t="shared" si="3465"/>
        <v>0</v>
      </c>
      <c r="P592" s="18">
        <f t="shared" si="3465"/>
        <v>0</v>
      </c>
      <c r="Q592" s="18">
        <f t="shared" si="3465"/>
        <v>0</v>
      </c>
      <c r="R592" s="18">
        <f t="shared" si="3465"/>
        <v>0</v>
      </c>
      <c r="S592" s="18">
        <f t="shared" si="3465"/>
        <v>0</v>
      </c>
      <c r="T592" s="18">
        <f t="shared" si="3465"/>
        <v>0</v>
      </c>
      <c r="U592" s="18">
        <f t="shared" si="3465"/>
        <v>0</v>
      </c>
      <c r="V592" s="18">
        <f t="shared" si="3465"/>
        <v>0</v>
      </c>
      <c r="W592" s="18">
        <f t="shared" si="3465"/>
        <v>0</v>
      </c>
      <c r="X592" s="18">
        <f t="shared" si="3465"/>
        <v>0</v>
      </c>
      <c r="Y592" s="18">
        <f t="shared" si="3465"/>
        <v>0</v>
      </c>
      <c r="Z592" s="18">
        <f t="shared" si="3465"/>
        <v>0</v>
      </c>
      <c r="AA592" s="18">
        <f t="shared" si="3465"/>
        <v>0</v>
      </c>
      <c r="AB592" s="18">
        <f t="shared" si="3465"/>
        <v>0</v>
      </c>
      <c r="AC592" s="18">
        <f t="shared" si="3465"/>
        <v>0</v>
      </c>
      <c r="AD592" s="18">
        <f t="shared" si="3465"/>
        <v>0</v>
      </c>
      <c r="AE592" s="18">
        <f t="shared" si="3465"/>
        <v>0</v>
      </c>
      <c r="AF592" s="18">
        <f t="shared" si="3465"/>
        <v>0</v>
      </c>
      <c r="AG592" s="18">
        <f t="shared" si="3465"/>
        <v>0</v>
      </c>
      <c r="AH592" s="18">
        <f t="shared" si="3465"/>
        <v>0</v>
      </c>
      <c r="AI592" s="18">
        <f t="shared" si="3465"/>
        <v>0</v>
      </c>
      <c r="AJ592" s="18">
        <f t="shared" ref="AJ592:BO592" si="3466">SUM(AJ589:AJ591)</f>
        <v>0</v>
      </c>
      <c r="AK592" s="18">
        <f t="shared" si="3466"/>
        <v>0</v>
      </c>
      <c r="AL592" s="18">
        <f t="shared" si="3466"/>
        <v>0</v>
      </c>
      <c r="AM592" s="18">
        <f t="shared" si="3466"/>
        <v>0</v>
      </c>
      <c r="AN592" s="18">
        <f t="shared" si="3466"/>
        <v>0</v>
      </c>
      <c r="AO592" s="18">
        <f t="shared" si="3466"/>
        <v>0</v>
      </c>
      <c r="AP592" s="18">
        <f t="shared" si="3466"/>
        <v>0</v>
      </c>
      <c r="AQ592" s="18">
        <f t="shared" si="3466"/>
        <v>0</v>
      </c>
      <c r="AR592" s="18">
        <f t="shared" si="3466"/>
        <v>0</v>
      </c>
      <c r="AS592" s="18">
        <f t="shared" si="3466"/>
        <v>0</v>
      </c>
      <c r="AT592" s="18">
        <f t="shared" si="3466"/>
        <v>0</v>
      </c>
      <c r="AU592" s="18">
        <f t="shared" si="3466"/>
        <v>0</v>
      </c>
      <c r="AV592" s="18">
        <f t="shared" si="3466"/>
        <v>0</v>
      </c>
      <c r="AW592" s="18">
        <f t="shared" si="3466"/>
        <v>0</v>
      </c>
      <c r="AX592" s="18">
        <f t="shared" si="3466"/>
        <v>0</v>
      </c>
      <c r="AY592" s="18">
        <f t="shared" si="3466"/>
        <v>0</v>
      </c>
      <c r="AZ592" s="18">
        <f t="shared" si="3466"/>
        <v>0</v>
      </c>
      <c r="BA592" s="18">
        <f t="shared" si="3466"/>
        <v>0</v>
      </c>
      <c r="BB592" s="18">
        <f t="shared" si="3466"/>
        <v>0</v>
      </c>
      <c r="BC592" s="18">
        <f t="shared" si="3466"/>
        <v>0</v>
      </c>
      <c r="BD592" s="18">
        <f t="shared" si="3466"/>
        <v>0</v>
      </c>
      <c r="BE592" s="18">
        <f t="shared" si="3466"/>
        <v>0</v>
      </c>
      <c r="BF592" s="18">
        <f t="shared" si="3466"/>
        <v>0</v>
      </c>
      <c r="BG592" s="18">
        <f t="shared" si="3466"/>
        <v>0</v>
      </c>
      <c r="BH592" s="18">
        <f t="shared" si="3466"/>
        <v>0</v>
      </c>
      <c r="BI592" s="18">
        <f t="shared" si="3466"/>
        <v>0</v>
      </c>
      <c r="BJ592" s="18">
        <f t="shared" si="3466"/>
        <v>0</v>
      </c>
      <c r="BK592" s="18">
        <f t="shared" si="3466"/>
        <v>0</v>
      </c>
      <c r="BL592" s="18">
        <f t="shared" si="3466"/>
        <v>12.24</v>
      </c>
      <c r="BM592" s="18">
        <f t="shared" si="3466"/>
        <v>24.49</v>
      </c>
      <c r="BN592" s="18">
        <f t="shared" si="3466"/>
        <v>24.49</v>
      </c>
      <c r="BO592" s="18">
        <f t="shared" si="3466"/>
        <v>25.75</v>
      </c>
      <c r="BP592" s="18">
        <f t="shared" ref="BP592:DS592" si="3467">SUM(BP589:BP591)</f>
        <v>24.68</v>
      </c>
      <c r="BQ592" s="18">
        <f t="shared" si="3467"/>
        <v>22.6</v>
      </c>
      <c r="BR592" s="18">
        <f t="shared" si="3467"/>
        <v>21.43</v>
      </c>
      <c r="BS592" s="18">
        <f t="shared" si="3467"/>
        <v>19.100000000000001</v>
      </c>
      <c r="BT592" s="18">
        <f t="shared" si="3467"/>
        <v>16.93</v>
      </c>
      <c r="BU592" s="18">
        <f t="shared" si="3467"/>
        <v>15.83</v>
      </c>
      <c r="BV592" s="18">
        <f t="shared" si="3467"/>
        <v>13.64</v>
      </c>
      <c r="BW592" s="18">
        <f t="shared" si="3467"/>
        <v>11.51</v>
      </c>
      <c r="BX592" s="18">
        <f t="shared" si="3467"/>
        <v>9.9700000000000006</v>
      </c>
      <c r="BY592" s="18">
        <f t="shared" si="3467"/>
        <v>7.45</v>
      </c>
      <c r="BZ592" s="18">
        <f t="shared" si="3467"/>
        <v>4.87</v>
      </c>
      <c r="CA592" s="18">
        <f t="shared" si="3467"/>
        <v>2.69</v>
      </c>
      <c r="CB592" s="18">
        <f t="shared" si="3467"/>
        <v>-257.66999999999996</v>
      </c>
      <c r="CC592" s="18">
        <f t="shared" si="3467"/>
        <v>0</v>
      </c>
      <c r="CD592" s="18">
        <f t="shared" si="3467"/>
        <v>0</v>
      </c>
      <c r="CE592" s="18">
        <f t="shared" si="3467"/>
        <v>0</v>
      </c>
      <c r="CF592" s="18">
        <f t="shared" si="3467"/>
        <v>0</v>
      </c>
      <c r="CG592" s="18">
        <f t="shared" si="3467"/>
        <v>0</v>
      </c>
      <c r="CH592" s="18">
        <f t="shared" si="3467"/>
        <v>0</v>
      </c>
      <c r="CI592" s="18">
        <f t="shared" si="3467"/>
        <v>0</v>
      </c>
      <c r="CJ592" s="18">
        <f t="shared" ref="CJ592:CU592" si="3468">SUM(CJ589:CJ591)</f>
        <v>0</v>
      </c>
      <c r="CK592" s="18">
        <f t="shared" si="3468"/>
        <v>0</v>
      </c>
      <c r="CL592" s="18">
        <f t="shared" si="3468"/>
        <v>0</v>
      </c>
      <c r="CM592" s="18">
        <f t="shared" si="3468"/>
        <v>0</v>
      </c>
      <c r="CN592" s="18">
        <f t="shared" si="3468"/>
        <v>0</v>
      </c>
      <c r="CO592" s="18">
        <f t="shared" si="3468"/>
        <v>0</v>
      </c>
      <c r="CP592" s="18">
        <f t="shared" si="3468"/>
        <v>0</v>
      </c>
      <c r="CQ592" s="18">
        <f t="shared" si="3468"/>
        <v>0</v>
      </c>
      <c r="CR592" s="18">
        <f t="shared" si="3468"/>
        <v>0</v>
      </c>
      <c r="CS592" s="18">
        <f t="shared" si="3468"/>
        <v>0</v>
      </c>
      <c r="CT592" s="18">
        <f t="shared" si="3468"/>
        <v>0</v>
      </c>
      <c r="CU592" s="18">
        <f t="shared" si="3468"/>
        <v>0</v>
      </c>
      <c r="CV592" s="18">
        <f t="shared" ref="CV592:DH592" si="3469">SUM(CV589:CV591)</f>
        <v>0</v>
      </c>
      <c r="CW592" s="18">
        <f t="shared" si="3469"/>
        <v>0</v>
      </c>
      <c r="CX592" s="18">
        <f t="shared" si="3469"/>
        <v>0</v>
      </c>
      <c r="CY592" s="18">
        <f t="shared" si="3469"/>
        <v>0</v>
      </c>
      <c r="CZ592" s="18">
        <f t="shared" si="3469"/>
        <v>0</v>
      </c>
      <c r="DA592" s="18">
        <f t="shared" si="3469"/>
        <v>0</v>
      </c>
      <c r="DB592" s="18">
        <f t="shared" si="3469"/>
        <v>0</v>
      </c>
      <c r="DC592" s="18">
        <f t="shared" si="3469"/>
        <v>0</v>
      </c>
      <c r="DD592" s="18">
        <f t="shared" si="3469"/>
        <v>0</v>
      </c>
      <c r="DE592" s="18">
        <f t="shared" si="3469"/>
        <v>0</v>
      </c>
      <c r="DF592" s="18">
        <f t="shared" si="3469"/>
        <v>0</v>
      </c>
      <c r="DG592" s="18">
        <f t="shared" si="3469"/>
        <v>0</v>
      </c>
      <c r="DH592" s="18">
        <f t="shared" si="3469"/>
        <v>0</v>
      </c>
      <c r="DI592" s="18">
        <f t="shared" si="3467"/>
        <v>0</v>
      </c>
      <c r="DJ592" s="18">
        <f t="shared" si="3467"/>
        <v>0</v>
      </c>
      <c r="DK592" s="18">
        <f t="shared" si="3467"/>
        <v>0</v>
      </c>
      <c r="DL592" s="18">
        <f t="shared" si="3467"/>
        <v>0</v>
      </c>
      <c r="DM592" s="18">
        <f t="shared" si="3467"/>
        <v>0</v>
      </c>
      <c r="DN592" s="18">
        <f t="shared" si="3467"/>
        <v>0</v>
      </c>
      <c r="DO592" s="18">
        <f t="shared" si="3467"/>
        <v>0</v>
      </c>
      <c r="DP592" s="18">
        <f t="shared" si="3467"/>
        <v>0</v>
      </c>
      <c r="DQ592" s="18">
        <f t="shared" si="3467"/>
        <v>0</v>
      </c>
      <c r="DR592" s="18">
        <f t="shared" si="3467"/>
        <v>0</v>
      </c>
      <c r="DS592" s="18">
        <f t="shared" si="3467"/>
        <v>0</v>
      </c>
      <c r="DT592" s="18">
        <f t="shared" ref="DT592:DW592" si="3470">SUM(DT589:DT591)</f>
        <v>0</v>
      </c>
      <c r="DU592" s="18">
        <f t="shared" si="3470"/>
        <v>0</v>
      </c>
      <c r="DV592" s="18">
        <f t="shared" si="3470"/>
        <v>0</v>
      </c>
      <c r="DW592" s="18">
        <f t="shared" si="3470"/>
        <v>0</v>
      </c>
      <c r="DX592" s="18">
        <f t="shared" ref="DX592:EG592" si="3471">SUM(DX589:DX591)</f>
        <v>0</v>
      </c>
      <c r="DY592" s="18">
        <f t="shared" si="3471"/>
        <v>0</v>
      </c>
      <c r="DZ592" s="18">
        <f t="shared" si="3471"/>
        <v>0</v>
      </c>
      <c r="EA592" s="18">
        <f t="shared" si="3471"/>
        <v>0</v>
      </c>
      <c r="EB592" s="18">
        <f t="shared" si="3471"/>
        <v>0</v>
      </c>
      <c r="EC592" s="18">
        <f t="shared" si="3471"/>
        <v>0</v>
      </c>
      <c r="ED592" s="18">
        <f t="shared" si="3471"/>
        <v>0</v>
      </c>
      <c r="EE592" s="18">
        <f t="shared" si="3471"/>
        <v>0</v>
      </c>
      <c r="EF592" s="18">
        <f t="shared" si="3471"/>
        <v>0</v>
      </c>
      <c r="EG592" s="18">
        <f t="shared" si="3471"/>
        <v>0</v>
      </c>
      <c r="EH592" s="18">
        <f t="shared" ref="EH592:EI592" si="3472">SUM(EH589:EH591)</f>
        <v>0</v>
      </c>
      <c r="EI592" s="18">
        <f t="shared" si="3472"/>
        <v>0</v>
      </c>
    </row>
    <row r="593" spans="1:139" s="92" customFormat="1" x14ac:dyDescent="0.2">
      <c r="B593" s="92" t="s">
        <v>153</v>
      </c>
      <c r="D593" s="94">
        <f t="shared" ref="D593:AI593" si="3473">D588+D592</f>
        <v>0</v>
      </c>
      <c r="E593" s="94">
        <f t="shared" si="3473"/>
        <v>0</v>
      </c>
      <c r="F593" s="94">
        <f t="shared" si="3473"/>
        <v>0</v>
      </c>
      <c r="G593" s="94">
        <f t="shared" si="3473"/>
        <v>0</v>
      </c>
      <c r="H593" s="94">
        <f t="shared" si="3473"/>
        <v>0</v>
      </c>
      <c r="I593" s="94">
        <f t="shared" si="3473"/>
        <v>0</v>
      </c>
      <c r="J593" s="94">
        <f t="shared" si="3473"/>
        <v>0</v>
      </c>
      <c r="K593" s="94">
        <f t="shared" si="3473"/>
        <v>0</v>
      </c>
      <c r="L593" s="94">
        <f t="shared" si="3473"/>
        <v>0</v>
      </c>
      <c r="M593" s="94">
        <f t="shared" si="3473"/>
        <v>0</v>
      </c>
      <c r="N593" s="94">
        <f t="shared" si="3473"/>
        <v>0</v>
      </c>
      <c r="O593" s="94">
        <f t="shared" si="3473"/>
        <v>0</v>
      </c>
      <c r="P593" s="94">
        <f t="shared" si="3473"/>
        <v>0</v>
      </c>
      <c r="Q593" s="94">
        <f t="shared" si="3473"/>
        <v>0</v>
      </c>
      <c r="R593" s="94">
        <f t="shared" si="3473"/>
        <v>0</v>
      </c>
      <c r="S593" s="94">
        <f t="shared" si="3473"/>
        <v>0</v>
      </c>
      <c r="T593" s="94">
        <f t="shared" si="3473"/>
        <v>0</v>
      </c>
      <c r="U593" s="94">
        <f t="shared" si="3473"/>
        <v>0</v>
      </c>
      <c r="V593" s="94">
        <f t="shared" si="3473"/>
        <v>0</v>
      </c>
      <c r="W593" s="94">
        <f t="shared" si="3473"/>
        <v>0</v>
      </c>
      <c r="X593" s="94">
        <f t="shared" si="3473"/>
        <v>0</v>
      </c>
      <c r="Y593" s="94">
        <f t="shared" si="3473"/>
        <v>0</v>
      </c>
      <c r="Z593" s="94">
        <f t="shared" si="3473"/>
        <v>0</v>
      </c>
      <c r="AA593" s="94">
        <f t="shared" si="3473"/>
        <v>0</v>
      </c>
      <c r="AB593" s="94">
        <f t="shared" si="3473"/>
        <v>0</v>
      </c>
      <c r="AC593" s="94">
        <f t="shared" si="3473"/>
        <v>0</v>
      </c>
      <c r="AD593" s="94">
        <f t="shared" si="3473"/>
        <v>0</v>
      </c>
      <c r="AE593" s="94">
        <f t="shared" si="3473"/>
        <v>0</v>
      </c>
      <c r="AF593" s="94">
        <f t="shared" si="3473"/>
        <v>0</v>
      </c>
      <c r="AG593" s="94">
        <f t="shared" si="3473"/>
        <v>0</v>
      </c>
      <c r="AH593" s="94">
        <f t="shared" si="3473"/>
        <v>0</v>
      </c>
      <c r="AI593" s="94">
        <f t="shared" si="3473"/>
        <v>0</v>
      </c>
      <c r="AJ593" s="94">
        <f t="shared" ref="AJ593:BO593" si="3474">AJ588+AJ592</f>
        <v>0</v>
      </c>
      <c r="AK593" s="94">
        <f t="shared" si="3474"/>
        <v>0</v>
      </c>
      <c r="AL593" s="94">
        <f t="shared" si="3474"/>
        <v>0</v>
      </c>
      <c r="AM593" s="94">
        <f t="shared" si="3474"/>
        <v>0</v>
      </c>
      <c r="AN593" s="94">
        <f t="shared" si="3474"/>
        <v>0</v>
      </c>
      <c r="AO593" s="94">
        <f t="shared" si="3474"/>
        <v>0</v>
      </c>
      <c r="AP593" s="94">
        <f t="shared" si="3474"/>
        <v>0</v>
      </c>
      <c r="AQ593" s="94">
        <f t="shared" si="3474"/>
        <v>0</v>
      </c>
      <c r="AR593" s="94">
        <f t="shared" si="3474"/>
        <v>0</v>
      </c>
      <c r="AS593" s="94">
        <f t="shared" si="3474"/>
        <v>0</v>
      </c>
      <c r="AT593" s="94">
        <f t="shared" si="3474"/>
        <v>0</v>
      </c>
      <c r="AU593" s="94">
        <f t="shared" si="3474"/>
        <v>0</v>
      </c>
      <c r="AV593" s="94">
        <f t="shared" si="3474"/>
        <v>0</v>
      </c>
      <c r="AW593" s="94">
        <f t="shared" si="3474"/>
        <v>0</v>
      </c>
      <c r="AX593" s="94">
        <f t="shared" si="3474"/>
        <v>0</v>
      </c>
      <c r="AY593" s="94">
        <f t="shared" si="3474"/>
        <v>0</v>
      </c>
      <c r="AZ593" s="94">
        <f t="shared" si="3474"/>
        <v>0</v>
      </c>
      <c r="BA593" s="94">
        <f t="shared" si="3474"/>
        <v>0</v>
      </c>
      <c r="BB593" s="94">
        <f t="shared" si="3474"/>
        <v>0</v>
      </c>
      <c r="BC593" s="94">
        <f t="shared" si="3474"/>
        <v>0</v>
      </c>
      <c r="BD593" s="94">
        <f t="shared" si="3474"/>
        <v>0</v>
      </c>
      <c r="BE593" s="94">
        <f t="shared" si="3474"/>
        <v>0</v>
      </c>
      <c r="BF593" s="94">
        <f t="shared" si="3474"/>
        <v>0</v>
      </c>
      <c r="BG593" s="94">
        <f t="shared" si="3474"/>
        <v>0</v>
      </c>
      <c r="BH593" s="94">
        <f t="shared" si="3474"/>
        <v>0</v>
      </c>
      <c r="BI593" s="94">
        <f t="shared" si="3474"/>
        <v>0</v>
      </c>
      <c r="BJ593" s="94">
        <f t="shared" si="3474"/>
        <v>0</v>
      </c>
      <c r="BK593" s="94">
        <f t="shared" si="3474"/>
        <v>0</v>
      </c>
      <c r="BL593" s="94">
        <f t="shared" si="3474"/>
        <v>12.24</v>
      </c>
      <c r="BM593" s="94">
        <f t="shared" si="3474"/>
        <v>36.729999999999997</v>
      </c>
      <c r="BN593" s="94">
        <f t="shared" si="3474"/>
        <v>61.22</v>
      </c>
      <c r="BO593" s="94">
        <f t="shared" si="3474"/>
        <v>86.97</v>
      </c>
      <c r="BP593" s="94">
        <f t="shared" ref="BP593:DS593" si="3475">BP588+BP592</f>
        <v>111.65</v>
      </c>
      <c r="BQ593" s="94">
        <f t="shared" si="3475"/>
        <v>134.25</v>
      </c>
      <c r="BR593" s="94">
        <f t="shared" si="3475"/>
        <v>155.68</v>
      </c>
      <c r="BS593" s="94">
        <f t="shared" si="3475"/>
        <v>174.78</v>
      </c>
      <c r="BT593" s="94">
        <f t="shared" si="3475"/>
        <v>191.71</v>
      </c>
      <c r="BU593" s="94">
        <f t="shared" si="3475"/>
        <v>207.54000000000002</v>
      </c>
      <c r="BV593" s="94">
        <f t="shared" si="3475"/>
        <v>221.18</v>
      </c>
      <c r="BW593" s="94">
        <f t="shared" si="3475"/>
        <v>232.69</v>
      </c>
      <c r="BX593" s="94">
        <f t="shared" si="3475"/>
        <v>242.66</v>
      </c>
      <c r="BY593" s="94">
        <f t="shared" si="3475"/>
        <v>250.10999999999999</v>
      </c>
      <c r="BZ593" s="94">
        <f t="shared" si="3475"/>
        <v>254.98</v>
      </c>
      <c r="CA593" s="94">
        <f t="shared" si="3475"/>
        <v>257.67</v>
      </c>
      <c r="CB593" s="94">
        <f t="shared" si="3475"/>
        <v>0</v>
      </c>
      <c r="CC593" s="94">
        <f t="shared" si="3475"/>
        <v>0</v>
      </c>
      <c r="CD593" s="94">
        <f t="shared" si="3475"/>
        <v>0</v>
      </c>
      <c r="CE593" s="94">
        <f t="shared" si="3475"/>
        <v>0</v>
      </c>
      <c r="CF593" s="94">
        <f t="shared" si="3475"/>
        <v>0</v>
      </c>
      <c r="CG593" s="94">
        <f t="shared" si="3475"/>
        <v>0</v>
      </c>
      <c r="CH593" s="94">
        <f t="shared" si="3475"/>
        <v>0</v>
      </c>
      <c r="CI593" s="94">
        <f t="shared" si="3475"/>
        <v>0</v>
      </c>
      <c r="CJ593" s="94">
        <f t="shared" ref="CJ593:CU593" si="3476">CJ588+CJ592</f>
        <v>0</v>
      </c>
      <c r="CK593" s="94">
        <f t="shared" si="3476"/>
        <v>0</v>
      </c>
      <c r="CL593" s="94">
        <f t="shared" si="3476"/>
        <v>0</v>
      </c>
      <c r="CM593" s="94">
        <f t="shared" si="3476"/>
        <v>0</v>
      </c>
      <c r="CN593" s="94">
        <f t="shared" si="3476"/>
        <v>0</v>
      </c>
      <c r="CO593" s="94">
        <f t="shared" si="3476"/>
        <v>0</v>
      </c>
      <c r="CP593" s="94">
        <f t="shared" si="3476"/>
        <v>0</v>
      </c>
      <c r="CQ593" s="94">
        <f t="shared" si="3476"/>
        <v>0</v>
      </c>
      <c r="CR593" s="94">
        <f t="shared" si="3476"/>
        <v>0</v>
      </c>
      <c r="CS593" s="94">
        <f t="shared" si="3476"/>
        <v>0</v>
      </c>
      <c r="CT593" s="94">
        <f t="shared" si="3476"/>
        <v>0</v>
      </c>
      <c r="CU593" s="94">
        <f t="shared" si="3476"/>
        <v>0</v>
      </c>
      <c r="CV593" s="94">
        <f t="shared" ref="CV593:DH593" si="3477">CV588+CV592</f>
        <v>0</v>
      </c>
      <c r="CW593" s="94">
        <f t="shared" si="3477"/>
        <v>0</v>
      </c>
      <c r="CX593" s="94">
        <f t="shared" si="3477"/>
        <v>0</v>
      </c>
      <c r="CY593" s="94">
        <f t="shared" si="3477"/>
        <v>0</v>
      </c>
      <c r="CZ593" s="94">
        <f t="shared" si="3477"/>
        <v>0</v>
      </c>
      <c r="DA593" s="94">
        <f t="shared" si="3477"/>
        <v>0</v>
      </c>
      <c r="DB593" s="94">
        <f t="shared" si="3477"/>
        <v>0</v>
      </c>
      <c r="DC593" s="94">
        <f t="shared" si="3477"/>
        <v>0</v>
      </c>
      <c r="DD593" s="94">
        <f t="shared" si="3477"/>
        <v>0</v>
      </c>
      <c r="DE593" s="94">
        <f t="shared" si="3477"/>
        <v>0</v>
      </c>
      <c r="DF593" s="94">
        <f t="shared" si="3477"/>
        <v>0</v>
      </c>
      <c r="DG593" s="94">
        <f t="shared" si="3477"/>
        <v>0</v>
      </c>
      <c r="DH593" s="94">
        <f t="shared" si="3477"/>
        <v>0</v>
      </c>
      <c r="DI593" s="94">
        <f t="shared" si="3475"/>
        <v>0</v>
      </c>
      <c r="DJ593" s="94">
        <f t="shared" si="3475"/>
        <v>0</v>
      </c>
      <c r="DK593" s="94">
        <f t="shared" si="3475"/>
        <v>0</v>
      </c>
      <c r="DL593" s="94">
        <f t="shared" si="3475"/>
        <v>0</v>
      </c>
      <c r="DM593" s="94">
        <f t="shared" si="3475"/>
        <v>0</v>
      </c>
      <c r="DN593" s="94">
        <f t="shared" si="3475"/>
        <v>0</v>
      </c>
      <c r="DO593" s="94">
        <f t="shared" si="3475"/>
        <v>0</v>
      </c>
      <c r="DP593" s="94">
        <f t="shared" si="3475"/>
        <v>0</v>
      </c>
      <c r="DQ593" s="94">
        <f t="shared" si="3475"/>
        <v>0</v>
      </c>
      <c r="DR593" s="94">
        <f t="shared" si="3475"/>
        <v>0</v>
      </c>
      <c r="DS593" s="94">
        <f t="shared" si="3475"/>
        <v>0</v>
      </c>
      <c r="DT593" s="94">
        <f t="shared" ref="DT593:DW593" si="3478">DT588+DT592</f>
        <v>0</v>
      </c>
      <c r="DU593" s="94">
        <f t="shared" si="3478"/>
        <v>0</v>
      </c>
      <c r="DV593" s="94">
        <f t="shared" si="3478"/>
        <v>0</v>
      </c>
      <c r="DW593" s="94">
        <f t="shared" si="3478"/>
        <v>0</v>
      </c>
      <c r="DX593" s="94">
        <f t="shared" ref="DX593:EG593" si="3479">DX588+DX592</f>
        <v>0</v>
      </c>
      <c r="DY593" s="94">
        <f t="shared" si="3479"/>
        <v>0</v>
      </c>
      <c r="DZ593" s="94">
        <f t="shared" si="3479"/>
        <v>0</v>
      </c>
      <c r="EA593" s="94">
        <f t="shared" si="3479"/>
        <v>0</v>
      </c>
      <c r="EB593" s="94">
        <f t="shared" si="3479"/>
        <v>0</v>
      </c>
      <c r="EC593" s="94">
        <f t="shared" si="3479"/>
        <v>0</v>
      </c>
      <c r="ED593" s="94">
        <f t="shared" si="3479"/>
        <v>0</v>
      </c>
      <c r="EE593" s="94">
        <f t="shared" si="3479"/>
        <v>0</v>
      </c>
      <c r="EF593" s="94">
        <f t="shared" si="3479"/>
        <v>0</v>
      </c>
      <c r="EG593" s="94">
        <f t="shared" si="3479"/>
        <v>0</v>
      </c>
      <c r="EH593" s="94">
        <f t="shared" ref="EH593:EI593" si="3480">EH588+EH592</f>
        <v>0</v>
      </c>
      <c r="EI593" s="94">
        <f t="shared" si="3480"/>
        <v>0</v>
      </c>
    </row>
    <row r="594" spans="1:139" s="92" customFormat="1" x14ac:dyDescent="0.2">
      <c r="D594" s="91"/>
      <c r="E594" s="91"/>
      <c r="F594" s="91"/>
      <c r="G594" s="91"/>
      <c r="H594" s="91"/>
      <c r="I594" s="91"/>
      <c r="J594" s="91"/>
      <c r="K594" s="91"/>
      <c r="L594" s="91"/>
      <c r="M594" s="91"/>
      <c r="N594" s="91"/>
      <c r="O594" s="91"/>
      <c r="P594" s="91"/>
      <c r="Q594" s="91"/>
      <c r="R594" s="91"/>
      <c r="S594" s="91"/>
      <c r="T594" s="91"/>
      <c r="U594" s="91"/>
      <c r="V594" s="91"/>
      <c r="W594" s="91"/>
      <c r="X594" s="91"/>
      <c r="Y594" s="91"/>
      <c r="Z594" s="91"/>
      <c r="AA594" s="91"/>
      <c r="AB594" s="91"/>
      <c r="AC594" s="91"/>
      <c r="AD594" s="91"/>
      <c r="AE594" s="91"/>
      <c r="AF594" s="91"/>
      <c r="AG594" s="91"/>
      <c r="AH594" s="91"/>
      <c r="AI594" s="91"/>
      <c r="AJ594" s="91"/>
      <c r="AK594" s="91"/>
      <c r="AL594" s="91"/>
      <c r="AM594" s="91"/>
      <c r="AN594" s="91"/>
      <c r="AO594" s="91"/>
      <c r="AP594" s="91"/>
      <c r="AQ594" s="91"/>
      <c r="AR594" s="91"/>
      <c r="AS594" s="91"/>
      <c r="AT594" s="91"/>
      <c r="AU594" s="91"/>
      <c r="AV594" s="91"/>
      <c r="AW594" s="91"/>
      <c r="AX594" s="91"/>
      <c r="AY594" s="91"/>
      <c r="AZ594" s="91"/>
      <c r="BA594" s="91"/>
      <c r="BB594" s="91"/>
      <c r="BC594" s="91"/>
      <c r="BD594" s="91"/>
      <c r="BE594" s="91"/>
      <c r="BF594" s="91"/>
      <c r="BG594" s="91"/>
      <c r="BH594" s="91"/>
      <c r="BI594" s="91"/>
      <c r="BJ594" s="91"/>
      <c r="BK594" s="91"/>
      <c r="BL594" s="91"/>
      <c r="BM594" s="91"/>
      <c r="BN594" s="91"/>
      <c r="BO594" s="91"/>
      <c r="BP594" s="91"/>
      <c r="BQ594" s="91"/>
      <c r="BR594" s="91"/>
      <c r="BS594" s="91"/>
      <c r="BT594" s="91"/>
      <c r="BU594" s="91"/>
      <c r="BV594" s="91"/>
      <c r="BW594" s="91"/>
      <c r="BX594" s="91"/>
      <c r="BY594" s="91"/>
      <c r="BZ594" s="91"/>
      <c r="CA594" s="91"/>
      <c r="CB594" s="91"/>
      <c r="CC594" s="91"/>
      <c r="CD594" s="91"/>
      <c r="CE594" s="91"/>
      <c r="CF594" s="91"/>
      <c r="CG594" s="91"/>
      <c r="CH594" s="91"/>
      <c r="CI594" s="91"/>
      <c r="CJ594" s="91"/>
      <c r="CK594" s="91"/>
      <c r="CL594" s="91"/>
      <c r="CM594" s="91"/>
      <c r="CN594" s="91"/>
      <c r="CO594" s="91"/>
      <c r="CP594" s="91"/>
      <c r="CQ594" s="91"/>
      <c r="CR594" s="91"/>
      <c r="CS594" s="91"/>
      <c r="CT594" s="91"/>
      <c r="CU594" s="91"/>
      <c r="CV594" s="91"/>
      <c r="CW594" s="91"/>
      <c r="CX594" s="91"/>
      <c r="CY594" s="91"/>
      <c r="CZ594" s="91"/>
      <c r="DA594" s="91"/>
      <c r="DB594" s="91"/>
      <c r="DC594" s="91"/>
      <c r="DD594" s="91"/>
      <c r="DE594" s="91"/>
      <c r="DF594" s="91"/>
      <c r="DG594" s="91"/>
      <c r="DH594" s="91"/>
      <c r="DI594" s="91"/>
      <c r="DJ594" s="91"/>
      <c r="DK594" s="91"/>
      <c r="DL594" s="91"/>
      <c r="DM594" s="91"/>
      <c r="DN594" s="91"/>
      <c r="DO594" s="91"/>
      <c r="DP594" s="91"/>
      <c r="DQ594" s="91"/>
      <c r="DR594" s="91"/>
      <c r="DS594" s="91"/>
      <c r="DT594" s="91"/>
      <c r="DU594" s="91"/>
      <c r="DV594" s="91"/>
      <c r="DW594" s="91"/>
      <c r="DX594" s="91"/>
      <c r="DY594" s="91"/>
      <c r="DZ594" s="91"/>
      <c r="EA594" s="91"/>
      <c r="EB594" s="91"/>
      <c r="EC594" s="91"/>
      <c r="ED594" s="91"/>
      <c r="EE594" s="91"/>
      <c r="EF594" s="91"/>
      <c r="EG594" s="91"/>
      <c r="EH594" s="91"/>
      <c r="EI594" s="91"/>
    </row>
    <row r="595" spans="1:139" ht="10.5" x14ac:dyDescent="0.25">
      <c r="A595" s="89" t="s">
        <v>180</v>
      </c>
      <c r="DV595" s="92"/>
      <c r="DW595" s="92"/>
      <c r="DX595" s="92"/>
      <c r="DY595" s="92"/>
      <c r="DZ595" s="92"/>
      <c r="EA595" s="92"/>
      <c r="EB595" s="92"/>
      <c r="EC595" s="92"/>
      <c r="ED595" s="92"/>
      <c r="EE595" s="92"/>
      <c r="EF595" s="92"/>
      <c r="EG595" s="92"/>
      <c r="EH595" s="92"/>
      <c r="EI595" s="92"/>
    </row>
    <row r="596" spans="1:139" x14ac:dyDescent="0.2">
      <c r="B596" s="90" t="s">
        <v>149</v>
      </c>
      <c r="D596" s="20">
        <f t="shared" ref="D596:AI596" si="3481">SUM(D9,D28,D39,D50,D61,D71,D82,D151,D171,D181,D191,D201,D211,D222,D230,D251,D261,D271,D281,D293,D306,D316,D326,D336,D346,D366,D376,D386,D451,D460,D470,D480,D508,D518,D534,D543,D552,D570,D579,D588,D18,D160,D240,,D499,D526,D356,D490,D561,D91,D101,D111,D121,D131,D141,D394,D404,D414,D424,D433,D442)</f>
        <v>0</v>
      </c>
      <c r="E596" s="20">
        <f t="shared" si="3481"/>
        <v>0</v>
      </c>
      <c r="F596" s="20">
        <f t="shared" si="3481"/>
        <v>0</v>
      </c>
      <c r="G596" s="20">
        <f t="shared" si="3481"/>
        <v>0</v>
      </c>
      <c r="H596" s="20">
        <f t="shared" si="3481"/>
        <v>0</v>
      </c>
      <c r="I596" s="20">
        <f t="shared" si="3481"/>
        <v>0</v>
      </c>
      <c r="J596" s="20">
        <f t="shared" si="3481"/>
        <v>0</v>
      </c>
      <c r="K596" s="20">
        <f t="shared" si="3481"/>
        <v>-1059806.4328660099</v>
      </c>
      <c r="L596" s="20">
        <f t="shared" si="3481"/>
        <v>-2656999.3762602592</v>
      </c>
      <c r="M596" s="20">
        <f t="shared" si="3481"/>
        <v>-3160368.3017349476</v>
      </c>
      <c r="N596" s="20">
        <f t="shared" si="3481"/>
        <v>-8772013.9952380266</v>
      </c>
      <c r="O596" s="20">
        <f t="shared" si="3481"/>
        <v>-10458746.097180951</v>
      </c>
      <c r="P596" s="20">
        <f t="shared" si="3481"/>
        <v>-15079686.300326034</v>
      </c>
      <c r="Q596" s="20">
        <f t="shared" si="3481"/>
        <v>-11825170.386513367</v>
      </c>
      <c r="R596" s="20">
        <f t="shared" si="3481"/>
        <v>-7377166.9217203157</v>
      </c>
      <c r="S596" s="20">
        <f t="shared" si="3481"/>
        <v>-3101554.4394587427</v>
      </c>
      <c r="T596" s="20">
        <f t="shared" si="3481"/>
        <v>2856600.891854336</v>
      </c>
      <c r="U596" s="20">
        <f t="shared" si="3481"/>
        <v>7028782.0957492441</v>
      </c>
      <c r="V596" s="20">
        <f t="shared" si="3481"/>
        <v>11054079.567268208</v>
      </c>
      <c r="W596" s="20">
        <f t="shared" si="3481"/>
        <v>10392046.112392299</v>
      </c>
      <c r="X596" s="20">
        <f t="shared" si="3481"/>
        <v>10864332.798120633</v>
      </c>
      <c r="Y596" s="20">
        <f t="shared" si="3481"/>
        <v>13942980.530175973</v>
      </c>
      <c r="Z596" s="20">
        <f t="shared" si="3481"/>
        <v>15037437.112768251</v>
      </c>
      <c r="AA596" s="20">
        <f t="shared" si="3481"/>
        <v>15453507.441327266</v>
      </c>
      <c r="AB596" s="20">
        <f t="shared" si="3481"/>
        <v>19892247.059373684</v>
      </c>
      <c r="AC596" s="20">
        <f t="shared" si="3481"/>
        <v>28119818.131310303</v>
      </c>
      <c r="AD596" s="20">
        <f t="shared" si="3481"/>
        <v>41368402.263811737</v>
      </c>
      <c r="AE596" s="20">
        <f t="shared" si="3481"/>
        <v>38261143.501702793</v>
      </c>
      <c r="AF596" s="20">
        <f t="shared" si="3481"/>
        <v>45122735.629779123</v>
      </c>
      <c r="AG596" s="20">
        <f t="shared" si="3481"/>
        <v>46392510.952951558</v>
      </c>
      <c r="AH596" s="20">
        <f t="shared" si="3481"/>
        <v>46444016.084019303</v>
      </c>
      <c r="AI596" s="20">
        <f t="shared" si="3481"/>
        <v>41546794.78466595</v>
      </c>
      <c r="AJ596" s="20">
        <f t="shared" ref="AJ596:BO596" si="3482">SUM(AJ9,AJ28,AJ39,AJ50,AJ61,AJ71,AJ82,AJ151,AJ171,AJ181,AJ191,AJ201,AJ211,AJ222,AJ230,AJ251,AJ261,AJ271,AJ281,AJ293,AJ306,AJ316,AJ326,AJ336,AJ346,AJ366,AJ376,AJ386,AJ451,AJ460,AJ470,AJ480,AJ508,AJ518,AJ534,AJ543,AJ552,AJ570,AJ579,AJ588,AJ18,AJ160,AJ240,,AJ499,AJ526,AJ356,AJ490,AJ561,AJ91,AJ101,AJ111,AJ121,AJ131,AJ141,AJ394,AJ404,AJ414,AJ424,AJ433,AJ442)</f>
        <v>39072183.428386986</v>
      </c>
      <c r="AK596" s="20">
        <f t="shared" si="3482"/>
        <v>39812472.644484825</v>
      </c>
      <c r="AL596" s="20">
        <f t="shared" si="3482"/>
        <v>37780619.261489153</v>
      </c>
      <c r="AM596" s="20">
        <f t="shared" si="3482"/>
        <v>32991966.382264495</v>
      </c>
      <c r="AN596" s="20">
        <f t="shared" si="3482"/>
        <v>30765130.780540999</v>
      </c>
      <c r="AO596" s="20">
        <f t="shared" si="3482"/>
        <v>32757324.151981123</v>
      </c>
      <c r="AP596" s="20">
        <f t="shared" si="3482"/>
        <v>39768150.341562077</v>
      </c>
      <c r="AQ596" s="20">
        <f t="shared" si="3482"/>
        <v>45847000.716823168</v>
      </c>
      <c r="AR596" s="20">
        <f t="shared" si="3482"/>
        <v>55225889.578541145</v>
      </c>
      <c r="AS596" s="20">
        <f t="shared" si="3482"/>
        <v>45415488.775785416</v>
      </c>
      <c r="AT596" s="20">
        <f t="shared" si="3482"/>
        <v>47821061.243125439</v>
      </c>
      <c r="AU596" s="20">
        <f t="shared" si="3482"/>
        <v>46053315.953200191</v>
      </c>
      <c r="AV596" s="20">
        <f t="shared" si="3482"/>
        <v>43696032.810665324</v>
      </c>
      <c r="AW596" s="20">
        <f t="shared" si="3482"/>
        <v>45079164.473207049</v>
      </c>
      <c r="AX596" s="20">
        <f t="shared" si="3482"/>
        <v>41320553.176199809</v>
      </c>
      <c r="AY596" s="20">
        <f t="shared" si="3482"/>
        <v>44339408.950751632</v>
      </c>
      <c r="AZ596" s="20">
        <f t="shared" si="3482"/>
        <v>37446005.899547808</v>
      </c>
      <c r="BA596" s="20">
        <f t="shared" si="3482"/>
        <v>34610397.019547805</v>
      </c>
      <c r="BB596" s="20">
        <f t="shared" si="3482"/>
        <v>39255113.299547799</v>
      </c>
      <c r="BC596" s="20">
        <f t="shared" si="3482"/>
        <v>42105091.159547806</v>
      </c>
      <c r="BD596" s="20">
        <f t="shared" si="3482"/>
        <v>47574073.129547805</v>
      </c>
      <c r="BE596" s="20">
        <f t="shared" si="3482"/>
        <v>35595472.60058821</v>
      </c>
      <c r="BF596" s="20">
        <f t="shared" si="3482"/>
        <v>36280285.285690583</v>
      </c>
      <c r="BG596" s="20">
        <f t="shared" si="3482"/>
        <v>33570992.346773423</v>
      </c>
      <c r="BH596" s="20">
        <f t="shared" si="3482"/>
        <v>28868564.707459167</v>
      </c>
      <c r="BI596" s="20">
        <f t="shared" si="3482"/>
        <v>28381358.701047532</v>
      </c>
      <c r="BJ596" s="20">
        <f t="shared" si="3482"/>
        <v>22482642.001426898</v>
      </c>
      <c r="BK596" s="20">
        <f t="shared" si="3482"/>
        <v>18834768.313626945</v>
      </c>
      <c r="BL596" s="20">
        <f t="shared" si="3482"/>
        <v>13506998.658330126</v>
      </c>
      <c r="BM596" s="20">
        <f t="shared" si="3482"/>
        <v>18593997.363528654</v>
      </c>
      <c r="BN596" s="20">
        <f t="shared" si="3482"/>
        <v>14806331.227672789</v>
      </c>
      <c r="BO596" s="20">
        <f t="shared" si="3482"/>
        <v>12631047.439960534</v>
      </c>
      <c r="BP596" s="20">
        <f t="shared" ref="BP596:DW596" si="3483">SUM(BP9,BP28,BP39,BP50,BP61,BP71,BP82,BP151,BP171,BP181,BP191,BP201,BP211,BP222,BP230,BP251,BP261,BP271,BP281,BP293,BP306,BP316,BP326,BP336,BP346,BP366,BP376,BP386,BP451,BP460,BP470,BP480,BP508,BP518,BP534,BP543,BP552,BP570,BP579,BP588,BP18,BP160,BP240,,BP499,BP526,BP356,BP490,BP561,BP91,BP101,BP111,BP121,BP131,BP141,BP394,BP404,BP414,BP424,BP433,BP442)</f>
        <v>8496977.4958926588</v>
      </c>
      <c r="BQ596" s="20">
        <f t="shared" si="3483"/>
        <v>2439724.1043295208</v>
      </c>
      <c r="BR596" s="20">
        <f t="shared" si="3483"/>
        <v>2791239.1661009477</v>
      </c>
      <c r="BS596" s="20">
        <f t="shared" si="3483"/>
        <v>606564.48574191739</v>
      </c>
      <c r="BT596" s="20">
        <f t="shared" si="3483"/>
        <v>1553090.8468992889</v>
      </c>
      <c r="BU596" s="20">
        <f t="shared" si="3483"/>
        <v>4820236.3389939731</v>
      </c>
      <c r="BV596" s="20">
        <f t="shared" si="3483"/>
        <v>3386312.6841956414</v>
      </c>
      <c r="BW596" s="20">
        <f t="shared" si="3483"/>
        <v>8953583.8766049556</v>
      </c>
      <c r="BX596" s="20">
        <f t="shared" si="3483"/>
        <v>17348911.550307687</v>
      </c>
      <c r="BY596" s="20">
        <f t="shared" si="3483"/>
        <v>25014768.558284357</v>
      </c>
      <c r="BZ596" s="20">
        <f t="shared" si="3483"/>
        <v>15943021.475040549</v>
      </c>
      <c r="CA596" s="20">
        <f t="shared" si="3483"/>
        <v>17585013.826605968</v>
      </c>
      <c r="CB596" s="20">
        <f t="shared" si="3483"/>
        <v>20530867.686097924</v>
      </c>
      <c r="CC596" s="20">
        <f t="shared" si="3483"/>
        <v>22310694.382454008</v>
      </c>
      <c r="CD596" s="20">
        <f t="shared" si="3483"/>
        <v>21739652.139482334</v>
      </c>
      <c r="CE596" s="20">
        <f t="shared" si="3483"/>
        <v>24049078.276192646</v>
      </c>
      <c r="CF596" s="20">
        <f t="shared" si="3483"/>
        <v>22170737.715250146</v>
      </c>
      <c r="CG596" s="20">
        <f t="shared" si="3483"/>
        <v>22153732.485990036</v>
      </c>
      <c r="CH596" s="20">
        <f t="shared" si="3483"/>
        <v>18021674.6520776</v>
      </c>
      <c r="CI596" s="20">
        <f t="shared" si="3483"/>
        <v>24277088.332281295</v>
      </c>
      <c r="CJ596" s="20">
        <f t="shared" ref="CJ596:CU596" si="3484">SUM(CJ9,CJ28,CJ39,CJ50,CJ61,CJ71,CJ82,CJ151,CJ171,CJ181,CJ191,CJ201,CJ211,CJ222,CJ230,CJ251,CJ261,CJ271,CJ281,CJ293,CJ306,CJ316,CJ326,CJ336,CJ346,CJ366,CJ376,CJ386,CJ451,CJ460,CJ470,CJ480,CJ508,CJ518,CJ534,CJ543,CJ552,CJ570,CJ579,CJ588,CJ18,CJ160,CJ240,,CJ499,CJ526,CJ356,CJ490,CJ561,CJ91,CJ101,CJ111,CJ121,CJ131,CJ141,CJ394,CJ404,CJ414,CJ424,CJ433,CJ442)</f>
        <v>26516206.636842225</v>
      </c>
      <c r="CK596" s="20">
        <f t="shared" si="3484"/>
        <v>31666794.456842214</v>
      </c>
      <c r="CL596" s="20">
        <f t="shared" si="3484"/>
        <v>30378716.436842218</v>
      </c>
      <c r="CM596" s="20">
        <f t="shared" si="3484"/>
        <v>30250711.136842228</v>
      </c>
      <c r="CN596" s="20">
        <f t="shared" si="3484"/>
        <v>41870148.646842211</v>
      </c>
      <c r="CO596" s="20">
        <f t="shared" si="3484"/>
        <v>46485094.106842227</v>
      </c>
      <c r="CP596" s="20">
        <f t="shared" si="3484"/>
        <v>50323569.976842217</v>
      </c>
      <c r="CQ596" s="20">
        <f t="shared" si="3484"/>
        <v>49524800.256842241</v>
      </c>
      <c r="CR596" s="20">
        <f t="shared" si="3484"/>
        <v>51764375.186842225</v>
      </c>
      <c r="CS596" s="20">
        <f t="shared" si="3484"/>
        <v>53087046.736842223</v>
      </c>
      <c r="CT596" s="20">
        <f t="shared" si="3484"/>
        <v>53014922.016842201</v>
      </c>
      <c r="CU596" s="20">
        <f t="shared" si="3484"/>
        <v>52002578.346842214</v>
      </c>
      <c r="CV596" s="20">
        <f t="shared" ref="CV596:DH596" si="3485">SUM(CV9,CV28,CV39,CV50,CV61,CV71,CV82,CV151,CV171,CV181,CV191,CV201,CV211,CV222,CV230,CV251,CV261,CV271,CV281,CV293,CV306,CV316,CV326,CV336,CV346,CV366,CV376,CV386,CV451,CV460,CV470,CV480,CV508,CV518,CV534,CV543,CV552,CV570,CV579,CV588,CV18,CV160,CV240,,CV499,CV526,CV356,CV490,CV561,CV91,CV101,CV111,CV121,CV131,CV141,CV394,CV404,CV414,CV424,CV433,CV442)</f>
        <v>56621794.306842215</v>
      </c>
      <c r="CW596" s="20">
        <f t="shared" si="3485"/>
        <v>63401672.936842218</v>
      </c>
      <c r="CX596" s="20">
        <f t="shared" si="3485"/>
        <v>55754801.576842211</v>
      </c>
      <c r="CY596" s="20">
        <f t="shared" si="3485"/>
        <v>51951641.426842213</v>
      </c>
      <c r="CZ596" s="20">
        <f t="shared" si="3485"/>
        <v>57169217.436842218</v>
      </c>
      <c r="DA596" s="20">
        <f t="shared" si="3485"/>
        <v>54974817.446842216</v>
      </c>
      <c r="DB596" s="20">
        <f t="shared" si="3485"/>
        <v>42697317.686842225</v>
      </c>
      <c r="DC596" s="20">
        <f t="shared" si="3485"/>
        <v>39178479.926842235</v>
      </c>
      <c r="DD596" s="20">
        <f t="shared" si="3485"/>
        <v>35553985.026842222</v>
      </c>
      <c r="DE596" s="20">
        <f t="shared" si="3485"/>
        <v>32391830.886842225</v>
      </c>
      <c r="DF596" s="20">
        <f t="shared" si="3485"/>
        <v>26951062.20684224</v>
      </c>
      <c r="DG596" s="20">
        <f t="shared" si="3485"/>
        <v>28962705.196842223</v>
      </c>
      <c r="DH596" s="20">
        <f t="shared" si="3485"/>
        <v>25062853.336842224</v>
      </c>
      <c r="DI596" s="20">
        <f t="shared" si="3483"/>
        <v>16568979.906842219</v>
      </c>
      <c r="DJ596" s="20">
        <f>SUM(DJ9,DJ28,DJ39,DJ50,DJ61,DJ71,DJ82,DJ151,DJ171,DJ181,DJ191,DJ201,DJ211,DJ222,DJ230,DJ251,DJ261,DJ271,DJ281,DJ293,DJ306,DJ316,DJ326,DJ336,DJ346,DJ366,DJ376,DJ386,DJ451,DJ460,DJ470,DJ480,DJ508,DJ518,DJ534,DJ543,DJ552,DJ570,DJ579,DJ588,DJ18,DJ160,DJ240,,DJ499,DJ526,DJ356,DJ490,DJ561,DJ91,DJ101,DJ111,DJ121,DJ131,DJ141,DJ394,DJ404,DJ414,DJ424,DJ433,DJ442)</f>
        <v>15016988.67684222</v>
      </c>
      <c r="DK596" s="20">
        <f>SUM(DK9,DK28,DK39,DK50,DK61,DK71,DK82,DK151,DK171,DK181,DK191,DK201,DK211,DK222,DK230,DK251,DK261,DK271,DK281,DK293,DK306,DK316,DK326,DK336,DK346,DK366,DK376,DK386,DK451,DK460,DK470,DK480,DK508,DK518,DK534,DK543,DK552,DK570,DK579,DK588,DK18,DK160,DK240,,DK499,DK526,DK356,DK490,DK561,DK91,DK101,DK111,DK121,DK131,DK141,DK394,DK404,DK414,DK424,DK433,DK442)</f>
        <v>16926296.246842232</v>
      </c>
      <c r="DL596" s="20">
        <f t="shared" si="3483"/>
        <v>5090257.0868422184</v>
      </c>
      <c r="DM596" s="20">
        <f t="shared" si="3483"/>
        <v>-2169363.3931577792</v>
      </c>
      <c r="DN596" s="20">
        <f t="shared" si="3483"/>
        <v>-5074126.7831577826</v>
      </c>
      <c r="DO596" s="20">
        <f t="shared" si="3483"/>
        <v>-10432040.163157787</v>
      </c>
      <c r="DP596" s="20">
        <f t="shared" si="3483"/>
        <v>-18057835.553157795</v>
      </c>
      <c r="DQ596" s="20">
        <f t="shared" si="3483"/>
        <v>-20980199.273157794</v>
      </c>
      <c r="DR596" s="20">
        <f t="shared" si="3483"/>
        <v>-18060124.833157804</v>
      </c>
      <c r="DS596" s="20">
        <f t="shared" si="3483"/>
        <v>-27913444.913157795</v>
      </c>
      <c r="DT596" s="20">
        <f t="shared" si="3483"/>
        <v>-27650735.323157791</v>
      </c>
      <c r="DU596" s="20">
        <f t="shared" si="3483"/>
        <v>-26834756.7431578</v>
      </c>
      <c r="DV596" s="20">
        <f t="shared" si="3483"/>
        <v>-37859000.103157789</v>
      </c>
      <c r="DW596" s="20">
        <f t="shared" si="3483"/>
        <v>-47400672.893157788</v>
      </c>
      <c r="DX596" s="20">
        <f t="shared" ref="DX596:EG596" si="3486">SUM(DX9,DX28,DX39,DX50,DX61,DX71,DX82,DX151,DX171,DX181,DX191,DX201,DX211,DX222,DX230,DX251,DX261,DX271,DX281,DX293,DX306,DX316,DX326,DX336,DX346,DX366,DX376,DX386,DX451,DX460,DX470,DX480,DX508,DX518,DX534,DX543,DX552,DX570,DX579,DX588,DX18,DX160,DX240,,DX499,DX526,DX356,DX490,DX561,DX91,DX101,DX111,DX121,DX131,DX141,DX394,DX404,DX414,DX424,DX433,DX442)</f>
        <v>-58185299.563157789</v>
      </c>
      <c r="DY596" s="20">
        <f t="shared" si="3486"/>
        <v>-54454020.603157803</v>
      </c>
      <c r="DZ596" s="20">
        <f t="shared" si="3486"/>
        <v>-50898267.873157784</v>
      </c>
      <c r="EA596" s="20">
        <f t="shared" si="3486"/>
        <v>-47881393.033157781</v>
      </c>
      <c r="EB596" s="20">
        <f t="shared" si="3486"/>
        <v>-51225058.803157769</v>
      </c>
      <c r="EC596" s="20">
        <f t="shared" si="3486"/>
        <v>-48650285.653157793</v>
      </c>
      <c r="ED596" s="20">
        <f t="shared" si="3486"/>
        <v>-51624908.263157777</v>
      </c>
      <c r="EE596" s="20">
        <f t="shared" si="3486"/>
        <v>-55381580.25315778</v>
      </c>
      <c r="EF596" s="20">
        <f t="shared" si="3486"/>
        <v>-50023217.07315778</v>
      </c>
      <c r="EG596" s="20">
        <f t="shared" si="3486"/>
        <v>-56792078.623157792</v>
      </c>
      <c r="EH596" s="20">
        <f t="shared" ref="EH596:EI596" si="3487">SUM(EH9,EH28,EH39,EH50,EH61,EH71,EH82,EH151,EH171,EH181,EH191,EH201,EH211,EH222,EH230,EH251,EH261,EH271,EH281,EH293,EH306,EH316,EH326,EH336,EH346,EH366,EH376,EH386,EH451,EH460,EH470,EH480,EH508,EH518,EH534,EH543,EH552,EH570,EH579,EH588,EH18,EH160,EH240,,EH499,EH526,EH356,EH490,EH561,EH91,EH101,EH111,EH121,EH131,EH141,EH394,EH404,EH414,EH424,EH433,EH442)</f>
        <v>-56959777.223157801</v>
      </c>
      <c r="EI596" s="20">
        <f t="shared" si="3487"/>
        <v>-54137865.311466813</v>
      </c>
    </row>
    <row r="597" spans="1:139" x14ac:dyDescent="0.2">
      <c r="B597" s="90" t="s">
        <v>152</v>
      </c>
      <c r="D597" s="69">
        <f t="shared" ref="D597:AI597" si="3488">SUM(D14,D35,D46,D57,D67,D78,D87,D156,D177,D187,D197,D207,D218,D226,D236,D257,D267,D277,D289,D302,D311,D322,D332,D342,D352,D372,D382,D390,D456,D466,D476,D486,D514,D522,D539,D548,D557,D575,D584,D592,D23,D167,D247,D504,D566,D495,D362,D530,D97,D107,D117,D127,D137,D147,D400,D410,D420,D429,D438,D447)</f>
        <v>0</v>
      </c>
      <c r="E597" s="69">
        <f t="shared" si="3488"/>
        <v>0</v>
      </c>
      <c r="F597" s="69">
        <f t="shared" si="3488"/>
        <v>0</v>
      </c>
      <c r="G597" s="69">
        <f t="shared" si="3488"/>
        <v>0</v>
      </c>
      <c r="H597" s="69">
        <f t="shared" si="3488"/>
        <v>0</v>
      </c>
      <c r="I597" s="69">
        <f t="shared" si="3488"/>
        <v>0</v>
      </c>
      <c r="J597" s="69">
        <f t="shared" si="3488"/>
        <v>-1059806.4328660099</v>
      </c>
      <c r="K597" s="69">
        <f t="shared" si="3488"/>
        <v>-1597192.9433942488</v>
      </c>
      <c r="L597" s="69">
        <f t="shared" si="3488"/>
        <v>-503368.92547468835</v>
      </c>
      <c r="M597" s="69">
        <f t="shared" si="3488"/>
        <v>-5611645.6935030809</v>
      </c>
      <c r="N597" s="69">
        <f t="shared" si="3488"/>
        <v>-1686732.1019429215</v>
      </c>
      <c r="O597" s="69">
        <f t="shared" si="3488"/>
        <v>-4620940.203145083</v>
      </c>
      <c r="P597" s="69">
        <f t="shared" si="3488"/>
        <v>3254515.913812669</v>
      </c>
      <c r="Q597" s="69">
        <f t="shared" si="3488"/>
        <v>4448003.4647930488</v>
      </c>
      <c r="R597" s="69">
        <f t="shared" si="3488"/>
        <v>4275612.482261573</v>
      </c>
      <c r="S597" s="69">
        <f t="shared" si="3488"/>
        <v>5958155.3313130783</v>
      </c>
      <c r="T597" s="69">
        <f t="shared" si="3488"/>
        <v>4172181.2038949104</v>
      </c>
      <c r="U597" s="69">
        <f t="shared" si="3488"/>
        <v>4025297.4715189645</v>
      </c>
      <c r="V597" s="69">
        <f t="shared" si="3488"/>
        <v>-662033.45487590798</v>
      </c>
      <c r="W597" s="69">
        <f t="shared" si="3488"/>
        <v>472286.68572833465</v>
      </c>
      <c r="X597" s="69">
        <f t="shared" si="3488"/>
        <v>3078647.7320553418</v>
      </c>
      <c r="Y597" s="69">
        <f t="shared" si="3488"/>
        <v>1094456.5825922808</v>
      </c>
      <c r="Z597" s="69">
        <f t="shared" si="3488"/>
        <v>416070.32855901215</v>
      </c>
      <c r="AA597" s="69">
        <f t="shared" si="3488"/>
        <v>4438739.6180464178</v>
      </c>
      <c r="AB597" s="69">
        <f t="shared" si="3488"/>
        <v>8227571.0719366185</v>
      </c>
      <c r="AC597" s="69">
        <f t="shared" si="3488"/>
        <v>13248584.132501429</v>
      </c>
      <c r="AD597" s="69">
        <f t="shared" si="3488"/>
        <v>-3107258.7621089439</v>
      </c>
      <c r="AE597" s="69">
        <f t="shared" si="3488"/>
        <v>6861592.1280763373</v>
      </c>
      <c r="AF597" s="69">
        <f t="shared" si="3488"/>
        <v>1269775.3231724366</v>
      </c>
      <c r="AG597" s="69">
        <f t="shared" si="3488"/>
        <v>51505.131067747905</v>
      </c>
      <c r="AH597" s="69">
        <f t="shared" si="3488"/>
        <v>-4897221.29935335</v>
      </c>
      <c r="AI597" s="69">
        <f t="shared" si="3488"/>
        <v>-2474611.3562789704</v>
      </c>
      <c r="AJ597" s="69">
        <f t="shared" ref="AJ597:BO597" si="3489">SUM(AJ14,AJ35,AJ46,AJ57,AJ67,AJ78,AJ87,AJ156,AJ177,AJ187,AJ197,AJ207,AJ218,AJ226,AJ236,AJ257,AJ267,AJ277,AJ289,AJ302,AJ311,AJ322,AJ332,AJ342,AJ352,AJ372,AJ382,AJ390,AJ456,AJ466,AJ476,AJ486,AJ514,AJ522,AJ539,AJ548,AJ557,AJ575,AJ584,AJ592,AJ23,AJ167,AJ247,AJ504,AJ566,AJ495,AJ362,AJ530,AJ97,AJ107,AJ117,AJ127,AJ137,AJ147,AJ400,AJ410,AJ420,AJ429,AJ438,AJ447)</f>
        <v>740289.21609784919</v>
      </c>
      <c r="AK597" s="69">
        <f t="shared" si="3489"/>
        <v>-2031853.3829956853</v>
      </c>
      <c r="AL597" s="69">
        <f t="shared" si="3489"/>
        <v>-4788652.8792246468</v>
      </c>
      <c r="AM597" s="69">
        <f t="shared" si="3489"/>
        <v>-2226835.6017235001</v>
      </c>
      <c r="AN597" s="69">
        <f t="shared" si="3489"/>
        <v>1992193.3714401249</v>
      </c>
      <c r="AO597" s="69">
        <f t="shared" si="3489"/>
        <v>7010826.1895809583</v>
      </c>
      <c r="AP597" s="69">
        <f t="shared" si="3489"/>
        <v>6078850.3752611</v>
      </c>
      <c r="AQ597" s="69">
        <f t="shared" si="3489"/>
        <v>9378888.8617179748</v>
      </c>
      <c r="AR597" s="69">
        <f t="shared" si="3489"/>
        <v>-9810400.8027557414</v>
      </c>
      <c r="AS597" s="69">
        <f t="shared" si="3489"/>
        <v>2405572.4673400265</v>
      </c>
      <c r="AT597" s="69">
        <f t="shared" si="3489"/>
        <v>-1767745.2899252574</v>
      </c>
      <c r="AU597" s="69">
        <f t="shared" si="3489"/>
        <v>-2357283.1425348637</v>
      </c>
      <c r="AV597" s="69">
        <f t="shared" si="3489"/>
        <v>1383131.6625417296</v>
      </c>
      <c r="AW597" s="69">
        <f t="shared" si="3489"/>
        <v>-3758611.2970072385</v>
      </c>
      <c r="AX597" s="69">
        <f t="shared" si="3489"/>
        <v>3018855.774551814</v>
      </c>
      <c r="AY597" s="69">
        <f t="shared" si="3489"/>
        <v>-6893403.0512038236</v>
      </c>
      <c r="AZ597" s="69">
        <f t="shared" si="3489"/>
        <v>-2835608.8800000008</v>
      </c>
      <c r="BA597" s="69">
        <f t="shared" si="3489"/>
        <v>4644716.2799999993</v>
      </c>
      <c r="BB597" s="69">
        <f t="shared" si="3489"/>
        <v>2849977.86</v>
      </c>
      <c r="BC597" s="69">
        <f t="shared" si="3489"/>
        <v>5468981.9699999997</v>
      </c>
      <c r="BD597" s="69">
        <f t="shared" si="3489"/>
        <v>-11978600.528959597</v>
      </c>
      <c r="BE597" s="69">
        <f t="shared" si="3489"/>
        <v>684812.68510237918</v>
      </c>
      <c r="BF597" s="69">
        <f t="shared" si="3489"/>
        <v>-2709292.9389171689</v>
      </c>
      <c r="BG597" s="69">
        <f t="shared" si="3489"/>
        <v>-4702427.6393142557</v>
      </c>
      <c r="BH597" s="69">
        <f t="shared" si="3489"/>
        <v>-487206.00641163293</v>
      </c>
      <c r="BI597" s="69">
        <f t="shared" si="3489"/>
        <v>-5898716.6996206352</v>
      </c>
      <c r="BJ597" s="69">
        <f t="shared" si="3489"/>
        <v>-3647873.6877999557</v>
      </c>
      <c r="BK597" s="69">
        <f t="shared" si="3489"/>
        <v>-5327769.6552968165</v>
      </c>
      <c r="BL597" s="69">
        <f t="shared" si="3489"/>
        <v>5086998.7051985161</v>
      </c>
      <c r="BM597" s="69">
        <f t="shared" si="3489"/>
        <v>-3787666.1358558643</v>
      </c>
      <c r="BN597" s="69">
        <f t="shared" si="3489"/>
        <v>-2175283.7877122564</v>
      </c>
      <c r="BO597" s="69">
        <f t="shared" si="3489"/>
        <v>-4134069.9440678786</v>
      </c>
      <c r="BP597" s="69">
        <f t="shared" ref="BP597:DW597" si="3490">SUM(BP14,BP35,BP46,BP57,BP67,BP78,BP87,BP156,BP177,BP187,BP197,BP207,BP218,BP226,BP236,BP257,BP267,BP277,BP289,BP302,BP311,BP322,BP332,BP342,BP352,BP372,BP382,BP390,BP456,BP466,BP476,BP486,BP514,BP522,BP539,BP548,BP557,BP575,BP584,BP592,BP23,BP167,BP247,BP504,BP566,BP495,BP362,BP530,BP97,BP107,BP117,BP127,BP137,BP147,BP400,BP410,BP420,BP429,BP438,BP447)</f>
        <v>-6057253.3915631352</v>
      </c>
      <c r="BQ597" s="69">
        <f t="shared" si="3490"/>
        <v>351515.06177142682</v>
      </c>
      <c r="BR597" s="69">
        <f t="shared" si="3490"/>
        <v>-2184674.6803590315</v>
      </c>
      <c r="BS597" s="69">
        <f t="shared" si="3490"/>
        <v>946526.36115737224</v>
      </c>
      <c r="BT597" s="69">
        <f t="shared" si="3490"/>
        <v>3267145.4920946788</v>
      </c>
      <c r="BU597" s="69">
        <f t="shared" si="3490"/>
        <v>-1433923.6547983296</v>
      </c>
      <c r="BV597" s="69">
        <f t="shared" si="3490"/>
        <v>5567271.1924093161</v>
      </c>
      <c r="BW597" s="69">
        <f t="shared" si="3490"/>
        <v>8395327.6737027261</v>
      </c>
      <c r="BX597" s="69">
        <f t="shared" si="3490"/>
        <v>7665857.0079766791</v>
      </c>
      <c r="BY597" s="69">
        <f t="shared" si="3490"/>
        <v>-9071747.0832438208</v>
      </c>
      <c r="BZ597" s="69">
        <f t="shared" si="3490"/>
        <v>1641992.3515654325</v>
      </c>
      <c r="CA597" s="69">
        <f t="shared" si="3490"/>
        <v>2945853.8594919532</v>
      </c>
      <c r="CB597" s="69">
        <f t="shared" si="3490"/>
        <v>1779826.6963560809</v>
      </c>
      <c r="CC597" s="69">
        <f t="shared" si="3490"/>
        <v>-571042.24297167244</v>
      </c>
      <c r="CD597" s="69">
        <f t="shared" si="3490"/>
        <v>2309426.1367103108</v>
      </c>
      <c r="CE597" s="69">
        <f t="shared" si="3490"/>
        <v>-1878340.560942495</v>
      </c>
      <c r="CF597" s="69">
        <f t="shared" si="3490"/>
        <v>-17005.229260111657</v>
      </c>
      <c r="CG597" s="69">
        <f t="shared" si="3490"/>
        <v>-4132057.8339124322</v>
      </c>
      <c r="CH597" s="69">
        <f t="shared" si="3490"/>
        <v>6255413.680203693</v>
      </c>
      <c r="CI597" s="69">
        <f t="shared" si="3490"/>
        <v>2239118.3045609207</v>
      </c>
      <c r="CJ597" s="69">
        <f t="shared" ref="CJ597:CU597" si="3491">SUM(CJ14,CJ35,CJ46,CJ57,CJ67,CJ78,CJ87,CJ156,CJ177,CJ187,CJ197,CJ207,CJ218,CJ226,CJ236,CJ257,CJ267,CJ277,CJ289,CJ302,CJ311,CJ322,CJ332,CJ342,CJ352,CJ372,CJ382,CJ390,CJ456,CJ466,CJ476,CJ486,CJ514,CJ522,CJ539,CJ548,CJ557,CJ575,CJ584,CJ592,CJ23,CJ167,CJ247,CJ504,CJ566,CJ495,CJ362,CJ530,CJ97,CJ107,CJ117,CJ127,CJ137,CJ147,CJ400,CJ410,CJ420,CJ429,CJ438,CJ447)</f>
        <v>5150587.8199999994</v>
      </c>
      <c r="CK597" s="69">
        <f t="shared" si="3491"/>
        <v>-1288078.0199999996</v>
      </c>
      <c r="CL597" s="69">
        <f t="shared" si="3491"/>
        <v>-128005.29999999986</v>
      </c>
      <c r="CM597" s="69">
        <f t="shared" si="3491"/>
        <v>11619437.509999998</v>
      </c>
      <c r="CN597" s="69">
        <f t="shared" si="3491"/>
        <v>4614945.4600000009</v>
      </c>
      <c r="CO597" s="69">
        <f t="shared" si="3491"/>
        <v>3838475.8699999996</v>
      </c>
      <c r="CP597" s="69">
        <f t="shared" si="3491"/>
        <v>-798769.72000000032</v>
      </c>
      <c r="CQ597" s="69">
        <f t="shared" si="3491"/>
        <v>2239574.9299999997</v>
      </c>
      <c r="CR597" s="69">
        <f t="shared" si="3491"/>
        <v>1322671.5500000003</v>
      </c>
      <c r="CS597" s="69">
        <f t="shared" si="3491"/>
        <v>-72124.719999999274</v>
      </c>
      <c r="CT597" s="69">
        <f t="shared" si="3491"/>
        <v>-1012343.6699999996</v>
      </c>
      <c r="CU597" s="69">
        <f t="shared" si="3491"/>
        <v>4619215.9600000018</v>
      </c>
      <c r="CV597" s="69">
        <f t="shared" ref="CV597:DH597" si="3492">SUM(CV14,CV35,CV46,CV57,CV67,CV78,CV87,CV156,CV177,CV187,CV197,CV207,CV218,CV226,CV236,CV257,CV267,CV277,CV289,CV302,CV311,CV322,CV332,CV342,CV352,CV372,CV382,CV390,CV456,CV466,CV476,CV486,CV514,CV522,CV539,CV548,CV557,CV575,CV584,CV592,CV23,CV167,CV247,CV504,CV566,CV495,CV362,CV530,CV97,CV107,CV117,CV127,CV137,CV147,CV400,CV410,CV420,CV429,CV438,CV447)</f>
        <v>6779878.6300000008</v>
      </c>
      <c r="CW597" s="69">
        <f t="shared" si="3492"/>
        <v>-7646871.3599999994</v>
      </c>
      <c r="CX597" s="69">
        <f t="shared" si="3492"/>
        <v>-3803160.15</v>
      </c>
      <c r="CY597" s="69">
        <f t="shared" si="3492"/>
        <v>5217576.0100000026</v>
      </c>
      <c r="CZ597" s="69">
        <f t="shared" si="3492"/>
        <v>-2194399.9899999998</v>
      </c>
      <c r="DA597" s="69">
        <f t="shared" si="3492"/>
        <v>-12277499.760000002</v>
      </c>
      <c r="DB597" s="69">
        <f t="shared" si="3492"/>
        <v>-3518837.7600000012</v>
      </c>
      <c r="DC597" s="69">
        <f t="shared" si="3492"/>
        <v>-3624494.9</v>
      </c>
      <c r="DD597" s="69">
        <f t="shared" si="3492"/>
        <v>-3162154.14</v>
      </c>
      <c r="DE597" s="69">
        <f t="shared" si="3492"/>
        <v>-5440768.6799999969</v>
      </c>
      <c r="DF597" s="69">
        <f t="shared" si="3492"/>
        <v>2011642.9899999995</v>
      </c>
      <c r="DG597" s="69">
        <f t="shared" si="3492"/>
        <v>-3899851.86</v>
      </c>
      <c r="DH597" s="69">
        <f t="shared" si="3492"/>
        <v>-8493873.4299999997</v>
      </c>
      <c r="DI597" s="69">
        <f t="shared" si="3490"/>
        <v>-1551991.23</v>
      </c>
      <c r="DJ597" s="69">
        <f t="shared" si="3490"/>
        <v>1909307.5699999991</v>
      </c>
      <c r="DK597" s="69">
        <f>SUM(DK14,DK35,DK46,DK57,DK67,DK78,DK87,DK156,DK177,DK187,DK197,DK207,DK218,DK226,DK236,DK257,DK267,DK277,DK289,DK302,DK311,DK322,DK332,DK342,DK352,DK372,DK382,DK390,DK456,DK466,DK476,DK486,DK514,DK522,DK539,DK548,DK557,DK575,DK584,DK592,DK23,DK167,DK247,DK504,DK566,DK495,DK362,DK530,DK97,DK107,DK117,DK127,DK137,DK147,DK400,DK410,DK420,DK429,DK438,DK447)</f>
        <v>-11836039.159999998</v>
      </c>
      <c r="DL597" s="69">
        <f t="shared" si="3490"/>
        <v>-7259620.4800000014</v>
      </c>
      <c r="DM597" s="69">
        <f t="shared" si="3490"/>
        <v>-2904763.3899999992</v>
      </c>
      <c r="DN597" s="69">
        <f t="shared" si="3490"/>
        <v>-5357913.379999999</v>
      </c>
      <c r="DO597" s="69">
        <f t="shared" si="3490"/>
        <v>-7625795.3900000006</v>
      </c>
      <c r="DP597" s="69">
        <f t="shared" si="3490"/>
        <v>-2922363.7199999997</v>
      </c>
      <c r="DQ597" s="69">
        <f t="shared" si="3490"/>
        <v>2920074.4400000018</v>
      </c>
      <c r="DR597" s="69">
        <f t="shared" si="3490"/>
        <v>-9853320.0799999963</v>
      </c>
      <c r="DS597" s="69">
        <f t="shared" si="3490"/>
        <v>262709.58999999973</v>
      </c>
      <c r="DT597" s="69">
        <f t="shared" si="3490"/>
        <v>815978.58000000031</v>
      </c>
      <c r="DU597" s="69">
        <f t="shared" si="3490"/>
        <v>-11024243.360000001</v>
      </c>
      <c r="DV597" s="69">
        <f t="shared" si="3490"/>
        <v>-9541672.790000001</v>
      </c>
      <c r="DW597" s="69">
        <f t="shared" si="3490"/>
        <v>-10784626.67</v>
      </c>
      <c r="DX597" s="69">
        <f t="shared" ref="DX597:EG597" si="3493">SUM(DX14,DX35,DX46,DX57,DX67,DX78,DX87,DX156,DX177,DX187,DX197,DX207,DX218,DX226,DX236,DX257,DX267,DX277,DX289,DX302,DX311,DX322,DX332,DX342,DX352,DX372,DX382,DX390,DX456,DX466,DX476,DX486,DX514,DX522,DX539,DX548,DX557,DX575,DX584,DX592,DX23,DX167,DX247,DX504,DX566,DX495,DX362,DX530,DX97,DX107,DX117,DX127,DX137,DX147,DX400,DX410,DX420,DX429,DX438,DX447)</f>
        <v>3731278.9600000065</v>
      </c>
      <c r="DY597" s="69">
        <f t="shared" si="3493"/>
        <v>3555752.7299999991</v>
      </c>
      <c r="DZ597" s="69">
        <f t="shared" si="3493"/>
        <v>3016874.8400000003</v>
      </c>
      <c r="EA597" s="69">
        <f t="shared" si="3493"/>
        <v>-3343665.7700000005</v>
      </c>
      <c r="EB597" s="69">
        <f t="shared" si="3493"/>
        <v>2574773.1500000004</v>
      </c>
      <c r="EC597" s="69">
        <f t="shared" si="3493"/>
        <v>-2974622.6100000017</v>
      </c>
      <c r="ED597" s="69">
        <f t="shared" si="3493"/>
        <v>-3756671.9899999988</v>
      </c>
      <c r="EE597" s="69">
        <f t="shared" si="3493"/>
        <v>5358363.1800000006</v>
      </c>
      <c r="EF597" s="69">
        <f t="shared" si="3493"/>
        <v>-6768861.5500000007</v>
      </c>
      <c r="EG597" s="69">
        <f t="shared" si="3493"/>
        <v>-167698.5999999998</v>
      </c>
      <c r="EH597" s="69">
        <f t="shared" ref="EH597:EI597" si="3494">SUM(EH14,EH35,EH46,EH57,EH67,EH78,EH87,EH156,EH177,EH187,EH197,EH207,EH218,EH226,EH236,EH257,EH267,EH277,EH289,EH302,EH311,EH322,EH332,EH342,EH352,EH372,EH382,EH390,EH456,EH466,EH476,EH486,EH514,EH522,EH539,EH548,EH557,EH575,EH584,EH592,EH23,EH167,EH247,EH504,EH566,EH495,EH362,EH530,EH97,EH107,EH117,EH127,EH137,EH147,EH400,EH410,EH420,EH429,EH438,EH447)</f>
        <v>2821911.911690996</v>
      </c>
      <c r="EI597" s="69">
        <f t="shared" si="3494"/>
        <v>2255771.174649857</v>
      </c>
    </row>
    <row r="598" spans="1:139" ht="10.5" thickBot="1" x14ac:dyDescent="0.25">
      <c r="B598" s="90" t="s">
        <v>153</v>
      </c>
      <c r="D598" s="21">
        <f t="shared" ref="D598:AI598" si="3495">SUM(D15,D36,D47,D58,D68,D79,D88,D157,D178,D188,D198,D208,D219,D227,D237,D258,D268,D278,D290,D303,D312,D323,D333,D343,D353,D373,D383,D391,D457,D467,D477,D487,D515,D523,D540,D549,D558,D576,D585,D593,D24,D168,D248,D505,D531,D567,D496,D363,D98,D108,D118,D128,D138,D148,D401,D411,D421,D430,D439,D448)</f>
        <v>0</v>
      </c>
      <c r="E598" s="21">
        <f t="shared" si="3495"/>
        <v>0</v>
      </c>
      <c r="F598" s="21">
        <f t="shared" si="3495"/>
        <v>0</v>
      </c>
      <c r="G598" s="21">
        <f t="shared" si="3495"/>
        <v>0</v>
      </c>
      <c r="H598" s="21">
        <f t="shared" si="3495"/>
        <v>0</v>
      </c>
      <c r="I598" s="21">
        <f t="shared" si="3495"/>
        <v>0</v>
      </c>
      <c r="J598" s="21">
        <f t="shared" si="3495"/>
        <v>-1059806.4328660099</v>
      </c>
      <c r="K598" s="21">
        <f t="shared" si="3495"/>
        <v>-2656999.3762602592</v>
      </c>
      <c r="L598" s="21">
        <f t="shared" si="3495"/>
        <v>-3160368.3017349476</v>
      </c>
      <c r="M598" s="21">
        <f t="shared" si="3495"/>
        <v>-8772013.9952380266</v>
      </c>
      <c r="N598" s="21">
        <f t="shared" si="3495"/>
        <v>-10458746.097180951</v>
      </c>
      <c r="O598" s="21">
        <f t="shared" si="3495"/>
        <v>-15079686.300326034</v>
      </c>
      <c r="P598" s="21">
        <f t="shared" si="3495"/>
        <v>-11825170.386513367</v>
      </c>
      <c r="Q598" s="21">
        <f t="shared" si="3495"/>
        <v>-7377166.9217203157</v>
      </c>
      <c r="R598" s="21">
        <f t="shared" si="3495"/>
        <v>-3101554.4394587427</v>
      </c>
      <c r="S598" s="21">
        <f t="shared" si="3495"/>
        <v>2856600.891854336</v>
      </c>
      <c r="T598" s="21">
        <f t="shared" si="3495"/>
        <v>7028782.0957492441</v>
      </c>
      <c r="U598" s="21">
        <f t="shared" si="3495"/>
        <v>11054079.567268208</v>
      </c>
      <c r="V598" s="21">
        <f t="shared" si="3495"/>
        <v>10392046.112392299</v>
      </c>
      <c r="W598" s="21">
        <f t="shared" si="3495"/>
        <v>10864332.798120633</v>
      </c>
      <c r="X598" s="21">
        <f t="shared" si="3495"/>
        <v>13942980.530175973</v>
      </c>
      <c r="Y598" s="21">
        <f t="shared" si="3495"/>
        <v>15037437.112768251</v>
      </c>
      <c r="Z598" s="21">
        <f t="shared" si="3495"/>
        <v>15453507.441327266</v>
      </c>
      <c r="AA598" s="21">
        <f t="shared" si="3495"/>
        <v>19892247.059373684</v>
      </c>
      <c r="AB598" s="21">
        <f t="shared" si="3495"/>
        <v>28119818.131310303</v>
      </c>
      <c r="AC598" s="21">
        <f t="shared" si="3495"/>
        <v>41368402.263811737</v>
      </c>
      <c r="AD598" s="21">
        <f t="shared" si="3495"/>
        <v>38261143.501702793</v>
      </c>
      <c r="AE598" s="21">
        <f t="shared" si="3495"/>
        <v>45122735.629779123</v>
      </c>
      <c r="AF598" s="21">
        <f t="shared" si="3495"/>
        <v>46392510.952951558</v>
      </c>
      <c r="AG598" s="21">
        <f t="shared" si="3495"/>
        <v>46444016.084019303</v>
      </c>
      <c r="AH598" s="21">
        <f t="shared" si="3495"/>
        <v>41546794.78466595</v>
      </c>
      <c r="AI598" s="21">
        <f t="shared" si="3495"/>
        <v>39072183.428386986</v>
      </c>
      <c r="AJ598" s="21">
        <f t="shared" ref="AJ598:BO598" si="3496">SUM(AJ15,AJ36,AJ47,AJ58,AJ68,AJ79,AJ88,AJ157,AJ178,AJ188,AJ198,AJ208,AJ219,AJ227,AJ237,AJ258,AJ268,AJ278,AJ290,AJ303,AJ312,AJ323,AJ333,AJ343,AJ353,AJ373,AJ383,AJ391,AJ457,AJ467,AJ477,AJ487,AJ515,AJ523,AJ540,AJ549,AJ558,AJ576,AJ585,AJ593,AJ24,AJ168,AJ248,AJ505,AJ531,AJ567,AJ496,AJ363,AJ98,AJ108,AJ118,AJ128,AJ138,AJ148,AJ401,AJ411,AJ421,AJ430,AJ439,AJ448)</f>
        <v>39812472.644484825</v>
      </c>
      <c r="AK598" s="21">
        <f t="shared" si="3496"/>
        <v>37780619.261489153</v>
      </c>
      <c r="AL598" s="21">
        <f t="shared" si="3496"/>
        <v>32991966.382264495</v>
      </c>
      <c r="AM598" s="21">
        <f t="shared" si="3496"/>
        <v>30765130.780540999</v>
      </c>
      <c r="AN598" s="21">
        <f t="shared" si="3496"/>
        <v>32757324.151981123</v>
      </c>
      <c r="AO598" s="21">
        <f t="shared" si="3496"/>
        <v>39768150.341562077</v>
      </c>
      <c r="AP598" s="21">
        <f t="shared" si="3496"/>
        <v>45847000.716823168</v>
      </c>
      <c r="AQ598" s="21">
        <f t="shared" si="3496"/>
        <v>55225889.578541145</v>
      </c>
      <c r="AR598" s="21">
        <f t="shared" si="3496"/>
        <v>45415488.775785416</v>
      </c>
      <c r="AS598" s="21">
        <f t="shared" si="3496"/>
        <v>47821061.243125439</v>
      </c>
      <c r="AT598" s="21">
        <f t="shared" si="3496"/>
        <v>46053315.953200191</v>
      </c>
      <c r="AU598" s="21">
        <f t="shared" si="3496"/>
        <v>43696032.810665324</v>
      </c>
      <c r="AV598" s="21">
        <f t="shared" si="3496"/>
        <v>45079164.473207049</v>
      </c>
      <c r="AW598" s="21">
        <f t="shared" si="3496"/>
        <v>41320553.176199809</v>
      </c>
      <c r="AX598" s="21">
        <f t="shared" si="3496"/>
        <v>44339408.950751632</v>
      </c>
      <c r="AY598" s="21">
        <f t="shared" si="3496"/>
        <v>37446005.899547808</v>
      </c>
      <c r="AZ598" s="21">
        <f t="shared" si="3496"/>
        <v>34610397.019547805</v>
      </c>
      <c r="BA598" s="21">
        <f t="shared" si="3496"/>
        <v>39255113.299547799</v>
      </c>
      <c r="BB598" s="21">
        <f t="shared" si="3496"/>
        <v>42105091.159547806</v>
      </c>
      <c r="BC598" s="21">
        <f t="shared" si="3496"/>
        <v>47574073.129547805</v>
      </c>
      <c r="BD598" s="21">
        <f t="shared" si="3496"/>
        <v>35595472.60058821</v>
      </c>
      <c r="BE598" s="21">
        <f t="shared" si="3496"/>
        <v>36280285.285690583</v>
      </c>
      <c r="BF598" s="21">
        <f t="shared" si="3496"/>
        <v>33570992.346773423</v>
      </c>
      <c r="BG598" s="21">
        <f t="shared" si="3496"/>
        <v>28868564.707459167</v>
      </c>
      <c r="BH598" s="21">
        <f t="shared" si="3496"/>
        <v>28381358.701047532</v>
      </c>
      <c r="BI598" s="21">
        <f t="shared" si="3496"/>
        <v>22482642.001426898</v>
      </c>
      <c r="BJ598" s="21">
        <f t="shared" si="3496"/>
        <v>18834768.313626945</v>
      </c>
      <c r="BK598" s="21">
        <f t="shared" si="3496"/>
        <v>13506998.658330126</v>
      </c>
      <c r="BL598" s="21">
        <f t="shared" si="3496"/>
        <v>18593997.363528654</v>
      </c>
      <c r="BM598" s="21">
        <f t="shared" si="3496"/>
        <v>14806331.227672789</v>
      </c>
      <c r="BN598" s="21">
        <f t="shared" si="3496"/>
        <v>12631047.439960534</v>
      </c>
      <c r="BO598" s="21">
        <f t="shared" si="3496"/>
        <v>8496977.4958926588</v>
      </c>
      <c r="BP598" s="21">
        <f t="shared" ref="BP598:DW598" si="3497">SUM(BP15,BP36,BP47,BP58,BP68,BP79,BP88,BP157,BP178,BP188,BP198,BP208,BP219,BP227,BP237,BP258,BP268,BP278,BP290,BP303,BP312,BP323,BP333,BP343,BP353,BP373,BP383,BP391,BP457,BP467,BP477,BP487,BP515,BP523,BP540,BP549,BP558,BP576,BP585,BP593,BP24,BP168,BP248,BP505,BP531,BP567,BP496,BP363,BP98,BP108,BP118,BP128,BP138,BP148,BP401,BP411,BP421,BP430,BP439,BP448)</f>
        <v>2439724.1043295208</v>
      </c>
      <c r="BQ598" s="21">
        <f t="shared" si="3497"/>
        <v>2791239.1661009477</v>
      </c>
      <c r="BR598" s="21">
        <f t="shared" si="3497"/>
        <v>606564.48574191739</v>
      </c>
      <c r="BS598" s="21">
        <f t="shared" si="3497"/>
        <v>1553090.8468992889</v>
      </c>
      <c r="BT598" s="21">
        <f t="shared" si="3497"/>
        <v>4820236.3389939731</v>
      </c>
      <c r="BU598" s="21">
        <f t="shared" si="3497"/>
        <v>3386312.6841956414</v>
      </c>
      <c r="BV598" s="21">
        <f t="shared" si="3497"/>
        <v>8953583.8766049556</v>
      </c>
      <c r="BW598" s="21">
        <f t="shared" si="3497"/>
        <v>17348911.550307687</v>
      </c>
      <c r="BX598" s="21">
        <f t="shared" si="3497"/>
        <v>25014768.558284357</v>
      </c>
      <c r="BY598" s="21">
        <f t="shared" si="3497"/>
        <v>15943021.475040549</v>
      </c>
      <c r="BZ598" s="21">
        <f t="shared" si="3497"/>
        <v>17585013.826605972</v>
      </c>
      <c r="CA598" s="21">
        <f t="shared" si="3497"/>
        <v>20530867.686097924</v>
      </c>
      <c r="CB598" s="21">
        <f t="shared" si="3497"/>
        <v>22310694.382454008</v>
      </c>
      <c r="CC598" s="21">
        <f t="shared" si="3497"/>
        <v>21739652.139482334</v>
      </c>
      <c r="CD598" s="21">
        <f t="shared" si="3497"/>
        <v>24049078.276192646</v>
      </c>
      <c r="CE598" s="21">
        <f t="shared" si="3497"/>
        <v>22170737.715250146</v>
      </c>
      <c r="CF598" s="21">
        <f t="shared" si="3497"/>
        <v>22153732.485990036</v>
      </c>
      <c r="CG598" s="21">
        <f t="shared" si="3497"/>
        <v>18021674.652077604</v>
      </c>
      <c r="CH598" s="21">
        <f t="shared" si="3497"/>
        <v>24277088.332281295</v>
      </c>
      <c r="CI598" s="21">
        <f t="shared" si="3497"/>
        <v>26516206.636842225</v>
      </c>
      <c r="CJ598" s="21">
        <f t="shared" ref="CJ598:CU598" si="3498">SUM(CJ15,CJ36,CJ47,CJ58,CJ68,CJ79,CJ88,CJ157,CJ178,CJ188,CJ198,CJ208,CJ219,CJ227,CJ237,CJ258,CJ268,CJ278,CJ290,CJ303,CJ312,CJ323,CJ333,CJ343,CJ353,CJ373,CJ383,CJ391,CJ457,CJ467,CJ477,CJ487,CJ515,CJ523,CJ540,CJ549,CJ558,CJ576,CJ585,CJ593,CJ24,CJ168,CJ248,CJ505,CJ531,CJ567,CJ496,CJ363,CJ98,CJ108,CJ118,CJ128,CJ138,CJ148,CJ401,CJ411,CJ421,CJ430,CJ439,CJ448)</f>
        <v>31666794.456842214</v>
      </c>
      <c r="CK598" s="21">
        <f t="shared" si="3498"/>
        <v>30378716.436842218</v>
      </c>
      <c r="CL598" s="21">
        <f t="shared" si="3498"/>
        <v>30250711.136842228</v>
      </c>
      <c r="CM598" s="21">
        <f t="shared" si="3498"/>
        <v>41870148.646842219</v>
      </c>
      <c r="CN598" s="21">
        <f t="shared" si="3498"/>
        <v>46485094.106842227</v>
      </c>
      <c r="CO598" s="21">
        <f t="shared" si="3498"/>
        <v>50323569.976842217</v>
      </c>
      <c r="CP598" s="21">
        <f t="shared" si="3498"/>
        <v>49524800.256842241</v>
      </c>
      <c r="CQ598" s="21">
        <f t="shared" si="3498"/>
        <v>51764375.186842233</v>
      </c>
      <c r="CR598" s="21">
        <f t="shared" si="3498"/>
        <v>53087046.736842223</v>
      </c>
      <c r="CS598" s="21">
        <f t="shared" si="3498"/>
        <v>53014922.016842201</v>
      </c>
      <c r="CT598" s="21">
        <f t="shared" si="3498"/>
        <v>52002578.346842214</v>
      </c>
      <c r="CU598" s="21">
        <f t="shared" si="3498"/>
        <v>56621794.306842215</v>
      </c>
      <c r="CV598" s="21">
        <f t="shared" ref="CV598:DH598" si="3499">SUM(CV15,CV36,CV47,CV58,CV68,CV79,CV88,CV157,CV178,CV188,CV198,CV208,CV219,CV227,CV237,CV258,CV268,CV278,CV290,CV303,CV312,CV323,CV333,CV343,CV353,CV373,CV383,CV391,CV457,CV467,CV477,CV487,CV515,CV523,CV540,CV549,CV558,CV576,CV585,CV593,CV24,CV168,CV248,CV505,CV531,CV567,CV496,CV363,CV98,CV108,CV118,CV128,CV138,CV148,CV401,CV411,CV421,CV430,CV439,CV448)</f>
        <v>63401672.936842218</v>
      </c>
      <c r="CW598" s="21">
        <f t="shared" si="3499"/>
        <v>55754801.576842211</v>
      </c>
      <c r="CX598" s="21">
        <f t="shared" si="3499"/>
        <v>51951641.426842213</v>
      </c>
      <c r="CY598" s="21">
        <f t="shared" si="3499"/>
        <v>57169217.436842218</v>
      </c>
      <c r="CZ598" s="21">
        <f t="shared" si="3499"/>
        <v>54974817.446842216</v>
      </c>
      <c r="DA598" s="21">
        <f t="shared" si="3499"/>
        <v>42697317.686842225</v>
      </c>
      <c r="DB598" s="21">
        <f t="shared" si="3499"/>
        <v>39178479.926842235</v>
      </c>
      <c r="DC598" s="21">
        <f t="shared" si="3499"/>
        <v>35553985.026842222</v>
      </c>
      <c r="DD598" s="21">
        <f t="shared" si="3499"/>
        <v>32391830.886842225</v>
      </c>
      <c r="DE598" s="21">
        <f t="shared" si="3499"/>
        <v>26951062.20684224</v>
      </c>
      <c r="DF598" s="21">
        <f t="shared" si="3499"/>
        <v>28962705.196842223</v>
      </c>
      <c r="DG598" s="21">
        <f t="shared" si="3499"/>
        <v>25062853.336842224</v>
      </c>
      <c r="DH598" s="21">
        <f t="shared" si="3499"/>
        <v>16568979.906842219</v>
      </c>
      <c r="DI598" s="21">
        <f t="shared" si="3497"/>
        <v>15016988.67684222</v>
      </c>
      <c r="DJ598" s="21">
        <f t="shared" si="3497"/>
        <v>16926296.246842232</v>
      </c>
      <c r="DK598" s="21">
        <f>SUM(DK15,DK36,DK47,DK58,DK68,DK79,DK88,DK157,DK178,DK188,DK198,DK208,DK219,DK227,DK237,DK258,DK268,DK278,DK290,DK303,DK312,DK323,DK333,DK343,DK353,DK373,DK383,DK391,DK457,DK467,DK477,DK487,DK515,DK523,DK540,DK549,DK558,DK576,DK585,DK593,DK24,DK168,DK248,DK505,DK531,DK567,DK496,DK363,DK98,DK108,DK118,DK128,DK138,DK148,DK401,DK411,DK421,DK430,DK439,DK448)</f>
        <v>5090257.0868422184</v>
      </c>
      <c r="DL598" s="21">
        <f t="shared" si="3497"/>
        <v>-2169363.3931577792</v>
      </c>
      <c r="DM598" s="21">
        <f t="shared" si="3497"/>
        <v>-5074126.7831577826</v>
      </c>
      <c r="DN598" s="21">
        <f t="shared" si="3497"/>
        <v>-10432040.163157787</v>
      </c>
      <c r="DO598" s="21">
        <f t="shared" si="3497"/>
        <v>-18057835.553157795</v>
      </c>
      <c r="DP598" s="21">
        <f t="shared" si="3497"/>
        <v>-20980199.273157794</v>
      </c>
      <c r="DQ598" s="21">
        <f t="shared" si="3497"/>
        <v>-18060124.833157804</v>
      </c>
      <c r="DR598" s="21">
        <f t="shared" si="3497"/>
        <v>-27913444.913157795</v>
      </c>
      <c r="DS598" s="21">
        <f t="shared" si="3497"/>
        <v>-27650735.323157791</v>
      </c>
      <c r="DT598" s="21">
        <f t="shared" si="3497"/>
        <v>-26834756.7431578</v>
      </c>
      <c r="DU598" s="21">
        <f t="shared" si="3497"/>
        <v>-37859000.103157789</v>
      </c>
      <c r="DV598" s="21">
        <f t="shared" si="3497"/>
        <v>-47400672.893157788</v>
      </c>
      <c r="DW598" s="21">
        <f t="shared" si="3497"/>
        <v>-58185299.563157789</v>
      </c>
      <c r="DX598" s="21">
        <f t="shared" ref="DX598:EG598" si="3500">SUM(DX15,DX36,DX47,DX58,DX68,DX79,DX88,DX157,DX178,DX188,DX198,DX208,DX219,DX227,DX237,DX258,DX268,DX278,DX290,DX303,DX312,DX323,DX333,DX343,DX353,DX373,DX383,DX391,DX457,DX467,DX477,DX487,DX515,DX523,DX540,DX549,DX558,DX576,DX585,DX593,DX24,DX168,DX248,DX505,DX531,DX567,DX496,DX363,DX98,DX108,DX118,DX128,DX138,DX148,DX401,DX411,DX421,DX430,DX439,DX448)</f>
        <v>-54454020.603157803</v>
      </c>
      <c r="DY598" s="21">
        <f t="shared" si="3500"/>
        <v>-50898267.873157784</v>
      </c>
      <c r="DZ598" s="21">
        <f t="shared" si="3500"/>
        <v>-47881393.033157781</v>
      </c>
      <c r="EA598" s="21">
        <f t="shared" si="3500"/>
        <v>-51225058.803157769</v>
      </c>
      <c r="EB598" s="21">
        <f t="shared" si="3500"/>
        <v>-48650285.653157793</v>
      </c>
      <c r="EC598" s="21">
        <f t="shared" si="3500"/>
        <v>-51624908.263157777</v>
      </c>
      <c r="ED598" s="21">
        <f t="shared" si="3500"/>
        <v>-55381580.25315778</v>
      </c>
      <c r="EE598" s="21">
        <f t="shared" si="3500"/>
        <v>-50023217.07315778</v>
      </c>
      <c r="EF598" s="21">
        <f t="shared" si="3500"/>
        <v>-56792078.623157792</v>
      </c>
      <c r="EG598" s="21">
        <f t="shared" si="3500"/>
        <v>-56959777.223157801</v>
      </c>
      <c r="EH598" s="21">
        <f t="shared" ref="EH598:EI598" si="3501">SUM(EH15,EH36,EH47,EH58,EH68,EH79,EH88,EH157,EH178,EH188,EH198,EH208,EH219,EH227,EH237,EH258,EH268,EH278,EH290,EH303,EH312,EH323,EH333,EH343,EH353,EH373,EH383,EH391,EH457,EH467,EH477,EH487,EH515,EH523,EH540,EH549,EH558,EH576,EH585,EH593,EH24,EH168,EH248,EH505,EH531,EH567,EH496,EH363,EH98,EH108,EH118,EH128,EH138,EH148,EH401,EH411,EH421,EH430,EH439,EH448)</f>
        <v>-54137865.311466813</v>
      </c>
      <c r="EI598" s="21">
        <f t="shared" si="3501"/>
        <v>-51882094.136816949</v>
      </c>
    </row>
    <row r="599" spans="1:139" ht="10.5" thickTop="1" x14ac:dyDescent="0.2">
      <c r="A599" s="90" t="s">
        <v>181</v>
      </c>
      <c r="D599" s="22">
        <f t="shared" ref="D599:AI599" si="3502">SUM(D15,D36,D47,D58,D68,D79,D88,D323,D333,D343,D353,D373,D383,D391,D24,D363,D98,D108,D118,D128,D138,D148,D401,D411,D421,D430,D439,D448)</f>
        <v>0</v>
      </c>
      <c r="E599" s="22">
        <f t="shared" si="3502"/>
        <v>0</v>
      </c>
      <c r="F599" s="22">
        <f t="shared" si="3502"/>
        <v>0</v>
      </c>
      <c r="G599" s="22">
        <f t="shared" si="3502"/>
        <v>0</v>
      </c>
      <c r="H599" s="22">
        <f t="shared" si="3502"/>
        <v>0</v>
      </c>
      <c r="I599" s="22">
        <f t="shared" si="3502"/>
        <v>0</v>
      </c>
      <c r="J599" s="22">
        <f t="shared" si="3502"/>
        <v>0</v>
      </c>
      <c r="K599" s="22">
        <f t="shared" si="3502"/>
        <v>0</v>
      </c>
      <c r="L599" s="22">
        <f t="shared" si="3502"/>
        <v>0</v>
      </c>
      <c r="M599" s="22">
        <f t="shared" si="3502"/>
        <v>0</v>
      </c>
      <c r="N599" s="22">
        <f t="shared" si="3502"/>
        <v>0</v>
      </c>
      <c r="O599" s="22">
        <f t="shared" si="3502"/>
        <v>0</v>
      </c>
      <c r="P599" s="22">
        <f t="shared" si="3502"/>
        <v>0</v>
      </c>
      <c r="Q599" s="22">
        <f t="shared" si="3502"/>
        <v>0</v>
      </c>
      <c r="R599" s="22">
        <f t="shared" si="3502"/>
        <v>0</v>
      </c>
      <c r="S599" s="22">
        <f t="shared" si="3502"/>
        <v>0</v>
      </c>
      <c r="T599" s="22">
        <f t="shared" si="3502"/>
        <v>-14055967.791575229</v>
      </c>
      <c r="U599" s="22">
        <f t="shared" si="3502"/>
        <v>-13135328.853126857</v>
      </c>
      <c r="V599" s="22">
        <f t="shared" si="3502"/>
        <v>-12121317.805045297</v>
      </c>
      <c r="W599" s="22">
        <f t="shared" si="3502"/>
        <v>-11117829.500475712</v>
      </c>
      <c r="X599" s="22">
        <f t="shared" si="3502"/>
        <v>-10184707.996251281</v>
      </c>
      <c r="Y599" s="22">
        <f t="shared" si="3502"/>
        <v>-9121194.840434473</v>
      </c>
      <c r="Z599" s="22">
        <f t="shared" si="3502"/>
        <v>-7652309.9159564646</v>
      </c>
      <c r="AA599" s="22">
        <f t="shared" si="3502"/>
        <v>-6025483.8963674381</v>
      </c>
      <c r="AB599" s="22">
        <f t="shared" si="3502"/>
        <v>-4464928.3046824373</v>
      </c>
      <c r="AC599" s="22">
        <f t="shared" si="3502"/>
        <v>-3219326.9772909847</v>
      </c>
      <c r="AD599" s="22">
        <f t="shared" si="3502"/>
        <v>-1928668.1944913962</v>
      </c>
      <c r="AE599" s="22">
        <f t="shared" si="3502"/>
        <v>-751171.01173311088</v>
      </c>
      <c r="AF599" s="22">
        <f t="shared" si="3502"/>
        <v>13152080.695775144</v>
      </c>
      <c r="AG599" s="22">
        <f t="shared" si="3502"/>
        <v>12190283.441923205</v>
      </c>
      <c r="AH599" s="22">
        <f t="shared" si="3502"/>
        <v>11071390.14240393</v>
      </c>
      <c r="AI599" s="22">
        <f t="shared" si="3502"/>
        <v>9998729.6239364129</v>
      </c>
      <c r="AJ599" s="22">
        <f t="shared" ref="AJ599:BO599" si="3503">SUM(AJ15,AJ36,AJ47,AJ58,AJ68,AJ79,AJ88,AJ323,AJ333,AJ343,AJ353,AJ373,AJ383,AJ391,AJ24,AJ363,AJ98,AJ108,AJ118,AJ128,AJ138,AJ148,AJ401,AJ411,AJ421,AJ430,AJ439,AJ448)</f>
        <v>9006540.2944740485</v>
      </c>
      <c r="AK599" s="22">
        <f t="shared" si="3503"/>
        <v>7934059.5309596332</v>
      </c>
      <c r="AL599" s="22">
        <f t="shared" si="3503"/>
        <v>6606621.9038906191</v>
      </c>
      <c r="AM599" s="22">
        <f t="shared" si="3503"/>
        <v>5172233.0558231529</v>
      </c>
      <c r="AN599" s="22">
        <f t="shared" si="3503"/>
        <v>3734876.5710652554</v>
      </c>
      <c r="AO599" s="22">
        <f t="shared" si="3503"/>
        <v>2482773.5844162372</v>
      </c>
      <c r="AP599" s="22">
        <f t="shared" si="3503"/>
        <v>1271230.9576475006</v>
      </c>
      <c r="AQ599" s="22">
        <f t="shared" si="3503"/>
        <v>262841.98329358076</v>
      </c>
      <c r="AR599" s="22">
        <f t="shared" si="3503"/>
        <v>13521723.016341472</v>
      </c>
      <c r="AS599" s="22">
        <f t="shared" si="3503"/>
        <v>12594704.74957649</v>
      </c>
      <c r="AT599" s="22">
        <f t="shared" si="3503"/>
        <v>11606351.256262548</v>
      </c>
      <c r="AU599" s="22">
        <f t="shared" si="3503"/>
        <v>10575376.610200405</v>
      </c>
      <c r="AV599" s="22">
        <f t="shared" si="3503"/>
        <v>9649081.7336371765</v>
      </c>
      <c r="AW599" s="22">
        <f t="shared" si="3503"/>
        <v>8549398.22848792</v>
      </c>
      <c r="AX599" s="22">
        <f t="shared" si="3503"/>
        <v>7413653.0144367786</v>
      </c>
      <c r="AY599" s="22">
        <f t="shared" si="3503"/>
        <v>5795270.9802416759</v>
      </c>
      <c r="AZ599" s="22">
        <f t="shared" si="3503"/>
        <v>4191561.6302416762</v>
      </c>
      <c r="BA599" s="22">
        <f t="shared" si="3503"/>
        <v>2839305.3102416759</v>
      </c>
      <c r="BB599" s="22">
        <f t="shared" si="3503"/>
        <v>1521845.0702416757</v>
      </c>
      <c r="BC599" s="22">
        <f t="shared" si="3503"/>
        <v>405933.34024167585</v>
      </c>
      <c r="BD599" s="22">
        <f t="shared" si="3503"/>
        <v>19066914.695852693</v>
      </c>
      <c r="BE599" s="22">
        <f t="shared" si="3503"/>
        <v>17688880.010705866</v>
      </c>
      <c r="BF599" s="22">
        <f t="shared" si="3503"/>
        <v>16220673.344986558</v>
      </c>
      <c r="BG599" s="22">
        <f t="shared" si="3503"/>
        <v>14681118.685505455</v>
      </c>
      <c r="BH599" s="22">
        <f t="shared" si="3503"/>
        <v>13283294.573114339</v>
      </c>
      <c r="BI599" s="22">
        <f t="shared" si="3503"/>
        <v>11665463.736655155</v>
      </c>
      <c r="BJ599" s="22">
        <f t="shared" si="3503"/>
        <v>9821684.4929340314</v>
      </c>
      <c r="BK599" s="22">
        <f t="shared" si="3503"/>
        <v>7583146.4487886047</v>
      </c>
      <c r="BL599" s="22">
        <f t="shared" si="3503"/>
        <v>5530794.2487886045</v>
      </c>
      <c r="BM599" s="22">
        <f t="shared" si="3503"/>
        <v>3568771.7787886043</v>
      </c>
      <c r="BN599" s="22">
        <f t="shared" si="3503"/>
        <v>1724545.4787886043</v>
      </c>
      <c r="BO599" s="22">
        <f t="shared" si="3503"/>
        <v>128662.16878860455</v>
      </c>
      <c r="BP599" s="22">
        <f t="shared" ref="BP599:DW599" si="3504">SUM(BP15,BP36,BP47,BP58,BP68,BP79,BP88,BP323,BP333,BP343,BP353,BP373,BP383,BP391,BP24,BP363,BP98,BP108,BP118,BP128,BP138,BP148,BP401,BP411,BP421,BP430,BP439,BP448)</f>
        <v>-2943829.2896513199</v>
      </c>
      <c r="BQ599" s="22">
        <f t="shared" si="3504"/>
        <v>-2848785.9896513168</v>
      </c>
      <c r="BR599" s="22">
        <f t="shared" si="3504"/>
        <v>-2747040.9696513177</v>
      </c>
      <c r="BS599" s="22">
        <f t="shared" si="3504"/>
        <v>-2646847.1796513172</v>
      </c>
      <c r="BT599" s="22">
        <f t="shared" si="3504"/>
        <v>-2534764.1796513172</v>
      </c>
      <c r="BU599" s="22">
        <f t="shared" si="3504"/>
        <v>-2257265.4696513177</v>
      </c>
      <c r="BV599" s="22">
        <f t="shared" si="3504"/>
        <v>-1826168.2996513185</v>
      </c>
      <c r="BW599" s="22">
        <f t="shared" si="3504"/>
        <v>-1160365.3996513172</v>
      </c>
      <c r="BX599" s="22">
        <f t="shared" si="3504"/>
        <v>-572775.82965131744</v>
      </c>
      <c r="BY599" s="22">
        <f t="shared" si="3504"/>
        <v>105876.4303486826</v>
      </c>
      <c r="BZ599" s="22">
        <f t="shared" si="3504"/>
        <v>574165.08034868259</v>
      </c>
      <c r="CA599" s="22">
        <f t="shared" si="3504"/>
        <v>810163.50489223201</v>
      </c>
      <c r="CB599" s="22">
        <f t="shared" si="3504"/>
        <v>15470309.675279954</v>
      </c>
      <c r="CC599" s="22">
        <f t="shared" si="3504"/>
        <v>14363435.895783257</v>
      </c>
      <c r="CD599" s="22">
        <f t="shared" si="3504"/>
        <v>13307911.612969562</v>
      </c>
      <c r="CE599" s="22">
        <f t="shared" si="3504"/>
        <v>12178424.903955264</v>
      </c>
      <c r="CF599" s="22">
        <f t="shared" si="3504"/>
        <v>11078828.460171603</v>
      </c>
      <c r="CG599" s="22">
        <f t="shared" si="3504"/>
        <v>9750108.1774991397</v>
      </c>
      <c r="CH599" s="22">
        <f t="shared" si="3504"/>
        <v>8472322.0651930012</v>
      </c>
      <c r="CI599" s="22">
        <f t="shared" si="3504"/>
        <v>6951241.6239929283</v>
      </c>
      <c r="CJ599" s="22">
        <f t="shared" ref="CJ599:CU599" si="3505">SUM(CJ15,CJ36,CJ47,CJ58,CJ68,CJ79,CJ88,CJ323,CJ333,CJ343,CJ353,CJ373,CJ383,CJ391,CJ24,CJ363,CJ98,CJ108,CJ118,CJ128,CJ138,CJ148,CJ401,CJ411,CJ421,CJ430,CJ439,CJ448)</f>
        <v>5351726.1239929302</v>
      </c>
      <c r="CK599" s="22">
        <f t="shared" si="3505"/>
        <v>3914087.3239929304</v>
      </c>
      <c r="CL599" s="22">
        <f t="shared" si="3505"/>
        <v>2626163.7139929309</v>
      </c>
      <c r="CM599" s="22">
        <f t="shared" si="3505"/>
        <v>1579778.3639929309</v>
      </c>
      <c r="CN599" s="22">
        <f t="shared" si="3505"/>
        <v>19426932.570898544</v>
      </c>
      <c r="CO599" s="22">
        <f t="shared" si="3505"/>
        <v>18135539.13089855</v>
      </c>
      <c r="CP599" s="22">
        <f t="shared" si="3505"/>
        <v>16706242.870898549</v>
      </c>
      <c r="CQ599" s="22">
        <f t="shared" si="3505"/>
        <v>15274266.030898549</v>
      </c>
      <c r="CR599" s="22">
        <f t="shared" si="3505"/>
        <v>13928501.860898547</v>
      </c>
      <c r="CS599" s="22">
        <f t="shared" si="3505"/>
        <v>12096574.130898546</v>
      </c>
      <c r="CT599" s="22">
        <f t="shared" si="3505"/>
        <v>9780443.0808985475</v>
      </c>
      <c r="CU599" s="22">
        <f t="shared" si="3505"/>
        <v>7120970.5808985494</v>
      </c>
      <c r="CV599" s="22">
        <f t="shared" ref="CV599:DH599" si="3506">SUM(CV15,CV36,CV47,CV58,CV68,CV79,CV88,CV323,CV333,CV343,CV353,CV373,CV383,CV391,CV24,CV363,CV98,CV108,CV118,CV128,CV138,CV148,CV401,CV411,CV421,CV430,CV439,CV448)</f>
        <v>6436888.3908985471</v>
      </c>
      <c r="CW599" s="22">
        <f t="shared" si="3506"/>
        <v>5526647.0908985483</v>
      </c>
      <c r="CX599" s="22">
        <f t="shared" si="3506"/>
        <v>4745225.0908985483</v>
      </c>
      <c r="CY599" s="22">
        <f t="shared" si="3506"/>
        <v>4068414.4508985477</v>
      </c>
      <c r="CZ599" s="22">
        <f t="shared" si="3506"/>
        <v>28284615.026794158</v>
      </c>
      <c r="DA599" s="22">
        <f t="shared" si="3506"/>
        <v>25884834.196794163</v>
      </c>
      <c r="DB599" s="22">
        <f t="shared" si="3506"/>
        <v>23476339.166794147</v>
      </c>
      <c r="DC599" s="22">
        <f t="shared" si="3506"/>
        <v>20945585.356794152</v>
      </c>
      <c r="DD599" s="22">
        <f t="shared" si="3506"/>
        <v>18671277.586794164</v>
      </c>
      <c r="DE599" s="22">
        <f t="shared" si="3506"/>
        <v>16150477.016794158</v>
      </c>
      <c r="DF599" s="22">
        <f t="shared" si="3506"/>
        <v>13813023.536794158</v>
      </c>
      <c r="DG599" s="22">
        <f t="shared" si="3506"/>
        <v>11158677.646794155</v>
      </c>
      <c r="DH599" s="22">
        <f t="shared" si="3506"/>
        <v>8251795.5467941565</v>
      </c>
      <c r="DI599" s="22">
        <f t="shared" si="3504"/>
        <v>5814063.6767941555</v>
      </c>
      <c r="DJ599" s="22">
        <f>SUM(DJ15,DJ36,DJ47,DJ58,DJ68,DJ79,DJ88,DJ323,DJ333,DJ343,DJ353,DJ373,DJ383,DJ391,DJ24,DJ363,DJ98,DJ108,DJ118,DJ128,DJ138,DJ148,DJ401,DJ411,DJ421,DJ430,DJ439,DJ448)</f>
        <v>3368918.3867941559</v>
      </c>
      <c r="DK599" s="22">
        <f>SUM(DK15,DK36,DK47,DK58,DK68,DK79,DK88,DK323,DK333,DK343,DK353,DK373,DK383,DK391,DK24,DK363,DK98,DK108,DK118,DK128,DK138,DK148,DK401,DK411,DK421,DK430,DK439,DK448)</f>
        <v>846759.83679415658</v>
      </c>
      <c r="DL599" s="22">
        <f t="shared" si="3504"/>
        <v>6869879.8861831669</v>
      </c>
      <c r="DM599" s="22">
        <f t="shared" si="3504"/>
        <v>5853517.7561831661</v>
      </c>
      <c r="DN599" s="22">
        <f t="shared" si="3504"/>
        <v>4980296.9861831628</v>
      </c>
      <c r="DO599" s="22">
        <f t="shared" si="3504"/>
        <v>3882214.1961831627</v>
      </c>
      <c r="DP599" s="22">
        <f t="shared" si="3504"/>
        <v>2885550.0461831642</v>
      </c>
      <c r="DQ599" s="22">
        <f t="shared" si="3504"/>
        <v>1994769.9261831606</v>
      </c>
      <c r="DR599" s="22">
        <f t="shared" si="3504"/>
        <v>2033209.3461831615</v>
      </c>
      <c r="DS599" s="22">
        <f t="shared" si="3504"/>
        <v>2429424.0061831633</v>
      </c>
      <c r="DT599" s="22">
        <f t="shared" si="3504"/>
        <v>2508344.1461831629</v>
      </c>
      <c r="DU599" s="22">
        <f t="shared" si="3504"/>
        <v>2634680.1961831627</v>
      </c>
      <c r="DV599" s="22">
        <f t="shared" si="3504"/>
        <v>2462392.8161831629</v>
      </c>
      <c r="DW599" s="22">
        <f t="shared" si="3504"/>
        <v>2095126.0061831621</v>
      </c>
      <c r="DX599" s="22">
        <f t="shared" ref="DX599:EG599" si="3507">SUM(DX15,DX36,DX47,DX58,DX68,DX79,DX88,DX323,DX333,DX343,DX353,DX373,DX383,DX391,DX24,DX363,DX98,DX108,DX118,DX128,DX138,DX148,DX401,DX411,DX421,DX430,DX439,DX448)</f>
        <v>-25511680.953816835</v>
      </c>
      <c r="DY599" s="22">
        <f t="shared" si="3507"/>
        <v>-24371361.553816836</v>
      </c>
      <c r="DZ599" s="22">
        <f t="shared" si="3507"/>
        <v>-22808079.543816831</v>
      </c>
      <c r="EA599" s="22">
        <f t="shared" si="3507"/>
        <v>-21041521.493816841</v>
      </c>
      <c r="EB599" s="22">
        <f t="shared" si="3507"/>
        <v>-19435747.463816833</v>
      </c>
      <c r="EC599" s="22">
        <f t="shared" si="3507"/>
        <v>-17292672.653816838</v>
      </c>
      <c r="ED599" s="22">
        <f t="shared" si="3507"/>
        <v>-14280833.053816831</v>
      </c>
      <c r="EE599" s="22">
        <f>SUM(EE15,EE36,EE47,EE58,EE68,EE79,EE88,EE323,EE333,EE343,EE353,EE373,EE383,EE391,EE24,EE363,EE98,EE108,EE118,EE128,EE138,EE148,EE401,EE411,EE421,EE430,EE439,EE448)</f>
        <v>-11015383.91381683</v>
      </c>
      <c r="EF599" s="22">
        <f t="shared" si="3507"/>
        <v>-7288392.3938168287</v>
      </c>
      <c r="EG599" s="22">
        <f t="shared" si="3507"/>
        <v>-4355398.2638168298</v>
      </c>
      <c r="EH599" s="22">
        <f t="shared" ref="EH599:EI599" si="3508">SUM(EH15,EH36,EH47,EH58,EH68,EH79,EH88,EH323,EH333,EH343,EH353,EH373,EH383,EH391,EH24,EH363,EH98,EH108,EH118,EH128,EH138,EH148,EH401,EH411,EH421,EH430,EH439,EH448)</f>
        <v>-1533486.352125834</v>
      </c>
      <c r="EI599" s="22">
        <f t="shared" si="3508"/>
        <v>722284.82252402371</v>
      </c>
    </row>
    <row r="600" spans="1:139" ht="10.5" thickBot="1" x14ac:dyDescent="0.25">
      <c r="A600" s="90" t="s">
        <v>182</v>
      </c>
      <c r="D600" s="23">
        <f t="shared" ref="D600:AI600" si="3509">D598-D599</f>
        <v>0</v>
      </c>
      <c r="E600" s="23">
        <f t="shared" si="3509"/>
        <v>0</v>
      </c>
      <c r="F600" s="23">
        <f t="shared" si="3509"/>
        <v>0</v>
      </c>
      <c r="G600" s="23">
        <f t="shared" si="3509"/>
        <v>0</v>
      </c>
      <c r="H600" s="23">
        <f t="shared" si="3509"/>
        <v>0</v>
      </c>
      <c r="I600" s="23">
        <f t="shared" si="3509"/>
        <v>0</v>
      </c>
      <c r="J600" s="23">
        <f t="shared" si="3509"/>
        <v>-1059806.4328660099</v>
      </c>
      <c r="K600" s="23">
        <f t="shared" si="3509"/>
        <v>-2656999.3762602592</v>
      </c>
      <c r="L600" s="23">
        <f t="shared" si="3509"/>
        <v>-3160368.3017349476</v>
      </c>
      <c r="M600" s="23">
        <f t="shared" si="3509"/>
        <v>-8772013.9952380266</v>
      </c>
      <c r="N600" s="23">
        <f t="shared" si="3509"/>
        <v>-10458746.097180951</v>
      </c>
      <c r="O600" s="23">
        <f t="shared" si="3509"/>
        <v>-15079686.300326034</v>
      </c>
      <c r="P600" s="23">
        <f t="shared" si="3509"/>
        <v>-11825170.386513367</v>
      </c>
      <c r="Q600" s="23">
        <f t="shared" si="3509"/>
        <v>-7377166.9217203157</v>
      </c>
      <c r="R600" s="23">
        <f t="shared" si="3509"/>
        <v>-3101554.4394587427</v>
      </c>
      <c r="S600" s="23">
        <f t="shared" si="3509"/>
        <v>2856600.891854336</v>
      </c>
      <c r="T600" s="23">
        <f t="shared" si="3509"/>
        <v>21084749.887324475</v>
      </c>
      <c r="U600" s="23">
        <f t="shared" si="3509"/>
        <v>24189408.420395065</v>
      </c>
      <c r="V600" s="23">
        <f t="shared" si="3509"/>
        <v>22513363.917437598</v>
      </c>
      <c r="W600" s="23">
        <f t="shared" si="3509"/>
        <v>21982162.298596345</v>
      </c>
      <c r="X600" s="23">
        <f t="shared" si="3509"/>
        <v>24127688.526427254</v>
      </c>
      <c r="Y600" s="23">
        <f t="shared" si="3509"/>
        <v>24158631.953202724</v>
      </c>
      <c r="Z600" s="23">
        <f t="shared" si="3509"/>
        <v>23105817.35728373</v>
      </c>
      <c r="AA600" s="23">
        <f t="shared" si="3509"/>
        <v>25917730.955741122</v>
      </c>
      <c r="AB600" s="23">
        <f t="shared" si="3509"/>
        <v>32584746.43599274</v>
      </c>
      <c r="AC600" s="23">
        <f t="shared" si="3509"/>
        <v>44587729.241102725</v>
      </c>
      <c r="AD600" s="23">
        <f t="shared" si="3509"/>
        <v>40189811.696194187</v>
      </c>
      <c r="AE600" s="23">
        <f t="shared" si="3509"/>
        <v>45873906.64151223</v>
      </c>
      <c r="AF600" s="23">
        <f t="shared" si="3509"/>
        <v>33240430.257176414</v>
      </c>
      <c r="AG600" s="23">
        <f t="shared" si="3509"/>
        <v>34253732.642096102</v>
      </c>
      <c r="AH600" s="23">
        <f t="shared" si="3509"/>
        <v>30475404.642262019</v>
      </c>
      <c r="AI600" s="23">
        <f t="shared" si="3509"/>
        <v>29073453.804450572</v>
      </c>
      <c r="AJ600" s="23">
        <f t="shared" ref="AJ600:BO600" si="3510">AJ598-AJ599</f>
        <v>30805932.350010775</v>
      </c>
      <c r="AK600" s="23">
        <f t="shared" si="3510"/>
        <v>29846559.730529521</v>
      </c>
      <c r="AL600" s="23">
        <f t="shared" si="3510"/>
        <v>26385344.478373878</v>
      </c>
      <c r="AM600" s="23">
        <f t="shared" si="3510"/>
        <v>25592897.724717848</v>
      </c>
      <c r="AN600" s="23">
        <f t="shared" si="3510"/>
        <v>29022447.580915868</v>
      </c>
      <c r="AO600" s="23">
        <f t="shared" si="3510"/>
        <v>37285376.757145837</v>
      </c>
      <c r="AP600" s="23">
        <f t="shared" si="3510"/>
        <v>44575769.759175666</v>
      </c>
      <c r="AQ600" s="23">
        <f t="shared" si="3510"/>
        <v>54963047.595247567</v>
      </c>
      <c r="AR600" s="23">
        <f t="shared" si="3510"/>
        <v>31893765.759443946</v>
      </c>
      <c r="AS600" s="23">
        <f t="shared" si="3510"/>
        <v>35226356.493548945</v>
      </c>
      <c r="AT600" s="23">
        <f t="shared" si="3510"/>
        <v>34446964.696937643</v>
      </c>
      <c r="AU600" s="23">
        <f t="shared" si="3510"/>
        <v>33120656.200464919</v>
      </c>
      <c r="AV600" s="23">
        <f t="shared" si="3510"/>
        <v>35430082.739569873</v>
      </c>
      <c r="AW600" s="23">
        <f t="shared" si="3510"/>
        <v>32771154.947711889</v>
      </c>
      <c r="AX600" s="23">
        <f t="shared" si="3510"/>
        <v>36925755.936314851</v>
      </c>
      <c r="AY600" s="23">
        <f t="shared" si="3510"/>
        <v>31650734.919306133</v>
      </c>
      <c r="AZ600" s="23">
        <f t="shared" si="3510"/>
        <v>30418835.389306128</v>
      </c>
      <c r="BA600" s="23">
        <f t="shared" si="3510"/>
        <v>36415807.989306122</v>
      </c>
      <c r="BB600" s="23">
        <f t="shared" si="3510"/>
        <v>40583246.089306131</v>
      </c>
      <c r="BC600" s="23">
        <f t="shared" si="3510"/>
        <v>47168139.789306127</v>
      </c>
      <c r="BD600" s="23">
        <f t="shared" si="3510"/>
        <v>16528557.904735517</v>
      </c>
      <c r="BE600" s="23">
        <f t="shared" si="3510"/>
        <v>18591405.274984717</v>
      </c>
      <c r="BF600" s="23">
        <f t="shared" si="3510"/>
        <v>17350319.001786865</v>
      </c>
      <c r="BG600" s="23">
        <f t="shared" si="3510"/>
        <v>14187446.021953711</v>
      </c>
      <c r="BH600" s="23">
        <f t="shared" si="3510"/>
        <v>15098064.127933193</v>
      </c>
      <c r="BI600" s="23">
        <f t="shared" si="3510"/>
        <v>10817178.264771743</v>
      </c>
      <c r="BJ600" s="23">
        <f t="shared" si="3510"/>
        <v>9013083.8206929136</v>
      </c>
      <c r="BK600" s="23">
        <f t="shared" si="3510"/>
        <v>5923852.209541521</v>
      </c>
      <c r="BL600" s="23">
        <f t="shared" si="3510"/>
        <v>13063203.114740049</v>
      </c>
      <c r="BM600" s="23">
        <f t="shared" si="3510"/>
        <v>11237559.448884185</v>
      </c>
      <c r="BN600" s="23">
        <f t="shared" si="3510"/>
        <v>10906501.961171929</v>
      </c>
      <c r="BO600" s="23">
        <f t="shared" si="3510"/>
        <v>8368315.3271040544</v>
      </c>
      <c r="BP600" s="23">
        <f t="shared" ref="BP600:DS600" si="3511">BP598-BP599</f>
        <v>5383553.3939808402</v>
      </c>
      <c r="BQ600" s="23">
        <f t="shared" si="3511"/>
        <v>5640025.155752264</v>
      </c>
      <c r="BR600" s="23">
        <f t="shared" si="3511"/>
        <v>3353605.4553932352</v>
      </c>
      <c r="BS600" s="23">
        <f t="shared" si="3511"/>
        <v>4199938.0265506059</v>
      </c>
      <c r="BT600" s="23">
        <f t="shared" si="3511"/>
        <v>7355000.5186452903</v>
      </c>
      <c r="BU600" s="23">
        <f t="shared" si="3511"/>
        <v>5643578.1538469587</v>
      </c>
      <c r="BV600" s="23">
        <f t="shared" si="3511"/>
        <v>10779752.176256275</v>
      </c>
      <c r="BW600" s="23">
        <f t="shared" si="3511"/>
        <v>18509276.949959006</v>
      </c>
      <c r="BX600" s="23">
        <f t="shared" si="3511"/>
        <v>25587544.387935676</v>
      </c>
      <c r="BY600" s="23">
        <f t="shared" si="3511"/>
        <v>15837145.044691866</v>
      </c>
      <c r="BZ600" s="23">
        <f t="shared" si="3511"/>
        <v>17010848.74625729</v>
      </c>
      <c r="CA600" s="23">
        <f t="shared" si="3511"/>
        <v>19720704.18120569</v>
      </c>
      <c r="CB600" s="23">
        <f t="shared" si="3511"/>
        <v>6840384.7071740534</v>
      </c>
      <c r="CC600" s="23">
        <f t="shared" si="3511"/>
        <v>7376216.2436990775</v>
      </c>
      <c r="CD600" s="23">
        <f t="shared" si="3511"/>
        <v>10741166.663223084</v>
      </c>
      <c r="CE600" s="23">
        <f t="shared" si="3511"/>
        <v>9992312.8112948816</v>
      </c>
      <c r="CF600" s="23">
        <f t="shared" si="3511"/>
        <v>11074904.025818434</v>
      </c>
      <c r="CG600" s="23">
        <f t="shared" si="3511"/>
        <v>8271566.4745784644</v>
      </c>
      <c r="CH600" s="23">
        <f t="shared" si="3511"/>
        <v>15804766.267088294</v>
      </c>
      <c r="CI600" s="23">
        <f t="shared" si="3511"/>
        <v>19564965.012849297</v>
      </c>
      <c r="CJ600" s="23">
        <f t="shared" ref="CJ600:CU600" si="3512">CJ598-CJ599</f>
        <v>26315068.332849283</v>
      </c>
      <c r="CK600" s="23">
        <f t="shared" si="3512"/>
        <v>26464629.112849288</v>
      </c>
      <c r="CL600" s="23">
        <f t="shared" si="3512"/>
        <v>27624547.422849298</v>
      </c>
      <c r="CM600" s="23">
        <f t="shared" si="3512"/>
        <v>40290370.282849289</v>
      </c>
      <c r="CN600" s="23">
        <f t="shared" si="3512"/>
        <v>27058161.535943683</v>
      </c>
      <c r="CO600" s="23">
        <f t="shared" si="3512"/>
        <v>32188030.845943667</v>
      </c>
      <c r="CP600" s="23">
        <f t="shared" si="3512"/>
        <v>32818557.385943692</v>
      </c>
      <c r="CQ600" s="23">
        <f t="shared" si="3512"/>
        <v>36490109.155943684</v>
      </c>
      <c r="CR600" s="23">
        <f t="shared" si="3512"/>
        <v>39158544.875943676</v>
      </c>
      <c r="CS600" s="23">
        <f t="shared" si="3512"/>
        <v>40918347.885943651</v>
      </c>
      <c r="CT600" s="23">
        <f t="shared" si="3512"/>
        <v>42222135.265943669</v>
      </c>
      <c r="CU600" s="23">
        <f t="shared" si="3512"/>
        <v>49500823.72594367</v>
      </c>
      <c r="CV600" s="23">
        <f t="shared" ref="CV600:DH600" si="3513">CV598-CV599</f>
        <v>56964784.54594367</v>
      </c>
      <c r="CW600" s="23">
        <f t="shared" si="3513"/>
        <v>50228154.48594366</v>
      </c>
      <c r="CX600" s="23">
        <f t="shared" si="3513"/>
        <v>47206416.335943662</v>
      </c>
      <c r="CY600" s="23">
        <f t="shared" si="3513"/>
        <v>53100802.985943668</v>
      </c>
      <c r="CZ600" s="23">
        <f t="shared" si="3513"/>
        <v>26690202.420048058</v>
      </c>
      <c r="DA600" s="23">
        <f t="shared" si="3513"/>
        <v>16812483.490048062</v>
      </c>
      <c r="DB600" s="23">
        <f t="shared" si="3513"/>
        <v>15702140.760048088</v>
      </c>
      <c r="DC600" s="23">
        <f t="shared" si="3513"/>
        <v>14608399.670048069</v>
      </c>
      <c r="DD600" s="23">
        <f t="shared" si="3513"/>
        <v>13720553.300048061</v>
      </c>
      <c r="DE600" s="23">
        <f t="shared" si="3513"/>
        <v>10800585.190048082</v>
      </c>
      <c r="DF600" s="23">
        <f t="shared" si="3513"/>
        <v>15149681.660048066</v>
      </c>
      <c r="DG600" s="23">
        <f t="shared" si="3513"/>
        <v>13904175.690048069</v>
      </c>
      <c r="DH600" s="23">
        <f t="shared" si="3513"/>
        <v>8317184.3600480622</v>
      </c>
      <c r="DI600" s="23">
        <f t="shared" si="3511"/>
        <v>9202925.0000480637</v>
      </c>
      <c r="DJ600" s="23">
        <f t="shared" si="3511"/>
        <v>13557377.860048076</v>
      </c>
      <c r="DK600" s="23">
        <f t="shared" si="3511"/>
        <v>4243497.2500480618</v>
      </c>
      <c r="DL600" s="23">
        <f t="shared" si="3511"/>
        <v>-9039243.2793409452</v>
      </c>
      <c r="DM600" s="23">
        <f t="shared" si="3511"/>
        <v>-10927644.539340949</v>
      </c>
      <c r="DN600" s="23">
        <f t="shared" si="3511"/>
        <v>-15412337.14934095</v>
      </c>
      <c r="DO600" s="23">
        <f t="shared" si="3511"/>
        <v>-21940049.749340959</v>
      </c>
      <c r="DP600" s="23">
        <f t="shared" si="3511"/>
        <v>-23865749.319340959</v>
      </c>
      <c r="DQ600" s="23">
        <f t="shared" si="3511"/>
        <v>-20054894.759340964</v>
      </c>
      <c r="DR600" s="23">
        <f t="shared" si="3511"/>
        <v>-29946654.259340957</v>
      </c>
      <c r="DS600" s="23">
        <f t="shared" si="3511"/>
        <v>-30080159.329340953</v>
      </c>
      <c r="DT600" s="23">
        <f t="shared" ref="DT600:DW600" si="3514">DT598-DT599</f>
        <v>-29343100.889340963</v>
      </c>
      <c r="DU600" s="23">
        <f t="shared" si="3514"/>
        <v>-40493680.299340948</v>
      </c>
      <c r="DV600" s="23">
        <f t="shared" si="3514"/>
        <v>-49863065.709340952</v>
      </c>
      <c r="DW600" s="23">
        <f t="shared" si="3514"/>
        <v>-60280425.569340952</v>
      </c>
      <c r="DX600" s="23">
        <f t="shared" ref="DX600:EG600" si="3515">DX598-DX599</f>
        <v>-28942339.649340969</v>
      </c>
      <c r="DY600" s="23">
        <f t="shared" si="3515"/>
        <v>-26526906.319340948</v>
      </c>
      <c r="DZ600" s="23">
        <f t="shared" si="3515"/>
        <v>-25073313.48934095</v>
      </c>
      <c r="EA600" s="23">
        <f t="shared" si="3515"/>
        <v>-30183537.309340928</v>
      </c>
      <c r="EB600" s="23">
        <f t="shared" si="3515"/>
        <v>-29214538.18934096</v>
      </c>
      <c r="EC600" s="23">
        <f t="shared" si="3515"/>
        <v>-34332235.609340936</v>
      </c>
      <c r="ED600" s="23">
        <f t="shared" si="3515"/>
        <v>-41100747.199340947</v>
      </c>
      <c r="EE600" s="23">
        <f t="shared" si="3515"/>
        <v>-39007833.159340948</v>
      </c>
      <c r="EF600" s="23">
        <f t="shared" si="3515"/>
        <v>-49503686.229340963</v>
      </c>
      <c r="EG600" s="23">
        <f t="shared" si="3515"/>
        <v>-52604378.959340975</v>
      </c>
      <c r="EH600" s="23">
        <f t="shared" ref="EH600:EI600" si="3516">EH598-EH599</f>
        <v>-52604378.959340982</v>
      </c>
      <c r="EI600" s="23">
        <f t="shared" si="3516"/>
        <v>-52604378.959340975</v>
      </c>
    </row>
    <row r="601" spans="1:139" ht="10.5" thickTop="1" x14ac:dyDescent="0.2">
      <c r="BT601" s="94"/>
      <c r="BU601" s="94"/>
      <c r="BV601" s="94"/>
      <c r="DH601" s="94"/>
      <c r="DI601" s="94"/>
      <c r="DJ601" s="94"/>
      <c r="DK601" s="94"/>
      <c r="DL601" s="94"/>
      <c r="DM601" s="94"/>
      <c r="DN601" s="94"/>
      <c r="DO601" s="94"/>
      <c r="DP601" s="94"/>
      <c r="DQ601" s="94"/>
      <c r="DR601" s="94"/>
      <c r="DS601" s="94"/>
      <c r="DT601" s="101"/>
      <c r="DU601" s="101"/>
    </row>
    <row r="602" spans="1:139" x14ac:dyDescent="0.2">
      <c r="B602" s="90" t="s">
        <v>242</v>
      </c>
      <c r="BW602" s="94"/>
      <c r="BX602" s="94"/>
      <c r="BY602" s="94"/>
      <c r="BZ602" s="94"/>
      <c r="CA602" s="94"/>
      <c r="CB602" s="94"/>
      <c r="CC602" s="94"/>
      <c r="CD602" s="94"/>
      <c r="CE602" s="94"/>
      <c r="CF602" s="94"/>
      <c r="CG602" s="94"/>
      <c r="CH602" s="94"/>
      <c r="CI602" s="94"/>
      <c r="CJ602" s="94"/>
      <c r="CK602" s="94"/>
      <c r="CL602" s="94"/>
      <c r="CM602" s="94"/>
      <c r="CN602" s="94"/>
      <c r="CO602" s="94"/>
      <c r="CP602" s="94"/>
      <c r="CQ602" s="94"/>
      <c r="CR602" s="94"/>
      <c r="CS602" s="94"/>
      <c r="CT602" s="94"/>
      <c r="CU602" s="94"/>
      <c r="CV602" s="94"/>
      <c r="CW602" s="94"/>
      <c r="CX602" s="94"/>
      <c r="CY602" s="94"/>
      <c r="CZ602" s="94"/>
      <c r="DA602" s="94"/>
      <c r="DB602" s="94"/>
      <c r="DC602" s="94"/>
      <c r="DD602" s="94"/>
      <c r="DE602" s="94"/>
      <c r="DF602" s="94"/>
      <c r="DG602" s="94"/>
      <c r="DH602" s="22"/>
      <c r="DI602" s="22"/>
      <c r="DJ602" s="22"/>
      <c r="DK602" s="22"/>
      <c r="DL602" s="22"/>
      <c r="DM602" s="22"/>
      <c r="DN602" s="22"/>
      <c r="DO602" s="22"/>
      <c r="DP602" s="22"/>
      <c r="DQ602" s="22"/>
      <c r="DR602" s="22"/>
      <c r="DS602" s="22" t="s">
        <v>279</v>
      </c>
      <c r="DT602" s="22" t="s">
        <v>279</v>
      </c>
      <c r="DU602" s="22" t="s">
        <v>279</v>
      </c>
      <c r="DV602" s="94"/>
      <c r="DW602" s="94"/>
    </row>
    <row r="603" spans="1:139" ht="30" x14ac:dyDescent="0.2">
      <c r="B603" s="103" t="s">
        <v>277</v>
      </c>
      <c r="CE603" s="90"/>
      <c r="CF603" s="90"/>
      <c r="CG603" s="90"/>
      <c r="CH603" s="90"/>
      <c r="CI603" s="90"/>
      <c r="CJ603" s="90"/>
      <c r="CK603" s="90"/>
      <c r="CL603" s="90"/>
      <c r="CM603" s="90"/>
      <c r="CN603" s="90"/>
      <c r="CO603" s="90"/>
      <c r="CP603" s="90"/>
      <c r="CQ603" s="90"/>
      <c r="CR603" s="90"/>
      <c r="CS603" s="90"/>
      <c r="CT603" s="90"/>
      <c r="CU603" s="90"/>
      <c r="CV603" s="90"/>
      <c r="CW603" s="90"/>
      <c r="CX603" s="90"/>
      <c r="CY603" s="90"/>
      <c r="CZ603" s="90"/>
      <c r="DA603" s="90"/>
      <c r="DB603" s="90"/>
      <c r="DC603" s="90"/>
      <c r="DD603" s="90"/>
      <c r="DE603" s="90"/>
      <c r="DF603" s="90"/>
      <c r="DG603" s="90"/>
      <c r="DH603" s="100"/>
      <c r="DI603" s="100"/>
      <c r="DJ603" s="100"/>
      <c r="DK603" s="100"/>
      <c r="DL603" s="100"/>
      <c r="DM603" s="100"/>
      <c r="DN603" s="100"/>
      <c r="DO603" s="100"/>
      <c r="DP603" s="100"/>
      <c r="DQ603" s="100"/>
      <c r="DR603" s="100"/>
      <c r="DS603" s="100">
        <v>6.5904110670089722E-4</v>
      </c>
      <c r="DT603" s="100">
        <v>6.5903598442673683E-4</v>
      </c>
      <c r="DU603" s="100">
        <v>6.5905600786209106E-4</v>
      </c>
      <c r="DV603" s="100"/>
    </row>
    <row r="604" spans="1:139" ht="20" x14ac:dyDescent="0.2">
      <c r="B604" s="103" t="s">
        <v>293</v>
      </c>
      <c r="CE604" s="90"/>
      <c r="CF604" s="90"/>
      <c r="CG604" s="90"/>
      <c r="CH604" s="90"/>
      <c r="CI604" s="90"/>
      <c r="CJ604" s="90"/>
      <c r="CK604" s="90"/>
      <c r="CL604" s="90"/>
      <c r="CM604" s="90"/>
      <c r="CN604" s="90"/>
      <c r="CO604" s="90"/>
      <c r="CP604" s="90"/>
      <c r="CQ604" s="90"/>
      <c r="CR604" s="90"/>
      <c r="CS604" s="90"/>
      <c r="CT604" s="90"/>
      <c r="CU604" s="90"/>
      <c r="CV604" s="90"/>
      <c r="CW604" s="90"/>
      <c r="CX604" s="90"/>
      <c r="CY604" s="90"/>
      <c r="CZ604" s="90"/>
      <c r="DA604" s="90"/>
      <c r="DB604" s="90"/>
      <c r="DC604" s="90"/>
      <c r="DD604" s="90"/>
      <c r="DE604" s="90"/>
      <c r="DF604" s="90"/>
      <c r="DG604" s="90"/>
      <c r="DH604" s="90"/>
      <c r="DI604" s="90"/>
      <c r="DJ604" s="90"/>
      <c r="DK604" s="90"/>
      <c r="DL604" s="90"/>
      <c r="DM604" s="90"/>
      <c r="DN604" s="90"/>
      <c r="DO604" s="90"/>
      <c r="DP604" s="90"/>
      <c r="DQ604" s="90"/>
      <c r="DR604" s="90"/>
      <c r="DS604" s="90"/>
      <c r="DT604" s="90"/>
      <c r="DU604" s="90"/>
    </row>
    <row r="605" spans="1:139" x14ac:dyDescent="0.2">
      <c r="DH605" s="90"/>
      <c r="DI605" s="90"/>
      <c r="DJ605" s="90"/>
      <c r="DK605" s="90"/>
      <c r="DL605" s="90"/>
      <c r="DM605" s="90"/>
      <c r="DN605" s="90"/>
      <c r="DO605" s="90"/>
      <c r="DP605" s="90"/>
      <c r="DQ605" s="90"/>
      <c r="DR605" s="90"/>
      <c r="DS605" s="90"/>
      <c r="DT605" s="90"/>
      <c r="DU605" s="90"/>
    </row>
    <row r="606" spans="1:139" x14ac:dyDescent="0.2">
      <c r="DH606" s="90"/>
      <c r="DI606" s="90"/>
      <c r="DJ606" s="90"/>
      <c r="DK606" s="90"/>
      <c r="DL606" s="90"/>
      <c r="DM606" s="90"/>
      <c r="DN606" s="90"/>
      <c r="DO606" s="90"/>
      <c r="DP606" s="90"/>
      <c r="DQ606" s="90"/>
      <c r="DR606" s="90"/>
      <c r="DS606" s="90"/>
      <c r="DT606" s="90"/>
      <c r="DU606" s="90"/>
    </row>
    <row r="607" spans="1:139" x14ac:dyDescent="0.2">
      <c r="DH607" s="90"/>
      <c r="DI607" s="90"/>
      <c r="DJ607" s="90"/>
      <c r="DK607" s="90"/>
      <c r="DL607" s="90"/>
      <c r="DM607" s="90"/>
      <c r="DN607" s="90"/>
      <c r="DO607" s="90"/>
      <c r="DP607" s="90"/>
      <c r="DQ607" s="90"/>
      <c r="DR607" s="90"/>
      <c r="DS607" s="90"/>
      <c r="DT607" s="90"/>
      <c r="DU607" s="90"/>
    </row>
    <row r="617" spans="2:127" x14ac:dyDescent="0.2">
      <c r="B617" s="24"/>
      <c r="DV617" s="92"/>
      <c r="DW617" s="92"/>
    </row>
    <row r="618" spans="2:127" x14ac:dyDescent="0.2">
      <c r="B618" s="25"/>
      <c r="DV618" s="92"/>
      <c r="DW618" s="92"/>
    </row>
    <row r="619" spans="2:127" x14ac:dyDescent="0.2">
      <c r="B619" s="25"/>
      <c r="DV619" s="92"/>
      <c r="DW619" s="92"/>
    </row>
  </sheetData>
  <conditionalFormatting sqref="C100:C102">
    <cfRule type="duplicateValues" dxfId="26" priority="28"/>
  </conditionalFormatting>
  <conditionalFormatting sqref="C110:C112">
    <cfRule type="duplicateValues" dxfId="25" priority="27"/>
  </conditionalFormatting>
  <conditionalFormatting sqref="C120:C122">
    <cfRule type="duplicateValues" dxfId="24" priority="26"/>
  </conditionalFormatting>
  <conditionalFormatting sqref="C130:C132">
    <cfRule type="duplicateValues" dxfId="23" priority="25"/>
  </conditionalFormatting>
  <conditionalFormatting sqref="C140:C142">
    <cfRule type="duplicateValues" dxfId="22" priority="24"/>
  </conditionalFormatting>
  <conditionalFormatting sqref="C393:C402 C412 C422">
    <cfRule type="duplicateValues" dxfId="21" priority="23"/>
  </conditionalFormatting>
  <conditionalFormatting sqref="C403:C411">
    <cfRule type="duplicateValues" dxfId="20" priority="22"/>
  </conditionalFormatting>
  <conditionalFormatting sqref="C413:C421">
    <cfRule type="duplicateValues" dxfId="19" priority="21"/>
  </conditionalFormatting>
  <conditionalFormatting sqref="C423:C430">
    <cfRule type="duplicateValues" dxfId="18" priority="20"/>
  </conditionalFormatting>
  <conditionalFormatting sqref="C432:C439">
    <cfRule type="duplicateValues" dxfId="17" priority="19"/>
  </conditionalFormatting>
  <conditionalFormatting sqref="C431">
    <cfRule type="duplicateValues" dxfId="16" priority="18"/>
  </conditionalFormatting>
  <conditionalFormatting sqref="C440">
    <cfRule type="duplicateValues" dxfId="15" priority="17"/>
  </conditionalFormatting>
  <conditionalFormatting sqref="C441:C448">
    <cfRule type="duplicateValues" dxfId="14" priority="16"/>
  </conditionalFormatting>
  <conditionalFormatting sqref="C454">
    <cfRule type="duplicateValues" dxfId="13" priority="15"/>
  </conditionalFormatting>
  <conditionalFormatting sqref="C464">
    <cfRule type="duplicateValues" dxfId="12" priority="14"/>
  </conditionalFormatting>
  <conditionalFormatting sqref="C474">
    <cfRule type="duplicateValues" dxfId="11" priority="13"/>
  </conditionalFormatting>
  <conditionalFormatting sqref="C484">
    <cfRule type="duplicateValues" dxfId="10" priority="12"/>
  </conditionalFormatting>
  <conditionalFormatting sqref="C512">
    <cfRule type="duplicateValues" dxfId="9" priority="11"/>
  </conditionalFormatting>
  <conditionalFormatting sqref="C528">
    <cfRule type="duplicateValues" dxfId="8" priority="10"/>
  </conditionalFormatting>
  <conditionalFormatting sqref="C546">
    <cfRule type="duplicateValues" dxfId="7" priority="8"/>
  </conditionalFormatting>
  <conditionalFormatting sqref="C555">
    <cfRule type="duplicateValues" dxfId="6" priority="7"/>
  </conditionalFormatting>
  <conditionalFormatting sqref="C564">
    <cfRule type="duplicateValues" dxfId="5" priority="6"/>
  </conditionalFormatting>
  <conditionalFormatting sqref="C573">
    <cfRule type="duplicateValues" dxfId="4" priority="5"/>
  </conditionalFormatting>
  <conditionalFormatting sqref="C582">
    <cfRule type="duplicateValues" dxfId="3" priority="4"/>
  </conditionalFormatting>
  <conditionalFormatting sqref="C489:C490">
    <cfRule type="duplicateValues" dxfId="2" priority="3"/>
  </conditionalFormatting>
  <conditionalFormatting sqref="C355:C356">
    <cfRule type="duplicateValues" dxfId="1" priority="2"/>
  </conditionalFormatting>
  <conditionalFormatting sqref="C560:C561">
    <cfRule type="duplicateValues" dxfId="0" priority="1"/>
  </conditionalFormatting>
  <printOptions horizontalCentered="1"/>
  <pageMargins left="0.45" right="0.45" top="0.75" bottom="0.75" header="0.3" footer="0.3"/>
  <pageSetup scale="30" fitToHeight="20" orientation="portrait" blackAndWhite="1" horizontalDpi="1200" verticalDpi="1200" r:id="rId1"/>
  <headerFooter>
    <oddFooter>&amp;R&amp;F
&amp;A</odd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J91"/>
  <sheetViews>
    <sheetView workbookViewId="0">
      <pane ySplit="8" topLeftCell="A9" activePane="bottomLeft" state="frozen"/>
      <selection pane="bottomLeft" activeCell="H19" sqref="H19"/>
    </sheetView>
  </sheetViews>
  <sheetFormatPr defaultColWidth="9.1796875" defaultRowHeight="10" x14ac:dyDescent="0.2"/>
  <cols>
    <col min="1" max="1" width="4.54296875" style="90" customWidth="1"/>
    <col min="2" max="2" width="2.81640625" style="90" customWidth="1"/>
    <col min="3" max="3" width="79.7265625" style="90" customWidth="1"/>
    <col min="4" max="5" width="11.81640625" style="92" customWidth="1"/>
    <col min="6" max="6" width="2" style="90" customWidth="1"/>
    <col min="7" max="7" width="3.1796875" style="90" customWidth="1"/>
    <col min="8" max="8" width="76.81640625" style="90" customWidth="1"/>
    <col min="9" max="10" width="12.1796875" style="92" customWidth="1"/>
    <col min="11" max="16384" width="9.1796875" style="90"/>
  </cols>
  <sheetData>
    <row r="1" spans="1:10" s="304" customFormat="1" ht="10.5" customHeight="1" x14ac:dyDescent="0.35">
      <c r="A1" s="371" t="s">
        <v>0</v>
      </c>
      <c r="B1" s="371"/>
      <c r="C1" s="371"/>
      <c r="D1" s="371"/>
      <c r="E1" s="371"/>
      <c r="F1" s="372"/>
      <c r="G1" s="372"/>
      <c r="H1" s="372"/>
      <c r="I1" s="372"/>
      <c r="J1" s="372"/>
    </row>
    <row r="2" spans="1:10" s="304" customFormat="1" ht="10.5" customHeight="1" x14ac:dyDescent="0.35">
      <c r="A2" s="371" t="str">
        <f>'Delivery Rate Change Calc'!A2:G2</f>
        <v>2024 Electric Decoupling Filing</v>
      </c>
      <c r="B2" s="371"/>
      <c r="C2" s="371"/>
      <c r="D2" s="371"/>
      <c r="E2" s="371"/>
      <c r="F2" s="372"/>
      <c r="G2" s="372"/>
      <c r="H2" s="372"/>
      <c r="I2" s="372"/>
      <c r="J2" s="372"/>
    </row>
    <row r="3" spans="1:10" s="304" customFormat="1" ht="10.5" customHeight="1" x14ac:dyDescent="0.35">
      <c r="A3" s="373" t="s">
        <v>418</v>
      </c>
      <c r="B3" s="373"/>
      <c r="C3" s="373"/>
      <c r="D3" s="373"/>
      <c r="E3" s="373"/>
      <c r="F3" s="374"/>
      <c r="G3" s="374"/>
      <c r="H3" s="374"/>
      <c r="I3" s="374"/>
      <c r="J3" s="374"/>
    </row>
    <row r="4" spans="1:10" s="304" customFormat="1" ht="10.5" customHeight="1" x14ac:dyDescent="0.35">
      <c r="A4" s="371" t="str">
        <f>'Delivery Rate Change Calc'!A4:G4</f>
        <v>Proposed Rate Effective May 1, 2024</v>
      </c>
      <c r="B4" s="371"/>
      <c r="C4" s="371"/>
      <c r="D4" s="371"/>
      <c r="E4" s="371"/>
      <c r="F4" s="372"/>
      <c r="G4" s="372"/>
      <c r="H4" s="372"/>
      <c r="I4" s="372"/>
      <c r="J4" s="372"/>
    </row>
    <row r="5" spans="1:10" s="304" customFormat="1" ht="10.5" customHeight="1" x14ac:dyDescent="0.35">
      <c r="A5" s="244"/>
      <c r="B5" s="244"/>
      <c r="C5" s="244"/>
      <c r="D5" s="244"/>
      <c r="E5" s="244"/>
      <c r="F5" s="245"/>
      <c r="G5" s="245"/>
      <c r="H5" s="245"/>
      <c r="I5" s="305"/>
      <c r="J5" s="305"/>
    </row>
    <row r="6" spans="1:10" s="304" customFormat="1" ht="10.5" customHeight="1" x14ac:dyDescent="0.35">
      <c r="A6" s="95"/>
      <c r="B6" s="95"/>
      <c r="C6" s="95"/>
      <c r="D6" s="369" t="s">
        <v>197</v>
      </c>
      <c r="E6" s="370"/>
      <c r="F6" s="306"/>
      <c r="G6" s="306"/>
      <c r="H6" s="306"/>
      <c r="I6" s="369" t="s">
        <v>63</v>
      </c>
      <c r="J6" s="370"/>
    </row>
    <row r="7" spans="1:10" x14ac:dyDescent="0.2">
      <c r="A7" s="92"/>
      <c r="B7" s="92"/>
      <c r="C7" s="92"/>
      <c r="D7" s="307" t="s">
        <v>91</v>
      </c>
      <c r="E7" s="307" t="s">
        <v>91</v>
      </c>
      <c r="F7" s="101"/>
      <c r="G7" s="101"/>
      <c r="H7" s="101"/>
      <c r="I7" s="307" t="s">
        <v>91</v>
      </c>
      <c r="J7" s="307" t="s">
        <v>91</v>
      </c>
    </row>
    <row r="8" spans="1:10" ht="20" x14ac:dyDescent="0.25">
      <c r="A8" s="308" t="s">
        <v>53</v>
      </c>
      <c r="B8" s="308"/>
      <c r="C8" s="309"/>
      <c r="D8" s="310">
        <v>45382</v>
      </c>
      <c r="E8" s="81">
        <f>EDATE(D8,1)</f>
        <v>45412</v>
      </c>
      <c r="F8" s="311"/>
      <c r="G8" s="311"/>
      <c r="H8" s="311"/>
      <c r="I8" s="81">
        <f>D8</f>
        <v>45382</v>
      </c>
      <c r="J8" s="81">
        <f>E8</f>
        <v>45412</v>
      </c>
    </row>
    <row r="9" spans="1:10" ht="10.5" x14ac:dyDescent="0.25">
      <c r="A9" s="135">
        <v>1</v>
      </c>
      <c r="B9" s="26" t="s">
        <v>98</v>
      </c>
      <c r="G9" s="26" t="s">
        <v>98</v>
      </c>
    </row>
    <row r="10" spans="1:10" x14ac:dyDescent="0.2">
      <c r="A10" s="135">
        <f t="shared" ref="A10:A41" si="0">A9+1</f>
        <v>2</v>
      </c>
      <c r="B10" s="135"/>
      <c r="C10" s="90" t="s">
        <v>74</v>
      </c>
      <c r="D10" s="275">
        <f>'F2023 Forecast'!B8</f>
        <v>1040534574</v>
      </c>
      <c r="E10" s="275">
        <f>'F2023 Forecast'!C8</f>
        <v>871564901</v>
      </c>
      <c r="F10" s="45"/>
      <c r="G10" s="135"/>
      <c r="H10" s="90" t="s">
        <v>74</v>
      </c>
      <c r="I10" s="275">
        <f>'F2023 Forecast'!B8</f>
        <v>1040534574</v>
      </c>
      <c r="J10" s="275">
        <f>'F2023 Forecast'!C8</f>
        <v>871564901</v>
      </c>
    </row>
    <row r="11" spans="1:10" x14ac:dyDescent="0.2">
      <c r="A11" s="135">
        <f t="shared" si="0"/>
        <v>3</v>
      </c>
      <c r="B11" s="135"/>
      <c r="C11" s="92" t="s">
        <v>92</v>
      </c>
      <c r="D11" s="221">
        <f>'Schedule 7'!Q26</f>
        <v>-1.7149999999999999E-3</v>
      </c>
      <c r="E11" s="93">
        <f>D11</f>
        <v>-1.7149999999999999E-3</v>
      </c>
      <c r="F11" s="49"/>
      <c r="G11" s="135"/>
      <c r="H11" s="92" t="s">
        <v>92</v>
      </c>
      <c r="I11" s="221">
        <f>'FPC Sch 7'!Q24</f>
        <v>-1.761E-3</v>
      </c>
      <c r="J11" s="93">
        <f>I11</f>
        <v>-1.761E-3</v>
      </c>
    </row>
    <row r="12" spans="1:10" x14ac:dyDescent="0.2">
      <c r="A12" s="135">
        <f t="shared" si="0"/>
        <v>4</v>
      </c>
      <c r="B12" s="135"/>
      <c r="C12" s="92" t="s">
        <v>93</v>
      </c>
      <c r="D12" s="312">
        <f>D10*D11</f>
        <v>-1784516.7944099999</v>
      </c>
      <c r="E12" s="312">
        <f>E10*E11</f>
        <v>-1494733.8052149999</v>
      </c>
      <c r="F12" s="313"/>
      <c r="G12" s="135"/>
      <c r="H12" s="92" t="s">
        <v>93</v>
      </c>
      <c r="I12" s="312">
        <f>I10*I11</f>
        <v>-1832381.384814</v>
      </c>
      <c r="J12" s="312">
        <f>J10*J11</f>
        <v>-1534825.7906609999</v>
      </c>
    </row>
    <row r="13" spans="1:10" x14ac:dyDescent="0.2">
      <c r="A13" s="135">
        <f t="shared" si="0"/>
        <v>5</v>
      </c>
      <c r="B13" s="135"/>
      <c r="C13" s="92" t="s">
        <v>94</v>
      </c>
      <c r="D13" s="118">
        <f>'2022 GRC Conversion Factor'!K16</f>
        <v>0.95034799999999997</v>
      </c>
      <c r="E13" s="92">
        <f>$D$13</f>
        <v>0.95034799999999997</v>
      </c>
      <c r="G13" s="135"/>
      <c r="H13" s="92" t="s">
        <v>94</v>
      </c>
      <c r="I13" s="92">
        <f>$D$13</f>
        <v>0.95034799999999997</v>
      </c>
      <c r="J13" s="92">
        <f>$D$13</f>
        <v>0.95034799999999997</v>
      </c>
    </row>
    <row r="14" spans="1:10" x14ac:dyDescent="0.2">
      <c r="A14" s="135">
        <f t="shared" si="0"/>
        <v>6</v>
      </c>
      <c r="B14" s="135"/>
      <c r="C14" s="92" t="s">
        <v>95</v>
      </c>
      <c r="D14" s="312">
        <f>D12*D13</f>
        <v>-1695911.9665339545</v>
      </c>
      <c r="E14" s="312">
        <f>E12*E13</f>
        <v>-1420517.2823184647</v>
      </c>
      <c r="F14" s="313"/>
      <c r="G14" s="135"/>
      <c r="H14" s="92" t="s">
        <v>95</v>
      </c>
      <c r="I14" s="312">
        <f>I12*I13</f>
        <v>-1741399.9842952152</v>
      </c>
      <c r="J14" s="312">
        <f>J12*J13</f>
        <v>-1458618.6205030999</v>
      </c>
    </row>
    <row r="15" spans="1:10" x14ac:dyDescent="0.2">
      <c r="A15" s="135">
        <f t="shared" si="0"/>
        <v>7</v>
      </c>
      <c r="B15" s="135"/>
      <c r="G15" s="135"/>
    </row>
    <row r="16" spans="1:10" ht="10.5" x14ac:dyDescent="0.25">
      <c r="A16" s="135">
        <f t="shared" si="0"/>
        <v>8</v>
      </c>
      <c r="B16" s="26" t="s">
        <v>99</v>
      </c>
      <c r="G16" s="26" t="s">
        <v>99</v>
      </c>
    </row>
    <row r="17" spans="1:10" x14ac:dyDescent="0.2">
      <c r="A17" s="135">
        <f t="shared" si="0"/>
        <v>9</v>
      </c>
      <c r="B17" s="135"/>
      <c r="C17" s="90" t="s">
        <v>74</v>
      </c>
      <c r="D17" s="275">
        <f>'F2023 Forecast'!B10</f>
        <v>248796457</v>
      </c>
      <c r="E17" s="275">
        <f>'F2023 Forecast'!C10</f>
        <v>218442361</v>
      </c>
      <c r="F17" s="45"/>
      <c r="G17" s="135"/>
      <c r="H17" s="90" t="s">
        <v>74</v>
      </c>
      <c r="I17" s="275">
        <f>'F2023 Forecast'!B10</f>
        <v>248796457</v>
      </c>
      <c r="J17" s="275">
        <f>'F2023 Forecast'!C10</f>
        <v>218442361</v>
      </c>
    </row>
    <row r="18" spans="1:10" x14ac:dyDescent="0.2">
      <c r="A18" s="135">
        <f t="shared" si="0"/>
        <v>10</v>
      </c>
      <c r="B18" s="135"/>
      <c r="C18" s="92" t="s">
        <v>92</v>
      </c>
      <c r="D18" s="221">
        <f>'Schedule 8&amp;24'!Q26</f>
        <v>-2.6800000000000001E-4</v>
      </c>
      <c r="E18" s="93">
        <f>D18</f>
        <v>-2.6800000000000001E-4</v>
      </c>
      <c r="F18" s="49"/>
      <c r="G18" s="135"/>
      <c r="H18" s="92" t="s">
        <v>92</v>
      </c>
      <c r="I18" s="221">
        <f>'FPC Sch 8&amp;24'!Q24</f>
        <v>-1.9469999999999999E-3</v>
      </c>
      <c r="J18" s="93">
        <f>I18</f>
        <v>-1.9469999999999999E-3</v>
      </c>
    </row>
    <row r="19" spans="1:10" x14ac:dyDescent="0.2">
      <c r="A19" s="135">
        <f t="shared" si="0"/>
        <v>11</v>
      </c>
      <c r="B19" s="135"/>
      <c r="C19" s="92" t="s">
        <v>93</v>
      </c>
      <c r="D19" s="312">
        <f>D17*D18</f>
        <v>-66677.450475999998</v>
      </c>
      <c r="E19" s="312">
        <f>E17*E18</f>
        <v>-58542.552748000002</v>
      </c>
      <c r="F19" s="313"/>
      <c r="G19" s="135"/>
      <c r="H19" s="92" t="s">
        <v>93</v>
      </c>
      <c r="I19" s="312">
        <f>I17*I18</f>
        <v>-484406.701779</v>
      </c>
      <c r="J19" s="312">
        <f>J17*J18</f>
        <v>-425307.27686699998</v>
      </c>
    </row>
    <row r="20" spans="1:10" x14ac:dyDescent="0.2">
      <c r="A20" s="135">
        <f t="shared" si="0"/>
        <v>12</v>
      </c>
      <c r="B20" s="135"/>
      <c r="C20" s="92" t="s">
        <v>94</v>
      </c>
      <c r="D20" s="92">
        <f>$D$13</f>
        <v>0.95034799999999997</v>
      </c>
      <c r="E20" s="92">
        <f>$D$13</f>
        <v>0.95034799999999997</v>
      </c>
      <c r="G20" s="135"/>
      <c r="H20" s="92" t="s">
        <v>94</v>
      </c>
      <c r="I20" s="92">
        <f>$D$13</f>
        <v>0.95034799999999997</v>
      </c>
      <c r="J20" s="92">
        <f>$D$13</f>
        <v>0.95034799999999997</v>
      </c>
    </row>
    <row r="21" spans="1:10" x14ac:dyDescent="0.2">
      <c r="A21" s="135">
        <f t="shared" si="0"/>
        <v>13</v>
      </c>
      <c r="B21" s="135"/>
      <c r="C21" s="92" t="s">
        <v>95</v>
      </c>
      <c r="D21" s="312">
        <f>D19*D20</f>
        <v>-63366.781704965644</v>
      </c>
      <c r="E21" s="312">
        <f>E19*E20</f>
        <v>-55635.797918956305</v>
      </c>
      <c r="F21" s="313"/>
      <c r="G21" s="135"/>
      <c r="H21" s="92" t="s">
        <v>95</v>
      </c>
      <c r="I21" s="312">
        <f>I19*I20</f>
        <v>-460354.9402222691</v>
      </c>
      <c r="J21" s="312">
        <f>J19*J20</f>
        <v>-404189.91995599971</v>
      </c>
    </row>
    <row r="22" spans="1:10" x14ac:dyDescent="0.2">
      <c r="A22" s="135">
        <f t="shared" si="0"/>
        <v>14</v>
      </c>
    </row>
    <row r="23" spans="1:10" ht="10.5" x14ac:dyDescent="0.25">
      <c r="A23" s="135">
        <f t="shared" si="0"/>
        <v>15</v>
      </c>
      <c r="B23" s="26" t="s">
        <v>100</v>
      </c>
      <c r="G23" s="26" t="s">
        <v>100</v>
      </c>
    </row>
    <row r="24" spans="1:10" x14ac:dyDescent="0.2">
      <c r="A24" s="135">
        <f t="shared" si="0"/>
        <v>16</v>
      </c>
      <c r="B24" s="135"/>
      <c r="C24" s="90" t="s">
        <v>74</v>
      </c>
      <c r="D24" s="275">
        <f>'F2023 Forecast'!B20</f>
        <v>268567179</v>
      </c>
      <c r="E24" s="275">
        <f>'F2023 Forecast'!C20</f>
        <v>241908872</v>
      </c>
      <c r="F24" s="45"/>
      <c r="G24" s="135"/>
      <c r="H24" s="90" t="s">
        <v>74</v>
      </c>
      <c r="I24" s="275">
        <f>'F2023 Forecast'!B20</f>
        <v>268567179</v>
      </c>
      <c r="J24" s="275">
        <f>'F2023 Forecast'!C20</f>
        <v>241908872</v>
      </c>
    </row>
    <row r="25" spans="1:10" x14ac:dyDescent="0.2">
      <c r="A25" s="135">
        <f t="shared" si="0"/>
        <v>17</v>
      </c>
      <c r="B25" s="135"/>
      <c r="C25" s="92" t="s">
        <v>92</v>
      </c>
      <c r="D25" s="221">
        <f>'Schedule 7A,11,25,29,35,43'!Q26</f>
        <v>3.3089999999999999E-3</v>
      </c>
      <c r="E25" s="93">
        <f>D25</f>
        <v>3.3089999999999999E-3</v>
      </c>
      <c r="F25" s="49"/>
      <c r="G25" s="135"/>
      <c r="H25" s="92" t="s">
        <v>92</v>
      </c>
      <c r="I25" s="221">
        <f>'FPC Sch 7A,11,25,29,35,43'!Q24</f>
        <v>-1.4799999999999999E-4</v>
      </c>
      <c r="J25" s="93">
        <f>I25</f>
        <v>-1.4799999999999999E-4</v>
      </c>
    </row>
    <row r="26" spans="1:10" x14ac:dyDescent="0.2">
      <c r="A26" s="135">
        <f t="shared" si="0"/>
        <v>18</v>
      </c>
      <c r="B26" s="135"/>
      <c r="C26" s="92" t="s">
        <v>93</v>
      </c>
      <c r="D26" s="312">
        <f>D24*D25</f>
        <v>888688.79531099997</v>
      </c>
      <c r="E26" s="312">
        <f>E24*E25</f>
        <v>800476.45744799997</v>
      </c>
      <c r="F26" s="313"/>
      <c r="G26" s="135"/>
      <c r="H26" s="92" t="s">
        <v>93</v>
      </c>
      <c r="I26" s="312">
        <f>I24*I25</f>
        <v>-39747.942491999995</v>
      </c>
      <c r="J26" s="312">
        <f>J24*J25</f>
        <v>-35802.513055999996</v>
      </c>
    </row>
    <row r="27" spans="1:10" x14ac:dyDescent="0.2">
      <c r="A27" s="135">
        <f t="shared" si="0"/>
        <v>19</v>
      </c>
      <c r="B27" s="135"/>
      <c r="C27" s="92" t="s">
        <v>94</v>
      </c>
      <c r="D27" s="92">
        <f>$D$13</f>
        <v>0.95034799999999997</v>
      </c>
      <c r="E27" s="92">
        <f>$D$13</f>
        <v>0.95034799999999997</v>
      </c>
      <c r="G27" s="135"/>
      <c r="H27" s="92" t="s">
        <v>94</v>
      </c>
      <c r="I27" s="92">
        <f>$D$13</f>
        <v>0.95034799999999997</v>
      </c>
      <c r="J27" s="92">
        <f>$D$13</f>
        <v>0.95034799999999997</v>
      </c>
    </row>
    <row r="28" spans="1:10" x14ac:dyDescent="0.2">
      <c r="A28" s="135">
        <f t="shared" si="0"/>
        <v>20</v>
      </c>
      <c r="B28" s="135"/>
      <c r="C28" s="92" t="s">
        <v>95</v>
      </c>
      <c r="D28" s="312">
        <f>D26*D27</f>
        <v>844563.61924621812</v>
      </c>
      <c r="E28" s="312">
        <f>E26*E27</f>
        <v>760731.20038279181</v>
      </c>
      <c r="F28" s="313"/>
      <c r="G28" s="135"/>
      <c r="H28" s="92" t="s">
        <v>95</v>
      </c>
      <c r="I28" s="312">
        <f>I26*I27</f>
        <v>-37774.377651387207</v>
      </c>
      <c r="J28" s="312">
        <f>J26*J27</f>
        <v>-34024.846677743481</v>
      </c>
    </row>
    <row r="29" spans="1:10" x14ac:dyDescent="0.2">
      <c r="A29" s="135">
        <f t="shared" si="0"/>
        <v>21</v>
      </c>
    </row>
    <row r="30" spans="1:10" ht="10.5" x14ac:dyDescent="0.25">
      <c r="A30" s="135">
        <f t="shared" si="0"/>
        <v>22</v>
      </c>
      <c r="B30" s="26" t="s">
        <v>225</v>
      </c>
      <c r="G30" s="75" t="s">
        <v>225</v>
      </c>
      <c r="H30" s="92"/>
    </row>
    <row r="31" spans="1:10" x14ac:dyDescent="0.2">
      <c r="A31" s="135">
        <f t="shared" si="0"/>
        <v>23</v>
      </c>
      <c r="B31" s="135"/>
      <c r="C31" s="90" t="s">
        <v>74</v>
      </c>
      <c r="D31" s="275">
        <f>'F2023 Forecast'!B17</f>
        <v>24943830</v>
      </c>
      <c r="E31" s="275">
        <f>'F2023 Forecast'!C17</f>
        <v>23819517</v>
      </c>
      <c r="F31" s="45"/>
      <c r="G31" s="135"/>
      <c r="H31" s="90" t="s">
        <v>74</v>
      </c>
      <c r="I31" s="275">
        <f>'F2023 Forecast'!$B$17</f>
        <v>24943830</v>
      </c>
      <c r="J31" s="275">
        <f>'F2023 Forecast'!$C$17</f>
        <v>23819517</v>
      </c>
    </row>
    <row r="32" spans="1:10" x14ac:dyDescent="0.2">
      <c r="A32" s="135">
        <f t="shared" si="0"/>
        <v>24</v>
      </c>
      <c r="B32" s="135"/>
      <c r="C32" s="92" t="s">
        <v>92</v>
      </c>
      <c r="D32" s="221">
        <f>'Schedule SC'!Q26</f>
        <v>5.0199999999999995E-4</v>
      </c>
      <c r="E32" s="93">
        <f>D32</f>
        <v>5.0199999999999995E-4</v>
      </c>
      <c r="F32" s="49"/>
      <c r="G32" s="135"/>
      <c r="H32" s="92" t="s">
        <v>92</v>
      </c>
      <c r="I32" s="221">
        <f>'FPC Sch SC'!Q24</f>
        <v>7.0399999999999998E-4</v>
      </c>
      <c r="J32" s="93">
        <f>I32</f>
        <v>7.0399999999999998E-4</v>
      </c>
    </row>
    <row r="33" spans="1:10" x14ac:dyDescent="0.2">
      <c r="A33" s="135">
        <f t="shared" si="0"/>
        <v>25</v>
      </c>
      <c r="B33" s="135"/>
      <c r="C33" s="92" t="s">
        <v>93</v>
      </c>
      <c r="D33" s="312">
        <f>D31*D32</f>
        <v>12521.802659999999</v>
      </c>
      <c r="E33" s="312">
        <f>E31*E32</f>
        <v>11957.397534</v>
      </c>
      <c r="F33" s="313"/>
      <c r="G33" s="135"/>
      <c r="H33" s="92" t="s">
        <v>93</v>
      </c>
      <c r="I33" s="312">
        <f>I31*I32</f>
        <v>17560.456320000001</v>
      </c>
      <c r="J33" s="312">
        <f>J31*J32</f>
        <v>16768.939967999999</v>
      </c>
    </row>
    <row r="34" spans="1:10" x14ac:dyDescent="0.2">
      <c r="A34" s="135">
        <f t="shared" si="0"/>
        <v>26</v>
      </c>
      <c r="B34" s="135"/>
      <c r="C34" s="92" t="s">
        <v>94</v>
      </c>
      <c r="D34" s="92">
        <f>$D$13</f>
        <v>0.95034799999999997</v>
      </c>
      <c r="E34" s="92">
        <f>$D$13</f>
        <v>0.95034799999999997</v>
      </c>
      <c r="G34" s="135"/>
      <c r="H34" s="92" t="s">
        <v>94</v>
      </c>
      <c r="I34" s="92">
        <f>$D$13</f>
        <v>0.95034799999999997</v>
      </c>
      <c r="J34" s="92">
        <f>$D$13</f>
        <v>0.95034799999999997</v>
      </c>
    </row>
    <row r="35" spans="1:10" x14ac:dyDescent="0.2">
      <c r="A35" s="135">
        <f t="shared" si="0"/>
        <v>27</v>
      </c>
      <c r="B35" s="135"/>
      <c r="C35" s="92" t="s">
        <v>95</v>
      </c>
      <c r="D35" s="312">
        <f>D33*D34</f>
        <v>11900.070114325679</v>
      </c>
      <c r="E35" s="312">
        <f>E33*E34</f>
        <v>11363.688831641832</v>
      </c>
      <c r="F35" s="313"/>
      <c r="G35" s="135"/>
      <c r="H35" s="92" t="s">
        <v>95</v>
      </c>
      <c r="I35" s="312">
        <f>I33*I34</f>
        <v>16688.544542799362</v>
      </c>
      <c r="J35" s="312">
        <f>J33*J34</f>
        <v>15936.328560708862</v>
      </c>
    </row>
    <row r="36" spans="1:10" x14ac:dyDescent="0.2">
      <c r="A36" s="135">
        <f t="shared" si="0"/>
        <v>28</v>
      </c>
    </row>
    <row r="37" spans="1:10" ht="10.5" x14ac:dyDescent="0.25">
      <c r="A37" s="135">
        <f t="shared" si="0"/>
        <v>29</v>
      </c>
      <c r="B37" s="26" t="s">
        <v>101</v>
      </c>
      <c r="G37" s="26" t="s">
        <v>101</v>
      </c>
    </row>
    <row r="38" spans="1:10" x14ac:dyDescent="0.2">
      <c r="A38" s="135">
        <f t="shared" si="0"/>
        <v>30</v>
      </c>
      <c r="B38" s="135"/>
      <c r="C38" s="90" t="s">
        <v>76</v>
      </c>
      <c r="D38" s="275">
        <f>'F2023 Forecast'!B24</f>
        <v>384308</v>
      </c>
      <c r="E38" s="275">
        <f>'F2023 Forecast'!C24</f>
        <v>404070</v>
      </c>
      <c r="F38" s="45"/>
      <c r="G38" s="135"/>
      <c r="H38" s="90" t="s">
        <v>199</v>
      </c>
      <c r="I38" s="275">
        <f>'F2023 Forecast'!B12</f>
        <v>161870460</v>
      </c>
      <c r="J38" s="275">
        <f>'F2023 Forecast'!C12</f>
        <v>153923109</v>
      </c>
    </row>
    <row r="39" spans="1:10" x14ac:dyDescent="0.2">
      <c r="A39" s="135">
        <f t="shared" si="0"/>
        <v>31</v>
      </c>
      <c r="B39" s="135"/>
      <c r="C39" s="92" t="s">
        <v>97</v>
      </c>
      <c r="D39" s="207">
        <f>'Schedule 12&amp;26'!Q26</f>
        <v>0.55000000000000004</v>
      </c>
      <c r="E39" s="94">
        <f>D39</f>
        <v>0.55000000000000004</v>
      </c>
      <c r="F39" s="49"/>
      <c r="G39" s="135"/>
      <c r="H39" s="92" t="s">
        <v>198</v>
      </c>
      <c r="I39" s="221">
        <f>'FPC Sch 12&amp;26'!Q24</f>
        <v>4.8200000000000001E-4</v>
      </c>
      <c r="J39" s="93">
        <f>I39</f>
        <v>4.8200000000000001E-4</v>
      </c>
    </row>
    <row r="40" spans="1:10" x14ac:dyDescent="0.2">
      <c r="A40" s="135">
        <f t="shared" si="0"/>
        <v>32</v>
      </c>
      <c r="B40" s="135"/>
      <c r="C40" s="92" t="s">
        <v>93</v>
      </c>
      <c r="D40" s="312">
        <f>D38*D39</f>
        <v>211369.40000000002</v>
      </c>
      <c r="E40" s="312">
        <f>E38*E39</f>
        <v>222238.50000000003</v>
      </c>
      <c r="F40" s="313"/>
      <c r="G40" s="135"/>
      <c r="H40" s="92" t="s">
        <v>93</v>
      </c>
      <c r="I40" s="312">
        <f>I38*I39</f>
        <v>78021.561719999998</v>
      </c>
      <c r="J40" s="312">
        <f>J38*J39</f>
        <v>74190.938538000002</v>
      </c>
    </row>
    <row r="41" spans="1:10" x14ac:dyDescent="0.2">
      <c r="A41" s="135">
        <f t="shared" si="0"/>
        <v>33</v>
      </c>
      <c r="B41" s="135"/>
      <c r="C41" s="92" t="s">
        <v>94</v>
      </c>
      <c r="D41" s="92">
        <f>$D$13</f>
        <v>0.95034799999999997</v>
      </c>
      <c r="E41" s="92">
        <f>$D$13</f>
        <v>0.95034799999999997</v>
      </c>
      <c r="G41" s="135"/>
      <c r="H41" s="92" t="s">
        <v>94</v>
      </c>
      <c r="I41" s="92">
        <f>$D$13</f>
        <v>0.95034799999999997</v>
      </c>
      <c r="J41" s="92">
        <f>$D$13</f>
        <v>0.95034799999999997</v>
      </c>
    </row>
    <row r="42" spans="1:10" x14ac:dyDescent="0.2">
      <c r="A42" s="135">
        <f t="shared" ref="A42:A73" si="1">A41+1</f>
        <v>34</v>
      </c>
      <c r="B42" s="135"/>
      <c r="C42" s="92" t="s">
        <v>95</v>
      </c>
      <c r="D42" s="312">
        <f>D40*D41</f>
        <v>200874.48655120001</v>
      </c>
      <c r="E42" s="312">
        <f>E40*E41</f>
        <v>211203.91399800003</v>
      </c>
      <c r="F42" s="313"/>
      <c r="G42" s="135"/>
      <c r="H42" s="92" t="s">
        <v>95</v>
      </c>
      <c r="I42" s="312">
        <f>I40*I41</f>
        <v>74147.635137478559</v>
      </c>
      <c r="J42" s="312">
        <f>J40*J41</f>
        <v>70507.210057711229</v>
      </c>
    </row>
    <row r="43" spans="1:10" x14ac:dyDescent="0.2">
      <c r="A43" s="135">
        <f t="shared" si="1"/>
        <v>35</v>
      </c>
    </row>
    <row r="44" spans="1:10" ht="10.5" x14ac:dyDescent="0.25">
      <c r="A44" s="135">
        <f t="shared" si="1"/>
        <v>36</v>
      </c>
      <c r="B44" s="26" t="s">
        <v>102</v>
      </c>
      <c r="G44" s="26" t="s">
        <v>102</v>
      </c>
    </row>
    <row r="45" spans="1:10" x14ac:dyDescent="0.2">
      <c r="A45" s="135">
        <f t="shared" si="1"/>
        <v>37</v>
      </c>
      <c r="B45" s="135"/>
      <c r="C45" s="90" t="s">
        <v>96</v>
      </c>
      <c r="D45" s="275">
        <f>'F2023 Forecast'!B25</f>
        <v>269649</v>
      </c>
      <c r="E45" s="275">
        <f>'F2023 Forecast'!C25</f>
        <v>294866</v>
      </c>
      <c r="F45" s="45"/>
      <c r="G45" s="135"/>
      <c r="H45" s="90" t="s">
        <v>199</v>
      </c>
      <c r="I45" s="275">
        <f>'F2023 Forecast'!B14</f>
        <v>121988187</v>
      </c>
      <c r="J45" s="275">
        <f>'F2023 Forecast'!C14</f>
        <v>115932925</v>
      </c>
    </row>
    <row r="46" spans="1:10" x14ac:dyDescent="0.2">
      <c r="A46" s="135">
        <f t="shared" si="1"/>
        <v>38</v>
      </c>
      <c r="B46" s="135"/>
      <c r="C46" s="92" t="s">
        <v>97</v>
      </c>
      <c r="D46" s="207">
        <f>'Schedule 10&amp;31'!Q26</f>
        <v>0.55000000000000004</v>
      </c>
      <c r="E46" s="94">
        <f>D46</f>
        <v>0.55000000000000004</v>
      </c>
      <c r="F46" s="49"/>
      <c r="G46" s="135"/>
      <c r="H46" s="92" t="s">
        <v>198</v>
      </c>
      <c r="I46" s="221">
        <f>'FPC Sch 10&amp;31'!Q24</f>
        <v>-9.68E-4</v>
      </c>
      <c r="J46" s="93">
        <f>I46</f>
        <v>-9.68E-4</v>
      </c>
    </row>
    <row r="47" spans="1:10" x14ac:dyDescent="0.2">
      <c r="A47" s="135">
        <f t="shared" si="1"/>
        <v>39</v>
      </c>
      <c r="B47" s="135"/>
      <c r="C47" s="92" t="s">
        <v>93</v>
      </c>
      <c r="D47" s="312">
        <f>D45*D46</f>
        <v>148306.95000000001</v>
      </c>
      <c r="E47" s="312">
        <f>E45*E46</f>
        <v>162176.30000000002</v>
      </c>
      <c r="F47" s="313"/>
      <c r="G47" s="135"/>
      <c r="H47" s="92" t="s">
        <v>93</v>
      </c>
      <c r="I47" s="312">
        <f>I45*I46</f>
        <v>-118084.56501599999</v>
      </c>
      <c r="J47" s="312">
        <f>J45*J46</f>
        <v>-112223.0714</v>
      </c>
    </row>
    <row r="48" spans="1:10" x14ac:dyDescent="0.2">
      <c r="A48" s="135">
        <f t="shared" si="1"/>
        <v>40</v>
      </c>
      <c r="B48" s="135"/>
      <c r="C48" s="92" t="s">
        <v>94</v>
      </c>
      <c r="D48" s="92">
        <f>$D$13</f>
        <v>0.95034799999999997</v>
      </c>
      <c r="E48" s="92">
        <f>$D$13</f>
        <v>0.95034799999999997</v>
      </c>
      <c r="G48" s="135"/>
      <c r="H48" s="92" t="s">
        <v>94</v>
      </c>
      <c r="I48" s="92">
        <f>$D$13</f>
        <v>0.95034799999999997</v>
      </c>
      <c r="J48" s="92">
        <f>$D$13</f>
        <v>0.95034799999999997</v>
      </c>
    </row>
    <row r="49" spans="1:10" x14ac:dyDescent="0.2">
      <c r="A49" s="135">
        <f t="shared" si="1"/>
        <v>41</v>
      </c>
      <c r="B49" s="135"/>
      <c r="C49" s="92" t="s">
        <v>95</v>
      </c>
      <c r="D49" s="312">
        <f>D47*D48</f>
        <v>140943.2133186</v>
      </c>
      <c r="E49" s="312">
        <f>E47*E48</f>
        <v>154123.92235240003</v>
      </c>
      <c r="F49" s="313"/>
      <c r="G49" s="135"/>
      <c r="H49" s="92" t="s">
        <v>95</v>
      </c>
      <c r="I49" s="312">
        <f>I47*I48</f>
        <v>-112221.43019382555</v>
      </c>
      <c r="J49" s="312">
        <f>J47*J48</f>
        <v>-106650.9714588472</v>
      </c>
    </row>
    <row r="50" spans="1:10" s="92" customFormat="1" x14ac:dyDescent="0.2">
      <c r="A50" s="135">
        <f t="shared" si="1"/>
        <v>42</v>
      </c>
    </row>
    <row r="51" spans="1:10" ht="10.5" x14ac:dyDescent="0.25">
      <c r="A51" s="135">
        <f t="shared" si="1"/>
        <v>43</v>
      </c>
      <c r="B51" s="80" t="s">
        <v>256</v>
      </c>
      <c r="C51" s="76"/>
      <c r="G51" s="80" t="s">
        <v>256</v>
      </c>
      <c r="H51" s="76"/>
    </row>
    <row r="52" spans="1:10" x14ac:dyDescent="0.2">
      <c r="A52" s="135">
        <f t="shared" si="1"/>
        <v>44</v>
      </c>
      <c r="B52" s="135"/>
      <c r="C52" s="90" t="s">
        <v>74</v>
      </c>
      <c r="D52" s="87">
        <f>D10</f>
        <v>1040534574</v>
      </c>
      <c r="E52" s="87">
        <f>E10</f>
        <v>871564901</v>
      </c>
      <c r="F52" s="45"/>
      <c r="G52" s="135"/>
      <c r="H52" s="90" t="s">
        <v>74</v>
      </c>
      <c r="I52" s="87">
        <f>I10</f>
        <v>1040534574</v>
      </c>
      <c r="J52" s="87">
        <f>J10</f>
        <v>871564901</v>
      </c>
    </row>
    <row r="53" spans="1:10" x14ac:dyDescent="0.2">
      <c r="A53" s="135">
        <f t="shared" si="1"/>
        <v>45</v>
      </c>
      <c r="B53" s="135"/>
      <c r="C53" s="92" t="s">
        <v>92</v>
      </c>
      <c r="D53" s="221">
        <f>'Schedule 7'!Q30</f>
        <v>0</v>
      </c>
      <c r="E53" s="93">
        <f>D53</f>
        <v>0</v>
      </c>
      <c r="F53" s="49"/>
      <c r="G53" s="135"/>
      <c r="H53" s="92" t="s">
        <v>92</v>
      </c>
      <c r="I53" s="221">
        <f>'FPC Sch 7'!Q28</f>
        <v>0</v>
      </c>
      <c r="J53" s="93">
        <f>I53</f>
        <v>0</v>
      </c>
    </row>
    <row r="54" spans="1:10" x14ac:dyDescent="0.2">
      <c r="A54" s="135">
        <f t="shared" si="1"/>
        <v>46</v>
      </c>
      <c r="B54" s="135"/>
      <c r="C54" s="92" t="s">
        <v>93</v>
      </c>
      <c r="D54" s="312">
        <f>D52*D53</f>
        <v>0</v>
      </c>
      <c r="E54" s="312">
        <f>E52*E53</f>
        <v>0</v>
      </c>
      <c r="F54" s="313"/>
      <c r="G54" s="135"/>
      <c r="H54" s="92" t="s">
        <v>93</v>
      </c>
      <c r="I54" s="312">
        <f>I52*I53</f>
        <v>0</v>
      </c>
      <c r="J54" s="312">
        <f>J52*J53</f>
        <v>0</v>
      </c>
    </row>
    <row r="55" spans="1:10" x14ac:dyDescent="0.2">
      <c r="A55" s="135">
        <f t="shared" si="1"/>
        <v>47</v>
      </c>
      <c r="B55" s="135"/>
      <c r="C55" s="92" t="s">
        <v>94</v>
      </c>
      <c r="D55" s="92">
        <f>$D$13</f>
        <v>0.95034799999999997</v>
      </c>
      <c r="E55" s="92">
        <f>$D$13</f>
        <v>0.95034799999999997</v>
      </c>
      <c r="G55" s="135"/>
      <c r="H55" s="92" t="s">
        <v>94</v>
      </c>
      <c r="I55" s="92">
        <f>$D$13</f>
        <v>0.95034799999999997</v>
      </c>
      <c r="J55" s="92">
        <f>$D$13</f>
        <v>0.95034799999999997</v>
      </c>
    </row>
    <row r="56" spans="1:10" x14ac:dyDescent="0.2">
      <c r="A56" s="135">
        <f t="shared" si="1"/>
        <v>48</v>
      </c>
      <c r="B56" s="135"/>
      <c r="C56" s="92" t="s">
        <v>95</v>
      </c>
      <c r="D56" s="312">
        <f>D54*D55</f>
        <v>0</v>
      </c>
      <c r="E56" s="312">
        <f>E54*E55</f>
        <v>0</v>
      </c>
      <c r="F56" s="313"/>
      <c r="G56" s="135"/>
      <c r="H56" s="92" t="s">
        <v>95</v>
      </c>
      <c r="I56" s="312">
        <f>I54*I55</f>
        <v>0</v>
      </c>
      <c r="J56" s="312">
        <f>J54*J55</f>
        <v>0</v>
      </c>
    </row>
    <row r="57" spans="1:10" x14ac:dyDescent="0.2">
      <c r="A57" s="135">
        <f t="shared" si="1"/>
        <v>49</v>
      </c>
      <c r="B57" s="135"/>
      <c r="G57" s="135"/>
    </row>
    <row r="58" spans="1:10" ht="10.5" x14ac:dyDescent="0.25">
      <c r="A58" s="135">
        <f t="shared" si="1"/>
        <v>50</v>
      </c>
      <c r="B58" s="80" t="s">
        <v>257</v>
      </c>
      <c r="C58" s="76"/>
      <c r="G58" s="80" t="s">
        <v>257</v>
      </c>
      <c r="H58" s="76"/>
    </row>
    <row r="59" spans="1:10" x14ac:dyDescent="0.2">
      <c r="A59" s="135">
        <f t="shared" si="1"/>
        <v>51</v>
      </c>
      <c r="B59" s="135"/>
      <c r="C59" s="90" t="s">
        <v>74</v>
      </c>
      <c r="D59" s="87">
        <f>D17</f>
        <v>248796457</v>
      </c>
      <c r="E59" s="87">
        <f>E17</f>
        <v>218442361</v>
      </c>
      <c r="F59" s="45"/>
      <c r="G59" s="135"/>
      <c r="H59" s="90" t="s">
        <v>74</v>
      </c>
      <c r="I59" s="87">
        <f>I17</f>
        <v>248796457</v>
      </c>
      <c r="J59" s="87">
        <f>J17</f>
        <v>218442361</v>
      </c>
    </row>
    <row r="60" spans="1:10" x14ac:dyDescent="0.2">
      <c r="A60" s="135">
        <f t="shared" si="1"/>
        <v>52</v>
      </c>
      <c r="B60" s="135"/>
      <c r="C60" s="92" t="s">
        <v>92</v>
      </c>
      <c r="D60" s="221">
        <f>'Schedule 8&amp;24'!Q30</f>
        <v>0</v>
      </c>
      <c r="E60" s="93">
        <f>D60</f>
        <v>0</v>
      </c>
      <c r="F60" s="49"/>
      <c r="G60" s="135"/>
      <c r="H60" s="92" t="s">
        <v>92</v>
      </c>
      <c r="I60" s="221">
        <f>'FPC Sch 8&amp;24'!Q28</f>
        <v>0</v>
      </c>
      <c r="J60" s="93">
        <f>I60</f>
        <v>0</v>
      </c>
    </row>
    <row r="61" spans="1:10" x14ac:dyDescent="0.2">
      <c r="A61" s="135">
        <f t="shared" si="1"/>
        <v>53</v>
      </c>
      <c r="B61" s="135"/>
      <c r="C61" s="92" t="s">
        <v>93</v>
      </c>
      <c r="D61" s="312">
        <f>D59*D60</f>
        <v>0</v>
      </c>
      <c r="E61" s="312">
        <f>E59*E60</f>
        <v>0</v>
      </c>
      <c r="F61" s="313"/>
      <c r="G61" s="135"/>
      <c r="H61" s="92" t="s">
        <v>93</v>
      </c>
      <c r="I61" s="312">
        <f>I59*I60</f>
        <v>0</v>
      </c>
      <c r="J61" s="312">
        <f>J59*J60</f>
        <v>0</v>
      </c>
    </row>
    <row r="62" spans="1:10" x14ac:dyDescent="0.2">
      <c r="A62" s="135">
        <f t="shared" si="1"/>
        <v>54</v>
      </c>
      <c r="B62" s="135"/>
      <c r="C62" s="92" t="s">
        <v>94</v>
      </c>
      <c r="D62" s="92">
        <f>$D$13</f>
        <v>0.95034799999999997</v>
      </c>
      <c r="E62" s="92">
        <f>$D$13</f>
        <v>0.95034799999999997</v>
      </c>
      <c r="G62" s="135"/>
      <c r="H62" s="92" t="s">
        <v>94</v>
      </c>
      <c r="I62" s="92">
        <f>$D$13</f>
        <v>0.95034799999999997</v>
      </c>
      <c r="J62" s="92">
        <f>$D$13</f>
        <v>0.95034799999999997</v>
      </c>
    </row>
    <row r="63" spans="1:10" x14ac:dyDescent="0.2">
      <c r="A63" s="135">
        <f t="shared" si="1"/>
        <v>55</v>
      </c>
      <c r="B63" s="135"/>
      <c r="C63" s="92" t="s">
        <v>95</v>
      </c>
      <c r="D63" s="312">
        <f>D61*D62</f>
        <v>0</v>
      </c>
      <c r="E63" s="312">
        <f>E61*E62</f>
        <v>0</v>
      </c>
      <c r="F63" s="313"/>
      <c r="G63" s="135"/>
      <c r="H63" s="92" t="s">
        <v>95</v>
      </c>
      <c r="I63" s="312">
        <f>I61*I62</f>
        <v>0</v>
      </c>
      <c r="J63" s="312">
        <f>J61*J62</f>
        <v>0</v>
      </c>
    </row>
    <row r="64" spans="1:10" x14ac:dyDescent="0.2">
      <c r="A64" s="135">
        <f t="shared" si="1"/>
        <v>56</v>
      </c>
    </row>
    <row r="65" spans="1:10" ht="10.5" x14ac:dyDescent="0.25">
      <c r="A65" s="135">
        <f t="shared" si="1"/>
        <v>57</v>
      </c>
      <c r="B65" s="80" t="s">
        <v>258</v>
      </c>
      <c r="C65" s="78"/>
      <c r="G65" s="80" t="s">
        <v>258</v>
      </c>
      <c r="H65" s="78"/>
    </row>
    <row r="66" spans="1:10" x14ac:dyDescent="0.2">
      <c r="A66" s="135">
        <f t="shared" si="1"/>
        <v>58</v>
      </c>
      <c r="C66" s="90" t="s">
        <v>74</v>
      </c>
      <c r="D66" s="87">
        <f>D24</f>
        <v>268567179</v>
      </c>
      <c r="E66" s="87">
        <f>E24</f>
        <v>241908872</v>
      </c>
      <c r="F66" s="45"/>
      <c r="G66" s="135"/>
      <c r="H66" s="90" t="s">
        <v>74</v>
      </c>
      <c r="I66" s="87">
        <f>I24</f>
        <v>268567179</v>
      </c>
      <c r="J66" s="87">
        <f>J24</f>
        <v>241908872</v>
      </c>
    </row>
    <row r="67" spans="1:10" x14ac:dyDescent="0.2">
      <c r="A67" s="135">
        <f t="shared" si="1"/>
        <v>59</v>
      </c>
      <c r="B67" s="135"/>
      <c r="C67" s="92" t="s">
        <v>92</v>
      </c>
      <c r="D67" s="221">
        <f>'Schedule 7A,11,25,29,35,43'!Q30</f>
        <v>0</v>
      </c>
      <c r="E67" s="93">
        <f>D67</f>
        <v>0</v>
      </c>
      <c r="F67" s="49"/>
      <c r="G67" s="135"/>
      <c r="H67" s="92" t="s">
        <v>92</v>
      </c>
      <c r="I67" s="221">
        <f>'FPC Sch 7A,11,25,29,35,43'!Q28</f>
        <v>0</v>
      </c>
      <c r="J67" s="93">
        <f>I67</f>
        <v>0</v>
      </c>
    </row>
    <row r="68" spans="1:10" x14ac:dyDescent="0.2">
      <c r="A68" s="135">
        <f t="shared" si="1"/>
        <v>60</v>
      </c>
      <c r="B68" s="135"/>
      <c r="C68" s="92" t="s">
        <v>93</v>
      </c>
      <c r="D68" s="312">
        <f>D66*D67</f>
        <v>0</v>
      </c>
      <c r="E68" s="312">
        <f>E66*E67</f>
        <v>0</v>
      </c>
      <c r="F68" s="313"/>
      <c r="G68" s="135"/>
      <c r="H68" s="92" t="s">
        <v>93</v>
      </c>
      <c r="I68" s="312">
        <f>I66*I67</f>
        <v>0</v>
      </c>
      <c r="J68" s="312">
        <f>J66*J67</f>
        <v>0</v>
      </c>
    </row>
    <row r="69" spans="1:10" x14ac:dyDescent="0.2">
      <c r="A69" s="135">
        <f t="shared" si="1"/>
        <v>61</v>
      </c>
      <c r="B69" s="135"/>
      <c r="C69" s="92" t="s">
        <v>94</v>
      </c>
      <c r="D69" s="92">
        <f>$D$13</f>
        <v>0.95034799999999997</v>
      </c>
      <c r="E69" s="92">
        <f>$D$13</f>
        <v>0.95034799999999997</v>
      </c>
      <c r="G69" s="135"/>
      <c r="H69" s="92" t="s">
        <v>94</v>
      </c>
      <c r="I69" s="92">
        <f>$D$13</f>
        <v>0.95034799999999997</v>
      </c>
      <c r="J69" s="92">
        <f>$D$13</f>
        <v>0.95034799999999997</v>
      </c>
    </row>
    <row r="70" spans="1:10" x14ac:dyDescent="0.2">
      <c r="A70" s="135">
        <f t="shared" si="1"/>
        <v>62</v>
      </c>
      <c r="B70" s="135"/>
      <c r="C70" s="92" t="s">
        <v>95</v>
      </c>
      <c r="D70" s="312">
        <f>D68*D69</f>
        <v>0</v>
      </c>
      <c r="E70" s="312">
        <f>E68*E69</f>
        <v>0</v>
      </c>
      <c r="F70" s="313"/>
      <c r="G70" s="135"/>
      <c r="H70" s="92" t="s">
        <v>95</v>
      </c>
      <c r="I70" s="312">
        <f>I68*I69</f>
        <v>0</v>
      </c>
      <c r="J70" s="312">
        <f>J68*J69</f>
        <v>0</v>
      </c>
    </row>
    <row r="71" spans="1:10" x14ac:dyDescent="0.2">
      <c r="A71" s="135">
        <f t="shared" si="1"/>
        <v>63</v>
      </c>
    </row>
    <row r="72" spans="1:10" ht="10.5" x14ac:dyDescent="0.25">
      <c r="A72" s="135">
        <f t="shared" si="1"/>
        <v>64</v>
      </c>
      <c r="B72" s="80" t="s">
        <v>259</v>
      </c>
      <c r="C72" s="76"/>
      <c r="G72" s="80" t="s">
        <v>259</v>
      </c>
      <c r="H72" s="76"/>
    </row>
    <row r="73" spans="1:10" x14ac:dyDescent="0.2">
      <c r="A73" s="135">
        <f t="shared" si="1"/>
        <v>65</v>
      </c>
      <c r="B73" s="135"/>
      <c r="C73" s="90" t="s">
        <v>74</v>
      </c>
      <c r="D73" s="87">
        <f>D31</f>
        <v>24943830</v>
      </c>
      <c r="E73" s="87">
        <f>E31</f>
        <v>23819517</v>
      </c>
      <c r="F73" s="45"/>
      <c r="G73" s="135"/>
      <c r="H73" s="90" t="s">
        <v>74</v>
      </c>
      <c r="I73" s="87">
        <f>I31</f>
        <v>24943830</v>
      </c>
      <c r="J73" s="87">
        <f>J31</f>
        <v>23819517</v>
      </c>
    </row>
    <row r="74" spans="1:10" x14ac:dyDescent="0.2">
      <c r="A74" s="135">
        <f t="shared" ref="A74:A91" si="2">A73+1</f>
        <v>66</v>
      </c>
      <c r="B74" s="135"/>
      <c r="C74" s="92" t="s">
        <v>92</v>
      </c>
      <c r="D74" s="221">
        <f>'Schedule SC'!Q30</f>
        <v>0</v>
      </c>
      <c r="E74" s="93">
        <f>D74</f>
        <v>0</v>
      </c>
      <c r="F74" s="49"/>
      <c r="G74" s="135"/>
      <c r="H74" s="92" t="s">
        <v>92</v>
      </c>
      <c r="I74" s="221">
        <f>'FPC Sch SC'!Q28</f>
        <v>0</v>
      </c>
      <c r="J74" s="93">
        <f>I74</f>
        <v>0</v>
      </c>
    </row>
    <row r="75" spans="1:10" x14ac:dyDescent="0.2">
      <c r="A75" s="135">
        <f t="shared" si="2"/>
        <v>67</v>
      </c>
      <c r="B75" s="135"/>
      <c r="C75" s="92" t="s">
        <v>93</v>
      </c>
      <c r="D75" s="312">
        <f>D73*D74</f>
        <v>0</v>
      </c>
      <c r="E75" s="312">
        <f>E73*E74</f>
        <v>0</v>
      </c>
      <c r="F75" s="313"/>
      <c r="G75" s="135"/>
      <c r="H75" s="92" t="s">
        <v>93</v>
      </c>
      <c r="I75" s="312">
        <f>I73*I74</f>
        <v>0</v>
      </c>
      <c r="J75" s="312">
        <f>J73*J74</f>
        <v>0</v>
      </c>
    </row>
    <row r="76" spans="1:10" x14ac:dyDescent="0.2">
      <c r="A76" s="135">
        <f t="shared" si="2"/>
        <v>68</v>
      </c>
      <c r="B76" s="135"/>
      <c r="C76" s="92" t="s">
        <v>94</v>
      </c>
      <c r="D76" s="92">
        <f>$D$13</f>
        <v>0.95034799999999997</v>
      </c>
      <c r="E76" s="92">
        <f>$D$13</f>
        <v>0.95034799999999997</v>
      </c>
      <c r="G76" s="135"/>
      <c r="H76" s="92" t="s">
        <v>94</v>
      </c>
      <c r="I76" s="92">
        <f>$D$13</f>
        <v>0.95034799999999997</v>
      </c>
      <c r="J76" s="92">
        <f>$D$13</f>
        <v>0.95034799999999997</v>
      </c>
    </row>
    <row r="77" spans="1:10" x14ac:dyDescent="0.2">
      <c r="A77" s="135">
        <f t="shared" si="2"/>
        <v>69</v>
      </c>
      <c r="B77" s="135"/>
      <c r="C77" s="92" t="s">
        <v>95</v>
      </c>
      <c r="D77" s="312">
        <f>D75*D76</f>
        <v>0</v>
      </c>
      <c r="E77" s="312">
        <f>E75*E76</f>
        <v>0</v>
      </c>
      <c r="F77" s="313"/>
      <c r="G77" s="135"/>
      <c r="H77" s="92" t="s">
        <v>95</v>
      </c>
      <c r="I77" s="312">
        <f>I75*I76</f>
        <v>0</v>
      </c>
      <c r="J77" s="312">
        <f>J75*J76</f>
        <v>0</v>
      </c>
    </row>
    <row r="78" spans="1:10" x14ac:dyDescent="0.2">
      <c r="A78" s="135">
        <f t="shared" si="2"/>
        <v>70</v>
      </c>
    </row>
    <row r="79" spans="1:10" ht="10.5" x14ac:dyDescent="0.25">
      <c r="A79" s="135">
        <f t="shared" si="2"/>
        <v>71</v>
      </c>
      <c r="B79" s="80" t="s">
        <v>260</v>
      </c>
      <c r="C79" s="76"/>
      <c r="G79" s="80" t="s">
        <v>260</v>
      </c>
      <c r="H79" s="76"/>
    </row>
    <row r="80" spans="1:10" x14ac:dyDescent="0.2">
      <c r="A80" s="135">
        <f t="shared" si="2"/>
        <v>72</v>
      </c>
      <c r="B80" s="135"/>
      <c r="C80" s="90" t="s">
        <v>76</v>
      </c>
      <c r="D80" s="87">
        <f>D38</f>
        <v>384308</v>
      </c>
      <c r="E80" s="87">
        <f>E38</f>
        <v>404070</v>
      </c>
      <c r="F80" s="45"/>
      <c r="G80" s="135"/>
      <c r="H80" s="90" t="s">
        <v>199</v>
      </c>
      <c r="I80" s="87">
        <f>I38</f>
        <v>161870460</v>
      </c>
      <c r="J80" s="87">
        <f>J38</f>
        <v>153923109</v>
      </c>
    </row>
    <row r="81" spans="1:10" x14ac:dyDescent="0.2">
      <c r="A81" s="135">
        <f t="shared" si="2"/>
        <v>73</v>
      </c>
      <c r="B81" s="135"/>
      <c r="C81" s="92" t="s">
        <v>97</v>
      </c>
      <c r="D81" s="207">
        <f>'Schedule 12&amp;26'!Q30</f>
        <v>0</v>
      </c>
      <c r="E81" s="94">
        <f>D81</f>
        <v>0</v>
      </c>
      <c r="F81" s="49"/>
      <c r="G81" s="135"/>
      <c r="H81" s="92" t="s">
        <v>198</v>
      </c>
      <c r="I81" s="221">
        <f>'FPC Sch 12&amp;26'!Q28</f>
        <v>0</v>
      </c>
      <c r="J81" s="93">
        <f>I81</f>
        <v>0</v>
      </c>
    </row>
    <row r="82" spans="1:10" x14ac:dyDescent="0.2">
      <c r="A82" s="135">
        <f t="shared" si="2"/>
        <v>74</v>
      </c>
      <c r="B82" s="135"/>
      <c r="C82" s="92" t="s">
        <v>93</v>
      </c>
      <c r="D82" s="312">
        <f>D80*D81</f>
        <v>0</v>
      </c>
      <c r="E82" s="312">
        <f>E80*E81</f>
        <v>0</v>
      </c>
      <c r="F82" s="313"/>
      <c r="G82" s="135"/>
      <c r="H82" s="92" t="s">
        <v>93</v>
      </c>
      <c r="I82" s="312">
        <f>I80*I81</f>
        <v>0</v>
      </c>
      <c r="J82" s="312">
        <f>J80*J81</f>
        <v>0</v>
      </c>
    </row>
    <row r="83" spans="1:10" x14ac:dyDescent="0.2">
      <c r="A83" s="135">
        <f t="shared" si="2"/>
        <v>75</v>
      </c>
      <c r="B83" s="135"/>
      <c r="C83" s="92" t="s">
        <v>94</v>
      </c>
      <c r="D83" s="92">
        <f>$D$13</f>
        <v>0.95034799999999997</v>
      </c>
      <c r="E83" s="92">
        <f>$D$13</f>
        <v>0.95034799999999997</v>
      </c>
      <c r="G83" s="135"/>
      <c r="H83" s="92" t="s">
        <v>94</v>
      </c>
      <c r="I83" s="92">
        <f>$D$13</f>
        <v>0.95034799999999997</v>
      </c>
      <c r="J83" s="92">
        <f>$D$13</f>
        <v>0.95034799999999997</v>
      </c>
    </row>
    <row r="84" spans="1:10" x14ac:dyDescent="0.2">
      <c r="A84" s="135">
        <f t="shared" si="2"/>
        <v>76</v>
      </c>
      <c r="B84" s="135"/>
      <c r="C84" s="92" t="s">
        <v>95</v>
      </c>
      <c r="D84" s="312">
        <f>D82*D83</f>
        <v>0</v>
      </c>
      <c r="E84" s="312">
        <f>E82*E83</f>
        <v>0</v>
      </c>
      <c r="F84" s="313"/>
      <c r="G84" s="135"/>
      <c r="H84" s="92" t="s">
        <v>95</v>
      </c>
      <c r="I84" s="312">
        <f>I82*I83</f>
        <v>0</v>
      </c>
      <c r="J84" s="312">
        <f>J82*J83</f>
        <v>0</v>
      </c>
    </row>
    <row r="85" spans="1:10" x14ac:dyDescent="0.2">
      <c r="A85" s="135">
        <f t="shared" si="2"/>
        <v>77</v>
      </c>
    </row>
    <row r="86" spans="1:10" ht="10.5" x14ac:dyDescent="0.25">
      <c r="A86" s="135">
        <f t="shared" si="2"/>
        <v>78</v>
      </c>
      <c r="B86" s="80" t="s">
        <v>261</v>
      </c>
      <c r="C86" s="76"/>
      <c r="G86" s="80" t="s">
        <v>261</v>
      </c>
      <c r="H86" s="76"/>
    </row>
    <row r="87" spans="1:10" x14ac:dyDescent="0.2">
      <c r="A87" s="135">
        <f t="shared" si="2"/>
        <v>79</v>
      </c>
      <c r="B87" s="135"/>
      <c r="C87" s="90" t="s">
        <v>96</v>
      </c>
      <c r="D87" s="87">
        <f>D45</f>
        <v>269649</v>
      </c>
      <c r="E87" s="87">
        <f>E45</f>
        <v>294866</v>
      </c>
      <c r="F87" s="45"/>
      <c r="G87" s="135"/>
      <c r="H87" s="90" t="s">
        <v>199</v>
      </c>
      <c r="I87" s="87">
        <f>I45</f>
        <v>121988187</v>
      </c>
      <c r="J87" s="87">
        <f>J45</f>
        <v>115932925</v>
      </c>
    </row>
    <row r="88" spans="1:10" x14ac:dyDescent="0.2">
      <c r="A88" s="135">
        <f t="shared" si="2"/>
        <v>80</v>
      </c>
      <c r="B88" s="135"/>
      <c r="C88" s="92" t="s">
        <v>97</v>
      </c>
      <c r="D88" s="207">
        <f>'Schedule 10&amp;31'!Q30</f>
        <v>0</v>
      </c>
      <c r="E88" s="94">
        <f>D88</f>
        <v>0</v>
      </c>
      <c r="F88" s="49"/>
      <c r="G88" s="135"/>
      <c r="H88" s="92" t="s">
        <v>198</v>
      </c>
      <c r="I88" s="221">
        <f>'FPC Sch 10&amp;31'!Q28</f>
        <v>0</v>
      </c>
      <c r="J88" s="93">
        <f>I88</f>
        <v>0</v>
      </c>
    </row>
    <row r="89" spans="1:10" x14ac:dyDescent="0.2">
      <c r="A89" s="135">
        <f t="shared" si="2"/>
        <v>81</v>
      </c>
      <c r="B89" s="135"/>
      <c r="C89" s="92" t="s">
        <v>93</v>
      </c>
      <c r="D89" s="312">
        <f>D87*D88</f>
        <v>0</v>
      </c>
      <c r="E89" s="312">
        <f>E87*E88</f>
        <v>0</v>
      </c>
      <c r="F89" s="313"/>
      <c r="G89" s="135"/>
      <c r="H89" s="92" t="s">
        <v>93</v>
      </c>
      <c r="I89" s="312">
        <f>I87*I88</f>
        <v>0</v>
      </c>
      <c r="J89" s="312">
        <f>J87*J88</f>
        <v>0</v>
      </c>
    </row>
    <row r="90" spans="1:10" x14ac:dyDescent="0.2">
      <c r="A90" s="135">
        <f t="shared" si="2"/>
        <v>82</v>
      </c>
      <c r="B90" s="135"/>
      <c r="C90" s="92" t="s">
        <v>94</v>
      </c>
      <c r="D90" s="92">
        <f>$D$13</f>
        <v>0.95034799999999997</v>
      </c>
      <c r="E90" s="92">
        <f>$D$13</f>
        <v>0.95034799999999997</v>
      </c>
      <c r="G90" s="135"/>
      <c r="H90" s="92" t="s">
        <v>94</v>
      </c>
      <c r="I90" s="92">
        <f>$D$13</f>
        <v>0.95034799999999997</v>
      </c>
      <c r="J90" s="92">
        <f>$D$13</f>
        <v>0.95034799999999997</v>
      </c>
    </row>
    <row r="91" spans="1:10" x14ac:dyDescent="0.2">
      <c r="A91" s="135">
        <f t="shared" si="2"/>
        <v>83</v>
      </c>
      <c r="B91" s="135"/>
      <c r="C91" s="92" t="s">
        <v>95</v>
      </c>
      <c r="D91" s="312">
        <f>D89*D90</f>
        <v>0</v>
      </c>
      <c r="E91" s="312">
        <f>E89*E90</f>
        <v>0</v>
      </c>
      <c r="F91" s="313"/>
      <c r="G91" s="135"/>
      <c r="H91" s="92" t="s">
        <v>95</v>
      </c>
      <c r="I91" s="312">
        <f>I89*I90</f>
        <v>0</v>
      </c>
      <c r="J91" s="312">
        <f>J89*J90</f>
        <v>0</v>
      </c>
    </row>
  </sheetData>
  <mergeCells count="6">
    <mergeCell ref="I6:J6"/>
    <mergeCell ref="D6:E6"/>
    <mergeCell ref="A1:J1"/>
    <mergeCell ref="A2:J2"/>
    <mergeCell ref="A3:J3"/>
    <mergeCell ref="A4:J4"/>
  </mergeCells>
  <printOptions horizontalCentered="1"/>
  <pageMargins left="0.45" right="0.45" top="0.75" bottom="0.75" header="0.3" footer="0.3"/>
  <pageSetup scale="43" orientation="portrait" blackAndWhite="1" r:id="rId1"/>
  <headerFooter>
    <oddFooter>&amp;R&amp;F
&amp;A</oddFoot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
  <sheetViews>
    <sheetView workbookViewId="0">
      <selection activeCell="H23" sqref="H23"/>
    </sheetView>
  </sheetViews>
  <sheetFormatPr defaultColWidth="9.1796875" defaultRowHeight="14" x14ac:dyDescent="0.3"/>
  <cols>
    <col min="1" max="16384" width="9.1796875" style="266"/>
  </cols>
  <sheetData/>
  <printOptions horizontalCentered="1"/>
  <pageMargins left="0.45" right="0.45" top="0.75" bottom="0.75" header="0.3" footer="0.3"/>
  <pageSetup orientation="landscape" blackAndWhite="1" r:id="rId1"/>
  <headerFooter>
    <oddFooter>&amp;R&amp;F
&amp;A</oddFoot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Q97"/>
  <sheetViews>
    <sheetView workbookViewId="0">
      <pane ySplit="6" topLeftCell="A7" activePane="bottomLeft" state="frozen"/>
      <selection pane="bottomLeft" activeCell="Q26" sqref="Q26"/>
    </sheetView>
  </sheetViews>
  <sheetFormatPr defaultColWidth="9.1796875" defaultRowHeight="10" x14ac:dyDescent="0.2"/>
  <cols>
    <col min="1" max="1" width="5.54296875" style="92" bestFit="1" customWidth="1"/>
    <col min="2" max="2" width="41.81640625" style="92" customWidth="1"/>
    <col min="3" max="3" width="12" style="92" customWidth="1"/>
    <col min="4" max="4" width="12" style="92" bestFit="1" customWidth="1"/>
    <col min="5" max="5" width="12.81640625" style="92" bestFit="1" customWidth="1"/>
    <col min="6" max="6" width="12" style="92" bestFit="1" customWidth="1"/>
    <col min="7" max="7" width="10.7265625" style="92" bestFit="1" customWidth="1"/>
    <col min="8" max="8" width="11.26953125" style="92" bestFit="1" customWidth="1"/>
    <col min="9" max="11" width="10.7265625" style="92" bestFit="1" customWidth="1"/>
    <col min="12" max="12" width="11.7265625" style="92" customWidth="1"/>
    <col min="13" max="16" width="11.81640625" style="92" customWidth="1"/>
    <col min="17" max="17" width="12" style="92" bestFit="1" customWidth="1"/>
    <col min="18" max="16384" width="9.1796875" style="92"/>
  </cols>
  <sheetData>
    <row r="1" spans="1:17" ht="10.5" x14ac:dyDescent="0.25">
      <c r="A1" s="5" t="s">
        <v>0</v>
      </c>
      <c r="B1" s="5"/>
    </row>
    <row r="2" spans="1:17" ht="10.5" x14ac:dyDescent="0.25">
      <c r="A2" s="5" t="s">
        <v>1</v>
      </c>
      <c r="B2" s="5"/>
    </row>
    <row r="3" spans="1:17" ht="10.5" x14ac:dyDescent="0.25">
      <c r="A3" s="5" t="s">
        <v>187</v>
      </c>
      <c r="B3" s="5"/>
    </row>
    <row r="4" spans="1:17" ht="10.5" x14ac:dyDescent="0.25">
      <c r="A4" s="5" t="s">
        <v>357</v>
      </c>
      <c r="B4" s="5"/>
      <c r="C4" s="375" t="s">
        <v>305</v>
      </c>
      <c r="D4" s="375"/>
    </row>
    <row r="5" spans="1:17" ht="10.5" x14ac:dyDescent="0.25">
      <c r="C5" s="284" t="s">
        <v>287</v>
      </c>
      <c r="D5" s="284" t="s">
        <v>288</v>
      </c>
    </row>
    <row r="6" spans="1:17" ht="25.5" customHeight="1" x14ac:dyDescent="0.2">
      <c r="A6" s="71" t="s">
        <v>53</v>
      </c>
      <c r="B6" s="285"/>
      <c r="C6" s="122">
        <v>44957</v>
      </c>
      <c r="D6" s="122">
        <v>44957</v>
      </c>
      <c r="E6" s="113">
        <f t="shared" ref="E6:O6" si="0">EDATE(D6,1)</f>
        <v>44985</v>
      </c>
      <c r="F6" s="113">
        <f t="shared" si="0"/>
        <v>45013</v>
      </c>
      <c r="G6" s="113">
        <f t="shared" si="0"/>
        <v>45044</v>
      </c>
      <c r="H6" s="113">
        <f t="shared" si="0"/>
        <v>45074</v>
      </c>
      <c r="I6" s="113">
        <f t="shared" si="0"/>
        <v>45105</v>
      </c>
      <c r="J6" s="113">
        <f t="shared" si="0"/>
        <v>45135</v>
      </c>
      <c r="K6" s="113">
        <f t="shared" si="0"/>
        <v>45166</v>
      </c>
      <c r="L6" s="113">
        <f t="shared" si="0"/>
        <v>45197</v>
      </c>
      <c r="M6" s="113">
        <f t="shared" si="0"/>
        <v>45227</v>
      </c>
      <c r="N6" s="113">
        <f t="shared" si="0"/>
        <v>45258</v>
      </c>
      <c r="O6" s="113">
        <f t="shared" si="0"/>
        <v>45288</v>
      </c>
      <c r="P6" s="113">
        <f t="shared" ref="P6:Q6" si="1">EDATE(O6,1)</f>
        <v>45319</v>
      </c>
      <c r="Q6" s="113">
        <f t="shared" si="1"/>
        <v>45350</v>
      </c>
    </row>
    <row r="7" spans="1:17" x14ac:dyDescent="0.2">
      <c r="A7" s="101"/>
      <c r="B7" s="101"/>
      <c r="C7" s="101"/>
      <c r="D7" s="101"/>
      <c r="E7" s="101"/>
      <c r="F7" s="101"/>
      <c r="G7" s="101"/>
      <c r="H7" s="101"/>
      <c r="I7" s="101"/>
      <c r="J7" s="101"/>
      <c r="K7" s="101"/>
      <c r="L7" s="101"/>
      <c r="M7" s="101"/>
      <c r="N7" s="101"/>
      <c r="O7" s="101"/>
    </row>
    <row r="8" spans="1:17" x14ac:dyDescent="0.2">
      <c r="A8" s="101">
        <v>1</v>
      </c>
      <c r="B8" s="287" t="s">
        <v>58</v>
      </c>
      <c r="C8" s="288">
        <v>1072468</v>
      </c>
      <c r="D8" s="288">
        <v>1072468</v>
      </c>
      <c r="E8" s="288">
        <v>1073374</v>
      </c>
      <c r="F8" s="288">
        <v>1074500</v>
      </c>
      <c r="G8" s="288">
        <v>1075085</v>
      </c>
      <c r="H8" s="288">
        <v>1075649</v>
      </c>
      <c r="I8" s="288">
        <v>1076408</v>
      </c>
      <c r="J8" s="288">
        <v>1077258</v>
      </c>
      <c r="K8" s="288">
        <v>1077997</v>
      </c>
      <c r="L8" s="288">
        <v>1079401</v>
      </c>
      <c r="M8" s="288">
        <v>1076256</v>
      </c>
      <c r="N8" s="288">
        <v>1073849</v>
      </c>
      <c r="O8" s="288">
        <v>1074925</v>
      </c>
      <c r="P8" s="288">
        <v>1075714</v>
      </c>
      <c r="Q8" s="288">
        <v>1077465</v>
      </c>
    </row>
    <row r="9" spans="1:17" ht="12" x14ac:dyDescent="0.2">
      <c r="A9" s="101">
        <f t="shared" ref="A9:A40" si="2">A8+1</f>
        <v>2</v>
      </c>
      <c r="B9" s="286" t="s">
        <v>411</v>
      </c>
      <c r="C9" s="124">
        <v>14.465173487072541</v>
      </c>
      <c r="D9" s="124">
        <v>34.348039117913245</v>
      </c>
      <c r="E9" s="124">
        <v>41.235680042616565</v>
      </c>
      <c r="F9" s="124">
        <v>42.882291866616285</v>
      </c>
      <c r="G9" s="124">
        <v>33.794415891714934</v>
      </c>
      <c r="H9" s="124">
        <v>30.915736203683363</v>
      </c>
      <c r="I9" s="124">
        <v>27.22037290339853</v>
      </c>
      <c r="J9" s="124">
        <v>27.244901421493157</v>
      </c>
      <c r="K9" s="124">
        <v>28.224121478282076</v>
      </c>
      <c r="L9" s="124">
        <v>26.68958857627754</v>
      </c>
      <c r="M9" s="124">
        <v>33.587784134063007</v>
      </c>
      <c r="N9" s="124">
        <v>41.832887436682221</v>
      </c>
      <c r="O9" s="124">
        <v>49.677971823490765</v>
      </c>
      <c r="P9" s="124">
        <v>52.56282530345041</v>
      </c>
      <c r="Q9" s="124">
        <v>44.584666884501097</v>
      </c>
    </row>
    <row r="10" spans="1:17" x14ac:dyDescent="0.2">
      <c r="A10" s="101">
        <f t="shared" si="2"/>
        <v>3</v>
      </c>
      <c r="B10" s="92" t="s">
        <v>188</v>
      </c>
      <c r="C10" s="88">
        <f t="shared" ref="C10:O10" si="3">C8*C9</f>
        <v>15513435.679333713</v>
      </c>
      <c r="D10" s="88">
        <f t="shared" si="3"/>
        <v>36837172.816710182</v>
      </c>
      <c r="E10" s="88">
        <f t="shared" si="3"/>
        <v>44261306.830063514</v>
      </c>
      <c r="F10" s="88">
        <f t="shared" si="3"/>
        <v>46077022.610679202</v>
      </c>
      <c r="G10" s="88">
        <f t="shared" si="3"/>
        <v>36331869.608944349</v>
      </c>
      <c r="H10" s="88">
        <f t="shared" si="3"/>
        <v>33254480.731755804</v>
      </c>
      <c r="I10" s="88">
        <f t="shared" si="3"/>
        <v>29300227.156201404</v>
      </c>
      <c r="J10" s="88">
        <f t="shared" si="3"/>
        <v>29349788.015514877</v>
      </c>
      <c r="K10" s="88">
        <f t="shared" si="3"/>
        <v>30425518.281223644</v>
      </c>
      <c r="L10" s="88">
        <f t="shared" si="3"/>
        <v>28808768.598822553</v>
      </c>
      <c r="M10" s="88">
        <f t="shared" si="3"/>
        <v>36149054.200990118</v>
      </c>
      <c r="N10" s="88">
        <f t="shared" si="3"/>
        <v>44922204.340993769</v>
      </c>
      <c r="O10" s="88">
        <f t="shared" si="3"/>
        <v>53400093.862365812</v>
      </c>
      <c r="P10" s="88">
        <f t="shared" ref="P10:Q10" si="4">P8*P9</f>
        <v>56542567.058475852</v>
      </c>
      <c r="Q10" s="88">
        <f t="shared" si="4"/>
        <v>48038418.104708977</v>
      </c>
    </row>
    <row r="11" spans="1:17" x14ac:dyDescent="0.2">
      <c r="A11" s="101">
        <f t="shared" si="2"/>
        <v>4</v>
      </c>
    </row>
    <row r="12" spans="1:17" x14ac:dyDescent="0.2">
      <c r="A12" s="101">
        <f t="shared" si="2"/>
        <v>5</v>
      </c>
      <c r="B12" s="287" t="s">
        <v>184</v>
      </c>
      <c r="C12" s="288">
        <v>284605840.72714454</v>
      </c>
      <c r="D12" s="288">
        <v>951742870.93868589</v>
      </c>
      <c r="E12" s="288">
        <v>1040628036.5127146</v>
      </c>
      <c r="F12" s="288">
        <v>1148283777.1007104</v>
      </c>
      <c r="G12" s="288">
        <v>995999662.58042443</v>
      </c>
      <c r="H12" s="288">
        <v>973851219.23325229</v>
      </c>
      <c r="I12" s="288">
        <v>629195926.71810377</v>
      </c>
      <c r="J12" s="288">
        <v>705080271.67480946</v>
      </c>
      <c r="K12" s="288">
        <v>784139305.45142961</v>
      </c>
      <c r="L12" s="288">
        <v>691686434.14940453</v>
      </c>
      <c r="M12" s="288">
        <v>859872189.47762144</v>
      </c>
      <c r="N12" s="288">
        <v>1113149715.9831874</v>
      </c>
      <c r="O12" s="288">
        <v>1196884274.260607</v>
      </c>
      <c r="P12" s="288">
        <v>1352489700.7587521</v>
      </c>
      <c r="Q12" s="288">
        <v>1061150793.6046064</v>
      </c>
    </row>
    <row r="13" spans="1:17" ht="12" x14ac:dyDescent="0.2">
      <c r="A13" s="101">
        <f t="shared" si="2"/>
        <v>6</v>
      </c>
      <c r="B13" s="286" t="s">
        <v>415</v>
      </c>
      <c r="C13" s="121">
        <v>3.7088999999999997E-2</v>
      </c>
      <c r="D13" s="121">
        <v>4.2805000000000003E-2</v>
      </c>
      <c r="E13" s="121">
        <f t="shared" ref="E13:O13" si="5">D13</f>
        <v>4.2805000000000003E-2</v>
      </c>
      <c r="F13" s="121">
        <f t="shared" si="5"/>
        <v>4.2805000000000003E-2</v>
      </c>
      <c r="G13" s="121">
        <f t="shared" si="5"/>
        <v>4.2805000000000003E-2</v>
      </c>
      <c r="H13" s="121">
        <f t="shared" si="5"/>
        <v>4.2805000000000003E-2</v>
      </c>
      <c r="I13" s="121">
        <f t="shared" si="5"/>
        <v>4.2805000000000003E-2</v>
      </c>
      <c r="J13" s="121">
        <f t="shared" si="5"/>
        <v>4.2805000000000003E-2</v>
      </c>
      <c r="K13" s="121">
        <f t="shared" si="5"/>
        <v>4.2805000000000003E-2</v>
      </c>
      <c r="L13" s="121">
        <f t="shared" si="5"/>
        <v>4.2805000000000003E-2</v>
      </c>
      <c r="M13" s="121">
        <f t="shared" si="5"/>
        <v>4.2805000000000003E-2</v>
      </c>
      <c r="N13" s="121">
        <f t="shared" si="5"/>
        <v>4.2805000000000003E-2</v>
      </c>
      <c r="O13" s="121">
        <f t="shared" si="5"/>
        <v>4.2805000000000003E-2</v>
      </c>
      <c r="P13" s="121">
        <v>4.4901999999999997E-2</v>
      </c>
      <c r="Q13" s="121">
        <f t="shared" ref="Q13" si="6">P13</f>
        <v>4.4901999999999997E-2</v>
      </c>
    </row>
    <row r="14" spans="1:17" x14ac:dyDescent="0.2">
      <c r="A14" s="101">
        <f t="shared" si="2"/>
        <v>7</v>
      </c>
      <c r="B14" s="92" t="s">
        <v>189</v>
      </c>
      <c r="C14" s="88">
        <f t="shared" ref="C14:O14" si="7">C12*C13</f>
        <v>10555746.026729062</v>
      </c>
      <c r="D14" s="88">
        <f t="shared" si="7"/>
        <v>40739353.590530455</v>
      </c>
      <c r="E14" s="88">
        <f t="shared" si="7"/>
        <v>44544083.102926753</v>
      </c>
      <c r="F14" s="88">
        <f t="shared" si="7"/>
        <v>49152287.07879591</v>
      </c>
      <c r="G14" s="88">
        <f t="shared" si="7"/>
        <v>42633765.556755073</v>
      </c>
      <c r="H14" s="88">
        <f t="shared" si="7"/>
        <v>41685701.43927937</v>
      </c>
      <c r="I14" s="88">
        <f t="shared" si="7"/>
        <v>26932731.643168435</v>
      </c>
      <c r="J14" s="88">
        <f t="shared" si="7"/>
        <v>30180961.029040221</v>
      </c>
      <c r="K14" s="88">
        <f t="shared" si="7"/>
        <v>33565082.969848447</v>
      </c>
      <c r="L14" s="88">
        <f t="shared" si="7"/>
        <v>29607637.813765261</v>
      </c>
      <c r="M14" s="88">
        <f t="shared" si="7"/>
        <v>36806829.070589587</v>
      </c>
      <c r="N14" s="88">
        <f t="shared" si="7"/>
        <v>47648373.592660338</v>
      </c>
      <c r="O14" s="88">
        <f t="shared" si="7"/>
        <v>51232631.359725289</v>
      </c>
      <c r="P14" s="88">
        <f t="shared" ref="P14:Q14" si="8">P12*P13</f>
        <v>60729492.543469481</v>
      </c>
      <c r="Q14" s="88">
        <f t="shared" si="8"/>
        <v>47647792.934434034</v>
      </c>
    </row>
    <row r="15" spans="1:17" x14ac:dyDescent="0.2">
      <c r="A15" s="101">
        <f t="shared" si="2"/>
        <v>8</v>
      </c>
    </row>
    <row r="16" spans="1:17" ht="12" x14ac:dyDescent="0.2">
      <c r="A16" s="101">
        <f t="shared" si="2"/>
        <v>9</v>
      </c>
      <c r="B16" s="287" t="s">
        <v>413</v>
      </c>
      <c r="C16" s="290"/>
      <c r="D16" s="290"/>
      <c r="E16" s="288">
        <v>134116518.34500003</v>
      </c>
      <c r="F16" s="288">
        <v>8423966.7000000477</v>
      </c>
      <c r="G16" s="290"/>
      <c r="H16" s="288">
        <v>-181517963.58217061</v>
      </c>
      <c r="I16" s="288">
        <v>24807522.29400003</v>
      </c>
      <c r="J16" s="288">
        <v>3167932.6449999809</v>
      </c>
      <c r="K16" s="290"/>
      <c r="L16" s="290"/>
      <c r="M16" s="290"/>
      <c r="N16" s="290"/>
      <c r="O16" s="290"/>
      <c r="P16" s="288">
        <v>-5330297.5264158249</v>
      </c>
      <c r="Q16" s="288">
        <v>34898677.424999997</v>
      </c>
    </row>
    <row r="17" spans="1:17" ht="12" x14ac:dyDescent="0.2">
      <c r="A17" s="101">
        <f t="shared" si="2"/>
        <v>10</v>
      </c>
      <c r="B17" s="286" t="s">
        <v>415</v>
      </c>
      <c r="C17" s="121">
        <v>3.7088999999999997E-2</v>
      </c>
      <c r="D17" s="121">
        <f>C17</f>
        <v>3.7088999999999997E-2</v>
      </c>
      <c r="E17" s="121">
        <f>D17</f>
        <v>3.7088999999999997E-2</v>
      </c>
      <c r="F17" s="121">
        <f>E17</f>
        <v>3.7088999999999997E-2</v>
      </c>
      <c r="G17" s="121">
        <f>F17</f>
        <v>3.7088999999999997E-2</v>
      </c>
      <c r="H17" s="121">
        <f>G13</f>
        <v>4.2805000000000003E-2</v>
      </c>
      <c r="I17" s="121">
        <f t="shared" ref="I17:O17" si="9">H17</f>
        <v>4.2805000000000003E-2</v>
      </c>
      <c r="J17" s="121">
        <f t="shared" si="9"/>
        <v>4.2805000000000003E-2</v>
      </c>
      <c r="K17" s="121">
        <f t="shared" si="9"/>
        <v>4.2805000000000003E-2</v>
      </c>
      <c r="L17" s="121">
        <f t="shared" si="9"/>
        <v>4.2805000000000003E-2</v>
      </c>
      <c r="M17" s="121">
        <f t="shared" si="9"/>
        <v>4.2805000000000003E-2</v>
      </c>
      <c r="N17" s="121">
        <f t="shared" si="9"/>
        <v>4.2805000000000003E-2</v>
      </c>
      <c r="O17" s="121">
        <f t="shared" si="9"/>
        <v>4.2805000000000003E-2</v>
      </c>
      <c r="P17" s="121">
        <f t="shared" ref="P17:Q17" si="10">O17</f>
        <v>4.2805000000000003E-2</v>
      </c>
      <c r="Q17" s="121">
        <f t="shared" si="10"/>
        <v>4.2805000000000003E-2</v>
      </c>
    </row>
    <row r="18" spans="1:17" x14ac:dyDescent="0.2">
      <c r="A18" s="101">
        <f t="shared" si="2"/>
        <v>11</v>
      </c>
      <c r="B18" s="92" t="s">
        <v>189</v>
      </c>
      <c r="C18" s="88">
        <f t="shared" ref="C18:O18" si="11">C16*C17</f>
        <v>0</v>
      </c>
      <c r="D18" s="88">
        <f t="shared" si="11"/>
        <v>0</v>
      </c>
      <c r="E18" s="88">
        <f t="shared" si="11"/>
        <v>4974247.548897706</v>
      </c>
      <c r="F18" s="88">
        <f t="shared" si="11"/>
        <v>312436.50093630172</v>
      </c>
      <c r="G18" s="88">
        <f t="shared" si="11"/>
        <v>0</v>
      </c>
      <c r="H18" s="88">
        <f t="shared" si="11"/>
        <v>-7769876.4311348135</v>
      </c>
      <c r="I18" s="88">
        <f t="shared" si="11"/>
        <v>1061885.9917946714</v>
      </c>
      <c r="J18" s="88">
        <f t="shared" si="11"/>
        <v>135603.3568692242</v>
      </c>
      <c r="K18" s="88">
        <f t="shared" si="11"/>
        <v>0</v>
      </c>
      <c r="L18" s="88">
        <f t="shared" si="11"/>
        <v>0</v>
      </c>
      <c r="M18" s="88">
        <f t="shared" si="11"/>
        <v>0</v>
      </c>
      <c r="N18" s="88">
        <f t="shared" si="11"/>
        <v>0</v>
      </c>
      <c r="O18" s="88">
        <f t="shared" si="11"/>
        <v>0</v>
      </c>
      <c r="P18" s="88">
        <f t="shared" ref="P18:Q18" si="12">P16*P17</f>
        <v>-228163.3856182294</v>
      </c>
      <c r="Q18" s="88">
        <f t="shared" si="12"/>
        <v>1493837.8871771251</v>
      </c>
    </row>
    <row r="19" spans="1:17" x14ac:dyDescent="0.2">
      <c r="A19" s="101">
        <f t="shared" si="2"/>
        <v>12</v>
      </c>
    </row>
    <row r="20" spans="1:17" x14ac:dyDescent="0.2">
      <c r="A20" s="101">
        <f t="shared" si="2"/>
        <v>13</v>
      </c>
      <c r="B20" s="92" t="s">
        <v>185</v>
      </c>
      <c r="C20" s="88">
        <f t="shared" ref="C20:O20" si="13">C14+C18</f>
        <v>10555746.026729062</v>
      </c>
      <c r="D20" s="88">
        <f t="shared" si="13"/>
        <v>40739353.590530455</v>
      </c>
      <c r="E20" s="88">
        <f t="shared" si="13"/>
        <v>49518330.651824459</v>
      </c>
      <c r="F20" s="88">
        <f t="shared" si="13"/>
        <v>49464723.579732209</v>
      </c>
      <c r="G20" s="88">
        <f t="shared" si="13"/>
        <v>42633765.556755073</v>
      </c>
      <c r="H20" s="88">
        <f t="shared" si="13"/>
        <v>33915825.008144557</v>
      </c>
      <c r="I20" s="88">
        <f t="shared" si="13"/>
        <v>27994617.634963106</v>
      </c>
      <c r="J20" s="88">
        <f t="shared" si="13"/>
        <v>30316564.385909446</v>
      </c>
      <c r="K20" s="88">
        <f t="shared" si="13"/>
        <v>33565082.969848447</v>
      </c>
      <c r="L20" s="88">
        <f t="shared" si="13"/>
        <v>29607637.813765261</v>
      </c>
      <c r="M20" s="88">
        <f t="shared" si="13"/>
        <v>36806829.070589587</v>
      </c>
      <c r="N20" s="88">
        <f t="shared" si="13"/>
        <v>47648373.592660338</v>
      </c>
      <c r="O20" s="88">
        <f t="shared" si="13"/>
        <v>51232631.359725289</v>
      </c>
      <c r="P20" s="88">
        <f t="shared" ref="P20:Q20" si="14">P14+P18</f>
        <v>60501329.157851249</v>
      </c>
      <c r="Q20" s="88">
        <f t="shared" si="14"/>
        <v>49141630.821611159</v>
      </c>
    </row>
    <row r="21" spans="1:17" x14ac:dyDescent="0.2">
      <c r="A21" s="101">
        <f t="shared" si="2"/>
        <v>14</v>
      </c>
    </row>
    <row r="22" spans="1:17" x14ac:dyDescent="0.2">
      <c r="A22" s="101">
        <f t="shared" si="2"/>
        <v>15</v>
      </c>
      <c r="B22" s="92" t="s">
        <v>186</v>
      </c>
      <c r="C22" s="88">
        <f t="shared" ref="C22:O22" si="15">C10-C20</f>
        <v>4957689.6526046507</v>
      </c>
      <c r="D22" s="88">
        <f t="shared" si="15"/>
        <v>-3902180.7738202736</v>
      </c>
      <c r="E22" s="88">
        <f t="shared" si="15"/>
        <v>-5257023.821760945</v>
      </c>
      <c r="F22" s="88">
        <f t="shared" si="15"/>
        <v>-3387700.9690530077</v>
      </c>
      <c r="G22" s="88">
        <f t="shared" si="15"/>
        <v>-6301895.9478107244</v>
      </c>
      <c r="H22" s="88">
        <f t="shared" si="15"/>
        <v>-661344.27638875321</v>
      </c>
      <c r="I22" s="88">
        <f t="shared" si="15"/>
        <v>1305609.5212382972</v>
      </c>
      <c r="J22" s="88">
        <f t="shared" si="15"/>
        <v>-966776.37039456889</v>
      </c>
      <c r="K22" s="88">
        <f t="shared" si="15"/>
        <v>-3139564.688624803</v>
      </c>
      <c r="L22" s="88">
        <f t="shared" si="15"/>
        <v>-798869.21494270861</v>
      </c>
      <c r="M22" s="88">
        <f t="shared" si="15"/>
        <v>-657774.86959946901</v>
      </c>
      <c r="N22" s="88">
        <f t="shared" si="15"/>
        <v>-2726169.2516665682</v>
      </c>
      <c r="O22" s="88">
        <f t="shared" si="15"/>
        <v>2167462.502640523</v>
      </c>
      <c r="P22" s="88">
        <f t="shared" ref="P22:Q22" si="16">P10-P20</f>
        <v>-3958762.099375397</v>
      </c>
      <c r="Q22" s="88">
        <f t="shared" si="16"/>
        <v>-1103212.7169021815</v>
      </c>
    </row>
    <row r="23" spans="1:17" x14ac:dyDescent="0.2">
      <c r="A23" s="101">
        <f t="shared" si="2"/>
        <v>16</v>
      </c>
      <c r="C23" s="88"/>
      <c r="D23" s="88"/>
      <c r="E23" s="88"/>
      <c r="F23" s="88"/>
      <c r="G23" s="88"/>
      <c r="H23" s="88"/>
      <c r="I23" s="88"/>
      <c r="J23" s="88"/>
      <c r="K23" s="88"/>
      <c r="L23" s="88"/>
      <c r="M23" s="88"/>
      <c r="N23" s="88"/>
      <c r="O23" s="88"/>
    </row>
    <row r="24" spans="1:17" x14ac:dyDescent="0.2">
      <c r="A24" s="101">
        <f t="shared" si="2"/>
        <v>17</v>
      </c>
      <c r="B24" s="92" t="s">
        <v>190</v>
      </c>
      <c r="C24" s="125">
        <v>-34064.793548387097</v>
      </c>
      <c r="D24" s="125">
        <v>-71536.066451612904</v>
      </c>
      <c r="E24" s="88">
        <v>-107891</v>
      </c>
      <c r="F24" s="88">
        <v>-121562.72</v>
      </c>
      <c r="G24" s="88">
        <v>-164574.47</v>
      </c>
      <c r="H24" s="88">
        <v>-177209.46</v>
      </c>
      <c r="I24" s="88">
        <v>-168083.9</v>
      </c>
      <c r="J24" s="88">
        <v>-171577.51</v>
      </c>
      <c r="K24" s="88">
        <v>-176859.37</v>
      </c>
      <c r="L24" s="88">
        <v>-181690.12</v>
      </c>
      <c r="M24" s="88">
        <v>-178227.45</v>
      </c>
      <c r="N24" s="88">
        <v>-186051.4</v>
      </c>
      <c r="O24" s="88">
        <v>-175349.31</v>
      </c>
      <c r="P24" s="88">
        <v>-170467.86</v>
      </c>
      <c r="Q24" s="88">
        <v>-174025.88</v>
      </c>
    </row>
    <row r="25" spans="1:17" x14ac:dyDescent="0.2">
      <c r="A25" s="101">
        <f t="shared" si="2"/>
        <v>18</v>
      </c>
    </row>
    <row r="26" spans="1:17" ht="12" x14ac:dyDescent="0.2">
      <c r="A26" s="101">
        <f t="shared" si="2"/>
        <v>19</v>
      </c>
      <c r="B26" s="291" t="s">
        <v>405</v>
      </c>
      <c r="C26" s="84">
        <v>-1.382E-3</v>
      </c>
      <c r="D26" s="84">
        <f>C26</f>
        <v>-1.382E-3</v>
      </c>
      <c r="E26" s="84">
        <f>D26</f>
        <v>-1.382E-3</v>
      </c>
      <c r="F26" s="84">
        <f>E26</f>
        <v>-1.382E-3</v>
      </c>
      <c r="G26" s="84">
        <f>F26</f>
        <v>-1.382E-3</v>
      </c>
      <c r="H26" s="120">
        <v>-1.7149999999999999E-3</v>
      </c>
      <c r="I26" s="120">
        <f t="shared" ref="I26:O26" si="17">H26</f>
        <v>-1.7149999999999999E-3</v>
      </c>
      <c r="J26" s="120">
        <f t="shared" si="17"/>
        <v>-1.7149999999999999E-3</v>
      </c>
      <c r="K26" s="120">
        <f t="shared" si="17"/>
        <v>-1.7149999999999999E-3</v>
      </c>
      <c r="L26" s="120">
        <f t="shared" si="17"/>
        <v>-1.7149999999999999E-3</v>
      </c>
      <c r="M26" s="120">
        <f t="shared" si="17"/>
        <v>-1.7149999999999999E-3</v>
      </c>
      <c r="N26" s="120">
        <f t="shared" si="17"/>
        <v>-1.7149999999999999E-3</v>
      </c>
      <c r="O26" s="120">
        <f t="shared" si="17"/>
        <v>-1.7149999999999999E-3</v>
      </c>
      <c r="P26" s="120">
        <f t="shared" ref="P26:Q26" si="18">O26</f>
        <v>-1.7149999999999999E-3</v>
      </c>
      <c r="Q26" s="120">
        <f t="shared" si="18"/>
        <v>-1.7149999999999999E-3</v>
      </c>
    </row>
    <row r="27" spans="1:17" ht="12.75" customHeight="1" x14ac:dyDescent="0.2">
      <c r="A27" s="101">
        <f t="shared" si="2"/>
        <v>20</v>
      </c>
      <c r="C27" s="93"/>
      <c r="D27" s="93"/>
      <c r="E27" s="93"/>
      <c r="F27" s="93"/>
      <c r="G27" s="93"/>
      <c r="H27" s="93"/>
      <c r="I27" s="93"/>
      <c r="J27" s="93"/>
      <c r="K27" s="93"/>
      <c r="L27" s="93"/>
      <c r="M27" s="93"/>
      <c r="N27" s="93"/>
      <c r="O27" s="93"/>
    </row>
    <row r="28" spans="1:17" x14ac:dyDescent="0.2">
      <c r="A28" s="101">
        <f t="shared" si="2"/>
        <v>21</v>
      </c>
      <c r="B28" s="291" t="s">
        <v>228</v>
      </c>
      <c r="C28" s="84">
        <v>-1.382E-3</v>
      </c>
      <c r="D28" s="84">
        <f t="shared" ref="D28:J28" si="19">C28</f>
        <v>-1.382E-3</v>
      </c>
      <c r="E28" s="84">
        <f t="shared" si="19"/>
        <v>-1.382E-3</v>
      </c>
      <c r="F28" s="84">
        <f t="shared" si="19"/>
        <v>-1.382E-3</v>
      </c>
      <c r="G28" s="84">
        <f t="shared" si="19"/>
        <v>-1.382E-3</v>
      </c>
      <c r="H28" s="84">
        <f t="shared" si="19"/>
        <v>-1.382E-3</v>
      </c>
      <c r="I28" s="84">
        <f t="shared" si="19"/>
        <v>-1.382E-3</v>
      </c>
      <c r="J28" s="84">
        <f t="shared" si="19"/>
        <v>-1.382E-3</v>
      </c>
      <c r="K28" s="120">
        <f>J26</f>
        <v>-1.7149999999999999E-3</v>
      </c>
      <c r="L28" s="120">
        <f>K28</f>
        <v>-1.7149999999999999E-3</v>
      </c>
      <c r="M28" s="120">
        <f>L28</f>
        <v>-1.7149999999999999E-3</v>
      </c>
      <c r="N28" s="120">
        <f>M28</f>
        <v>-1.7149999999999999E-3</v>
      </c>
      <c r="O28" s="120">
        <f>N28</f>
        <v>-1.7149999999999999E-3</v>
      </c>
      <c r="P28" s="120">
        <f t="shared" ref="P28:Q28" si="20">O28</f>
        <v>-1.7149999999999999E-3</v>
      </c>
      <c r="Q28" s="120">
        <f t="shared" si="20"/>
        <v>-1.7149999999999999E-3</v>
      </c>
    </row>
    <row r="29" spans="1:17" x14ac:dyDescent="0.2">
      <c r="A29" s="101">
        <f t="shared" si="2"/>
        <v>22</v>
      </c>
      <c r="C29" s="88"/>
      <c r="D29" s="88"/>
      <c r="E29" s="88"/>
      <c r="F29" s="88"/>
      <c r="G29" s="88"/>
      <c r="H29" s="88"/>
      <c r="I29" s="88"/>
      <c r="J29" s="88"/>
      <c r="K29" s="88"/>
      <c r="L29" s="88"/>
      <c r="M29" s="88"/>
      <c r="N29" s="88"/>
      <c r="O29" s="88"/>
    </row>
    <row r="30" spans="1:17" x14ac:dyDescent="0.2">
      <c r="A30" s="101">
        <f t="shared" si="2"/>
        <v>23</v>
      </c>
      <c r="B30" s="292" t="s">
        <v>304</v>
      </c>
      <c r="C30" s="119">
        <v>0</v>
      </c>
      <c r="D30" s="119">
        <f t="shared" ref="D30:O30" si="21">C30</f>
        <v>0</v>
      </c>
      <c r="E30" s="119">
        <f t="shared" si="21"/>
        <v>0</v>
      </c>
      <c r="F30" s="119">
        <f t="shared" si="21"/>
        <v>0</v>
      </c>
      <c r="G30" s="119">
        <f t="shared" si="21"/>
        <v>0</v>
      </c>
      <c r="H30" s="119">
        <f t="shared" si="21"/>
        <v>0</v>
      </c>
      <c r="I30" s="119">
        <f t="shared" si="21"/>
        <v>0</v>
      </c>
      <c r="J30" s="119">
        <f t="shared" si="21"/>
        <v>0</v>
      </c>
      <c r="K30" s="119">
        <f t="shared" si="21"/>
        <v>0</v>
      </c>
      <c r="L30" s="119">
        <f t="shared" si="21"/>
        <v>0</v>
      </c>
      <c r="M30" s="119">
        <f t="shared" si="21"/>
        <v>0</v>
      </c>
      <c r="N30" s="119">
        <f t="shared" si="21"/>
        <v>0</v>
      </c>
      <c r="O30" s="119">
        <f t="shared" si="21"/>
        <v>0</v>
      </c>
      <c r="P30" s="119">
        <f t="shared" ref="P30:Q30" si="22">O30</f>
        <v>0</v>
      </c>
      <c r="Q30" s="119">
        <f t="shared" si="22"/>
        <v>0</v>
      </c>
    </row>
    <row r="31" spans="1:17" x14ac:dyDescent="0.2">
      <c r="A31" s="101">
        <f t="shared" si="2"/>
        <v>24</v>
      </c>
      <c r="C31" s="93"/>
      <c r="D31" s="93"/>
      <c r="E31" s="93"/>
      <c r="F31" s="93"/>
      <c r="G31" s="93"/>
      <c r="H31" s="93"/>
      <c r="I31" s="93"/>
      <c r="J31" s="93"/>
      <c r="K31" s="93"/>
      <c r="L31" s="93"/>
      <c r="M31" s="93"/>
      <c r="N31" s="93"/>
      <c r="O31" s="93"/>
    </row>
    <row r="32" spans="1:17" x14ac:dyDescent="0.2">
      <c r="A32" s="101">
        <f t="shared" si="2"/>
        <v>25</v>
      </c>
      <c r="B32" s="292" t="s">
        <v>303</v>
      </c>
      <c r="C32" s="119">
        <v>0</v>
      </c>
      <c r="D32" s="119">
        <f>C32</f>
        <v>0</v>
      </c>
      <c r="E32" s="119">
        <f t="shared" ref="E32:O32" si="23">D30</f>
        <v>0</v>
      </c>
      <c r="F32" s="119">
        <f t="shared" si="23"/>
        <v>0</v>
      </c>
      <c r="G32" s="119">
        <f t="shared" si="23"/>
        <v>0</v>
      </c>
      <c r="H32" s="119">
        <f t="shared" si="23"/>
        <v>0</v>
      </c>
      <c r="I32" s="119">
        <f t="shared" si="23"/>
        <v>0</v>
      </c>
      <c r="J32" s="119">
        <f t="shared" si="23"/>
        <v>0</v>
      </c>
      <c r="K32" s="119">
        <f t="shared" si="23"/>
        <v>0</v>
      </c>
      <c r="L32" s="119">
        <f t="shared" si="23"/>
        <v>0</v>
      </c>
      <c r="M32" s="119">
        <f t="shared" si="23"/>
        <v>0</v>
      </c>
      <c r="N32" s="119">
        <f t="shared" si="23"/>
        <v>0</v>
      </c>
      <c r="O32" s="119">
        <f t="shared" si="23"/>
        <v>0</v>
      </c>
      <c r="P32" s="119">
        <f t="shared" ref="P32:Q32" si="24">O30</f>
        <v>0</v>
      </c>
      <c r="Q32" s="119">
        <f t="shared" si="24"/>
        <v>0</v>
      </c>
    </row>
    <row r="33" spans="1:17" x14ac:dyDescent="0.2">
      <c r="A33" s="101">
        <f t="shared" si="2"/>
        <v>26</v>
      </c>
      <c r="C33" s="88"/>
      <c r="D33" s="88"/>
      <c r="E33" s="88"/>
      <c r="F33" s="88"/>
      <c r="G33" s="88"/>
      <c r="H33" s="88"/>
      <c r="I33" s="88"/>
      <c r="J33" s="88"/>
      <c r="K33" s="88"/>
      <c r="L33" s="88"/>
      <c r="M33" s="88"/>
      <c r="N33" s="88"/>
      <c r="O33" s="88"/>
    </row>
    <row r="34" spans="1:17" x14ac:dyDescent="0.2">
      <c r="A34" s="101">
        <f t="shared" si="2"/>
        <v>27</v>
      </c>
      <c r="B34" s="92" t="s">
        <v>93</v>
      </c>
      <c r="C34" s="88">
        <f t="shared" ref="C34:O34" si="25">(C12*C26)+(C16*C28)</f>
        <v>-393325.27188491373</v>
      </c>
      <c r="D34" s="88">
        <f t="shared" si="25"/>
        <v>-1315308.6476372639</v>
      </c>
      <c r="E34" s="88">
        <f t="shared" si="25"/>
        <v>-1623496.9748133617</v>
      </c>
      <c r="F34" s="88">
        <f t="shared" si="25"/>
        <v>-1598570.1019325817</v>
      </c>
      <c r="G34" s="88">
        <f t="shared" si="25"/>
        <v>-1376471.5336861466</v>
      </c>
      <c r="H34" s="88">
        <f t="shared" si="25"/>
        <v>-1419297.0153144677</v>
      </c>
      <c r="I34" s="88">
        <f t="shared" si="25"/>
        <v>-1113355.010131856</v>
      </c>
      <c r="J34" s="88">
        <f t="shared" si="25"/>
        <v>-1213590.748837688</v>
      </c>
      <c r="K34" s="88">
        <f t="shared" si="25"/>
        <v>-1344798.9088492016</v>
      </c>
      <c r="L34" s="88">
        <f t="shared" si="25"/>
        <v>-1186242.2345662287</v>
      </c>
      <c r="M34" s="88">
        <f t="shared" si="25"/>
        <v>-1474680.8049541207</v>
      </c>
      <c r="N34" s="88">
        <f t="shared" si="25"/>
        <v>-1909051.7629111663</v>
      </c>
      <c r="O34" s="88">
        <f t="shared" si="25"/>
        <v>-2052656.530356941</v>
      </c>
      <c r="P34" s="88">
        <f t="shared" ref="P34:Q34" si="26">(P12*P26)+(P16*P28)</f>
        <v>-2310378.3765434567</v>
      </c>
      <c r="Q34" s="88">
        <f t="shared" si="26"/>
        <v>-1879724.842815775</v>
      </c>
    </row>
    <row r="35" spans="1:17" x14ac:dyDescent="0.2">
      <c r="A35" s="101">
        <f t="shared" si="2"/>
        <v>28</v>
      </c>
      <c r="C35" s="88"/>
      <c r="D35" s="88"/>
      <c r="E35" s="88"/>
      <c r="F35" s="88"/>
      <c r="G35" s="88"/>
      <c r="H35" s="88"/>
      <c r="I35" s="88"/>
      <c r="J35" s="88"/>
      <c r="K35" s="88"/>
      <c r="L35" s="88"/>
      <c r="M35" s="88"/>
      <c r="N35" s="88"/>
      <c r="O35" s="88"/>
    </row>
    <row r="36" spans="1:17" x14ac:dyDescent="0.2">
      <c r="A36" s="101">
        <f t="shared" si="2"/>
        <v>29</v>
      </c>
      <c r="B36" s="92" t="s">
        <v>302</v>
      </c>
      <c r="C36" s="88">
        <f t="shared" ref="C36:O36" si="27">(C12*C30)+(C16*C32)</f>
        <v>0</v>
      </c>
      <c r="D36" s="88">
        <f t="shared" si="27"/>
        <v>0</v>
      </c>
      <c r="E36" s="88">
        <f t="shared" si="27"/>
        <v>0</v>
      </c>
      <c r="F36" s="88">
        <f t="shared" si="27"/>
        <v>0</v>
      </c>
      <c r="G36" s="88">
        <f t="shared" si="27"/>
        <v>0</v>
      </c>
      <c r="H36" s="88">
        <f t="shared" si="27"/>
        <v>0</v>
      </c>
      <c r="I36" s="88">
        <f t="shared" si="27"/>
        <v>0</v>
      </c>
      <c r="J36" s="88">
        <f t="shared" si="27"/>
        <v>0</v>
      </c>
      <c r="K36" s="88">
        <f t="shared" si="27"/>
        <v>0</v>
      </c>
      <c r="L36" s="88">
        <f t="shared" si="27"/>
        <v>0</v>
      </c>
      <c r="M36" s="88">
        <f t="shared" si="27"/>
        <v>0</v>
      </c>
      <c r="N36" s="88">
        <f t="shared" si="27"/>
        <v>0</v>
      </c>
      <c r="O36" s="88">
        <f t="shared" si="27"/>
        <v>0</v>
      </c>
      <c r="P36" s="88">
        <f t="shared" ref="P36:Q36" si="28">(P12*P30)+(P16*P32)</f>
        <v>0</v>
      </c>
      <c r="Q36" s="88">
        <f t="shared" si="28"/>
        <v>0</v>
      </c>
    </row>
    <row r="37" spans="1:17" x14ac:dyDescent="0.2">
      <c r="A37" s="101">
        <f t="shared" si="2"/>
        <v>30</v>
      </c>
      <c r="C37" s="88"/>
      <c r="D37" s="88"/>
      <c r="E37" s="88"/>
      <c r="F37" s="88"/>
      <c r="G37" s="88"/>
      <c r="H37" s="88"/>
      <c r="I37" s="88"/>
      <c r="J37" s="88"/>
      <c r="K37" s="88"/>
      <c r="L37" s="88"/>
      <c r="M37" s="88"/>
      <c r="N37" s="88"/>
      <c r="O37" s="88"/>
    </row>
    <row r="38" spans="1:17" ht="12" x14ac:dyDescent="0.2">
      <c r="A38" s="101">
        <f t="shared" si="2"/>
        <v>31</v>
      </c>
      <c r="B38" s="293" t="s">
        <v>406</v>
      </c>
      <c r="C38" s="294"/>
      <c r="D38" s="121">
        <v>0.95234799999999997</v>
      </c>
      <c r="E38" s="294">
        <f t="shared" ref="E38:O38" si="29">D38</f>
        <v>0.95234799999999997</v>
      </c>
      <c r="F38" s="294">
        <f t="shared" si="29"/>
        <v>0.95234799999999997</v>
      </c>
      <c r="G38" s="294">
        <f t="shared" si="29"/>
        <v>0.95234799999999997</v>
      </c>
      <c r="H38" s="294">
        <f t="shared" si="29"/>
        <v>0.95234799999999997</v>
      </c>
      <c r="I38" s="294">
        <f t="shared" si="29"/>
        <v>0.95234799999999997</v>
      </c>
      <c r="J38" s="294">
        <f t="shared" si="29"/>
        <v>0.95234799999999997</v>
      </c>
      <c r="K38" s="294">
        <f t="shared" si="29"/>
        <v>0.95234799999999997</v>
      </c>
      <c r="L38" s="294">
        <f t="shared" si="29"/>
        <v>0.95234799999999997</v>
      </c>
      <c r="M38" s="294">
        <f t="shared" si="29"/>
        <v>0.95234799999999997</v>
      </c>
      <c r="N38" s="294">
        <f t="shared" si="29"/>
        <v>0.95234799999999997</v>
      </c>
      <c r="O38" s="294">
        <f t="shared" si="29"/>
        <v>0.95234799999999997</v>
      </c>
      <c r="P38" s="294">
        <f t="shared" ref="P38:Q38" si="30">O38</f>
        <v>0.95234799999999997</v>
      </c>
      <c r="Q38" s="294">
        <f t="shared" si="30"/>
        <v>0.95234799999999997</v>
      </c>
    </row>
    <row r="39" spans="1:17" x14ac:dyDescent="0.2">
      <c r="A39" s="101">
        <f t="shared" si="2"/>
        <v>32</v>
      </c>
      <c r="C39" s="88"/>
      <c r="D39" s="88"/>
      <c r="E39" s="88"/>
      <c r="F39" s="88"/>
      <c r="G39" s="88"/>
      <c r="H39" s="88"/>
      <c r="I39" s="88"/>
      <c r="J39" s="88"/>
      <c r="K39" s="88"/>
      <c r="L39" s="88"/>
      <c r="M39" s="88"/>
      <c r="N39" s="88"/>
      <c r="O39" s="88"/>
    </row>
    <row r="40" spans="1:17" ht="12" x14ac:dyDescent="0.2">
      <c r="A40" s="101">
        <f t="shared" si="2"/>
        <v>33</v>
      </c>
      <c r="B40" s="293" t="s">
        <v>407</v>
      </c>
      <c r="C40" s="294"/>
      <c r="D40" s="294"/>
      <c r="E40" s="294"/>
      <c r="F40" s="294"/>
      <c r="G40" s="294"/>
      <c r="H40" s="121">
        <v>0.95034799999999997</v>
      </c>
      <c r="I40" s="294">
        <f t="shared" ref="I40:O40" si="31">H40</f>
        <v>0.95034799999999997</v>
      </c>
      <c r="J40" s="294">
        <f t="shared" si="31"/>
        <v>0.95034799999999997</v>
      </c>
      <c r="K40" s="294">
        <f t="shared" si="31"/>
        <v>0.95034799999999997</v>
      </c>
      <c r="L40" s="294">
        <f t="shared" si="31"/>
        <v>0.95034799999999997</v>
      </c>
      <c r="M40" s="294">
        <f t="shared" si="31"/>
        <v>0.95034799999999997</v>
      </c>
      <c r="N40" s="294">
        <f t="shared" si="31"/>
        <v>0.95034799999999997</v>
      </c>
      <c r="O40" s="294">
        <f t="shared" si="31"/>
        <v>0.95034799999999997</v>
      </c>
      <c r="P40" s="294">
        <f t="shared" ref="P40:Q40" si="32">O40</f>
        <v>0.95034799999999997</v>
      </c>
      <c r="Q40" s="294">
        <f t="shared" si="32"/>
        <v>0.95034799999999997</v>
      </c>
    </row>
    <row r="41" spans="1:17" x14ac:dyDescent="0.2">
      <c r="A41" s="101">
        <f t="shared" ref="A41:A59" si="33">A40+1</f>
        <v>34</v>
      </c>
      <c r="C41" s="114"/>
      <c r="D41" s="114"/>
      <c r="E41" s="114"/>
      <c r="F41" s="114"/>
      <c r="G41" s="114"/>
      <c r="H41" s="114"/>
      <c r="I41" s="114"/>
      <c r="J41" s="114"/>
      <c r="K41" s="114"/>
      <c r="L41" s="114"/>
      <c r="M41" s="114"/>
      <c r="N41" s="114"/>
      <c r="O41" s="114"/>
    </row>
    <row r="42" spans="1:17" x14ac:dyDescent="0.2">
      <c r="A42" s="101">
        <f t="shared" si="33"/>
        <v>35</v>
      </c>
      <c r="B42" s="293" t="s">
        <v>227</v>
      </c>
      <c r="C42" s="294">
        <v>0.95111500000000004</v>
      </c>
      <c r="D42" s="294">
        <f>C42</f>
        <v>0.95111500000000004</v>
      </c>
      <c r="E42" s="294">
        <f>D42</f>
        <v>0.95111500000000004</v>
      </c>
      <c r="F42" s="294">
        <f>E42</f>
        <v>0.95111500000000004</v>
      </c>
      <c r="G42" s="294">
        <f>F42</f>
        <v>0.95111500000000004</v>
      </c>
      <c r="H42" s="294"/>
      <c r="I42" s="294"/>
      <c r="J42" s="294"/>
      <c r="K42" s="294"/>
      <c r="L42" s="294"/>
      <c r="M42" s="294"/>
      <c r="N42" s="294"/>
      <c r="O42" s="294"/>
      <c r="P42" s="294"/>
      <c r="Q42" s="294"/>
    </row>
    <row r="43" spans="1:17" x14ac:dyDescent="0.2">
      <c r="A43" s="101">
        <f t="shared" si="33"/>
        <v>36</v>
      </c>
      <c r="C43" s="114"/>
      <c r="D43" s="114"/>
      <c r="E43" s="114"/>
      <c r="F43" s="114"/>
      <c r="G43" s="114"/>
      <c r="H43" s="114"/>
      <c r="I43" s="114"/>
      <c r="J43" s="114"/>
      <c r="K43" s="114"/>
      <c r="L43" s="114"/>
      <c r="M43" s="114"/>
      <c r="N43" s="114"/>
      <c r="O43" s="114"/>
    </row>
    <row r="44" spans="1:17" ht="12.5" thickBot="1" x14ac:dyDescent="0.25">
      <c r="A44" s="101">
        <f t="shared" si="33"/>
        <v>37</v>
      </c>
      <c r="B44" s="92" t="s">
        <v>416</v>
      </c>
      <c r="C44" s="295">
        <f>ROUND((C22*C42),2)</f>
        <v>4715332.99</v>
      </c>
      <c r="D44" s="295">
        <f t="shared" ref="D44:O44" si="34">ROUND((D22*D38),2)</f>
        <v>-3716234.06</v>
      </c>
      <c r="E44" s="295">
        <f t="shared" si="34"/>
        <v>-5006516.12</v>
      </c>
      <c r="F44" s="295">
        <f t="shared" si="34"/>
        <v>-3226270.24</v>
      </c>
      <c r="G44" s="295">
        <f t="shared" si="34"/>
        <v>-6001598</v>
      </c>
      <c r="H44" s="295">
        <f t="shared" si="34"/>
        <v>-629829.9</v>
      </c>
      <c r="I44" s="295">
        <f t="shared" si="34"/>
        <v>1243394.6200000001</v>
      </c>
      <c r="J44" s="295">
        <f t="shared" si="34"/>
        <v>-920707.54</v>
      </c>
      <c r="K44" s="295">
        <f t="shared" si="34"/>
        <v>-2989958.15</v>
      </c>
      <c r="L44" s="295">
        <f t="shared" si="34"/>
        <v>-760801.5</v>
      </c>
      <c r="M44" s="295">
        <f t="shared" si="34"/>
        <v>-626430.57999999996</v>
      </c>
      <c r="N44" s="295">
        <f t="shared" si="34"/>
        <v>-2596261.83</v>
      </c>
      <c r="O44" s="295">
        <f t="shared" si="34"/>
        <v>2064178.58</v>
      </c>
      <c r="P44" s="295">
        <f t="shared" ref="P44:Q44" si="35">ROUND((P22*P38),2)</f>
        <v>-3770119.17</v>
      </c>
      <c r="Q44" s="295">
        <f t="shared" si="35"/>
        <v>-1050642.42</v>
      </c>
    </row>
    <row r="45" spans="1:17" x14ac:dyDescent="0.2">
      <c r="A45" s="101">
        <f t="shared" si="33"/>
        <v>38</v>
      </c>
      <c r="C45" s="88"/>
      <c r="D45" s="88"/>
      <c r="E45" s="88"/>
      <c r="F45" s="88"/>
      <c r="G45" s="88"/>
      <c r="H45" s="88"/>
      <c r="I45" s="88"/>
      <c r="J45" s="88"/>
      <c r="K45" s="88"/>
      <c r="L45" s="88"/>
      <c r="M45" s="88"/>
      <c r="N45" s="88"/>
      <c r="O45" s="88"/>
    </row>
    <row r="46" spans="1:17" ht="10.5" thickBot="1" x14ac:dyDescent="0.25">
      <c r="A46" s="101">
        <f t="shared" si="33"/>
        <v>39</v>
      </c>
      <c r="B46" s="92" t="s">
        <v>229</v>
      </c>
      <c r="C46" s="295">
        <f t="shared" ref="C46:G46" si="36">ROUND((C34*C42),2)</f>
        <v>-374097.57</v>
      </c>
      <c r="D46" s="295">
        <f t="shared" si="36"/>
        <v>-1251009.78</v>
      </c>
      <c r="E46" s="295">
        <f t="shared" si="36"/>
        <v>-1544132.33</v>
      </c>
      <c r="F46" s="295">
        <f t="shared" si="36"/>
        <v>-1520424</v>
      </c>
      <c r="G46" s="295">
        <f t="shared" si="36"/>
        <v>-1309182.72</v>
      </c>
      <c r="H46" s="295">
        <f t="shared" ref="H46:O46" si="37">ROUND((H34*H40),2)</f>
        <v>-1348826.08</v>
      </c>
      <c r="I46" s="295">
        <f t="shared" si="37"/>
        <v>-1058074.71</v>
      </c>
      <c r="J46" s="295">
        <f t="shared" si="37"/>
        <v>-1153333.54</v>
      </c>
      <c r="K46" s="295">
        <f t="shared" si="37"/>
        <v>-1278026.95</v>
      </c>
      <c r="L46" s="295">
        <f t="shared" si="37"/>
        <v>-1127342.94</v>
      </c>
      <c r="M46" s="295">
        <f t="shared" si="37"/>
        <v>-1401459.95</v>
      </c>
      <c r="N46" s="295">
        <f t="shared" si="37"/>
        <v>-1814263.52</v>
      </c>
      <c r="O46" s="295">
        <f t="shared" si="37"/>
        <v>-1950738.03</v>
      </c>
      <c r="P46" s="295">
        <f t="shared" ref="P46:Q46" si="38">ROUND((P34*P40),2)</f>
        <v>-2195663.4700000002</v>
      </c>
      <c r="Q46" s="295">
        <f t="shared" si="38"/>
        <v>-1786392.74</v>
      </c>
    </row>
    <row r="47" spans="1:17" x14ac:dyDescent="0.2">
      <c r="A47" s="101">
        <f t="shared" si="33"/>
        <v>40</v>
      </c>
      <c r="C47" s="296"/>
      <c r="D47" s="296"/>
      <c r="E47" s="296"/>
      <c r="F47" s="296"/>
      <c r="G47" s="296"/>
      <c r="H47" s="296"/>
      <c r="I47" s="296"/>
      <c r="J47" s="296"/>
      <c r="K47" s="296"/>
      <c r="L47" s="296"/>
      <c r="M47" s="296"/>
      <c r="N47" s="296"/>
      <c r="O47" s="296"/>
    </row>
    <row r="48" spans="1:17" ht="10.5" thickBot="1" x14ac:dyDescent="0.25">
      <c r="A48" s="101">
        <f t="shared" si="33"/>
        <v>41</v>
      </c>
      <c r="B48" s="92" t="s">
        <v>301</v>
      </c>
      <c r="C48" s="295">
        <f t="shared" ref="C48:G48" si="39">ROUND((C36*C42),2)</f>
        <v>0</v>
      </c>
      <c r="D48" s="295">
        <f t="shared" si="39"/>
        <v>0</v>
      </c>
      <c r="E48" s="295">
        <f t="shared" si="39"/>
        <v>0</v>
      </c>
      <c r="F48" s="295">
        <f t="shared" si="39"/>
        <v>0</v>
      </c>
      <c r="G48" s="295">
        <f t="shared" si="39"/>
        <v>0</v>
      </c>
      <c r="H48" s="295">
        <f t="shared" ref="H48:O48" si="40">ROUND((H36*H40),2)</f>
        <v>0</v>
      </c>
      <c r="I48" s="295">
        <f t="shared" si="40"/>
        <v>0</v>
      </c>
      <c r="J48" s="295">
        <f t="shared" si="40"/>
        <v>0</v>
      </c>
      <c r="K48" s="295">
        <f t="shared" si="40"/>
        <v>0</v>
      </c>
      <c r="L48" s="295">
        <f t="shared" si="40"/>
        <v>0</v>
      </c>
      <c r="M48" s="295">
        <f t="shared" si="40"/>
        <v>0</v>
      </c>
      <c r="N48" s="295">
        <f t="shared" si="40"/>
        <v>0</v>
      </c>
      <c r="O48" s="295">
        <f t="shared" si="40"/>
        <v>0</v>
      </c>
      <c r="P48" s="295">
        <f t="shared" ref="P48:Q48" si="41">ROUND((P36*P40),2)</f>
        <v>0</v>
      </c>
      <c r="Q48" s="295">
        <f t="shared" si="41"/>
        <v>0</v>
      </c>
    </row>
    <row r="49" spans="1:17" x14ac:dyDescent="0.2">
      <c r="A49" s="101">
        <f t="shared" si="33"/>
        <v>42</v>
      </c>
    </row>
    <row r="50" spans="1:17" x14ac:dyDescent="0.2">
      <c r="A50" s="101">
        <f t="shared" si="33"/>
        <v>43</v>
      </c>
      <c r="B50" s="297" t="s">
        <v>271</v>
      </c>
      <c r="C50" s="288"/>
      <c r="D50" s="288"/>
      <c r="E50" s="288"/>
      <c r="F50" s="288"/>
      <c r="G50" s="288"/>
      <c r="H50" s="288"/>
      <c r="I50" s="288"/>
      <c r="J50" s="288"/>
      <c r="K50" s="288"/>
      <c r="L50" s="288"/>
      <c r="M50" s="288"/>
      <c r="N50" s="288"/>
      <c r="O50" s="288"/>
      <c r="P50" s="288"/>
      <c r="Q50" s="288"/>
    </row>
    <row r="51" spans="1:17" x14ac:dyDescent="0.2">
      <c r="A51" s="101">
        <f t="shared" si="33"/>
        <v>44</v>
      </c>
      <c r="B51" s="298" t="s">
        <v>192</v>
      </c>
      <c r="C51" s="84"/>
      <c r="D51" s="84"/>
      <c r="E51" s="84"/>
      <c r="F51" s="84"/>
      <c r="G51" s="84"/>
      <c r="H51" s="84"/>
      <c r="I51" s="84"/>
      <c r="J51" s="84"/>
      <c r="K51" s="84"/>
      <c r="L51" s="84"/>
      <c r="M51" s="84"/>
      <c r="N51" s="84"/>
      <c r="O51" s="84"/>
      <c r="P51" s="84"/>
      <c r="Q51" s="84"/>
    </row>
    <row r="52" spans="1:17" x14ac:dyDescent="0.2">
      <c r="A52" s="101">
        <f t="shared" si="33"/>
        <v>45</v>
      </c>
      <c r="B52" s="299" t="s">
        <v>300</v>
      </c>
      <c r="C52" s="119"/>
      <c r="D52" s="119"/>
      <c r="E52" s="119"/>
      <c r="F52" s="119"/>
      <c r="G52" s="119"/>
      <c r="H52" s="119"/>
      <c r="I52" s="119"/>
      <c r="J52" s="119"/>
      <c r="K52" s="119"/>
      <c r="L52" s="119"/>
      <c r="M52" s="119"/>
      <c r="N52" s="119"/>
      <c r="O52" s="119"/>
      <c r="P52" s="119"/>
      <c r="Q52" s="119"/>
    </row>
    <row r="53" spans="1:17" x14ac:dyDescent="0.2">
      <c r="A53" s="101">
        <f t="shared" si="33"/>
        <v>46</v>
      </c>
      <c r="B53" s="300" t="s">
        <v>193</v>
      </c>
      <c r="C53" s="294"/>
      <c r="D53" s="294"/>
      <c r="E53" s="294"/>
      <c r="F53" s="294"/>
      <c r="G53" s="294"/>
      <c r="H53" s="294"/>
      <c r="I53" s="294"/>
      <c r="J53" s="294"/>
      <c r="K53" s="294"/>
      <c r="L53" s="294"/>
      <c r="M53" s="294"/>
      <c r="N53" s="294"/>
      <c r="O53" s="294"/>
      <c r="P53" s="294"/>
      <c r="Q53" s="294"/>
    </row>
    <row r="54" spans="1:17" x14ac:dyDescent="0.2">
      <c r="A54" s="101">
        <f t="shared" si="33"/>
        <v>47</v>
      </c>
    </row>
    <row r="55" spans="1:17" ht="10.5" x14ac:dyDescent="0.25">
      <c r="A55" s="101">
        <f t="shared" si="33"/>
        <v>48</v>
      </c>
      <c r="B55" s="86" t="s">
        <v>270</v>
      </c>
    </row>
    <row r="56" spans="1:17" ht="12" x14ac:dyDescent="0.2">
      <c r="A56" s="101">
        <f t="shared" si="33"/>
        <v>49</v>
      </c>
      <c r="B56" s="92" t="s">
        <v>408</v>
      </c>
    </row>
    <row r="57" spans="1:17" ht="12" x14ac:dyDescent="0.2">
      <c r="A57" s="101">
        <f t="shared" si="33"/>
        <v>50</v>
      </c>
      <c r="B57" s="286" t="s">
        <v>409</v>
      </c>
    </row>
    <row r="58" spans="1:17" ht="12" x14ac:dyDescent="0.2">
      <c r="A58" s="101">
        <f t="shared" si="33"/>
        <v>51</v>
      </c>
      <c r="B58" s="301" t="s">
        <v>410</v>
      </c>
    </row>
    <row r="59" spans="1:17" ht="12" x14ac:dyDescent="0.2">
      <c r="A59" s="101">
        <f t="shared" si="33"/>
        <v>52</v>
      </c>
      <c r="B59" s="92" t="s">
        <v>417</v>
      </c>
    </row>
    <row r="61" spans="1:17" x14ac:dyDescent="0.2">
      <c r="A61" s="101"/>
    </row>
    <row r="62" spans="1:17" x14ac:dyDescent="0.2">
      <c r="A62" s="101"/>
    </row>
    <row r="63" spans="1:17" x14ac:dyDescent="0.2">
      <c r="A63" s="101"/>
    </row>
    <row r="64" spans="1:17" x14ac:dyDescent="0.2">
      <c r="A64" s="101"/>
    </row>
    <row r="65" spans="1:1" x14ac:dyDescent="0.2">
      <c r="A65" s="101"/>
    </row>
    <row r="66" spans="1:1" x14ac:dyDescent="0.2">
      <c r="A66" s="101"/>
    </row>
    <row r="67" spans="1:1" x14ac:dyDescent="0.2">
      <c r="A67" s="101"/>
    </row>
    <row r="68" spans="1:1" x14ac:dyDescent="0.2">
      <c r="A68" s="101"/>
    </row>
    <row r="69" spans="1:1" x14ac:dyDescent="0.2">
      <c r="A69" s="101"/>
    </row>
    <row r="70" spans="1:1" x14ac:dyDescent="0.2">
      <c r="A70" s="101"/>
    </row>
    <row r="71" spans="1:1" x14ac:dyDescent="0.2">
      <c r="A71" s="101"/>
    </row>
    <row r="72" spans="1:1" x14ac:dyDescent="0.2">
      <c r="A72" s="101"/>
    </row>
    <row r="73" spans="1:1" x14ac:dyDescent="0.2">
      <c r="A73" s="101"/>
    </row>
    <row r="74" spans="1:1" x14ac:dyDescent="0.2">
      <c r="A74" s="101"/>
    </row>
    <row r="75" spans="1:1" x14ac:dyDescent="0.2">
      <c r="A75" s="101"/>
    </row>
    <row r="76" spans="1:1" x14ac:dyDescent="0.2">
      <c r="A76" s="101"/>
    </row>
    <row r="77" spans="1:1" x14ac:dyDescent="0.2">
      <c r="A77" s="101"/>
    </row>
    <row r="78" spans="1:1" x14ac:dyDescent="0.2">
      <c r="A78" s="101"/>
    </row>
    <row r="79" spans="1:1" x14ac:dyDescent="0.2">
      <c r="A79" s="101"/>
    </row>
    <row r="80" spans="1:1" x14ac:dyDescent="0.2">
      <c r="A80" s="101"/>
    </row>
    <row r="81" spans="1:1" x14ac:dyDescent="0.2">
      <c r="A81" s="101"/>
    </row>
    <row r="82" spans="1:1" x14ac:dyDescent="0.2">
      <c r="A82" s="101"/>
    </row>
    <row r="83" spans="1:1" x14ac:dyDescent="0.2">
      <c r="A83" s="101"/>
    </row>
    <row r="84" spans="1:1" x14ac:dyDescent="0.2">
      <c r="A84" s="101"/>
    </row>
    <row r="85" spans="1:1" x14ac:dyDescent="0.2">
      <c r="A85" s="101"/>
    </row>
    <row r="86" spans="1:1" x14ac:dyDescent="0.2">
      <c r="A86" s="101"/>
    </row>
    <row r="87" spans="1:1" x14ac:dyDescent="0.2">
      <c r="A87" s="101"/>
    </row>
    <row r="88" spans="1:1" x14ac:dyDescent="0.2">
      <c r="A88" s="101"/>
    </row>
    <row r="89" spans="1:1" x14ac:dyDescent="0.2">
      <c r="A89" s="101"/>
    </row>
    <row r="90" spans="1:1" x14ac:dyDescent="0.2">
      <c r="A90" s="101"/>
    </row>
    <row r="91" spans="1:1" x14ac:dyDescent="0.2">
      <c r="A91" s="101"/>
    </row>
    <row r="92" spans="1:1" x14ac:dyDescent="0.2">
      <c r="A92" s="101"/>
    </row>
    <row r="93" spans="1:1" x14ac:dyDescent="0.2">
      <c r="A93" s="101"/>
    </row>
    <row r="94" spans="1:1" x14ac:dyDescent="0.2">
      <c r="A94" s="101"/>
    </row>
    <row r="95" spans="1:1" x14ac:dyDescent="0.2">
      <c r="A95" s="101"/>
    </row>
    <row r="96" spans="1:1" x14ac:dyDescent="0.2">
      <c r="A96" s="101"/>
    </row>
    <row r="97" spans="1:1" x14ac:dyDescent="0.2">
      <c r="A97" s="101"/>
    </row>
  </sheetData>
  <mergeCells count="1">
    <mergeCell ref="C4:D4"/>
  </mergeCells>
  <printOptions horizontalCentered="1"/>
  <pageMargins left="0.45" right="0.45" top="0.75" bottom="0.75" header="0.3" footer="0.3"/>
  <pageSetup scale="69" orientation="landscape" blackAndWhite="1" r:id="rId1"/>
  <headerFooter>
    <oddFooter>&amp;R&amp;A</oddFooter>
  </headerFooter>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Q95"/>
  <sheetViews>
    <sheetView workbookViewId="0">
      <pane ySplit="6" topLeftCell="A7" activePane="bottomLeft" state="frozen"/>
      <selection pane="bottomLeft" activeCell="U30" sqref="U30"/>
    </sheetView>
  </sheetViews>
  <sheetFormatPr defaultColWidth="9.1796875" defaultRowHeight="10" x14ac:dyDescent="0.2"/>
  <cols>
    <col min="1" max="1" width="5.54296875" style="92" bestFit="1" customWidth="1"/>
    <col min="2" max="2" width="41.7265625" style="92" customWidth="1"/>
    <col min="3" max="4" width="12" style="92" customWidth="1"/>
    <col min="5" max="5" width="10.7265625" style="92" bestFit="1" customWidth="1"/>
    <col min="6" max="7" width="11" style="92" bestFit="1" customWidth="1"/>
    <col min="8" max="8" width="11.26953125" style="92" bestFit="1" customWidth="1"/>
    <col min="9" max="13" width="10.7265625" style="92" bestFit="1" customWidth="1"/>
    <col min="14" max="14" width="10.54296875" style="92" customWidth="1"/>
    <col min="15" max="15" width="11" style="92" customWidth="1"/>
    <col min="16" max="16" width="10.54296875" style="92" customWidth="1"/>
    <col min="17" max="17" width="11.54296875" style="92" customWidth="1"/>
    <col min="18" max="16384" width="9.1796875" style="92"/>
  </cols>
  <sheetData>
    <row r="1" spans="1:17" ht="10.5" x14ac:dyDescent="0.25">
      <c r="A1" s="5" t="s">
        <v>0</v>
      </c>
      <c r="B1" s="5"/>
    </row>
    <row r="2" spans="1:17" ht="10.5" x14ac:dyDescent="0.25">
      <c r="A2" s="5" t="s">
        <v>1</v>
      </c>
      <c r="B2" s="5"/>
    </row>
    <row r="3" spans="1:17" ht="10.5" x14ac:dyDescent="0.25">
      <c r="A3" s="5" t="s">
        <v>187</v>
      </c>
      <c r="B3" s="5"/>
    </row>
    <row r="4" spans="1:17" ht="10.5" x14ac:dyDescent="0.25">
      <c r="A4" s="5" t="s">
        <v>358</v>
      </c>
      <c r="B4" s="5"/>
      <c r="C4" s="375" t="s">
        <v>305</v>
      </c>
      <c r="D4" s="375"/>
    </row>
    <row r="5" spans="1:17" ht="10.5" x14ac:dyDescent="0.25">
      <c r="C5" s="284" t="s">
        <v>287</v>
      </c>
      <c r="D5" s="284" t="s">
        <v>288</v>
      </c>
    </row>
    <row r="6" spans="1:17" ht="25.5" customHeight="1" x14ac:dyDescent="0.2">
      <c r="A6" s="71" t="s">
        <v>53</v>
      </c>
      <c r="B6" s="285"/>
      <c r="C6" s="122">
        <v>44957</v>
      </c>
      <c r="D6" s="122">
        <v>44957</v>
      </c>
      <c r="E6" s="113">
        <f t="shared" ref="E6:O6" si="0">EDATE(D6,1)</f>
        <v>44985</v>
      </c>
      <c r="F6" s="113">
        <f t="shared" si="0"/>
        <v>45013</v>
      </c>
      <c r="G6" s="113">
        <f t="shared" si="0"/>
        <v>45044</v>
      </c>
      <c r="H6" s="113">
        <f t="shared" si="0"/>
        <v>45074</v>
      </c>
      <c r="I6" s="113">
        <f t="shared" si="0"/>
        <v>45105</v>
      </c>
      <c r="J6" s="113">
        <f t="shared" si="0"/>
        <v>45135</v>
      </c>
      <c r="K6" s="113">
        <f t="shared" si="0"/>
        <v>45166</v>
      </c>
      <c r="L6" s="113">
        <f t="shared" si="0"/>
        <v>45197</v>
      </c>
      <c r="M6" s="113">
        <f t="shared" si="0"/>
        <v>45227</v>
      </c>
      <c r="N6" s="113">
        <f t="shared" si="0"/>
        <v>45258</v>
      </c>
      <c r="O6" s="113">
        <f t="shared" si="0"/>
        <v>45288</v>
      </c>
      <c r="P6" s="113">
        <f t="shared" ref="P6:Q6" si="1">EDATE(O6,1)</f>
        <v>45319</v>
      </c>
      <c r="Q6" s="113">
        <f t="shared" si="1"/>
        <v>45350</v>
      </c>
    </row>
    <row r="7" spans="1:17" x14ac:dyDescent="0.2">
      <c r="A7" s="101"/>
      <c r="B7" s="101"/>
      <c r="C7" s="101"/>
      <c r="D7" s="101"/>
      <c r="E7" s="101"/>
      <c r="F7" s="101"/>
      <c r="G7" s="101"/>
      <c r="H7" s="101"/>
      <c r="I7" s="101"/>
      <c r="J7" s="101"/>
      <c r="K7" s="101"/>
      <c r="L7" s="101"/>
      <c r="M7" s="101"/>
      <c r="N7" s="101"/>
      <c r="O7" s="101"/>
    </row>
    <row r="8" spans="1:17" x14ac:dyDescent="0.2">
      <c r="A8" s="101">
        <v>1</v>
      </c>
      <c r="B8" s="287" t="s">
        <v>58</v>
      </c>
      <c r="C8" s="288">
        <v>125631</v>
      </c>
      <c r="D8" s="288">
        <v>125631</v>
      </c>
      <c r="E8" s="288">
        <v>125698</v>
      </c>
      <c r="F8" s="288">
        <v>125769</v>
      </c>
      <c r="G8" s="288">
        <v>125889</v>
      </c>
      <c r="H8" s="288">
        <v>125929</v>
      </c>
      <c r="I8" s="288">
        <v>126026</v>
      </c>
      <c r="J8" s="288">
        <v>126049</v>
      </c>
      <c r="K8" s="288">
        <v>126123</v>
      </c>
      <c r="L8" s="288">
        <v>126102</v>
      </c>
      <c r="M8" s="288">
        <v>126182</v>
      </c>
      <c r="N8" s="288">
        <v>126384</v>
      </c>
      <c r="O8" s="288">
        <v>126505</v>
      </c>
      <c r="P8" s="288">
        <v>125873</v>
      </c>
      <c r="Q8" s="288">
        <v>125654</v>
      </c>
    </row>
    <row r="9" spans="1:17" ht="12" x14ac:dyDescent="0.2">
      <c r="A9" s="101">
        <f t="shared" ref="A9:A40" si="2">A8+1</f>
        <v>2</v>
      </c>
      <c r="B9" s="286" t="s">
        <v>411</v>
      </c>
      <c r="C9" s="124">
        <v>22.571392261775234</v>
      </c>
      <c r="D9" s="124">
        <v>52.711359512986682</v>
      </c>
      <c r="E9" s="124">
        <v>68.426323855024023</v>
      </c>
      <c r="F9" s="124">
        <v>70.838141122235669</v>
      </c>
      <c r="G9" s="124">
        <v>63.80820022590175</v>
      </c>
      <c r="H9" s="124">
        <v>62.019081001752276</v>
      </c>
      <c r="I9" s="124">
        <v>57.824309837550175</v>
      </c>
      <c r="J9" s="124">
        <v>64.748559411157856</v>
      </c>
      <c r="K9" s="124">
        <v>66.303102616256552</v>
      </c>
      <c r="L9" s="124">
        <v>60.855302103733166</v>
      </c>
      <c r="M9" s="124">
        <v>59.756405934387665</v>
      </c>
      <c r="N9" s="124">
        <v>63.476446907344325</v>
      </c>
      <c r="O9" s="124">
        <v>76.122120084533364</v>
      </c>
      <c r="P9" s="124">
        <v>81.756836288242042</v>
      </c>
      <c r="Q9" s="124">
        <v>74.820604170420737</v>
      </c>
    </row>
    <row r="10" spans="1:17" x14ac:dyDescent="0.2">
      <c r="A10" s="101">
        <f t="shared" si="2"/>
        <v>3</v>
      </c>
      <c r="B10" s="92" t="s">
        <v>188</v>
      </c>
      <c r="C10" s="88">
        <f t="shared" ref="C10:O10" si="3">C8*C9</f>
        <v>2835666.5812390842</v>
      </c>
      <c r="D10" s="88">
        <f t="shared" si="3"/>
        <v>6622180.8069760296</v>
      </c>
      <c r="E10" s="88">
        <f t="shared" si="3"/>
        <v>8601052.0559288096</v>
      </c>
      <c r="F10" s="88">
        <f t="shared" si="3"/>
        <v>8909242.1708024573</v>
      </c>
      <c r="G10" s="88">
        <f t="shared" si="3"/>
        <v>8032750.5182385454</v>
      </c>
      <c r="H10" s="88">
        <f t="shared" si="3"/>
        <v>7810000.851469662</v>
      </c>
      <c r="I10" s="88">
        <f t="shared" si="3"/>
        <v>7287366.4715870982</v>
      </c>
      <c r="J10" s="88">
        <f t="shared" si="3"/>
        <v>8161491.1652170364</v>
      </c>
      <c r="K10" s="88">
        <f t="shared" si="3"/>
        <v>8362346.2112701256</v>
      </c>
      <c r="L10" s="88">
        <f t="shared" si="3"/>
        <v>7673975.3058849601</v>
      </c>
      <c r="M10" s="88">
        <f t="shared" si="3"/>
        <v>7540182.8136129044</v>
      </c>
      <c r="N10" s="88">
        <f t="shared" si="3"/>
        <v>8022407.2659378052</v>
      </c>
      <c r="O10" s="88">
        <f t="shared" si="3"/>
        <v>9629828.8012938928</v>
      </c>
      <c r="P10" s="88">
        <f t="shared" ref="P10:Q10" si="4">P8*P9</f>
        <v>10290978.254109891</v>
      </c>
      <c r="Q10" s="88">
        <f t="shared" si="4"/>
        <v>9401508.196430048</v>
      </c>
    </row>
    <row r="11" spans="1:17" x14ac:dyDescent="0.2">
      <c r="A11" s="101">
        <f t="shared" si="2"/>
        <v>4</v>
      </c>
    </row>
    <row r="12" spans="1:17" x14ac:dyDescent="0.2">
      <c r="A12" s="101">
        <f t="shared" si="2"/>
        <v>5</v>
      </c>
      <c r="B12" s="287" t="s">
        <v>184</v>
      </c>
      <c r="C12" s="288">
        <v>59177966.724218674</v>
      </c>
      <c r="D12" s="288">
        <v>194070190.00871328</v>
      </c>
      <c r="E12" s="288">
        <v>211288905.11568612</v>
      </c>
      <c r="F12" s="288">
        <v>241980249.94954908</v>
      </c>
      <c r="G12" s="288">
        <v>252591357.86750513</v>
      </c>
      <c r="H12" s="288">
        <v>276000238.92642123</v>
      </c>
      <c r="I12" s="288">
        <v>170292992.67403343</v>
      </c>
      <c r="J12" s="288">
        <v>188738920.07118151</v>
      </c>
      <c r="K12" s="288">
        <v>211711824.6096172</v>
      </c>
      <c r="L12" s="288">
        <v>191187502.86074656</v>
      </c>
      <c r="M12" s="288">
        <v>217629725.86219883</v>
      </c>
      <c r="N12" s="288">
        <v>216030980.92227688</v>
      </c>
      <c r="O12" s="288">
        <v>237721091.84375915</v>
      </c>
      <c r="P12" s="288">
        <v>264095384.18197232</v>
      </c>
      <c r="Q12" s="288">
        <v>217870387.22594851</v>
      </c>
    </row>
    <row r="13" spans="1:17" ht="12" x14ac:dyDescent="0.2">
      <c r="A13" s="101">
        <f t="shared" si="2"/>
        <v>6</v>
      </c>
      <c r="B13" s="286" t="s">
        <v>415</v>
      </c>
      <c r="C13" s="121">
        <v>3.1695000000000001E-2</v>
      </c>
      <c r="D13" s="121">
        <v>3.7622000000000003E-2</v>
      </c>
      <c r="E13" s="121">
        <f t="shared" ref="E13:O13" si="5">D13</f>
        <v>3.7622000000000003E-2</v>
      </c>
      <c r="F13" s="121">
        <f t="shared" si="5"/>
        <v>3.7622000000000003E-2</v>
      </c>
      <c r="G13" s="121">
        <f t="shared" si="5"/>
        <v>3.7622000000000003E-2</v>
      </c>
      <c r="H13" s="121">
        <f t="shared" si="5"/>
        <v>3.7622000000000003E-2</v>
      </c>
      <c r="I13" s="121">
        <f t="shared" si="5"/>
        <v>3.7622000000000003E-2</v>
      </c>
      <c r="J13" s="121">
        <f t="shared" si="5"/>
        <v>3.7622000000000003E-2</v>
      </c>
      <c r="K13" s="121">
        <f t="shared" si="5"/>
        <v>3.7622000000000003E-2</v>
      </c>
      <c r="L13" s="121">
        <f t="shared" si="5"/>
        <v>3.7622000000000003E-2</v>
      </c>
      <c r="M13" s="121">
        <f t="shared" si="5"/>
        <v>3.7622000000000003E-2</v>
      </c>
      <c r="N13" s="121">
        <f t="shared" si="5"/>
        <v>3.7622000000000003E-2</v>
      </c>
      <c r="O13" s="121">
        <f t="shared" si="5"/>
        <v>3.7622000000000003E-2</v>
      </c>
      <c r="P13" s="121">
        <v>3.9459000000000001E-2</v>
      </c>
      <c r="Q13" s="121">
        <f t="shared" ref="Q13" si="6">P13</f>
        <v>3.9459000000000001E-2</v>
      </c>
    </row>
    <row r="14" spans="1:17" x14ac:dyDescent="0.2">
      <c r="A14" s="101">
        <f t="shared" si="2"/>
        <v>7</v>
      </c>
      <c r="B14" s="92" t="s">
        <v>189</v>
      </c>
      <c r="C14" s="88">
        <f t="shared" ref="C14:O14" si="7">C12*C13</f>
        <v>1875645.655324111</v>
      </c>
      <c r="D14" s="88">
        <f t="shared" si="7"/>
        <v>7301308.6885078112</v>
      </c>
      <c r="E14" s="88">
        <f t="shared" si="7"/>
        <v>7949111.1882623434</v>
      </c>
      <c r="F14" s="88">
        <f t="shared" si="7"/>
        <v>9103780.9636019357</v>
      </c>
      <c r="G14" s="88">
        <f t="shared" si="7"/>
        <v>9502992.0656912792</v>
      </c>
      <c r="H14" s="88">
        <f t="shared" si="7"/>
        <v>10383680.988889821</v>
      </c>
      <c r="I14" s="88">
        <f t="shared" si="7"/>
        <v>6406762.9703824865</v>
      </c>
      <c r="J14" s="88">
        <f t="shared" si="7"/>
        <v>7100735.6509179911</v>
      </c>
      <c r="K14" s="88">
        <f t="shared" si="7"/>
        <v>7965022.2654630188</v>
      </c>
      <c r="L14" s="88">
        <f t="shared" si="7"/>
        <v>7192856.2326270081</v>
      </c>
      <c r="M14" s="88">
        <f t="shared" si="7"/>
        <v>8187665.5463876445</v>
      </c>
      <c r="N14" s="88">
        <f t="shared" si="7"/>
        <v>8127517.5642579012</v>
      </c>
      <c r="O14" s="88">
        <f t="shared" si="7"/>
        <v>8943542.9173459075</v>
      </c>
      <c r="P14" s="88">
        <f t="shared" ref="P14:Q14" si="8">P12*P13</f>
        <v>10420939.764436446</v>
      </c>
      <c r="Q14" s="88">
        <f t="shared" si="8"/>
        <v>8596947.6095487028</v>
      </c>
    </row>
    <row r="15" spans="1:17" x14ac:dyDescent="0.2">
      <c r="A15" s="101">
        <f t="shared" si="2"/>
        <v>8</v>
      </c>
    </row>
    <row r="16" spans="1:17" ht="12" x14ac:dyDescent="0.2">
      <c r="A16" s="101">
        <f t="shared" si="2"/>
        <v>9</v>
      </c>
      <c r="B16" s="287" t="s">
        <v>413</v>
      </c>
      <c r="C16" s="290"/>
      <c r="D16" s="290"/>
      <c r="E16" s="288">
        <v>30144855.525999993</v>
      </c>
      <c r="F16" s="288">
        <v>6346182.5149999857</v>
      </c>
      <c r="G16" s="290"/>
      <c r="H16" s="288">
        <v>-59827634.484942719</v>
      </c>
      <c r="I16" s="288">
        <v>10483272.719000012</v>
      </c>
      <c r="J16" s="288">
        <v>2334885.2520000041</v>
      </c>
      <c r="K16" s="290"/>
      <c r="L16" s="290"/>
      <c r="M16" s="290"/>
      <c r="N16" s="290"/>
      <c r="O16" s="290"/>
      <c r="P16" s="288">
        <v>343917.67976522446</v>
      </c>
      <c r="Q16" s="288">
        <v>5431955.8439999996</v>
      </c>
    </row>
    <row r="17" spans="1:17" ht="12" x14ac:dyDescent="0.2">
      <c r="A17" s="101">
        <f t="shared" si="2"/>
        <v>10</v>
      </c>
      <c r="B17" s="286" t="s">
        <v>415</v>
      </c>
      <c r="C17" s="121">
        <v>3.1695000000000001E-2</v>
      </c>
      <c r="D17" s="121">
        <f>C17</f>
        <v>3.1695000000000001E-2</v>
      </c>
      <c r="E17" s="121">
        <f>D17</f>
        <v>3.1695000000000001E-2</v>
      </c>
      <c r="F17" s="121">
        <f>E17</f>
        <v>3.1695000000000001E-2</v>
      </c>
      <c r="G17" s="121">
        <f>F17</f>
        <v>3.1695000000000001E-2</v>
      </c>
      <c r="H17" s="121">
        <f>G13</f>
        <v>3.7622000000000003E-2</v>
      </c>
      <c r="I17" s="121">
        <f t="shared" ref="I17:O17" si="9">H17</f>
        <v>3.7622000000000003E-2</v>
      </c>
      <c r="J17" s="121">
        <f t="shared" si="9"/>
        <v>3.7622000000000003E-2</v>
      </c>
      <c r="K17" s="121">
        <f t="shared" si="9"/>
        <v>3.7622000000000003E-2</v>
      </c>
      <c r="L17" s="121">
        <f t="shared" si="9"/>
        <v>3.7622000000000003E-2</v>
      </c>
      <c r="M17" s="121">
        <f t="shared" si="9"/>
        <v>3.7622000000000003E-2</v>
      </c>
      <c r="N17" s="121">
        <f t="shared" si="9"/>
        <v>3.7622000000000003E-2</v>
      </c>
      <c r="O17" s="121">
        <f t="shared" si="9"/>
        <v>3.7622000000000003E-2</v>
      </c>
      <c r="P17" s="121">
        <f t="shared" ref="P17:Q17" si="10">O17</f>
        <v>3.7622000000000003E-2</v>
      </c>
      <c r="Q17" s="121">
        <f t="shared" si="10"/>
        <v>3.7622000000000003E-2</v>
      </c>
    </row>
    <row r="18" spans="1:17" x14ac:dyDescent="0.2">
      <c r="A18" s="101">
        <f t="shared" si="2"/>
        <v>11</v>
      </c>
      <c r="B18" s="92" t="s">
        <v>189</v>
      </c>
      <c r="C18" s="88">
        <f t="shared" ref="C18:O18" si="11">C16*C17</f>
        <v>0</v>
      </c>
      <c r="D18" s="88">
        <f t="shared" si="11"/>
        <v>0</v>
      </c>
      <c r="E18" s="88">
        <f t="shared" si="11"/>
        <v>955441.19589656976</v>
      </c>
      <c r="F18" s="88">
        <f t="shared" si="11"/>
        <v>201142.25481292454</v>
      </c>
      <c r="G18" s="88">
        <f t="shared" si="11"/>
        <v>0</v>
      </c>
      <c r="H18" s="88">
        <f t="shared" si="11"/>
        <v>-2250835.2645925153</v>
      </c>
      <c r="I18" s="88">
        <f t="shared" si="11"/>
        <v>394401.68623421848</v>
      </c>
      <c r="J18" s="88">
        <f t="shared" si="11"/>
        <v>87843.052950744153</v>
      </c>
      <c r="K18" s="88">
        <f t="shared" si="11"/>
        <v>0</v>
      </c>
      <c r="L18" s="88">
        <f t="shared" si="11"/>
        <v>0</v>
      </c>
      <c r="M18" s="88">
        <f t="shared" si="11"/>
        <v>0</v>
      </c>
      <c r="N18" s="88">
        <f t="shared" si="11"/>
        <v>0</v>
      </c>
      <c r="O18" s="88">
        <f t="shared" si="11"/>
        <v>0</v>
      </c>
      <c r="P18" s="88">
        <f t="shared" ref="P18:Q18" si="12">P16*P17</f>
        <v>12938.870948127276</v>
      </c>
      <c r="Q18" s="88">
        <f t="shared" si="12"/>
        <v>204361.04276296799</v>
      </c>
    </row>
    <row r="19" spans="1:17" x14ac:dyDescent="0.2">
      <c r="A19" s="101">
        <f t="shared" si="2"/>
        <v>12</v>
      </c>
    </row>
    <row r="20" spans="1:17" x14ac:dyDescent="0.2">
      <c r="A20" s="101">
        <f t="shared" si="2"/>
        <v>13</v>
      </c>
      <c r="B20" s="92" t="s">
        <v>185</v>
      </c>
      <c r="C20" s="88">
        <f t="shared" ref="C20:O20" si="13">C14+C18</f>
        <v>1875645.655324111</v>
      </c>
      <c r="D20" s="88">
        <f t="shared" si="13"/>
        <v>7301308.6885078112</v>
      </c>
      <c r="E20" s="88">
        <f t="shared" si="13"/>
        <v>8904552.384158913</v>
      </c>
      <c r="F20" s="88">
        <f t="shared" si="13"/>
        <v>9304923.2184148598</v>
      </c>
      <c r="G20" s="88">
        <f t="shared" si="13"/>
        <v>9502992.0656912792</v>
      </c>
      <c r="H20" s="88">
        <f t="shared" si="13"/>
        <v>8132845.7242973056</v>
      </c>
      <c r="I20" s="88">
        <f t="shared" si="13"/>
        <v>6801164.6566167045</v>
      </c>
      <c r="J20" s="88">
        <f t="shared" si="13"/>
        <v>7188578.7038687356</v>
      </c>
      <c r="K20" s="88">
        <f t="shared" si="13"/>
        <v>7965022.2654630188</v>
      </c>
      <c r="L20" s="88">
        <f t="shared" si="13"/>
        <v>7192856.2326270081</v>
      </c>
      <c r="M20" s="88">
        <f t="shared" si="13"/>
        <v>8187665.5463876445</v>
      </c>
      <c r="N20" s="88">
        <f t="shared" si="13"/>
        <v>8127517.5642579012</v>
      </c>
      <c r="O20" s="88">
        <f t="shared" si="13"/>
        <v>8943542.9173459075</v>
      </c>
      <c r="P20" s="88">
        <f t="shared" ref="P20:Q20" si="14">P14+P18</f>
        <v>10433878.635384573</v>
      </c>
      <c r="Q20" s="88">
        <f t="shared" si="14"/>
        <v>8801308.6523116715</v>
      </c>
    </row>
    <row r="21" spans="1:17" x14ac:dyDescent="0.2">
      <c r="A21" s="101">
        <f t="shared" si="2"/>
        <v>14</v>
      </c>
    </row>
    <row r="22" spans="1:17" x14ac:dyDescent="0.2">
      <c r="A22" s="101">
        <f t="shared" si="2"/>
        <v>15</v>
      </c>
      <c r="B22" s="92" t="s">
        <v>186</v>
      </c>
      <c r="C22" s="88">
        <f t="shared" ref="C22:O22" si="15">C10-C20</f>
        <v>960020.92591497325</v>
      </c>
      <c r="D22" s="88">
        <f t="shared" si="15"/>
        <v>-679127.88153178152</v>
      </c>
      <c r="E22" s="88">
        <f t="shared" si="15"/>
        <v>-303500.32823010348</v>
      </c>
      <c r="F22" s="88">
        <f t="shared" si="15"/>
        <v>-395681.04761240259</v>
      </c>
      <c r="G22" s="88">
        <f t="shared" si="15"/>
        <v>-1470241.5474527339</v>
      </c>
      <c r="H22" s="88">
        <f t="shared" si="15"/>
        <v>-322844.87282764353</v>
      </c>
      <c r="I22" s="88">
        <f t="shared" si="15"/>
        <v>486201.81497039367</v>
      </c>
      <c r="J22" s="88">
        <f t="shared" si="15"/>
        <v>972912.4613483008</v>
      </c>
      <c r="K22" s="88">
        <f t="shared" si="15"/>
        <v>397323.94580710679</v>
      </c>
      <c r="L22" s="88">
        <f t="shared" si="15"/>
        <v>481119.073257952</v>
      </c>
      <c r="M22" s="88">
        <f t="shared" si="15"/>
        <v>-647482.73277474009</v>
      </c>
      <c r="N22" s="88">
        <f t="shared" si="15"/>
        <v>-105110.29832009599</v>
      </c>
      <c r="O22" s="88">
        <f t="shared" si="15"/>
        <v>686285.88394798525</v>
      </c>
      <c r="P22" s="88">
        <f t="shared" ref="P22:Q22" si="16">P10-P20</f>
        <v>-142900.38127468154</v>
      </c>
      <c r="Q22" s="88">
        <f t="shared" si="16"/>
        <v>600199.54411837645</v>
      </c>
    </row>
    <row r="23" spans="1:17" x14ac:dyDescent="0.2">
      <c r="A23" s="101">
        <f t="shared" si="2"/>
        <v>16</v>
      </c>
      <c r="C23" s="88"/>
      <c r="D23" s="88"/>
      <c r="E23" s="88"/>
      <c r="F23" s="88"/>
      <c r="G23" s="88"/>
      <c r="H23" s="88"/>
      <c r="I23" s="88"/>
      <c r="J23" s="88"/>
      <c r="K23" s="88"/>
      <c r="L23" s="88"/>
      <c r="M23" s="88"/>
      <c r="N23" s="88"/>
      <c r="O23" s="88"/>
    </row>
    <row r="24" spans="1:17" x14ac:dyDescent="0.2">
      <c r="A24" s="101">
        <f t="shared" si="2"/>
        <v>17</v>
      </c>
      <c r="B24" s="92" t="s">
        <v>190</v>
      </c>
      <c r="C24" s="125">
        <v>758.10967741935485</v>
      </c>
      <c r="D24" s="125">
        <v>1592.0303225806451</v>
      </c>
      <c r="E24" s="88">
        <v>565.49</v>
      </c>
      <c r="F24" s="88">
        <v>-2892.94</v>
      </c>
      <c r="G24" s="88">
        <v>-11067.75</v>
      </c>
      <c r="H24" s="88">
        <v>-16895.150000000001</v>
      </c>
      <c r="I24" s="88">
        <v>-15751.05</v>
      </c>
      <c r="J24" s="88">
        <v>-11919</v>
      </c>
      <c r="K24" s="88">
        <v>-7180.35</v>
      </c>
      <c r="L24" s="88">
        <v>-3991.71</v>
      </c>
      <c r="M24" s="88">
        <v>-4122.33</v>
      </c>
      <c r="N24" s="88">
        <v>-6345.11</v>
      </c>
      <c r="O24" s="88">
        <v>-3958.58</v>
      </c>
      <c r="P24" s="88">
        <v>-1677.7</v>
      </c>
      <c r="Q24" s="88">
        <v>369.02</v>
      </c>
    </row>
    <row r="25" spans="1:17" x14ac:dyDescent="0.2">
      <c r="A25" s="101">
        <f t="shared" si="2"/>
        <v>18</v>
      </c>
    </row>
    <row r="26" spans="1:17" ht="12" x14ac:dyDescent="0.2">
      <c r="A26" s="101">
        <f t="shared" si="2"/>
        <v>19</v>
      </c>
      <c r="B26" s="291" t="s">
        <v>405</v>
      </c>
      <c r="C26" s="84">
        <v>1.493E-3</v>
      </c>
      <c r="D26" s="84">
        <f>C26</f>
        <v>1.493E-3</v>
      </c>
      <c r="E26" s="84">
        <f>D26</f>
        <v>1.493E-3</v>
      </c>
      <c r="F26" s="84">
        <f>E26</f>
        <v>1.493E-3</v>
      </c>
      <c r="G26" s="84">
        <f>F26</f>
        <v>1.493E-3</v>
      </c>
      <c r="H26" s="120">
        <v>-2.6800000000000001E-4</v>
      </c>
      <c r="I26" s="120">
        <f t="shared" ref="I26:O26" si="17">H26</f>
        <v>-2.6800000000000001E-4</v>
      </c>
      <c r="J26" s="120">
        <f t="shared" si="17"/>
        <v>-2.6800000000000001E-4</v>
      </c>
      <c r="K26" s="120">
        <f t="shared" si="17"/>
        <v>-2.6800000000000001E-4</v>
      </c>
      <c r="L26" s="120">
        <f t="shared" si="17"/>
        <v>-2.6800000000000001E-4</v>
      </c>
      <c r="M26" s="120">
        <f t="shared" si="17"/>
        <v>-2.6800000000000001E-4</v>
      </c>
      <c r="N26" s="120">
        <f t="shared" si="17"/>
        <v>-2.6800000000000001E-4</v>
      </c>
      <c r="O26" s="120">
        <f t="shared" si="17"/>
        <v>-2.6800000000000001E-4</v>
      </c>
      <c r="P26" s="120">
        <f t="shared" ref="P26:Q26" si="18">O26</f>
        <v>-2.6800000000000001E-4</v>
      </c>
      <c r="Q26" s="120">
        <f t="shared" si="18"/>
        <v>-2.6800000000000001E-4</v>
      </c>
    </row>
    <row r="27" spans="1:17" x14ac:dyDescent="0.2">
      <c r="A27" s="101">
        <f t="shared" si="2"/>
        <v>20</v>
      </c>
      <c r="C27" s="93"/>
      <c r="D27" s="93"/>
      <c r="E27" s="93"/>
      <c r="F27" s="93"/>
      <c r="G27" s="93"/>
      <c r="H27" s="93"/>
      <c r="I27" s="93"/>
      <c r="J27" s="93"/>
      <c r="K27" s="93"/>
      <c r="L27" s="93"/>
      <c r="M27" s="93"/>
      <c r="N27" s="93"/>
      <c r="O27" s="93"/>
    </row>
    <row r="28" spans="1:17" x14ac:dyDescent="0.2">
      <c r="A28" s="101">
        <f t="shared" si="2"/>
        <v>21</v>
      </c>
      <c r="B28" s="291" t="s">
        <v>228</v>
      </c>
      <c r="C28" s="84">
        <v>1.493E-3</v>
      </c>
      <c r="D28" s="84">
        <f t="shared" ref="D28:J28" si="19">C28</f>
        <v>1.493E-3</v>
      </c>
      <c r="E28" s="84">
        <f t="shared" si="19"/>
        <v>1.493E-3</v>
      </c>
      <c r="F28" s="84">
        <f t="shared" si="19"/>
        <v>1.493E-3</v>
      </c>
      <c r="G28" s="84">
        <f t="shared" si="19"/>
        <v>1.493E-3</v>
      </c>
      <c r="H28" s="84">
        <f t="shared" si="19"/>
        <v>1.493E-3</v>
      </c>
      <c r="I28" s="84">
        <f t="shared" si="19"/>
        <v>1.493E-3</v>
      </c>
      <c r="J28" s="84">
        <f t="shared" si="19"/>
        <v>1.493E-3</v>
      </c>
      <c r="K28" s="120">
        <f>J26</f>
        <v>-2.6800000000000001E-4</v>
      </c>
      <c r="L28" s="120">
        <f>K28</f>
        <v>-2.6800000000000001E-4</v>
      </c>
      <c r="M28" s="120">
        <f>L28</f>
        <v>-2.6800000000000001E-4</v>
      </c>
      <c r="N28" s="120">
        <f>M28</f>
        <v>-2.6800000000000001E-4</v>
      </c>
      <c r="O28" s="120">
        <f>N28</f>
        <v>-2.6800000000000001E-4</v>
      </c>
      <c r="P28" s="120">
        <f t="shared" ref="P28:Q28" si="20">O28</f>
        <v>-2.6800000000000001E-4</v>
      </c>
      <c r="Q28" s="120">
        <f t="shared" si="20"/>
        <v>-2.6800000000000001E-4</v>
      </c>
    </row>
    <row r="29" spans="1:17" x14ac:dyDescent="0.2">
      <c r="A29" s="101">
        <f t="shared" si="2"/>
        <v>22</v>
      </c>
      <c r="C29" s="88"/>
      <c r="D29" s="88"/>
      <c r="E29" s="88"/>
      <c r="F29" s="88"/>
      <c r="G29" s="88"/>
      <c r="H29" s="88"/>
      <c r="I29" s="88"/>
      <c r="J29" s="88"/>
      <c r="K29" s="88"/>
      <c r="L29" s="88"/>
      <c r="M29" s="88"/>
      <c r="N29" s="88"/>
      <c r="O29" s="88"/>
    </row>
    <row r="30" spans="1:17" x14ac:dyDescent="0.2">
      <c r="A30" s="101">
        <f t="shared" si="2"/>
        <v>23</v>
      </c>
      <c r="B30" s="292" t="s">
        <v>304</v>
      </c>
      <c r="C30" s="119">
        <v>0</v>
      </c>
      <c r="D30" s="119">
        <f t="shared" ref="D30:O30" si="21">C30</f>
        <v>0</v>
      </c>
      <c r="E30" s="119">
        <f t="shared" si="21"/>
        <v>0</v>
      </c>
      <c r="F30" s="119">
        <f t="shared" si="21"/>
        <v>0</v>
      </c>
      <c r="G30" s="119">
        <f t="shared" si="21"/>
        <v>0</v>
      </c>
      <c r="H30" s="119">
        <f t="shared" si="21"/>
        <v>0</v>
      </c>
      <c r="I30" s="119">
        <f t="shared" si="21"/>
        <v>0</v>
      </c>
      <c r="J30" s="119">
        <f t="shared" si="21"/>
        <v>0</v>
      </c>
      <c r="K30" s="119">
        <f t="shared" si="21"/>
        <v>0</v>
      </c>
      <c r="L30" s="119">
        <f t="shared" si="21"/>
        <v>0</v>
      </c>
      <c r="M30" s="119">
        <f t="shared" si="21"/>
        <v>0</v>
      </c>
      <c r="N30" s="119">
        <f t="shared" si="21"/>
        <v>0</v>
      </c>
      <c r="O30" s="119">
        <f t="shared" si="21"/>
        <v>0</v>
      </c>
      <c r="P30" s="119">
        <f t="shared" ref="P30:Q30" si="22">O30</f>
        <v>0</v>
      </c>
      <c r="Q30" s="119">
        <f t="shared" si="22"/>
        <v>0</v>
      </c>
    </row>
    <row r="31" spans="1:17" x14ac:dyDescent="0.2">
      <c r="A31" s="101">
        <f t="shared" si="2"/>
        <v>24</v>
      </c>
      <c r="C31" s="93"/>
      <c r="D31" s="93"/>
      <c r="E31" s="93"/>
      <c r="F31" s="93"/>
      <c r="G31" s="93"/>
      <c r="H31" s="93"/>
      <c r="I31" s="93"/>
      <c r="J31" s="93"/>
      <c r="K31" s="93"/>
      <c r="L31" s="93"/>
      <c r="M31" s="93"/>
      <c r="N31" s="93"/>
      <c r="O31" s="93"/>
    </row>
    <row r="32" spans="1:17" x14ac:dyDescent="0.2">
      <c r="A32" s="101">
        <f t="shared" si="2"/>
        <v>25</v>
      </c>
      <c r="B32" s="292" t="s">
        <v>303</v>
      </c>
      <c r="C32" s="119">
        <v>0</v>
      </c>
      <c r="D32" s="119">
        <f t="shared" ref="D32:O32" si="23">C30</f>
        <v>0</v>
      </c>
      <c r="E32" s="119">
        <f t="shared" si="23"/>
        <v>0</v>
      </c>
      <c r="F32" s="119">
        <f t="shared" si="23"/>
        <v>0</v>
      </c>
      <c r="G32" s="119">
        <f t="shared" si="23"/>
        <v>0</v>
      </c>
      <c r="H32" s="119">
        <f t="shared" si="23"/>
        <v>0</v>
      </c>
      <c r="I32" s="119">
        <f t="shared" si="23"/>
        <v>0</v>
      </c>
      <c r="J32" s="119">
        <f t="shared" si="23"/>
        <v>0</v>
      </c>
      <c r="K32" s="119">
        <f t="shared" si="23"/>
        <v>0</v>
      </c>
      <c r="L32" s="119">
        <f t="shared" si="23"/>
        <v>0</v>
      </c>
      <c r="M32" s="119">
        <f t="shared" si="23"/>
        <v>0</v>
      </c>
      <c r="N32" s="119">
        <f t="shared" si="23"/>
        <v>0</v>
      </c>
      <c r="O32" s="119">
        <f t="shared" si="23"/>
        <v>0</v>
      </c>
      <c r="P32" s="119">
        <f t="shared" ref="P32:Q32" si="24">O30</f>
        <v>0</v>
      </c>
      <c r="Q32" s="119">
        <f t="shared" si="24"/>
        <v>0</v>
      </c>
    </row>
    <row r="33" spans="1:17" x14ac:dyDescent="0.2">
      <c r="A33" s="101">
        <f t="shared" si="2"/>
        <v>26</v>
      </c>
      <c r="C33" s="88"/>
      <c r="D33" s="88"/>
      <c r="E33" s="88"/>
      <c r="F33" s="88"/>
      <c r="G33" s="88"/>
      <c r="H33" s="88"/>
      <c r="I33" s="88"/>
      <c r="J33" s="88"/>
      <c r="K33" s="88"/>
      <c r="L33" s="88"/>
      <c r="M33" s="88"/>
      <c r="N33" s="88"/>
      <c r="O33" s="88"/>
    </row>
    <row r="34" spans="1:17" x14ac:dyDescent="0.2">
      <c r="A34" s="101">
        <f t="shared" si="2"/>
        <v>27</v>
      </c>
      <c r="B34" s="92" t="s">
        <v>93</v>
      </c>
      <c r="C34" s="88">
        <f t="shared" ref="C34:O34" si="25">(C12*C26)+(C16*C28)</f>
        <v>88352.704319258482</v>
      </c>
      <c r="D34" s="88">
        <f t="shared" si="25"/>
        <v>289746.79368300893</v>
      </c>
      <c r="E34" s="88">
        <f t="shared" si="25"/>
        <v>360460.60463803733</v>
      </c>
      <c r="F34" s="88">
        <f t="shared" si="25"/>
        <v>370751.3636695717</v>
      </c>
      <c r="G34" s="88">
        <f t="shared" si="25"/>
        <v>377118.89729618514</v>
      </c>
      <c r="H34" s="88">
        <f t="shared" si="25"/>
        <v>-163290.72231830037</v>
      </c>
      <c r="I34" s="88">
        <f t="shared" si="25"/>
        <v>-29986.995867173944</v>
      </c>
      <c r="J34" s="88">
        <f t="shared" si="25"/>
        <v>-47096.046897840635</v>
      </c>
      <c r="K34" s="88">
        <f t="shared" si="25"/>
        <v>-56738.76899537741</v>
      </c>
      <c r="L34" s="88">
        <f t="shared" si="25"/>
        <v>-51238.250766680081</v>
      </c>
      <c r="M34" s="88">
        <f t="shared" si="25"/>
        <v>-58324.76653106929</v>
      </c>
      <c r="N34" s="88">
        <f t="shared" si="25"/>
        <v>-57896.302887170204</v>
      </c>
      <c r="O34" s="88">
        <f t="shared" si="25"/>
        <v>-63709.252614127457</v>
      </c>
      <c r="P34" s="88">
        <f t="shared" ref="P34:Q34" si="26">(P12*P26)+(P16*P28)</f>
        <v>-70869.732898945658</v>
      </c>
      <c r="Q34" s="88">
        <f t="shared" si="26"/>
        <v>-59845.027942746201</v>
      </c>
    </row>
    <row r="35" spans="1:17" x14ac:dyDescent="0.2">
      <c r="A35" s="101">
        <f t="shared" si="2"/>
        <v>28</v>
      </c>
      <c r="C35" s="88"/>
      <c r="D35" s="88"/>
      <c r="E35" s="88"/>
      <c r="F35" s="88"/>
      <c r="G35" s="88"/>
      <c r="H35" s="88"/>
      <c r="I35" s="88"/>
      <c r="J35" s="88"/>
      <c r="K35" s="88"/>
      <c r="L35" s="88"/>
      <c r="M35" s="88"/>
      <c r="N35" s="88"/>
      <c r="O35" s="88"/>
    </row>
    <row r="36" spans="1:17" x14ac:dyDescent="0.2">
      <c r="A36" s="101">
        <f t="shared" si="2"/>
        <v>29</v>
      </c>
      <c r="B36" s="92" t="s">
        <v>302</v>
      </c>
      <c r="C36" s="88">
        <f t="shared" ref="C36:O36" si="27">(C12*C30)+(C16*C32)</f>
        <v>0</v>
      </c>
      <c r="D36" s="88">
        <f t="shared" si="27"/>
        <v>0</v>
      </c>
      <c r="E36" s="88">
        <f t="shared" si="27"/>
        <v>0</v>
      </c>
      <c r="F36" s="88">
        <f t="shared" si="27"/>
        <v>0</v>
      </c>
      <c r="G36" s="88">
        <f t="shared" si="27"/>
        <v>0</v>
      </c>
      <c r="H36" s="88">
        <f t="shared" si="27"/>
        <v>0</v>
      </c>
      <c r="I36" s="88">
        <f t="shared" si="27"/>
        <v>0</v>
      </c>
      <c r="J36" s="88">
        <f t="shared" si="27"/>
        <v>0</v>
      </c>
      <c r="K36" s="88">
        <f t="shared" si="27"/>
        <v>0</v>
      </c>
      <c r="L36" s="88">
        <f t="shared" si="27"/>
        <v>0</v>
      </c>
      <c r="M36" s="88">
        <f t="shared" si="27"/>
        <v>0</v>
      </c>
      <c r="N36" s="88">
        <f t="shared" si="27"/>
        <v>0</v>
      </c>
      <c r="O36" s="88">
        <f t="shared" si="27"/>
        <v>0</v>
      </c>
      <c r="P36" s="88">
        <f t="shared" ref="P36:Q36" si="28">(P12*P30)+(P16*P32)</f>
        <v>0</v>
      </c>
      <c r="Q36" s="88">
        <f t="shared" si="28"/>
        <v>0</v>
      </c>
    </row>
    <row r="37" spans="1:17" x14ac:dyDescent="0.2">
      <c r="A37" s="101">
        <f t="shared" si="2"/>
        <v>30</v>
      </c>
      <c r="C37" s="88"/>
      <c r="D37" s="88"/>
      <c r="E37" s="88"/>
      <c r="F37" s="88"/>
      <c r="G37" s="88"/>
      <c r="H37" s="88"/>
      <c r="I37" s="88"/>
      <c r="J37" s="88"/>
      <c r="K37" s="88"/>
      <c r="L37" s="88"/>
      <c r="M37" s="88"/>
      <c r="N37" s="88"/>
      <c r="O37" s="88"/>
    </row>
    <row r="38" spans="1:17" ht="12" x14ac:dyDescent="0.2">
      <c r="A38" s="101">
        <f t="shared" si="2"/>
        <v>31</v>
      </c>
      <c r="B38" s="293" t="s">
        <v>406</v>
      </c>
      <c r="C38" s="294"/>
      <c r="D38" s="121">
        <v>0.95234799999999997</v>
      </c>
      <c r="E38" s="294">
        <f t="shared" ref="E38:O38" si="29">D38</f>
        <v>0.95234799999999997</v>
      </c>
      <c r="F38" s="294">
        <f t="shared" si="29"/>
        <v>0.95234799999999997</v>
      </c>
      <c r="G38" s="294">
        <f t="shared" si="29"/>
        <v>0.95234799999999997</v>
      </c>
      <c r="H38" s="294">
        <f t="shared" si="29"/>
        <v>0.95234799999999997</v>
      </c>
      <c r="I38" s="294">
        <f t="shared" si="29"/>
        <v>0.95234799999999997</v>
      </c>
      <c r="J38" s="294">
        <f t="shared" si="29"/>
        <v>0.95234799999999997</v>
      </c>
      <c r="K38" s="294">
        <f t="shared" si="29"/>
        <v>0.95234799999999997</v>
      </c>
      <c r="L38" s="294">
        <f t="shared" si="29"/>
        <v>0.95234799999999997</v>
      </c>
      <c r="M38" s="294">
        <f t="shared" si="29"/>
        <v>0.95234799999999997</v>
      </c>
      <c r="N38" s="294">
        <f t="shared" si="29"/>
        <v>0.95234799999999997</v>
      </c>
      <c r="O38" s="294">
        <f t="shared" si="29"/>
        <v>0.95234799999999997</v>
      </c>
      <c r="P38" s="294">
        <f t="shared" ref="P38:Q38" si="30">O38</f>
        <v>0.95234799999999997</v>
      </c>
      <c r="Q38" s="294">
        <f t="shared" si="30"/>
        <v>0.95234799999999997</v>
      </c>
    </row>
    <row r="39" spans="1:17" x14ac:dyDescent="0.2">
      <c r="A39" s="101">
        <f t="shared" si="2"/>
        <v>32</v>
      </c>
      <c r="C39" s="88"/>
      <c r="D39" s="88"/>
      <c r="E39" s="88"/>
      <c r="F39" s="88"/>
      <c r="G39" s="88"/>
      <c r="H39" s="88"/>
      <c r="I39" s="88"/>
      <c r="J39" s="88"/>
      <c r="K39" s="88"/>
      <c r="L39" s="88"/>
      <c r="M39" s="88"/>
      <c r="N39" s="88"/>
      <c r="O39" s="88"/>
    </row>
    <row r="40" spans="1:17" ht="12" x14ac:dyDescent="0.2">
      <c r="A40" s="101">
        <f t="shared" si="2"/>
        <v>33</v>
      </c>
      <c r="B40" s="293" t="s">
        <v>407</v>
      </c>
      <c r="C40" s="294"/>
      <c r="D40" s="294"/>
      <c r="E40" s="294"/>
      <c r="F40" s="294"/>
      <c r="G40" s="294"/>
      <c r="H40" s="121">
        <v>0.95034799999999997</v>
      </c>
      <c r="I40" s="294">
        <f t="shared" ref="I40:O40" si="31">H40</f>
        <v>0.95034799999999997</v>
      </c>
      <c r="J40" s="294">
        <f t="shared" si="31"/>
        <v>0.95034799999999997</v>
      </c>
      <c r="K40" s="294">
        <f t="shared" si="31"/>
        <v>0.95034799999999997</v>
      </c>
      <c r="L40" s="294">
        <f t="shared" si="31"/>
        <v>0.95034799999999997</v>
      </c>
      <c r="M40" s="294">
        <f t="shared" si="31"/>
        <v>0.95034799999999997</v>
      </c>
      <c r="N40" s="294">
        <f t="shared" si="31"/>
        <v>0.95034799999999997</v>
      </c>
      <c r="O40" s="294">
        <f t="shared" si="31"/>
        <v>0.95034799999999997</v>
      </c>
      <c r="P40" s="294">
        <f t="shared" ref="P40:Q40" si="32">O40</f>
        <v>0.95034799999999997</v>
      </c>
      <c r="Q40" s="294">
        <f t="shared" si="32"/>
        <v>0.95034799999999997</v>
      </c>
    </row>
    <row r="41" spans="1:17" x14ac:dyDescent="0.2">
      <c r="A41" s="101">
        <f t="shared" ref="A41:A58" si="33">A40+1</f>
        <v>34</v>
      </c>
      <c r="C41" s="114"/>
      <c r="D41" s="114"/>
      <c r="E41" s="114"/>
      <c r="F41" s="114"/>
      <c r="G41" s="114"/>
      <c r="H41" s="114"/>
      <c r="I41" s="114"/>
      <c r="J41" s="114"/>
      <c r="K41" s="114"/>
      <c r="L41" s="114"/>
      <c r="M41" s="114"/>
      <c r="N41" s="114"/>
      <c r="O41" s="114"/>
    </row>
    <row r="42" spans="1:17" x14ac:dyDescent="0.2">
      <c r="A42" s="101">
        <f t="shared" si="33"/>
        <v>35</v>
      </c>
      <c r="B42" s="293" t="s">
        <v>227</v>
      </c>
      <c r="C42" s="294">
        <v>0.95111500000000004</v>
      </c>
      <c r="D42" s="294">
        <f>C42</f>
        <v>0.95111500000000004</v>
      </c>
      <c r="E42" s="294">
        <f>D42</f>
        <v>0.95111500000000004</v>
      </c>
      <c r="F42" s="294">
        <f>E42</f>
        <v>0.95111500000000004</v>
      </c>
      <c r="G42" s="294">
        <f>F42</f>
        <v>0.95111500000000004</v>
      </c>
      <c r="H42" s="294"/>
      <c r="I42" s="294"/>
      <c r="J42" s="294"/>
      <c r="K42" s="294"/>
      <c r="L42" s="294"/>
      <c r="M42" s="294"/>
      <c r="N42" s="294"/>
      <c r="O42" s="294"/>
      <c r="P42" s="294"/>
      <c r="Q42" s="294"/>
    </row>
    <row r="43" spans="1:17" x14ac:dyDescent="0.2">
      <c r="A43" s="101">
        <f t="shared" si="33"/>
        <v>36</v>
      </c>
      <c r="C43" s="114"/>
      <c r="D43" s="114"/>
      <c r="E43" s="114"/>
      <c r="F43" s="114"/>
      <c r="G43" s="114"/>
      <c r="H43" s="114"/>
      <c r="I43" s="114"/>
      <c r="J43" s="114"/>
      <c r="K43" s="114"/>
      <c r="L43" s="114"/>
      <c r="M43" s="114"/>
      <c r="N43" s="114"/>
      <c r="O43" s="114"/>
    </row>
    <row r="44" spans="1:17" ht="10.5" thickBot="1" x14ac:dyDescent="0.25">
      <c r="A44" s="101">
        <f t="shared" si="33"/>
        <v>37</v>
      </c>
      <c r="B44" s="92" t="s">
        <v>191</v>
      </c>
      <c r="C44" s="295">
        <f>ROUND((C22*C42),2)</f>
        <v>913090.3</v>
      </c>
      <c r="D44" s="295">
        <f t="shared" ref="D44:O44" si="34">ROUND((D22*D38),2)</f>
        <v>-646766.07999999996</v>
      </c>
      <c r="E44" s="295">
        <f t="shared" si="34"/>
        <v>-289037.93</v>
      </c>
      <c r="F44" s="295">
        <f t="shared" si="34"/>
        <v>-376826.05</v>
      </c>
      <c r="G44" s="295">
        <f t="shared" si="34"/>
        <v>-1400181.6</v>
      </c>
      <c r="H44" s="295">
        <f t="shared" si="34"/>
        <v>-307460.67</v>
      </c>
      <c r="I44" s="295">
        <f t="shared" si="34"/>
        <v>463033.33</v>
      </c>
      <c r="J44" s="295">
        <f t="shared" si="34"/>
        <v>926551.24</v>
      </c>
      <c r="K44" s="295">
        <f t="shared" si="34"/>
        <v>378390.67</v>
      </c>
      <c r="L44" s="295">
        <f t="shared" si="34"/>
        <v>458192.79</v>
      </c>
      <c r="M44" s="295">
        <f t="shared" si="34"/>
        <v>-616628.89</v>
      </c>
      <c r="N44" s="295">
        <f t="shared" si="34"/>
        <v>-100101.58</v>
      </c>
      <c r="O44" s="295">
        <f t="shared" si="34"/>
        <v>653582.99</v>
      </c>
      <c r="P44" s="295">
        <f t="shared" ref="P44:Q44" si="35">ROUND((P22*P38),2)</f>
        <v>-136090.89000000001</v>
      </c>
      <c r="Q44" s="295">
        <f t="shared" si="35"/>
        <v>571598.84</v>
      </c>
    </row>
    <row r="45" spans="1:17" x14ac:dyDescent="0.2">
      <c r="A45" s="101">
        <f t="shared" si="33"/>
        <v>38</v>
      </c>
      <c r="C45" s="88"/>
      <c r="D45" s="88"/>
      <c r="E45" s="88"/>
      <c r="F45" s="88"/>
      <c r="G45" s="88"/>
      <c r="H45" s="88"/>
      <c r="I45" s="88"/>
      <c r="J45" s="88"/>
      <c r="K45" s="88"/>
      <c r="L45" s="88"/>
      <c r="M45" s="88"/>
      <c r="N45" s="88"/>
      <c r="O45" s="88"/>
    </row>
    <row r="46" spans="1:17" ht="10.5" thickBot="1" x14ac:dyDescent="0.25">
      <c r="A46" s="101">
        <f t="shared" si="33"/>
        <v>39</v>
      </c>
      <c r="B46" s="92" t="s">
        <v>229</v>
      </c>
      <c r="C46" s="295">
        <f t="shared" ref="C46:G46" si="36">ROUND((C34*C42),2)</f>
        <v>84033.58</v>
      </c>
      <c r="D46" s="295">
        <f t="shared" si="36"/>
        <v>275582.52</v>
      </c>
      <c r="E46" s="295">
        <f t="shared" si="36"/>
        <v>342839.49</v>
      </c>
      <c r="F46" s="295">
        <f t="shared" si="36"/>
        <v>352627.18</v>
      </c>
      <c r="G46" s="295">
        <f t="shared" si="36"/>
        <v>358683.44</v>
      </c>
      <c r="H46" s="295">
        <f t="shared" ref="H46:O46" si="37">ROUND((H34*H40),2)</f>
        <v>-155183.01</v>
      </c>
      <c r="I46" s="295">
        <f t="shared" si="37"/>
        <v>-28498.080000000002</v>
      </c>
      <c r="J46" s="295">
        <f t="shared" si="37"/>
        <v>-44757.63</v>
      </c>
      <c r="K46" s="295">
        <f t="shared" si="37"/>
        <v>-53921.58</v>
      </c>
      <c r="L46" s="295">
        <f t="shared" si="37"/>
        <v>-48694.17</v>
      </c>
      <c r="M46" s="295">
        <f t="shared" si="37"/>
        <v>-55428.83</v>
      </c>
      <c r="N46" s="295">
        <f t="shared" si="37"/>
        <v>-55021.64</v>
      </c>
      <c r="O46" s="295">
        <f t="shared" si="37"/>
        <v>-60545.96</v>
      </c>
      <c r="P46" s="295">
        <f t="shared" ref="P46:Q46" si="38">ROUND((P34*P40),2)</f>
        <v>-67350.91</v>
      </c>
      <c r="Q46" s="295">
        <f t="shared" si="38"/>
        <v>-56873.599999999999</v>
      </c>
    </row>
    <row r="47" spans="1:17" x14ac:dyDescent="0.2">
      <c r="A47" s="101">
        <f t="shared" si="33"/>
        <v>40</v>
      </c>
      <c r="C47" s="296"/>
      <c r="D47" s="296"/>
      <c r="E47" s="296"/>
      <c r="F47" s="296"/>
      <c r="G47" s="296"/>
      <c r="H47" s="296"/>
      <c r="I47" s="296"/>
      <c r="J47" s="296"/>
      <c r="K47" s="296"/>
      <c r="L47" s="296"/>
      <c r="M47" s="296"/>
      <c r="N47" s="296"/>
      <c r="O47" s="296"/>
    </row>
    <row r="48" spans="1:17" ht="10.5" thickBot="1" x14ac:dyDescent="0.25">
      <c r="A48" s="101">
        <f t="shared" si="33"/>
        <v>41</v>
      </c>
      <c r="B48" s="92" t="s">
        <v>301</v>
      </c>
      <c r="C48" s="295">
        <f t="shared" ref="C48:G48" si="39">ROUND((C36*C42),2)</f>
        <v>0</v>
      </c>
      <c r="D48" s="295">
        <f t="shared" si="39"/>
        <v>0</v>
      </c>
      <c r="E48" s="295">
        <f t="shared" si="39"/>
        <v>0</v>
      </c>
      <c r="F48" s="295">
        <f t="shared" si="39"/>
        <v>0</v>
      </c>
      <c r="G48" s="295">
        <f t="shared" si="39"/>
        <v>0</v>
      </c>
      <c r="H48" s="295">
        <f t="shared" ref="H48:O48" si="40">ROUND((H36*H40),2)</f>
        <v>0</v>
      </c>
      <c r="I48" s="295">
        <f t="shared" si="40"/>
        <v>0</v>
      </c>
      <c r="J48" s="295">
        <f t="shared" si="40"/>
        <v>0</v>
      </c>
      <c r="K48" s="295">
        <f t="shared" si="40"/>
        <v>0</v>
      </c>
      <c r="L48" s="295">
        <f t="shared" si="40"/>
        <v>0</v>
      </c>
      <c r="M48" s="295">
        <f t="shared" si="40"/>
        <v>0</v>
      </c>
      <c r="N48" s="295">
        <f t="shared" si="40"/>
        <v>0</v>
      </c>
      <c r="O48" s="295">
        <f t="shared" si="40"/>
        <v>0</v>
      </c>
      <c r="P48" s="295">
        <f t="shared" ref="P48:Q48" si="41">ROUND((P36*P40),2)</f>
        <v>0</v>
      </c>
      <c r="Q48" s="295">
        <f t="shared" si="41"/>
        <v>0</v>
      </c>
    </row>
    <row r="49" spans="1:17" x14ac:dyDescent="0.2">
      <c r="A49" s="101">
        <f t="shared" si="33"/>
        <v>42</v>
      </c>
    </row>
    <row r="50" spans="1:17" x14ac:dyDescent="0.2">
      <c r="A50" s="101">
        <f t="shared" si="33"/>
        <v>43</v>
      </c>
      <c r="B50" s="297" t="s">
        <v>271</v>
      </c>
      <c r="C50" s="288"/>
      <c r="D50" s="288"/>
      <c r="E50" s="288"/>
      <c r="F50" s="288"/>
      <c r="G50" s="288"/>
      <c r="H50" s="288"/>
      <c r="I50" s="288"/>
      <c r="J50" s="288"/>
      <c r="K50" s="288"/>
      <c r="L50" s="288"/>
      <c r="M50" s="288"/>
      <c r="N50" s="288"/>
      <c r="O50" s="288"/>
      <c r="P50" s="288"/>
      <c r="Q50" s="288"/>
    </row>
    <row r="51" spans="1:17" x14ac:dyDescent="0.2">
      <c r="A51" s="101">
        <f t="shared" si="33"/>
        <v>44</v>
      </c>
      <c r="B51" s="298" t="s">
        <v>192</v>
      </c>
      <c r="C51" s="84"/>
      <c r="D51" s="84"/>
      <c r="E51" s="84"/>
      <c r="F51" s="84"/>
      <c r="G51" s="84"/>
      <c r="H51" s="84"/>
      <c r="I51" s="84"/>
      <c r="J51" s="84"/>
      <c r="K51" s="84"/>
      <c r="L51" s="84"/>
      <c r="M51" s="84"/>
      <c r="N51" s="84"/>
      <c r="O51" s="84"/>
      <c r="P51" s="84"/>
      <c r="Q51" s="84"/>
    </row>
    <row r="52" spans="1:17" x14ac:dyDescent="0.2">
      <c r="A52" s="101">
        <f t="shared" si="33"/>
        <v>45</v>
      </c>
      <c r="B52" s="299" t="s">
        <v>300</v>
      </c>
      <c r="C52" s="119"/>
      <c r="D52" s="119"/>
      <c r="E52" s="119"/>
      <c r="F52" s="119"/>
      <c r="G52" s="119"/>
      <c r="H52" s="119"/>
      <c r="I52" s="119"/>
      <c r="J52" s="119"/>
      <c r="K52" s="119"/>
      <c r="L52" s="119"/>
      <c r="M52" s="119"/>
      <c r="N52" s="119"/>
      <c r="O52" s="119"/>
      <c r="P52" s="119"/>
      <c r="Q52" s="119"/>
    </row>
    <row r="53" spans="1:17" x14ac:dyDescent="0.2">
      <c r="A53" s="101">
        <f t="shared" si="33"/>
        <v>46</v>
      </c>
      <c r="B53" s="300" t="s">
        <v>193</v>
      </c>
      <c r="C53" s="294"/>
      <c r="D53" s="294"/>
      <c r="E53" s="294"/>
      <c r="F53" s="294"/>
      <c r="G53" s="294"/>
      <c r="H53" s="294"/>
      <c r="I53" s="294"/>
      <c r="J53" s="294"/>
      <c r="K53" s="294"/>
      <c r="L53" s="294"/>
      <c r="M53" s="294"/>
      <c r="N53" s="294"/>
      <c r="O53" s="294"/>
      <c r="P53" s="294"/>
      <c r="Q53" s="294"/>
    </row>
    <row r="54" spans="1:17" x14ac:dyDescent="0.2">
      <c r="A54" s="101">
        <f t="shared" si="33"/>
        <v>47</v>
      </c>
    </row>
    <row r="55" spans="1:17" ht="10.5" x14ac:dyDescent="0.25">
      <c r="A55" s="101">
        <f t="shared" si="33"/>
        <v>48</v>
      </c>
      <c r="B55" s="86" t="s">
        <v>270</v>
      </c>
    </row>
    <row r="56" spans="1:17" ht="12" x14ac:dyDescent="0.2">
      <c r="A56" s="101">
        <f t="shared" si="33"/>
        <v>49</v>
      </c>
      <c r="B56" s="92" t="s">
        <v>408</v>
      </c>
    </row>
    <row r="57" spans="1:17" ht="12" x14ac:dyDescent="0.2">
      <c r="A57" s="101">
        <f t="shared" si="33"/>
        <v>50</v>
      </c>
      <c r="B57" s="286" t="s">
        <v>409</v>
      </c>
    </row>
    <row r="58" spans="1:17" ht="12" x14ac:dyDescent="0.2">
      <c r="A58" s="101">
        <f t="shared" si="33"/>
        <v>51</v>
      </c>
      <c r="B58" s="301" t="s">
        <v>410</v>
      </c>
    </row>
    <row r="59" spans="1:17" x14ac:dyDescent="0.2">
      <c r="A59" s="101"/>
    </row>
    <row r="60" spans="1:17" x14ac:dyDescent="0.2">
      <c r="A60" s="101"/>
    </row>
    <row r="61" spans="1:17" x14ac:dyDescent="0.2">
      <c r="A61" s="101"/>
    </row>
    <row r="62" spans="1:17" x14ac:dyDescent="0.2">
      <c r="A62" s="101"/>
    </row>
    <row r="63" spans="1:17" x14ac:dyDescent="0.2">
      <c r="A63" s="101"/>
    </row>
    <row r="64" spans="1:17" x14ac:dyDescent="0.2">
      <c r="A64" s="101"/>
    </row>
    <row r="65" spans="1:1" x14ac:dyDescent="0.2">
      <c r="A65" s="101"/>
    </row>
    <row r="66" spans="1:1" x14ac:dyDescent="0.2">
      <c r="A66" s="101"/>
    </row>
    <row r="67" spans="1:1" x14ac:dyDescent="0.2">
      <c r="A67" s="101"/>
    </row>
    <row r="68" spans="1:1" x14ac:dyDescent="0.2">
      <c r="A68" s="101"/>
    </row>
    <row r="69" spans="1:1" x14ac:dyDescent="0.2">
      <c r="A69" s="101"/>
    </row>
    <row r="70" spans="1:1" x14ac:dyDescent="0.2">
      <c r="A70" s="101"/>
    </row>
    <row r="71" spans="1:1" x14ac:dyDescent="0.2">
      <c r="A71" s="101"/>
    </row>
    <row r="72" spans="1:1" x14ac:dyDescent="0.2">
      <c r="A72" s="101"/>
    </row>
    <row r="73" spans="1:1" x14ac:dyDescent="0.2">
      <c r="A73" s="101"/>
    </row>
    <row r="74" spans="1:1" x14ac:dyDescent="0.2">
      <c r="A74" s="101"/>
    </row>
    <row r="75" spans="1:1" x14ac:dyDescent="0.2">
      <c r="A75" s="101"/>
    </row>
    <row r="76" spans="1:1" x14ac:dyDescent="0.2">
      <c r="A76" s="101"/>
    </row>
    <row r="77" spans="1:1" x14ac:dyDescent="0.2">
      <c r="A77" s="101"/>
    </row>
    <row r="78" spans="1:1" x14ac:dyDescent="0.2">
      <c r="A78" s="101"/>
    </row>
    <row r="79" spans="1:1" x14ac:dyDescent="0.2">
      <c r="A79" s="101"/>
    </row>
    <row r="80" spans="1:1" x14ac:dyDescent="0.2">
      <c r="A80" s="101"/>
    </row>
    <row r="81" spans="1:1" x14ac:dyDescent="0.2">
      <c r="A81" s="101"/>
    </row>
    <row r="82" spans="1:1" x14ac:dyDescent="0.2">
      <c r="A82" s="101"/>
    </row>
    <row r="83" spans="1:1" x14ac:dyDescent="0.2">
      <c r="A83" s="101"/>
    </row>
    <row r="84" spans="1:1" x14ac:dyDescent="0.2">
      <c r="A84" s="101"/>
    </row>
    <row r="85" spans="1:1" x14ac:dyDescent="0.2">
      <c r="A85" s="101"/>
    </row>
    <row r="86" spans="1:1" x14ac:dyDescent="0.2">
      <c r="A86" s="101"/>
    </row>
    <row r="87" spans="1:1" x14ac:dyDescent="0.2">
      <c r="A87" s="101"/>
    </row>
    <row r="88" spans="1:1" x14ac:dyDescent="0.2">
      <c r="A88" s="101"/>
    </row>
    <row r="89" spans="1:1" x14ac:dyDescent="0.2">
      <c r="A89" s="101"/>
    </row>
    <row r="90" spans="1:1" x14ac:dyDescent="0.2">
      <c r="A90" s="101"/>
    </row>
    <row r="91" spans="1:1" x14ac:dyDescent="0.2">
      <c r="A91" s="101"/>
    </row>
    <row r="92" spans="1:1" x14ac:dyDescent="0.2">
      <c r="A92" s="101"/>
    </row>
    <row r="93" spans="1:1" x14ac:dyDescent="0.2">
      <c r="A93" s="101"/>
    </row>
    <row r="94" spans="1:1" x14ac:dyDescent="0.2">
      <c r="A94" s="101"/>
    </row>
    <row r="95" spans="1:1" x14ac:dyDescent="0.2">
      <c r="A95" s="101"/>
    </row>
  </sheetData>
  <mergeCells count="1">
    <mergeCell ref="C4:D4"/>
  </mergeCells>
  <printOptions horizontalCentered="1"/>
  <pageMargins left="0.45" right="0.45" top="0.75" bottom="0.75" header="0.3" footer="0.3"/>
  <pageSetup scale="72" orientation="landscape" blackAndWhite="1" r:id="rId1"/>
  <headerFooter>
    <oddFooter>&amp;R&amp;A</oddFoot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Q97"/>
  <sheetViews>
    <sheetView workbookViewId="0">
      <pane ySplit="6" topLeftCell="A7" activePane="bottomLeft" state="frozen"/>
      <selection pane="bottomLeft" activeCell="S31" sqref="S31"/>
    </sheetView>
  </sheetViews>
  <sheetFormatPr defaultColWidth="9.1796875" defaultRowHeight="10" x14ac:dyDescent="0.2"/>
  <cols>
    <col min="1" max="1" width="5.7265625" style="92" bestFit="1" customWidth="1"/>
    <col min="2" max="2" width="42" style="92" customWidth="1"/>
    <col min="3" max="4" width="11.1796875" style="92" customWidth="1"/>
    <col min="5" max="5" width="11.1796875" style="92" bestFit="1" customWidth="1"/>
    <col min="6" max="6" width="10.7265625" style="92" bestFit="1" customWidth="1"/>
    <col min="7" max="7" width="10.81640625" style="92" bestFit="1" customWidth="1"/>
    <col min="8" max="8" width="11.7265625" style="92" bestFit="1" customWidth="1"/>
    <col min="9" max="13" width="10.81640625" style="92" bestFit="1" customWidth="1"/>
    <col min="14" max="15" width="10.54296875" style="92" customWidth="1"/>
    <col min="16" max="16" width="11" style="92" customWidth="1"/>
    <col min="17" max="17" width="11.54296875" style="92" customWidth="1"/>
    <col min="18" max="16384" width="9.1796875" style="92"/>
  </cols>
  <sheetData>
    <row r="1" spans="1:17" ht="10.5" x14ac:dyDescent="0.25">
      <c r="A1" s="5" t="s">
        <v>0</v>
      </c>
      <c r="B1" s="5"/>
    </row>
    <row r="2" spans="1:17" ht="10.5" x14ac:dyDescent="0.25">
      <c r="A2" s="5" t="s">
        <v>1</v>
      </c>
      <c r="B2" s="5"/>
    </row>
    <row r="3" spans="1:17" ht="10.5" x14ac:dyDescent="0.25">
      <c r="A3" s="5" t="s">
        <v>187</v>
      </c>
      <c r="B3" s="5"/>
    </row>
    <row r="4" spans="1:17" ht="10.5" x14ac:dyDescent="0.25">
      <c r="A4" s="5" t="s">
        <v>69</v>
      </c>
      <c r="B4" s="5"/>
      <c r="C4" s="375" t="s">
        <v>305</v>
      </c>
      <c r="D4" s="375"/>
    </row>
    <row r="5" spans="1:17" ht="10.5" x14ac:dyDescent="0.25">
      <c r="C5" s="284" t="s">
        <v>287</v>
      </c>
      <c r="D5" s="284" t="s">
        <v>288</v>
      </c>
    </row>
    <row r="6" spans="1:17" ht="25.5" customHeight="1" x14ac:dyDescent="0.2">
      <c r="A6" s="71" t="s">
        <v>53</v>
      </c>
      <c r="B6" s="285"/>
      <c r="C6" s="122">
        <v>44957</v>
      </c>
      <c r="D6" s="122">
        <v>44957</v>
      </c>
      <c r="E6" s="113">
        <f t="shared" ref="E6:O6" si="0">EDATE(D6,1)</f>
        <v>44985</v>
      </c>
      <c r="F6" s="113">
        <f t="shared" si="0"/>
        <v>45013</v>
      </c>
      <c r="G6" s="113">
        <f t="shared" si="0"/>
        <v>45044</v>
      </c>
      <c r="H6" s="113">
        <f t="shared" si="0"/>
        <v>45074</v>
      </c>
      <c r="I6" s="113">
        <f t="shared" si="0"/>
        <v>45105</v>
      </c>
      <c r="J6" s="113">
        <f t="shared" si="0"/>
        <v>45135</v>
      </c>
      <c r="K6" s="113">
        <f t="shared" si="0"/>
        <v>45166</v>
      </c>
      <c r="L6" s="113">
        <f t="shared" si="0"/>
        <v>45197</v>
      </c>
      <c r="M6" s="113">
        <f t="shared" si="0"/>
        <v>45227</v>
      </c>
      <c r="N6" s="113">
        <f t="shared" si="0"/>
        <v>45258</v>
      </c>
      <c r="O6" s="113">
        <f t="shared" si="0"/>
        <v>45288</v>
      </c>
      <c r="P6" s="113">
        <f t="shared" ref="P6:Q6" si="1">EDATE(O6,1)</f>
        <v>45319</v>
      </c>
      <c r="Q6" s="113">
        <f t="shared" si="1"/>
        <v>45350</v>
      </c>
    </row>
    <row r="7" spans="1:17" x14ac:dyDescent="0.2">
      <c r="A7" s="101"/>
      <c r="B7" s="101"/>
      <c r="C7" s="101"/>
      <c r="D7" s="101"/>
      <c r="E7" s="101"/>
      <c r="F7" s="101"/>
      <c r="G7" s="101"/>
      <c r="H7" s="101"/>
      <c r="I7" s="101"/>
      <c r="J7" s="101"/>
      <c r="K7" s="101"/>
      <c r="L7" s="101"/>
      <c r="M7" s="101"/>
      <c r="N7" s="101"/>
      <c r="O7" s="101"/>
    </row>
    <row r="8" spans="1:17" x14ac:dyDescent="0.2">
      <c r="A8" s="101">
        <v>1</v>
      </c>
      <c r="B8" s="287" t="s">
        <v>58</v>
      </c>
      <c r="C8" s="288">
        <v>8896</v>
      </c>
      <c r="D8" s="288">
        <v>8896</v>
      </c>
      <c r="E8" s="288">
        <v>8915</v>
      </c>
      <c r="F8" s="288">
        <v>8952</v>
      </c>
      <c r="G8" s="288">
        <v>9023</v>
      </c>
      <c r="H8" s="288">
        <v>9101</v>
      </c>
      <c r="I8" s="288">
        <v>9146</v>
      </c>
      <c r="J8" s="288">
        <v>9212</v>
      </c>
      <c r="K8" s="288">
        <v>9224</v>
      </c>
      <c r="L8" s="288">
        <v>9252</v>
      </c>
      <c r="M8" s="288">
        <v>9242</v>
      </c>
      <c r="N8" s="288">
        <v>9210</v>
      </c>
      <c r="O8" s="288">
        <v>9235</v>
      </c>
      <c r="P8" s="288">
        <v>9256</v>
      </c>
      <c r="Q8" s="288">
        <v>9073</v>
      </c>
    </row>
    <row r="9" spans="1:17" ht="12" x14ac:dyDescent="0.2">
      <c r="A9" s="101">
        <f t="shared" ref="A9:A40" si="2">A8+1</f>
        <v>2</v>
      </c>
      <c r="B9" s="286" t="s">
        <v>411</v>
      </c>
      <c r="C9" s="124">
        <v>340.3534628680676</v>
      </c>
      <c r="D9" s="124">
        <v>784.84365488791275</v>
      </c>
      <c r="E9" s="124">
        <v>1052.3509363132973</v>
      </c>
      <c r="F9" s="124">
        <v>1099.7335345048452</v>
      </c>
      <c r="G9" s="124">
        <v>1015.8508117229449</v>
      </c>
      <c r="H9" s="124">
        <v>1023.901548669587</v>
      </c>
      <c r="I9" s="124">
        <v>972.50540700775343</v>
      </c>
      <c r="J9" s="124">
        <v>1077.2627555318886</v>
      </c>
      <c r="K9" s="124">
        <v>1101.3686604616696</v>
      </c>
      <c r="L9" s="124">
        <v>1016.9121622051882</v>
      </c>
      <c r="M9" s="124">
        <v>1005.4673088132076</v>
      </c>
      <c r="N9" s="124">
        <v>1028.9630278702207</v>
      </c>
      <c r="O9" s="124">
        <v>1184.0651182553347</v>
      </c>
      <c r="P9" s="124">
        <v>1217.1041478220616</v>
      </c>
      <c r="Q9" s="124">
        <v>1150.3323185421214</v>
      </c>
    </row>
    <row r="10" spans="1:17" x14ac:dyDescent="0.2">
      <c r="A10" s="101">
        <f t="shared" si="2"/>
        <v>3</v>
      </c>
      <c r="B10" s="92" t="s">
        <v>188</v>
      </c>
      <c r="C10" s="88">
        <f t="shared" ref="C10:O10" si="3">C8*C9</f>
        <v>3027784.4056743295</v>
      </c>
      <c r="D10" s="88">
        <f t="shared" si="3"/>
        <v>6981969.1538828714</v>
      </c>
      <c r="E10" s="88">
        <f t="shared" si="3"/>
        <v>9381708.5972330458</v>
      </c>
      <c r="F10" s="88">
        <f t="shared" si="3"/>
        <v>9844814.600887375</v>
      </c>
      <c r="G10" s="88">
        <f t="shared" si="3"/>
        <v>9166021.8741761316</v>
      </c>
      <c r="H10" s="88">
        <f t="shared" si="3"/>
        <v>9318527.9944419116</v>
      </c>
      <c r="I10" s="88">
        <f t="shared" si="3"/>
        <v>8894534.4524929132</v>
      </c>
      <c r="J10" s="88">
        <f t="shared" si="3"/>
        <v>9923744.5039597582</v>
      </c>
      <c r="K10" s="88">
        <f t="shared" si="3"/>
        <v>10159024.524098441</v>
      </c>
      <c r="L10" s="88">
        <f t="shared" si="3"/>
        <v>9408471.3247224018</v>
      </c>
      <c r="M10" s="88">
        <f t="shared" si="3"/>
        <v>9292528.8680516649</v>
      </c>
      <c r="N10" s="88">
        <f t="shared" si="3"/>
        <v>9476749.4866847321</v>
      </c>
      <c r="O10" s="88">
        <f t="shared" si="3"/>
        <v>10934841.367088016</v>
      </c>
      <c r="P10" s="88">
        <f t="shared" ref="P10:Q10" si="4">P8*P9</f>
        <v>11265515.992241003</v>
      </c>
      <c r="Q10" s="88">
        <f t="shared" si="4"/>
        <v>10436965.126132667</v>
      </c>
    </row>
    <row r="11" spans="1:17" x14ac:dyDescent="0.2">
      <c r="A11" s="101">
        <f t="shared" si="2"/>
        <v>4</v>
      </c>
    </row>
    <row r="12" spans="1:17" x14ac:dyDescent="0.2">
      <c r="A12" s="101">
        <f t="shared" si="2"/>
        <v>5</v>
      </c>
      <c r="B12" s="287" t="s">
        <v>184</v>
      </c>
      <c r="C12" s="288">
        <v>77783362.198919028</v>
      </c>
      <c r="D12" s="288">
        <v>217530883.95956668</v>
      </c>
      <c r="E12" s="288">
        <v>217901158.85322651</v>
      </c>
      <c r="F12" s="288">
        <v>274488171.87817705</v>
      </c>
      <c r="G12" s="288">
        <v>257708545.79224262</v>
      </c>
      <c r="H12" s="288">
        <v>290052911.50524038</v>
      </c>
      <c r="I12" s="288">
        <v>217997343.06588271</v>
      </c>
      <c r="J12" s="288">
        <v>253288089.46343252</v>
      </c>
      <c r="K12" s="288">
        <v>283958137.07244563</v>
      </c>
      <c r="L12" s="288">
        <v>237753285.67799872</v>
      </c>
      <c r="M12" s="288">
        <v>256537218.94839373</v>
      </c>
      <c r="N12" s="288">
        <v>259233436.26063228</v>
      </c>
      <c r="O12" s="288">
        <v>272997281.65696192</v>
      </c>
      <c r="P12" s="288">
        <v>302826145.70119572</v>
      </c>
      <c r="Q12" s="288">
        <v>253032469.49691153</v>
      </c>
    </row>
    <row r="13" spans="1:17" ht="12" x14ac:dyDescent="0.2">
      <c r="A13" s="101">
        <f t="shared" si="2"/>
        <v>6</v>
      </c>
      <c r="B13" s="286" t="s">
        <v>415</v>
      </c>
      <c r="C13" s="121">
        <v>3.0870999999999999E-2</v>
      </c>
      <c r="D13" s="121">
        <v>3.7490000000000002E-2</v>
      </c>
      <c r="E13" s="121">
        <f t="shared" ref="E13:O13" si="5">D13</f>
        <v>3.7490000000000002E-2</v>
      </c>
      <c r="F13" s="121">
        <f t="shared" si="5"/>
        <v>3.7490000000000002E-2</v>
      </c>
      <c r="G13" s="121">
        <f t="shared" si="5"/>
        <v>3.7490000000000002E-2</v>
      </c>
      <c r="H13" s="121">
        <f t="shared" si="5"/>
        <v>3.7490000000000002E-2</v>
      </c>
      <c r="I13" s="121">
        <f t="shared" si="5"/>
        <v>3.7490000000000002E-2</v>
      </c>
      <c r="J13" s="121">
        <f t="shared" si="5"/>
        <v>3.7490000000000002E-2</v>
      </c>
      <c r="K13" s="121">
        <f t="shared" si="5"/>
        <v>3.7490000000000002E-2</v>
      </c>
      <c r="L13" s="121">
        <f t="shared" si="5"/>
        <v>3.7490000000000002E-2</v>
      </c>
      <c r="M13" s="121">
        <f t="shared" si="5"/>
        <v>3.7490000000000002E-2</v>
      </c>
      <c r="N13" s="121">
        <f t="shared" si="5"/>
        <v>3.7490000000000002E-2</v>
      </c>
      <c r="O13" s="121">
        <f t="shared" si="5"/>
        <v>3.7490000000000002E-2</v>
      </c>
      <c r="P13" s="121">
        <v>3.9349000000000002E-2</v>
      </c>
      <c r="Q13" s="121">
        <f t="shared" ref="Q13" si="6">P13</f>
        <v>3.9349000000000002E-2</v>
      </c>
    </row>
    <row r="14" spans="1:17" x14ac:dyDescent="0.2">
      <c r="A14" s="101">
        <f t="shared" si="2"/>
        <v>7</v>
      </c>
      <c r="B14" s="92" t="s">
        <v>189</v>
      </c>
      <c r="C14" s="88">
        <f t="shared" ref="C14:O14" si="7">C12*C13</f>
        <v>2401250.1744428291</v>
      </c>
      <c r="D14" s="88">
        <f t="shared" si="7"/>
        <v>8155232.8396441555</v>
      </c>
      <c r="E14" s="88">
        <f t="shared" si="7"/>
        <v>8169114.4454074623</v>
      </c>
      <c r="F14" s="88">
        <f t="shared" si="7"/>
        <v>10290561.563712858</v>
      </c>
      <c r="G14" s="88">
        <f t="shared" si="7"/>
        <v>9661493.381751176</v>
      </c>
      <c r="H14" s="88">
        <f t="shared" si="7"/>
        <v>10874083.652331462</v>
      </c>
      <c r="I14" s="88">
        <f t="shared" si="7"/>
        <v>8172720.3915399434</v>
      </c>
      <c r="J14" s="88">
        <f t="shared" si="7"/>
        <v>9495770.473984085</v>
      </c>
      <c r="K14" s="88">
        <f t="shared" si="7"/>
        <v>10645590.558845988</v>
      </c>
      <c r="L14" s="88">
        <f t="shared" si="7"/>
        <v>8913370.6800681725</v>
      </c>
      <c r="M14" s="88">
        <f t="shared" si="7"/>
        <v>9617580.3383752815</v>
      </c>
      <c r="N14" s="88">
        <f t="shared" si="7"/>
        <v>9718661.5254111048</v>
      </c>
      <c r="O14" s="88">
        <f t="shared" si="7"/>
        <v>10234668.089319503</v>
      </c>
      <c r="P14" s="88">
        <f t="shared" ref="P14:Q14" si="8">P12*P13</f>
        <v>11915906.00719635</v>
      </c>
      <c r="Q14" s="88">
        <f t="shared" si="8"/>
        <v>9956574.6422339715</v>
      </c>
    </row>
    <row r="15" spans="1:17" x14ac:dyDescent="0.2">
      <c r="A15" s="101">
        <f t="shared" si="2"/>
        <v>8</v>
      </c>
    </row>
    <row r="16" spans="1:17" ht="12" x14ac:dyDescent="0.2">
      <c r="A16" s="101">
        <f t="shared" si="2"/>
        <v>9</v>
      </c>
      <c r="B16" s="287" t="s">
        <v>413</v>
      </c>
      <c r="C16" s="290"/>
      <c r="D16" s="290"/>
      <c r="E16" s="288">
        <v>41170309.273000002</v>
      </c>
      <c r="F16" s="288">
        <v>11176795.319999993</v>
      </c>
      <c r="G16" s="290"/>
      <c r="H16" s="288">
        <v>-52858200.798153311</v>
      </c>
      <c r="I16" s="288">
        <v>30627981.844000012</v>
      </c>
      <c r="J16" s="288">
        <v>5594570.802000016</v>
      </c>
      <c r="K16" s="290"/>
      <c r="L16" s="290"/>
      <c r="M16" s="290"/>
      <c r="N16" s="290"/>
      <c r="O16" s="290"/>
      <c r="P16" s="288">
        <v>2145432.5310120583</v>
      </c>
      <c r="Q16" s="288">
        <v>5384396.9360000007</v>
      </c>
    </row>
    <row r="17" spans="1:17" ht="12" x14ac:dyDescent="0.2">
      <c r="A17" s="101">
        <f t="shared" si="2"/>
        <v>10</v>
      </c>
      <c r="B17" s="286" t="s">
        <v>415</v>
      </c>
      <c r="C17" s="121">
        <v>3.0870999999999999E-2</v>
      </c>
      <c r="D17" s="121">
        <f>C17</f>
        <v>3.0870999999999999E-2</v>
      </c>
      <c r="E17" s="121">
        <f>D17</f>
        <v>3.0870999999999999E-2</v>
      </c>
      <c r="F17" s="121">
        <f>E17</f>
        <v>3.0870999999999999E-2</v>
      </c>
      <c r="G17" s="121">
        <f>F17</f>
        <v>3.0870999999999999E-2</v>
      </c>
      <c r="H17" s="121">
        <f>G13</f>
        <v>3.7490000000000002E-2</v>
      </c>
      <c r="I17" s="121">
        <f t="shared" ref="I17:O17" si="9">H17</f>
        <v>3.7490000000000002E-2</v>
      </c>
      <c r="J17" s="121">
        <f t="shared" si="9"/>
        <v>3.7490000000000002E-2</v>
      </c>
      <c r="K17" s="121">
        <f t="shared" si="9"/>
        <v>3.7490000000000002E-2</v>
      </c>
      <c r="L17" s="121">
        <f t="shared" si="9"/>
        <v>3.7490000000000002E-2</v>
      </c>
      <c r="M17" s="121">
        <f t="shared" si="9"/>
        <v>3.7490000000000002E-2</v>
      </c>
      <c r="N17" s="121">
        <f t="shared" si="9"/>
        <v>3.7490000000000002E-2</v>
      </c>
      <c r="O17" s="121">
        <f t="shared" si="9"/>
        <v>3.7490000000000002E-2</v>
      </c>
      <c r="P17" s="121">
        <f t="shared" ref="P17:Q17" si="10">O17</f>
        <v>3.7490000000000002E-2</v>
      </c>
      <c r="Q17" s="121">
        <f t="shared" si="10"/>
        <v>3.7490000000000002E-2</v>
      </c>
    </row>
    <row r="18" spans="1:17" x14ac:dyDescent="0.2">
      <c r="A18" s="101">
        <f t="shared" si="2"/>
        <v>11</v>
      </c>
      <c r="B18" s="92" t="s">
        <v>189</v>
      </c>
      <c r="C18" s="88">
        <f t="shared" ref="C18:O18" si="11">C16*C17</f>
        <v>0</v>
      </c>
      <c r="D18" s="88">
        <f t="shared" si="11"/>
        <v>0</v>
      </c>
      <c r="E18" s="88">
        <f t="shared" si="11"/>
        <v>1270968.617566783</v>
      </c>
      <c r="F18" s="88">
        <f t="shared" si="11"/>
        <v>345038.84832371975</v>
      </c>
      <c r="G18" s="88">
        <f t="shared" si="11"/>
        <v>0</v>
      </c>
      <c r="H18" s="88">
        <f t="shared" si="11"/>
        <v>-1981653.9479227678</v>
      </c>
      <c r="I18" s="88">
        <f t="shared" si="11"/>
        <v>1148243.0393315605</v>
      </c>
      <c r="J18" s="88">
        <f t="shared" si="11"/>
        <v>209740.45936698062</v>
      </c>
      <c r="K18" s="88">
        <f t="shared" si="11"/>
        <v>0</v>
      </c>
      <c r="L18" s="88">
        <f t="shared" si="11"/>
        <v>0</v>
      </c>
      <c r="M18" s="88">
        <f t="shared" si="11"/>
        <v>0</v>
      </c>
      <c r="N18" s="88">
        <f t="shared" si="11"/>
        <v>0</v>
      </c>
      <c r="O18" s="88">
        <f t="shared" si="11"/>
        <v>0</v>
      </c>
      <c r="P18" s="88">
        <f t="shared" ref="P18:Q18" si="12">P16*P17</f>
        <v>80432.265587642076</v>
      </c>
      <c r="Q18" s="88">
        <f t="shared" si="12"/>
        <v>201861.04113064005</v>
      </c>
    </row>
    <row r="19" spans="1:17" x14ac:dyDescent="0.2">
      <c r="A19" s="101">
        <f t="shared" si="2"/>
        <v>12</v>
      </c>
    </row>
    <row r="20" spans="1:17" x14ac:dyDescent="0.2">
      <c r="A20" s="101">
        <f t="shared" si="2"/>
        <v>13</v>
      </c>
      <c r="B20" s="92" t="s">
        <v>185</v>
      </c>
      <c r="C20" s="88">
        <f t="shared" ref="C20:O20" si="13">C14+C18</f>
        <v>2401250.1744428291</v>
      </c>
      <c r="D20" s="88">
        <f t="shared" si="13"/>
        <v>8155232.8396441555</v>
      </c>
      <c r="E20" s="88">
        <f t="shared" si="13"/>
        <v>9440083.0629742444</v>
      </c>
      <c r="F20" s="88">
        <f t="shared" si="13"/>
        <v>10635600.412036577</v>
      </c>
      <c r="G20" s="88">
        <f t="shared" si="13"/>
        <v>9661493.381751176</v>
      </c>
      <c r="H20" s="88">
        <f t="shared" si="13"/>
        <v>8892429.7044086941</v>
      </c>
      <c r="I20" s="88">
        <f t="shared" si="13"/>
        <v>9320963.4308715034</v>
      </c>
      <c r="J20" s="88">
        <f t="shared" si="13"/>
        <v>9705510.933351066</v>
      </c>
      <c r="K20" s="88">
        <f t="shared" si="13"/>
        <v>10645590.558845988</v>
      </c>
      <c r="L20" s="88">
        <f t="shared" si="13"/>
        <v>8913370.6800681725</v>
      </c>
      <c r="M20" s="88">
        <f t="shared" si="13"/>
        <v>9617580.3383752815</v>
      </c>
      <c r="N20" s="88">
        <f t="shared" si="13"/>
        <v>9718661.5254111048</v>
      </c>
      <c r="O20" s="88">
        <f t="shared" si="13"/>
        <v>10234668.089319503</v>
      </c>
      <c r="P20" s="88">
        <f t="shared" ref="P20:Q20" si="14">P14+P18</f>
        <v>11996338.272783993</v>
      </c>
      <c r="Q20" s="88">
        <f t="shared" si="14"/>
        <v>10158435.683364611</v>
      </c>
    </row>
    <row r="21" spans="1:17" x14ac:dyDescent="0.2">
      <c r="A21" s="101">
        <f t="shared" si="2"/>
        <v>14</v>
      </c>
    </row>
    <row r="22" spans="1:17" x14ac:dyDescent="0.2">
      <c r="A22" s="101">
        <f t="shared" si="2"/>
        <v>15</v>
      </c>
      <c r="B22" s="92" t="s">
        <v>186</v>
      </c>
      <c r="C22" s="88">
        <f t="shared" ref="C22:O22" si="15">C10-C20</f>
        <v>626534.23123150039</v>
      </c>
      <c r="D22" s="88">
        <f t="shared" si="15"/>
        <v>-1173263.6857612841</v>
      </c>
      <c r="E22" s="88">
        <f t="shared" si="15"/>
        <v>-58374.46574119851</v>
      </c>
      <c r="F22" s="88">
        <f t="shared" si="15"/>
        <v>-790785.81114920229</v>
      </c>
      <c r="G22" s="88">
        <f t="shared" si="15"/>
        <v>-495471.50757504441</v>
      </c>
      <c r="H22" s="88">
        <f t="shared" si="15"/>
        <v>426098.29003321752</v>
      </c>
      <c r="I22" s="88">
        <f t="shared" si="15"/>
        <v>-426428.9783785902</v>
      </c>
      <c r="J22" s="88">
        <f t="shared" si="15"/>
        <v>218233.57060869224</v>
      </c>
      <c r="K22" s="88">
        <f t="shared" si="15"/>
        <v>-486566.03474754654</v>
      </c>
      <c r="L22" s="88">
        <f t="shared" si="15"/>
        <v>495100.64465422928</v>
      </c>
      <c r="M22" s="88">
        <f t="shared" si="15"/>
        <v>-325051.47032361664</v>
      </c>
      <c r="N22" s="88">
        <f t="shared" si="15"/>
        <v>-241912.03872637264</v>
      </c>
      <c r="O22" s="88">
        <f t="shared" si="15"/>
        <v>700173.27776851319</v>
      </c>
      <c r="P22" s="88">
        <f t="shared" ref="P22:Q22" si="16">P10-P20</f>
        <v>-730822.28054299019</v>
      </c>
      <c r="Q22" s="88">
        <f t="shared" si="16"/>
        <v>278529.44276805595</v>
      </c>
    </row>
    <row r="23" spans="1:17" x14ac:dyDescent="0.2">
      <c r="A23" s="101">
        <f t="shared" si="2"/>
        <v>16</v>
      </c>
      <c r="C23" s="88"/>
      <c r="D23" s="88"/>
      <c r="E23" s="88"/>
      <c r="F23" s="88"/>
      <c r="G23" s="88"/>
      <c r="H23" s="88"/>
      <c r="I23" s="88"/>
      <c r="J23" s="88"/>
      <c r="K23" s="88"/>
      <c r="L23" s="88"/>
      <c r="M23" s="88"/>
      <c r="N23" s="88"/>
      <c r="O23" s="88"/>
    </row>
    <row r="24" spans="1:17" x14ac:dyDescent="0.2">
      <c r="A24" s="101">
        <f t="shared" si="2"/>
        <v>17</v>
      </c>
      <c r="B24" s="92" t="s">
        <v>190</v>
      </c>
      <c r="C24" s="125">
        <v>20518.312903225808</v>
      </c>
      <c r="D24" s="125">
        <v>43088.457096774189</v>
      </c>
      <c r="E24" s="88">
        <v>56850.39</v>
      </c>
      <c r="F24" s="88">
        <v>49576.14</v>
      </c>
      <c r="G24" s="88">
        <v>48994.05</v>
      </c>
      <c r="H24" s="88">
        <v>43802.82</v>
      </c>
      <c r="I24" s="88">
        <v>39362.18</v>
      </c>
      <c r="J24" s="88">
        <v>36351.839999999997</v>
      </c>
      <c r="K24" s="88">
        <v>30133.07</v>
      </c>
      <c r="L24" s="88">
        <v>25014.85</v>
      </c>
      <c r="M24" s="88">
        <v>20681.07</v>
      </c>
      <c r="N24" s="88">
        <v>14357.37</v>
      </c>
      <c r="O24" s="88">
        <v>10410.65</v>
      </c>
      <c r="P24" s="88">
        <v>4452.91</v>
      </c>
      <c r="Q24" s="88">
        <v>-2961.61</v>
      </c>
    </row>
    <row r="25" spans="1:17" x14ac:dyDescent="0.2">
      <c r="A25" s="101">
        <f t="shared" si="2"/>
        <v>18</v>
      </c>
    </row>
    <row r="26" spans="1:17" ht="12" x14ac:dyDescent="0.2">
      <c r="A26" s="101">
        <f t="shared" si="2"/>
        <v>19</v>
      </c>
      <c r="B26" s="291" t="s">
        <v>405</v>
      </c>
      <c r="C26" s="84">
        <v>3.9719999999999998E-3</v>
      </c>
      <c r="D26" s="84">
        <f>C26</f>
        <v>3.9719999999999998E-3</v>
      </c>
      <c r="E26" s="84">
        <f>D26</f>
        <v>3.9719999999999998E-3</v>
      </c>
      <c r="F26" s="84">
        <f>E26</f>
        <v>3.9719999999999998E-3</v>
      </c>
      <c r="G26" s="84">
        <f>F26</f>
        <v>3.9719999999999998E-3</v>
      </c>
      <c r="H26" s="120">
        <v>3.3089999999999999E-3</v>
      </c>
      <c r="I26" s="120">
        <f t="shared" ref="I26:O26" si="17">H26</f>
        <v>3.3089999999999999E-3</v>
      </c>
      <c r="J26" s="120">
        <f t="shared" si="17"/>
        <v>3.3089999999999999E-3</v>
      </c>
      <c r="K26" s="120">
        <f t="shared" si="17"/>
        <v>3.3089999999999999E-3</v>
      </c>
      <c r="L26" s="120">
        <f t="shared" si="17"/>
        <v>3.3089999999999999E-3</v>
      </c>
      <c r="M26" s="120">
        <f t="shared" si="17"/>
        <v>3.3089999999999999E-3</v>
      </c>
      <c r="N26" s="120">
        <f t="shared" si="17"/>
        <v>3.3089999999999999E-3</v>
      </c>
      <c r="O26" s="120">
        <f t="shared" si="17"/>
        <v>3.3089999999999999E-3</v>
      </c>
      <c r="P26" s="120">
        <f t="shared" ref="P26:Q26" si="18">O26</f>
        <v>3.3089999999999999E-3</v>
      </c>
      <c r="Q26" s="120">
        <f t="shared" si="18"/>
        <v>3.3089999999999999E-3</v>
      </c>
    </row>
    <row r="27" spans="1:17" x14ac:dyDescent="0.2">
      <c r="A27" s="101">
        <f t="shared" si="2"/>
        <v>20</v>
      </c>
      <c r="C27" s="93"/>
      <c r="D27" s="93"/>
      <c r="E27" s="93"/>
      <c r="F27" s="93"/>
      <c r="G27" s="93"/>
      <c r="H27" s="93"/>
      <c r="I27" s="93"/>
      <c r="J27" s="93"/>
      <c r="K27" s="93"/>
      <c r="L27" s="93"/>
      <c r="M27" s="93"/>
      <c r="N27" s="93"/>
      <c r="O27" s="93"/>
    </row>
    <row r="28" spans="1:17" x14ac:dyDescent="0.2">
      <c r="A28" s="101">
        <f t="shared" si="2"/>
        <v>21</v>
      </c>
      <c r="B28" s="291" t="s">
        <v>228</v>
      </c>
      <c r="C28" s="84">
        <v>3.9719999999999998E-3</v>
      </c>
      <c r="D28" s="84">
        <f t="shared" ref="D28:J28" si="19">C28</f>
        <v>3.9719999999999998E-3</v>
      </c>
      <c r="E28" s="84">
        <f t="shared" si="19"/>
        <v>3.9719999999999998E-3</v>
      </c>
      <c r="F28" s="84">
        <f t="shared" si="19"/>
        <v>3.9719999999999998E-3</v>
      </c>
      <c r="G28" s="84">
        <f t="shared" si="19"/>
        <v>3.9719999999999998E-3</v>
      </c>
      <c r="H28" s="84">
        <f t="shared" si="19"/>
        <v>3.9719999999999998E-3</v>
      </c>
      <c r="I28" s="84">
        <f t="shared" si="19"/>
        <v>3.9719999999999998E-3</v>
      </c>
      <c r="J28" s="84">
        <f t="shared" si="19"/>
        <v>3.9719999999999998E-3</v>
      </c>
      <c r="K28" s="120">
        <f>J26</f>
        <v>3.3089999999999999E-3</v>
      </c>
      <c r="L28" s="120">
        <f>K28</f>
        <v>3.3089999999999999E-3</v>
      </c>
      <c r="M28" s="120">
        <f>L28</f>
        <v>3.3089999999999999E-3</v>
      </c>
      <c r="N28" s="120">
        <f>M28</f>
        <v>3.3089999999999999E-3</v>
      </c>
      <c r="O28" s="120">
        <f>N28</f>
        <v>3.3089999999999999E-3</v>
      </c>
      <c r="P28" s="120">
        <f t="shared" ref="P28:Q28" si="20">O28</f>
        <v>3.3089999999999999E-3</v>
      </c>
      <c r="Q28" s="120">
        <f t="shared" si="20"/>
        <v>3.3089999999999999E-3</v>
      </c>
    </row>
    <row r="29" spans="1:17" x14ac:dyDescent="0.2">
      <c r="A29" s="101">
        <f t="shared" si="2"/>
        <v>22</v>
      </c>
      <c r="C29" s="88"/>
      <c r="D29" s="88"/>
      <c r="E29" s="88"/>
      <c r="F29" s="88"/>
      <c r="G29" s="88"/>
      <c r="H29" s="88"/>
      <c r="I29" s="88"/>
      <c r="J29" s="88"/>
      <c r="K29" s="88"/>
      <c r="L29" s="88"/>
      <c r="M29" s="88"/>
      <c r="N29" s="88"/>
      <c r="O29" s="88"/>
    </row>
    <row r="30" spans="1:17" x14ac:dyDescent="0.2">
      <c r="A30" s="101">
        <f t="shared" si="2"/>
        <v>23</v>
      </c>
      <c r="B30" s="292" t="s">
        <v>304</v>
      </c>
      <c r="C30" s="119">
        <v>0</v>
      </c>
      <c r="D30" s="119">
        <f t="shared" ref="D30:O30" si="21">C30</f>
        <v>0</v>
      </c>
      <c r="E30" s="119">
        <f t="shared" si="21"/>
        <v>0</v>
      </c>
      <c r="F30" s="119">
        <f t="shared" si="21"/>
        <v>0</v>
      </c>
      <c r="G30" s="119">
        <f t="shared" si="21"/>
        <v>0</v>
      </c>
      <c r="H30" s="119">
        <f t="shared" si="21"/>
        <v>0</v>
      </c>
      <c r="I30" s="119">
        <f t="shared" si="21"/>
        <v>0</v>
      </c>
      <c r="J30" s="119">
        <f t="shared" si="21"/>
        <v>0</v>
      </c>
      <c r="K30" s="119">
        <f t="shared" si="21"/>
        <v>0</v>
      </c>
      <c r="L30" s="119">
        <f t="shared" si="21"/>
        <v>0</v>
      </c>
      <c r="M30" s="119">
        <f t="shared" si="21"/>
        <v>0</v>
      </c>
      <c r="N30" s="119">
        <f t="shared" si="21"/>
        <v>0</v>
      </c>
      <c r="O30" s="119">
        <f t="shared" si="21"/>
        <v>0</v>
      </c>
      <c r="P30" s="119">
        <f t="shared" ref="P30:Q30" si="22">O30</f>
        <v>0</v>
      </c>
      <c r="Q30" s="119">
        <f t="shared" si="22"/>
        <v>0</v>
      </c>
    </row>
    <row r="31" spans="1:17" x14ac:dyDescent="0.2">
      <c r="A31" s="101">
        <f t="shared" si="2"/>
        <v>24</v>
      </c>
      <c r="C31" s="93"/>
      <c r="D31" s="93"/>
      <c r="E31" s="93"/>
      <c r="F31" s="93"/>
      <c r="G31" s="93"/>
      <c r="H31" s="93"/>
      <c r="I31" s="93"/>
      <c r="J31" s="93"/>
      <c r="K31" s="93"/>
      <c r="L31" s="93"/>
      <c r="M31" s="93"/>
      <c r="N31" s="93"/>
      <c r="O31" s="93"/>
    </row>
    <row r="32" spans="1:17" x14ac:dyDescent="0.2">
      <c r="A32" s="101">
        <f t="shared" si="2"/>
        <v>25</v>
      </c>
      <c r="B32" s="292" t="s">
        <v>303</v>
      </c>
      <c r="C32" s="119">
        <v>0</v>
      </c>
      <c r="D32" s="119">
        <f t="shared" ref="D32:O32" si="23">C30</f>
        <v>0</v>
      </c>
      <c r="E32" s="119">
        <f t="shared" si="23"/>
        <v>0</v>
      </c>
      <c r="F32" s="119">
        <f t="shared" si="23"/>
        <v>0</v>
      </c>
      <c r="G32" s="119">
        <f t="shared" si="23"/>
        <v>0</v>
      </c>
      <c r="H32" s="119">
        <f t="shared" si="23"/>
        <v>0</v>
      </c>
      <c r="I32" s="119">
        <f t="shared" si="23"/>
        <v>0</v>
      </c>
      <c r="J32" s="119">
        <f t="shared" si="23"/>
        <v>0</v>
      </c>
      <c r="K32" s="119">
        <f t="shared" si="23"/>
        <v>0</v>
      </c>
      <c r="L32" s="119">
        <f t="shared" si="23"/>
        <v>0</v>
      </c>
      <c r="M32" s="119">
        <f t="shared" si="23"/>
        <v>0</v>
      </c>
      <c r="N32" s="119">
        <f t="shared" si="23"/>
        <v>0</v>
      </c>
      <c r="O32" s="119">
        <f t="shared" si="23"/>
        <v>0</v>
      </c>
      <c r="P32" s="119">
        <f t="shared" ref="P32:Q32" si="24">O30</f>
        <v>0</v>
      </c>
      <c r="Q32" s="119">
        <f t="shared" si="24"/>
        <v>0</v>
      </c>
    </row>
    <row r="33" spans="1:17" x14ac:dyDescent="0.2">
      <c r="A33" s="101">
        <f t="shared" si="2"/>
        <v>26</v>
      </c>
      <c r="C33" s="88"/>
      <c r="D33" s="88"/>
      <c r="E33" s="88"/>
      <c r="F33" s="88"/>
      <c r="G33" s="88"/>
      <c r="H33" s="88"/>
      <c r="I33" s="88"/>
      <c r="J33" s="88"/>
      <c r="K33" s="88"/>
      <c r="L33" s="88"/>
      <c r="M33" s="88"/>
      <c r="N33" s="88"/>
      <c r="O33" s="88"/>
    </row>
    <row r="34" spans="1:17" x14ac:dyDescent="0.2">
      <c r="A34" s="101">
        <f t="shared" si="2"/>
        <v>27</v>
      </c>
      <c r="B34" s="92" t="s">
        <v>93</v>
      </c>
      <c r="C34" s="88">
        <f t="shared" ref="C34:O34" si="25">(C12*C26)+(C16*C28)</f>
        <v>308955.51465410634</v>
      </c>
      <c r="D34" s="88">
        <f t="shared" si="25"/>
        <v>864032.67108739878</v>
      </c>
      <c r="E34" s="88">
        <f t="shared" si="25"/>
        <v>1029031.8713973716</v>
      </c>
      <c r="F34" s="88">
        <f t="shared" si="25"/>
        <v>1134661.2497111592</v>
      </c>
      <c r="G34" s="88">
        <f t="shared" si="25"/>
        <v>1023618.3438867877</v>
      </c>
      <c r="H34" s="88">
        <f t="shared" si="25"/>
        <v>749832.31060057541</v>
      </c>
      <c r="I34" s="88">
        <f t="shared" si="25"/>
        <v>843007.55208937393</v>
      </c>
      <c r="J34" s="88">
        <f t="shared" si="25"/>
        <v>860351.92326004233</v>
      </c>
      <c r="K34" s="88">
        <f t="shared" si="25"/>
        <v>939617.47557272261</v>
      </c>
      <c r="L34" s="88">
        <f t="shared" si="25"/>
        <v>786725.62230849778</v>
      </c>
      <c r="M34" s="88">
        <f t="shared" si="25"/>
        <v>848881.65750023478</v>
      </c>
      <c r="N34" s="88">
        <f t="shared" si="25"/>
        <v>857803.44058643212</v>
      </c>
      <c r="O34" s="88">
        <f t="shared" si="25"/>
        <v>903348.00500288699</v>
      </c>
      <c r="P34" s="88">
        <f t="shared" ref="P34:Q34" si="26">(P12*P26)+(P16*P28)</f>
        <v>1009150.9523703755</v>
      </c>
      <c r="Q34" s="88">
        <f t="shared" si="26"/>
        <v>855101.41102650424</v>
      </c>
    </row>
    <row r="35" spans="1:17" x14ac:dyDescent="0.2">
      <c r="A35" s="101">
        <f t="shared" si="2"/>
        <v>28</v>
      </c>
      <c r="C35" s="88"/>
      <c r="D35" s="88"/>
      <c r="E35" s="88"/>
      <c r="F35" s="88"/>
      <c r="G35" s="88"/>
      <c r="H35" s="88"/>
      <c r="I35" s="88"/>
      <c r="J35" s="88"/>
      <c r="K35" s="88"/>
      <c r="L35" s="88"/>
      <c r="M35" s="88"/>
      <c r="N35" s="88"/>
      <c r="O35" s="88"/>
    </row>
    <row r="36" spans="1:17" x14ac:dyDescent="0.2">
      <c r="A36" s="101">
        <f t="shared" si="2"/>
        <v>29</v>
      </c>
      <c r="B36" s="92" t="s">
        <v>302</v>
      </c>
      <c r="C36" s="88">
        <f t="shared" ref="C36:O36" si="27">(C12*C30)+(C16*C32)</f>
        <v>0</v>
      </c>
      <c r="D36" s="88">
        <f t="shared" si="27"/>
        <v>0</v>
      </c>
      <c r="E36" s="88">
        <f t="shared" si="27"/>
        <v>0</v>
      </c>
      <c r="F36" s="88">
        <f t="shared" si="27"/>
        <v>0</v>
      </c>
      <c r="G36" s="88">
        <f t="shared" si="27"/>
        <v>0</v>
      </c>
      <c r="H36" s="88">
        <f t="shared" si="27"/>
        <v>0</v>
      </c>
      <c r="I36" s="88">
        <f t="shared" si="27"/>
        <v>0</v>
      </c>
      <c r="J36" s="88">
        <f t="shared" si="27"/>
        <v>0</v>
      </c>
      <c r="K36" s="88">
        <f t="shared" si="27"/>
        <v>0</v>
      </c>
      <c r="L36" s="88">
        <f t="shared" si="27"/>
        <v>0</v>
      </c>
      <c r="M36" s="88">
        <f t="shared" si="27"/>
        <v>0</v>
      </c>
      <c r="N36" s="88">
        <f t="shared" si="27"/>
        <v>0</v>
      </c>
      <c r="O36" s="88">
        <f t="shared" si="27"/>
        <v>0</v>
      </c>
      <c r="P36" s="88">
        <f t="shared" ref="P36:Q36" si="28">(P12*P30)+(P16*P32)</f>
        <v>0</v>
      </c>
      <c r="Q36" s="88">
        <f t="shared" si="28"/>
        <v>0</v>
      </c>
    </row>
    <row r="37" spans="1:17" x14ac:dyDescent="0.2">
      <c r="A37" s="101">
        <f t="shared" si="2"/>
        <v>30</v>
      </c>
      <c r="C37" s="88"/>
      <c r="D37" s="88"/>
      <c r="E37" s="88"/>
      <c r="F37" s="88"/>
      <c r="G37" s="88"/>
      <c r="H37" s="88"/>
      <c r="I37" s="88"/>
      <c r="J37" s="88"/>
      <c r="K37" s="88"/>
      <c r="L37" s="88"/>
      <c r="M37" s="88"/>
      <c r="N37" s="88"/>
      <c r="O37" s="88"/>
    </row>
    <row r="38" spans="1:17" ht="12" x14ac:dyDescent="0.2">
      <c r="A38" s="101">
        <f t="shared" si="2"/>
        <v>31</v>
      </c>
      <c r="B38" s="293" t="s">
        <v>406</v>
      </c>
      <c r="C38" s="294"/>
      <c r="D38" s="121">
        <v>0.95234799999999997</v>
      </c>
      <c r="E38" s="294">
        <f t="shared" ref="E38:O38" si="29">D38</f>
        <v>0.95234799999999997</v>
      </c>
      <c r="F38" s="294">
        <f t="shared" si="29"/>
        <v>0.95234799999999997</v>
      </c>
      <c r="G38" s="294">
        <f t="shared" si="29"/>
        <v>0.95234799999999997</v>
      </c>
      <c r="H38" s="294">
        <f t="shared" si="29"/>
        <v>0.95234799999999997</v>
      </c>
      <c r="I38" s="294">
        <f t="shared" si="29"/>
        <v>0.95234799999999997</v>
      </c>
      <c r="J38" s="294">
        <f t="shared" si="29"/>
        <v>0.95234799999999997</v>
      </c>
      <c r="K38" s="294">
        <f t="shared" si="29"/>
        <v>0.95234799999999997</v>
      </c>
      <c r="L38" s="294">
        <f t="shared" si="29"/>
        <v>0.95234799999999997</v>
      </c>
      <c r="M38" s="294">
        <f t="shared" si="29"/>
        <v>0.95234799999999997</v>
      </c>
      <c r="N38" s="294">
        <f t="shared" si="29"/>
        <v>0.95234799999999997</v>
      </c>
      <c r="O38" s="294">
        <f t="shared" si="29"/>
        <v>0.95234799999999997</v>
      </c>
      <c r="P38" s="294">
        <f t="shared" ref="P38:Q38" si="30">O38</f>
        <v>0.95234799999999997</v>
      </c>
      <c r="Q38" s="294">
        <f t="shared" si="30"/>
        <v>0.95234799999999997</v>
      </c>
    </row>
    <row r="39" spans="1:17" x14ac:dyDescent="0.2">
      <c r="A39" s="101">
        <f t="shared" si="2"/>
        <v>32</v>
      </c>
      <c r="C39" s="88"/>
      <c r="D39" s="88"/>
      <c r="E39" s="88"/>
      <c r="F39" s="88"/>
      <c r="G39" s="88"/>
      <c r="H39" s="88"/>
      <c r="I39" s="88"/>
      <c r="J39" s="88"/>
      <c r="K39" s="88"/>
      <c r="L39" s="88"/>
      <c r="M39" s="88"/>
      <c r="N39" s="88"/>
      <c r="O39" s="88"/>
    </row>
    <row r="40" spans="1:17" ht="12" x14ac:dyDescent="0.2">
      <c r="A40" s="101">
        <f t="shared" si="2"/>
        <v>33</v>
      </c>
      <c r="B40" s="293" t="s">
        <v>407</v>
      </c>
      <c r="C40" s="294"/>
      <c r="D40" s="294"/>
      <c r="E40" s="294"/>
      <c r="F40" s="294"/>
      <c r="G40" s="294"/>
      <c r="H40" s="121">
        <v>0.95034799999999997</v>
      </c>
      <c r="I40" s="294">
        <f t="shared" ref="I40:O40" si="31">H40</f>
        <v>0.95034799999999997</v>
      </c>
      <c r="J40" s="294">
        <f t="shared" si="31"/>
        <v>0.95034799999999997</v>
      </c>
      <c r="K40" s="294">
        <f t="shared" si="31"/>
        <v>0.95034799999999997</v>
      </c>
      <c r="L40" s="294">
        <f t="shared" si="31"/>
        <v>0.95034799999999997</v>
      </c>
      <c r="M40" s="294">
        <f t="shared" si="31"/>
        <v>0.95034799999999997</v>
      </c>
      <c r="N40" s="294">
        <f t="shared" si="31"/>
        <v>0.95034799999999997</v>
      </c>
      <c r="O40" s="294">
        <f t="shared" si="31"/>
        <v>0.95034799999999997</v>
      </c>
      <c r="P40" s="294">
        <f t="shared" ref="P40:Q40" si="32">O40</f>
        <v>0.95034799999999997</v>
      </c>
      <c r="Q40" s="294">
        <f t="shared" si="32"/>
        <v>0.95034799999999997</v>
      </c>
    </row>
    <row r="41" spans="1:17" x14ac:dyDescent="0.2">
      <c r="A41" s="101">
        <f t="shared" ref="A41:A58" si="33">A40+1</f>
        <v>34</v>
      </c>
      <c r="C41" s="114"/>
      <c r="D41" s="114"/>
      <c r="E41" s="114"/>
      <c r="F41" s="114"/>
      <c r="G41" s="114"/>
      <c r="H41" s="114"/>
      <c r="I41" s="114"/>
      <c r="J41" s="114"/>
      <c r="K41" s="114"/>
      <c r="L41" s="114"/>
      <c r="M41" s="114"/>
      <c r="N41" s="114"/>
      <c r="O41" s="114"/>
    </row>
    <row r="42" spans="1:17" x14ac:dyDescent="0.2">
      <c r="A42" s="101">
        <f t="shared" si="33"/>
        <v>35</v>
      </c>
      <c r="B42" s="293" t="s">
        <v>227</v>
      </c>
      <c r="C42" s="294">
        <v>0.95111500000000004</v>
      </c>
      <c r="D42" s="294">
        <f>C42</f>
        <v>0.95111500000000004</v>
      </c>
      <c r="E42" s="294">
        <f>D42</f>
        <v>0.95111500000000004</v>
      </c>
      <c r="F42" s="294">
        <f>E42</f>
        <v>0.95111500000000004</v>
      </c>
      <c r="G42" s="294">
        <f>F42</f>
        <v>0.95111500000000004</v>
      </c>
      <c r="H42" s="294"/>
      <c r="I42" s="294"/>
      <c r="J42" s="294"/>
      <c r="K42" s="294"/>
      <c r="L42" s="294"/>
      <c r="M42" s="294"/>
      <c r="N42" s="294"/>
      <c r="O42" s="294"/>
      <c r="P42" s="294"/>
      <c r="Q42" s="294"/>
    </row>
    <row r="43" spans="1:17" x14ac:dyDescent="0.2">
      <c r="A43" s="101">
        <f t="shared" si="33"/>
        <v>36</v>
      </c>
      <c r="C43" s="114"/>
      <c r="D43" s="114"/>
      <c r="E43" s="114"/>
      <c r="F43" s="114"/>
      <c r="G43" s="114"/>
      <c r="H43" s="114"/>
      <c r="I43" s="114"/>
      <c r="J43" s="114"/>
      <c r="K43" s="114"/>
      <c r="L43" s="114"/>
      <c r="M43" s="114"/>
      <c r="N43" s="114"/>
      <c r="O43" s="114"/>
    </row>
    <row r="44" spans="1:17" ht="10.5" thickBot="1" x14ac:dyDescent="0.25">
      <c r="A44" s="101">
        <f t="shared" si="33"/>
        <v>37</v>
      </c>
      <c r="B44" s="92" t="s">
        <v>191</v>
      </c>
      <c r="C44" s="295">
        <f>ROUND((C22*C42),2)</f>
        <v>595906.11</v>
      </c>
      <c r="D44" s="295">
        <f t="shared" ref="D44:O44" si="34">ROUND((D22*D38),2)</f>
        <v>-1117355.32</v>
      </c>
      <c r="E44" s="295">
        <f t="shared" si="34"/>
        <v>-55592.81</v>
      </c>
      <c r="F44" s="295">
        <f t="shared" si="34"/>
        <v>-753103.29</v>
      </c>
      <c r="G44" s="295">
        <f t="shared" si="34"/>
        <v>-471861.3</v>
      </c>
      <c r="H44" s="295">
        <f t="shared" si="34"/>
        <v>405793.85</v>
      </c>
      <c r="I44" s="295">
        <f t="shared" si="34"/>
        <v>-406108.78</v>
      </c>
      <c r="J44" s="295">
        <f t="shared" si="34"/>
        <v>207834.3</v>
      </c>
      <c r="K44" s="295">
        <f t="shared" si="34"/>
        <v>-463380.19</v>
      </c>
      <c r="L44" s="295">
        <f t="shared" si="34"/>
        <v>471508.11</v>
      </c>
      <c r="M44" s="295">
        <f t="shared" si="34"/>
        <v>-309562.12</v>
      </c>
      <c r="N44" s="295">
        <f t="shared" si="34"/>
        <v>-230384.45</v>
      </c>
      <c r="O44" s="295">
        <f t="shared" si="34"/>
        <v>666808.62</v>
      </c>
      <c r="P44" s="295">
        <f t="shared" ref="P44:Q44" si="35">ROUND((P22*P38),2)</f>
        <v>-695997.14</v>
      </c>
      <c r="Q44" s="295">
        <f t="shared" si="35"/>
        <v>265256.96000000002</v>
      </c>
    </row>
    <row r="45" spans="1:17" x14ac:dyDescent="0.2">
      <c r="A45" s="101">
        <f t="shared" si="33"/>
        <v>38</v>
      </c>
      <c r="C45" s="88"/>
      <c r="D45" s="88"/>
      <c r="E45" s="88"/>
      <c r="F45" s="88"/>
      <c r="G45" s="88"/>
      <c r="H45" s="88"/>
      <c r="I45" s="88"/>
      <c r="J45" s="88"/>
      <c r="K45" s="88"/>
      <c r="L45" s="88"/>
      <c r="M45" s="88"/>
      <c r="N45" s="88"/>
      <c r="O45" s="88"/>
    </row>
    <row r="46" spans="1:17" ht="10.5" thickBot="1" x14ac:dyDescent="0.25">
      <c r="A46" s="101">
        <f t="shared" si="33"/>
        <v>39</v>
      </c>
      <c r="B46" s="92" t="s">
        <v>229</v>
      </c>
      <c r="C46" s="295">
        <f t="shared" ref="C46:G46" si="36">ROUND((C34*C42),2)</f>
        <v>293852.21999999997</v>
      </c>
      <c r="D46" s="295">
        <f t="shared" si="36"/>
        <v>821794.43</v>
      </c>
      <c r="E46" s="295">
        <f t="shared" si="36"/>
        <v>978727.65</v>
      </c>
      <c r="F46" s="295">
        <f t="shared" si="36"/>
        <v>1079193.33</v>
      </c>
      <c r="G46" s="295">
        <f t="shared" si="36"/>
        <v>973578.76</v>
      </c>
      <c r="H46" s="295">
        <f t="shared" ref="H46:O46" si="37">ROUND((H34*H40),2)</f>
        <v>712601.64</v>
      </c>
      <c r="I46" s="295">
        <f t="shared" si="37"/>
        <v>801150.54</v>
      </c>
      <c r="J46" s="295">
        <f t="shared" si="37"/>
        <v>817633.73</v>
      </c>
      <c r="K46" s="295">
        <f t="shared" si="37"/>
        <v>892963.59</v>
      </c>
      <c r="L46" s="295">
        <f t="shared" si="37"/>
        <v>747663.12</v>
      </c>
      <c r="M46" s="295">
        <f t="shared" si="37"/>
        <v>806732.99</v>
      </c>
      <c r="N46" s="295">
        <f t="shared" si="37"/>
        <v>815211.78</v>
      </c>
      <c r="O46" s="295">
        <f t="shared" si="37"/>
        <v>858494.97</v>
      </c>
      <c r="P46" s="295">
        <f t="shared" ref="P46:Q46" si="38">ROUND((P34*P40),2)</f>
        <v>959044.59</v>
      </c>
      <c r="Q46" s="295">
        <f t="shared" si="38"/>
        <v>812643.92</v>
      </c>
    </row>
    <row r="47" spans="1:17" x14ac:dyDescent="0.2">
      <c r="A47" s="101">
        <f t="shared" si="33"/>
        <v>40</v>
      </c>
      <c r="C47" s="296"/>
      <c r="D47" s="296"/>
      <c r="E47" s="296"/>
      <c r="F47" s="296"/>
      <c r="G47" s="296"/>
      <c r="H47" s="296"/>
      <c r="I47" s="296"/>
      <c r="J47" s="296"/>
      <c r="K47" s="296"/>
      <c r="L47" s="296"/>
      <c r="M47" s="296"/>
      <c r="N47" s="296"/>
      <c r="O47" s="296"/>
    </row>
    <row r="48" spans="1:17" ht="10.5" thickBot="1" x14ac:dyDescent="0.25">
      <c r="A48" s="101">
        <f t="shared" si="33"/>
        <v>41</v>
      </c>
      <c r="B48" s="92" t="s">
        <v>301</v>
      </c>
      <c r="C48" s="295">
        <f t="shared" ref="C48:G48" si="39">ROUND((C36*C42),2)</f>
        <v>0</v>
      </c>
      <c r="D48" s="295">
        <f t="shared" si="39"/>
        <v>0</v>
      </c>
      <c r="E48" s="295">
        <f t="shared" si="39"/>
        <v>0</v>
      </c>
      <c r="F48" s="295">
        <f t="shared" si="39"/>
        <v>0</v>
      </c>
      <c r="G48" s="295">
        <f t="shared" si="39"/>
        <v>0</v>
      </c>
      <c r="H48" s="295">
        <f t="shared" ref="H48:O48" si="40">ROUND((H36*H40),2)</f>
        <v>0</v>
      </c>
      <c r="I48" s="295">
        <f t="shared" si="40"/>
        <v>0</v>
      </c>
      <c r="J48" s="295">
        <f t="shared" si="40"/>
        <v>0</v>
      </c>
      <c r="K48" s="295">
        <f t="shared" si="40"/>
        <v>0</v>
      </c>
      <c r="L48" s="295">
        <f t="shared" si="40"/>
        <v>0</v>
      </c>
      <c r="M48" s="295">
        <f t="shared" si="40"/>
        <v>0</v>
      </c>
      <c r="N48" s="295">
        <f t="shared" si="40"/>
        <v>0</v>
      </c>
      <c r="O48" s="295">
        <f t="shared" si="40"/>
        <v>0</v>
      </c>
      <c r="P48" s="295">
        <f t="shared" ref="P48:Q48" si="41">ROUND((P36*P40),2)</f>
        <v>0</v>
      </c>
      <c r="Q48" s="295">
        <f t="shared" si="41"/>
        <v>0</v>
      </c>
    </row>
    <row r="49" spans="1:17" x14ac:dyDescent="0.2">
      <c r="A49" s="101">
        <f t="shared" si="33"/>
        <v>42</v>
      </c>
    </row>
    <row r="50" spans="1:17" x14ac:dyDescent="0.2">
      <c r="A50" s="101">
        <f t="shared" si="33"/>
        <v>43</v>
      </c>
      <c r="B50" s="297" t="s">
        <v>271</v>
      </c>
      <c r="C50" s="288"/>
      <c r="D50" s="288"/>
      <c r="E50" s="288"/>
      <c r="F50" s="288"/>
      <c r="G50" s="288"/>
      <c r="H50" s="288"/>
      <c r="I50" s="288"/>
      <c r="J50" s="288"/>
      <c r="K50" s="288"/>
      <c r="L50" s="288"/>
      <c r="M50" s="288"/>
      <c r="N50" s="288"/>
      <c r="O50" s="288"/>
      <c r="P50" s="288"/>
      <c r="Q50" s="288"/>
    </row>
    <row r="51" spans="1:17" x14ac:dyDescent="0.2">
      <c r="A51" s="101">
        <f t="shared" si="33"/>
        <v>44</v>
      </c>
      <c r="B51" s="298" t="s">
        <v>192</v>
      </c>
      <c r="C51" s="84"/>
      <c r="D51" s="84"/>
      <c r="E51" s="84"/>
      <c r="F51" s="84"/>
      <c r="G51" s="84"/>
      <c r="H51" s="84"/>
      <c r="I51" s="84"/>
      <c r="J51" s="84"/>
      <c r="K51" s="84"/>
      <c r="L51" s="84"/>
      <c r="M51" s="84"/>
      <c r="N51" s="84"/>
      <c r="O51" s="84"/>
      <c r="P51" s="84"/>
      <c r="Q51" s="84"/>
    </row>
    <row r="52" spans="1:17" x14ac:dyDescent="0.2">
      <c r="A52" s="101">
        <f t="shared" si="33"/>
        <v>45</v>
      </c>
      <c r="B52" s="299" t="s">
        <v>300</v>
      </c>
      <c r="C52" s="119"/>
      <c r="D52" s="119"/>
      <c r="E52" s="119"/>
      <c r="F52" s="119"/>
      <c r="G52" s="119"/>
      <c r="H52" s="119"/>
      <c r="I52" s="119"/>
      <c r="J52" s="119"/>
      <c r="K52" s="119"/>
      <c r="L52" s="119"/>
      <c r="M52" s="119"/>
      <c r="N52" s="119"/>
      <c r="O52" s="119"/>
      <c r="P52" s="119"/>
      <c r="Q52" s="119"/>
    </row>
    <row r="53" spans="1:17" x14ac:dyDescent="0.2">
      <c r="A53" s="101">
        <f t="shared" si="33"/>
        <v>46</v>
      </c>
      <c r="B53" s="300" t="s">
        <v>193</v>
      </c>
      <c r="C53" s="294"/>
      <c r="D53" s="294"/>
      <c r="E53" s="294"/>
      <c r="F53" s="294"/>
      <c r="G53" s="294"/>
      <c r="H53" s="294"/>
      <c r="I53" s="294"/>
      <c r="J53" s="294"/>
      <c r="K53" s="294"/>
      <c r="L53" s="294"/>
      <c r="M53" s="294"/>
      <c r="N53" s="294"/>
      <c r="O53" s="294"/>
      <c r="P53" s="294"/>
      <c r="Q53" s="294"/>
    </row>
    <row r="54" spans="1:17" x14ac:dyDescent="0.2">
      <c r="A54" s="101">
        <f t="shared" si="33"/>
        <v>47</v>
      </c>
    </row>
    <row r="55" spans="1:17" ht="10.5" x14ac:dyDescent="0.25">
      <c r="A55" s="101">
        <f t="shared" si="33"/>
        <v>48</v>
      </c>
      <c r="B55" s="86" t="s">
        <v>270</v>
      </c>
    </row>
    <row r="56" spans="1:17" ht="12" x14ac:dyDescent="0.2">
      <c r="A56" s="101">
        <f t="shared" si="33"/>
        <v>49</v>
      </c>
      <c r="B56" s="92" t="s">
        <v>408</v>
      </c>
    </row>
    <row r="57" spans="1:17" ht="12" x14ac:dyDescent="0.2">
      <c r="A57" s="101">
        <f t="shared" si="33"/>
        <v>50</v>
      </c>
      <c r="B57" s="286" t="s">
        <v>409</v>
      </c>
    </row>
    <row r="58" spans="1:17" ht="12" x14ac:dyDescent="0.2">
      <c r="A58" s="101">
        <f t="shared" si="33"/>
        <v>51</v>
      </c>
      <c r="B58" s="301" t="s">
        <v>410</v>
      </c>
    </row>
    <row r="59" spans="1:17" x14ac:dyDescent="0.2">
      <c r="A59" s="101"/>
    </row>
    <row r="60" spans="1:17" x14ac:dyDescent="0.2">
      <c r="A60" s="101"/>
    </row>
    <row r="61" spans="1:17" x14ac:dyDescent="0.2">
      <c r="A61" s="101"/>
    </row>
    <row r="62" spans="1:17" x14ac:dyDescent="0.2">
      <c r="A62" s="101"/>
    </row>
    <row r="63" spans="1:17" x14ac:dyDescent="0.2">
      <c r="A63" s="101"/>
    </row>
    <row r="64" spans="1:17" x14ac:dyDescent="0.2">
      <c r="A64" s="101"/>
    </row>
    <row r="65" spans="1:1" x14ac:dyDescent="0.2">
      <c r="A65" s="101"/>
    </row>
    <row r="66" spans="1:1" x14ac:dyDescent="0.2">
      <c r="A66" s="101"/>
    </row>
    <row r="67" spans="1:1" x14ac:dyDescent="0.2">
      <c r="A67" s="101"/>
    </row>
    <row r="68" spans="1:1" x14ac:dyDescent="0.2">
      <c r="A68" s="101"/>
    </row>
    <row r="69" spans="1:1" x14ac:dyDescent="0.2">
      <c r="A69" s="101"/>
    </row>
    <row r="70" spans="1:1" x14ac:dyDescent="0.2">
      <c r="A70" s="101"/>
    </row>
    <row r="71" spans="1:1" x14ac:dyDescent="0.2">
      <c r="A71" s="101"/>
    </row>
    <row r="72" spans="1:1" x14ac:dyDescent="0.2">
      <c r="A72" s="101"/>
    </row>
    <row r="73" spans="1:1" x14ac:dyDescent="0.2">
      <c r="A73" s="101"/>
    </row>
    <row r="74" spans="1:1" x14ac:dyDescent="0.2">
      <c r="A74" s="101"/>
    </row>
    <row r="75" spans="1:1" x14ac:dyDescent="0.2">
      <c r="A75" s="101"/>
    </row>
    <row r="76" spans="1:1" x14ac:dyDescent="0.2">
      <c r="A76" s="101"/>
    </row>
    <row r="77" spans="1:1" x14ac:dyDescent="0.2">
      <c r="A77" s="101"/>
    </row>
    <row r="78" spans="1:1" x14ac:dyDescent="0.2">
      <c r="A78" s="101"/>
    </row>
    <row r="79" spans="1:1" x14ac:dyDescent="0.2">
      <c r="A79" s="101"/>
    </row>
    <row r="80" spans="1:1" x14ac:dyDescent="0.2">
      <c r="A80" s="101"/>
    </row>
    <row r="81" spans="1:1" x14ac:dyDescent="0.2">
      <c r="A81" s="101"/>
    </row>
    <row r="82" spans="1:1" x14ac:dyDescent="0.2">
      <c r="A82" s="101"/>
    </row>
    <row r="83" spans="1:1" x14ac:dyDescent="0.2">
      <c r="A83" s="101"/>
    </row>
    <row r="84" spans="1:1" x14ac:dyDescent="0.2">
      <c r="A84" s="101"/>
    </row>
    <row r="85" spans="1:1" x14ac:dyDescent="0.2">
      <c r="A85" s="101"/>
    </row>
    <row r="86" spans="1:1" x14ac:dyDescent="0.2">
      <c r="A86" s="101"/>
    </row>
    <row r="87" spans="1:1" x14ac:dyDescent="0.2">
      <c r="A87" s="101"/>
    </row>
    <row r="88" spans="1:1" x14ac:dyDescent="0.2">
      <c r="A88" s="101"/>
    </row>
    <row r="89" spans="1:1" x14ac:dyDescent="0.2">
      <c r="A89" s="101"/>
    </row>
    <row r="90" spans="1:1" x14ac:dyDescent="0.2">
      <c r="A90" s="101"/>
    </row>
    <row r="91" spans="1:1" x14ac:dyDescent="0.2">
      <c r="A91" s="101"/>
    </row>
    <row r="92" spans="1:1" x14ac:dyDescent="0.2">
      <c r="A92" s="101"/>
    </row>
    <row r="93" spans="1:1" x14ac:dyDescent="0.2">
      <c r="A93" s="101"/>
    </row>
    <row r="94" spans="1:1" x14ac:dyDescent="0.2">
      <c r="A94" s="101"/>
    </row>
    <row r="95" spans="1:1" x14ac:dyDescent="0.2">
      <c r="A95" s="101"/>
    </row>
    <row r="96" spans="1:1" x14ac:dyDescent="0.2">
      <c r="A96" s="101"/>
    </row>
    <row r="97" spans="1:1" x14ac:dyDescent="0.2">
      <c r="A97" s="101"/>
    </row>
  </sheetData>
  <mergeCells count="1">
    <mergeCell ref="C4:D4"/>
  </mergeCells>
  <printOptions horizontalCentered="1"/>
  <pageMargins left="0.45" right="0.45" top="0.75" bottom="0.75" header="0.3" footer="0.3"/>
  <pageSetup scale="72" orientation="landscape" blackAndWhite="1" r:id="rId1"/>
  <headerFooter>
    <oddFooter>&amp;R&amp;A</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N32"/>
  <sheetViews>
    <sheetView workbookViewId="0">
      <pane ySplit="11" topLeftCell="A12" activePane="bottomLeft" state="frozen"/>
      <selection pane="bottomLeft" activeCell="B12" sqref="B12"/>
    </sheetView>
  </sheetViews>
  <sheetFormatPr defaultColWidth="9.1796875" defaultRowHeight="10" x14ac:dyDescent="0.2"/>
  <cols>
    <col min="1" max="1" width="4.81640625" style="92" bestFit="1" customWidth="1"/>
    <col min="2" max="2" width="2.81640625" style="92" customWidth="1"/>
    <col min="3" max="3" width="24.1796875" style="9" customWidth="1"/>
    <col min="4" max="4" width="5.453125" style="9" bestFit="1" customWidth="1"/>
    <col min="5" max="5" width="11.81640625" style="90" bestFit="1" customWidth="1"/>
    <col min="6" max="6" width="11.453125" style="90" bestFit="1" customWidth="1"/>
    <col min="7" max="7" width="13" style="90" bestFit="1" customWidth="1"/>
    <col min="8" max="8" width="1.453125" style="9" customWidth="1"/>
    <col min="9" max="9" width="11.81640625" style="9" bestFit="1" customWidth="1"/>
    <col min="10" max="10" width="11.453125" style="92" bestFit="1" customWidth="1"/>
    <col min="11" max="11" width="13" style="92" bestFit="1" customWidth="1"/>
    <col min="12" max="12" width="1.54296875" style="92" customWidth="1"/>
    <col min="13" max="13" width="9.1796875" style="92" customWidth="1"/>
    <col min="14" max="16384" width="9.1796875" style="92"/>
  </cols>
  <sheetData>
    <row r="1" spans="1:14" ht="10.5" x14ac:dyDescent="0.25">
      <c r="A1" s="350" t="s">
        <v>0</v>
      </c>
      <c r="B1" s="350"/>
      <c r="C1" s="350"/>
      <c r="D1" s="350"/>
      <c r="E1" s="350"/>
      <c r="F1" s="350"/>
      <c r="G1" s="350"/>
      <c r="H1" s="350"/>
      <c r="I1" s="350"/>
      <c r="J1" s="350"/>
      <c r="K1" s="350"/>
      <c r="L1" s="350"/>
      <c r="M1" s="85"/>
    </row>
    <row r="2" spans="1:14" ht="10.5" x14ac:dyDescent="0.25">
      <c r="A2" s="350" t="str">
        <f>'Delivery Rate Change Calc'!A2:G2</f>
        <v>2024 Electric Decoupling Filing</v>
      </c>
      <c r="B2" s="350"/>
      <c r="C2" s="350"/>
      <c r="D2" s="350"/>
      <c r="E2" s="350"/>
      <c r="F2" s="350"/>
      <c r="G2" s="350"/>
      <c r="H2" s="350"/>
      <c r="I2" s="350"/>
      <c r="J2" s="350"/>
      <c r="K2" s="350"/>
      <c r="L2" s="350"/>
      <c r="M2" s="85"/>
    </row>
    <row r="3" spans="1:14" ht="10.5" x14ac:dyDescent="0.25">
      <c r="A3" s="350" t="s">
        <v>145</v>
      </c>
      <c r="B3" s="350"/>
      <c r="C3" s="350"/>
      <c r="D3" s="350"/>
      <c r="E3" s="350"/>
      <c r="F3" s="350"/>
      <c r="G3" s="350"/>
      <c r="H3" s="350"/>
      <c r="I3" s="350"/>
      <c r="J3" s="350"/>
      <c r="K3" s="350"/>
      <c r="L3" s="350"/>
      <c r="M3" s="85"/>
    </row>
    <row r="4" spans="1:14" ht="10.5" x14ac:dyDescent="0.25">
      <c r="A4" s="350" t="str">
        <f>'Delivery Rate Change Calc'!A4:G4</f>
        <v>Proposed Rate Effective May 1, 2024</v>
      </c>
      <c r="B4" s="350"/>
      <c r="C4" s="350"/>
      <c r="D4" s="350"/>
      <c r="E4" s="350"/>
      <c r="F4" s="350"/>
      <c r="G4" s="350"/>
      <c r="H4" s="350"/>
      <c r="I4" s="350"/>
      <c r="J4" s="350"/>
      <c r="K4" s="350"/>
      <c r="L4" s="350"/>
      <c r="M4" s="5"/>
    </row>
    <row r="5" spans="1:14" ht="14" x14ac:dyDescent="0.3">
      <c r="A5" s="242"/>
      <c r="B5" s="242"/>
      <c r="C5" s="242"/>
      <c r="D5" s="242"/>
      <c r="E5" s="242"/>
      <c r="F5" s="242"/>
      <c r="G5" s="242"/>
      <c r="H5" s="242"/>
      <c r="I5" s="242"/>
      <c r="J5" s="348"/>
      <c r="K5" s="349"/>
      <c r="L5" s="4"/>
      <c r="M5" s="5"/>
    </row>
    <row r="6" spans="1:14" ht="14.5" customHeight="1" x14ac:dyDescent="0.25">
      <c r="A6" s="242"/>
      <c r="B6" s="242"/>
      <c r="C6" s="242"/>
      <c r="D6" s="242"/>
      <c r="E6" s="360"/>
      <c r="F6" s="361"/>
      <c r="G6" s="361"/>
      <c r="H6" s="242"/>
      <c r="I6" s="219"/>
      <c r="J6" s="355" t="s">
        <v>262</v>
      </c>
      <c r="K6" s="356"/>
      <c r="L6" s="4"/>
      <c r="M6" s="5"/>
    </row>
    <row r="7" spans="1:14" ht="14.5" customHeight="1" x14ac:dyDescent="0.25">
      <c r="A7" s="95"/>
      <c r="B7" s="96"/>
      <c r="C7" s="96"/>
      <c r="D7" s="96"/>
      <c r="E7" s="352" t="s">
        <v>431</v>
      </c>
      <c r="F7" s="358"/>
      <c r="G7" s="359"/>
      <c r="H7" s="96"/>
      <c r="I7" s="352" t="s">
        <v>432</v>
      </c>
      <c r="J7" s="353"/>
      <c r="K7" s="354"/>
      <c r="L7" s="97"/>
      <c r="M7" s="5"/>
    </row>
    <row r="8" spans="1:14" ht="10.5" x14ac:dyDescent="0.2">
      <c r="A8" s="95"/>
      <c r="B8" s="98"/>
      <c r="C8" s="98"/>
      <c r="D8" s="98"/>
      <c r="E8" s="215" t="s">
        <v>243</v>
      </c>
      <c r="F8" s="351" t="s">
        <v>60</v>
      </c>
      <c r="G8" s="351"/>
      <c r="H8" s="98"/>
      <c r="I8" s="215" t="s">
        <v>59</v>
      </c>
      <c r="J8" s="357" t="s">
        <v>60</v>
      </c>
      <c r="K8" s="357"/>
      <c r="L8" s="104"/>
      <c r="M8" s="85"/>
    </row>
    <row r="9" spans="1:14" ht="10.5" x14ac:dyDescent="0.2">
      <c r="A9" s="244" t="s">
        <v>2</v>
      </c>
      <c r="B9" s="95"/>
      <c r="C9" s="98"/>
      <c r="D9" s="98"/>
      <c r="E9" s="215" t="s">
        <v>61</v>
      </c>
      <c r="F9" s="216" t="s">
        <v>62</v>
      </c>
      <c r="G9" s="216" t="s">
        <v>63</v>
      </c>
      <c r="H9" s="98"/>
      <c r="I9" s="215" t="s">
        <v>61</v>
      </c>
      <c r="J9" s="216" t="s">
        <v>62</v>
      </c>
      <c r="K9" s="216" t="s">
        <v>63</v>
      </c>
      <c r="L9" s="95"/>
      <c r="M9" s="95" t="s">
        <v>56</v>
      </c>
    </row>
    <row r="10" spans="1:14" ht="10.5" x14ac:dyDescent="0.2">
      <c r="A10" s="71" t="s">
        <v>5</v>
      </c>
      <c r="B10" s="99"/>
      <c r="C10" s="99"/>
      <c r="D10" s="99" t="s">
        <v>64</v>
      </c>
      <c r="E10" s="217" t="s">
        <v>65</v>
      </c>
      <c r="F10" s="217" t="s">
        <v>66</v>
      </c>
      <c r="G10" s="217" t="s">
        <v>66</v>
      </c>
      <c r="H10" s="99"/>
      <c r="I10" s="217" t="s">
        <v>65</v>
      </c>
      <c r="J10" s="217" t="s">
        <v>66</v>
      </c>
      <c r="K10" s="217" t="s">
        <v>66</v>
      </c>
      <c r="L10" s="95"/>
      <c r="M10" s="346" t="s">
        <v>57</v>
      </c>
    </row>
    <row r="11" spans="1:14" ht="10.5" x14ac:dyDescent="0.2">
      <c r="A11" s="8"/>
      <c r="B11" s="9"/>
      <c r="C11" s="6" t="s">
        <v>9</v>
      </c>
      <c r="D11" s="6" t="s">
        <v>10</v>
      </c>
      <c r="E11" s="314" t="s">
        <v>11</v>
      </c>
      <c r="F11" s="314" t="s">
        <v>12</v>
      </c>
      <c r="G11" s="314" t="s">
        <v>13</v>
      </c>
      <c r="H11" s="6"/>
      <c r="I11" s="314" t="s">
        <v>14</v>
      </c>
      <c r="J11" s="314" t="s">
        <v>54</v>
      </c>
      <c r="K11" s="314" t="s">
        <v>55</v>
      </c>
      <c r="L11" s="85"/>
      <c r="M11" s="85"/>
    </row>
    <row r="12" spans="1:14" ht="10.5" x14ac:dyDescent="0.25">
      <c r="A12" s="101">
        <v>1</v>
      </c>
      <c r="B12" s="11" t="s">
        <v>363</v>
      </c>
      <c r="C12" s="92"/>
      <c r="D12" s="6"/>
      <c r="E12" s="314"/>
      <c r="F12" s="314"/>
      <c r="G12" s="314"/>
      <c r="H12" s="6"/>
      <c r="I12" s="314"/>
      <c r="J12" s="200"/>
      <c r="K12" s="200"/>
      <c r="L12" s="85"/>
      <c r="M12" s="85"/>
    </row>
    <row r="13" spans="1:14" x14ac:dyDescent="0.2">
      <c r="A13" s="101">
        <f t="shared" ref="A13:A31" si="0">A12+1</f>
        <v>2</v>
      </c>
      <c r="C13" s="9" t="s">
        <v>67</v>
      </c>
      <c r="D13" s="9" t="s">
        <v>68</v>
      </c>
      <c r="E13" s="220">
        <f>SUM(F13:G13)</f>
        <v>-3.4759999999999999E-3</v>
      </c>
      <c r="F13" s="220">
        <v>-1.7149999999999999E-3</v>
      </c>
      <c r="G13" s="220">
        <v>-1.761E-3</v>
      </c>
      <c r="I13" s="220">
        <f>SUM(J13:K13)</f>
        <v>-2.7000000000000001E-3</v>
      </c>
      <c r="J13" s="220">
        <f>'Delivery Rate Change Calc'!D24</f>
        <v>-1.8309999999999999E-3</v>
      </c>
      <c r="K13" s="220">
        <f>'FPC Rate Change Calc'!D24</f>
        <v>-8.6899999999999998E-4</v>
      </c>
      <c r="L13" s="85"/>
      <c r="M13" s="347">
        <f>I13-'3% Rate Test'!D43</f>
        <v>0</v>
      </c>
    </row>
    <row r="14" spans="1:14" x14ac:dyDescent="0.2">
      <c r="A14" s="101">
        <f t="shared" si="0"/>
        <v>3</v>
      </c>
      <c r="C14" s="92"/>
      <c r="E14" s="220"/>
      <c r="F14" s="220"/>
      <c r="G14" s="220"/>
      <c r="I14" s="220"/>
      <c r="J14" s="220"/>
      <c r="K14" s="220"/>
      <c r="L14" s="85"/>
      <c r="M14" s="347"/>
    </row>
    <row r="15" spans="1:14" ht="10.5" x14ac:dyDescent="0.25">
      <c r="A15" s="101">
        <f t="shared" si="0"/>
        <v>4</v>
      </c>
      <c r="B15" s="11" t="s">
        <v>358</v>
      </c>
      <c r="C15" s="92"/>
      <c r="D15" s="6"/>
      <c r="E15" s="220"/>
      <c r="F15" s="220"/>
      <c r="G15" s="220"/>
      <c r="H15" s="6"/>
      <c r="I15" s="220"/>
      <c r="J15" s="220"/>
      <c r="K15" s="220"/>
      <c r="L15" s="85"/>
      <c r="M15" s="347"/>
    </row>
    <row r="16" spans="1:14" x14ac:dyDescent="0.2">
      <c r="A16" s="101">
        <f t="shared" si="0"/>
        <v>5</v>
      </c>
      <c r="C16" s="9" t="s">
        <v>67</v>
      </c>
      <c r="D16" s="9" t="s">
        <v>68</v>
      </c>
      <c r="E16" s="220">
        <f>SUM(F16:G16)</f>
        <v>-2.215E-3</v>
      </c>
      <c r="F16" s="220">
        <v>-2.6800000000000001E-4</v>
      </c>
      <c r="G16" s="220">
        <v>-1.9469999999999999E-3</v>
      </c>
      <c r="I16" s="220">
        <f>SUM(J16:K16)</f>
        <v>1.63E-4</v>
      </c>
      <c r="J16" s="220">
        <f>'Delivery Rate Change Calc'!E24</f>
        <v>-9.0000000000000002E-6</v>
      </c>
      <c r="K16" s="220">
        <f>'FPC Rate Change Calc'!E24</f>
        <v>1.7200000000000001E-4</v>
      </c>
      <c r="L16" s="85"/>
      <c r="M16" s="347">
        <f>I16-'3% Rate Test'!E43</f>
        <v>0</v>
      </c>
      <c r="N16" s="347"/>
    </row>
    <row r="17" spans="1:14" x14ac:dyDescent="0.2">
      <c r="A17" s="101">
        <f t="shared" si="0"/>
        <v>6</v>
      </c>
      <c r="C17" s="92"/>
      <c r="E17" s="220"/>
      <c r="F17" s="220"/>
      <c r="G17" s="220"/>
      <c r="I17" s="220"/>
      <c r="J17" s="220"/>
      <c r="K17" s="220"/>
      <c r="L17" s="85"/>
      <c r="M17" s="347"/>
    </row>
    <row r="18" spans="1:14" ht="10.5" x14ac:dyDescent="0.25">
      <c r="A18" s="101">
        <f t="shared" si="0"/>
        <v>7</v>
      </c>
      <c r="B18" s="11" t="s">
        <v>69</v>
      </c>
      <c r="C18" s="92"/>
      <c r="D18" s="6"/>
      <c r="E18" s="220"/>
      <c r="F18" s="220"/>
      <c r="G18" s="220"/>
      <c r="H18" s="6"/>
      <c r="I18" s="220"/>
      <c r="J18" s="220"/>
      <c r="K18" s="220"/>
      <c r="L18" s="85"/>
      <c r="M18" s="347"/>
    </row>
    <row r="19" spans="1:14" x14ac:dyDescent="0.2">
      <c r="A19" s="101">
        <f t="shared" si="0"/>
        <v>8</v>
      </c>
      <c r="C19" s="9" t="s">
        <v>67</v>
      </c>
      <c r="D19" s="9" t="s">
        <v>68</v>
      </c>
      <c r="E19" s="220">
        <f>SUM(F19:G19)</f>
        <v>3.1609999999999997E-3</v>
      </c>
      <c r="F19" s="220">
        <v>3.3089999999999999E-3</v>
      </c>
      <c r="G19" s="220">
        <v>-1.4799999999999999E-4</v>
      </c>
      <c r="I19" s="220">
        <f>SUM(J19:K19)</f>
        <v>-1.2110000000000001E-3</v>
      </c>
      <c r="J19" s="220">
        <f>'Delivery Rate Change Calc'!F24</f>
        <v>-4.5800000000000002E-4</v>
      </c>
      <c r="K19" s="220">
        <f>'FPC Rate Change Calc'!F24</f>
        <v>-7.5299999999999998E-4</v>
      </c>
      <c r="L19" s="85"/>
      <c r="M19" s="347">
        <f>I19-'3% Rate Test'!F43</f>
        <v>0</v>
      </c>
      <c r="N19" s="94"/>
    </row>
    <row r="20" spans="1:14" x14ac:dyDescent="0.2">
      <c r="A20" s="101">
        <f t="shared" si="0"/>
        <v>9</v>
      </c>
      <c r="E20" s="220"/>
      <c r="F20" s="220"/>
      <c r="G20" s="220"/>
      <c r="I20" s="218"/>
      <c r="J20" s="221"/>
      <c r="K20" s="221"/>
      <c r="L20" s="85"/>
      <c r="M20" s="347"/>
    </row>
    <row r="21" spans="1:14" ht="10.5" x14ac:dyDescent="0.25">
      <c r="A21" s="101">
        <f t="shared" si="0"/>
        <v>10</v>
      </c>
      <c r="B21" s="11" t="s">
        <v>215</v>
      </c>
      <c r="C21" s="92"/>
      <c r="D21" s="92"/>
      <c r="E21" s="220"/>
      <c r="F21" s="220"/>
      <c r="G21" s="220"/>
      <c r="H21" s="92"/>
      <c r="I21" s="220"/>
      <c r="J21" s="221"/>
      <c r="K21" s="220"/>
      <c r="L21" s="85"/>
      <c r="M21" s="347"/>
    </row>
    <row r="22" spans="1:14" x14ac:dyDescent="0.2">
      <c r="A22" s="101">
        <f t="shared" si="0"/>
        <v>11</v>
      </c>
      <c r="C22" s="9" t="s">
        <v>67</v>
      </c>
      <c r="D22" s="9" t="s">
        <v>68</v>
      </c>
      <c r="E22" s="220">
        <f>SUM(F22:G22)</f>
        <v>1.206E-3</v>
      </c>
      <c r="F22" s="220">
        <v>5.0199999999999995E-4</v>
      </c>
      <c r="G22" s="220">
        <v>7.0399999999999998E-4</v>
      </c>
      <c r="I22" s="220">
        <f>SUM(J22:K22)</f>
        <v>3.5099999999999997E-4</v>
      </c>
      <c r="J22" s="220">
        <f>'Delivery Rate Change Calc'!G24</f>
        <v>4.6099999999999998E-4</v>
      </c>
      <c r="K22" s="220">
        <f>'FPC Rate Change Calc'!G24</f>
        <v>-1.1E-4</v>
      </c>
      <c r="L22" s="85"/>
      <c r="M22" s="347">
        <f>I22-'3% Rate Test'!G43</f>
        <v>0</v>
      </c>
      <c r="N22" s="94"/>
    </row>
    <row r="23" spans="1:14" x14ac:dyDescent="0.2">
      <c r="A23" s="101">
        <f t="shared" si="0"/>
        <v>12</v>
      </c>
      <c r="E23" s="218"/>
      <c r="F23" s="218"/>
      <c r="G23" s="218"/>
      <c r="I23" s="218"/>
      <c r="J23" s="221"/>
      <c r="K23" s="221"/>
      <c r="L23" s="85"/>
      <c r="M23" s="347"/>
    </row>
    <row r="24" spans="1:14" ht="10.5" x14ac:dyDescent="0.25">
      <c r="A24" s="101">
        <f t="shared" si="0"/>
        <v>13</v>
      </c>
      <c r="B24" s="11" t="s">
        <v>364</v>
      </c>
      <c r="C24" s="92"/>
      <c r="D24" s="12"/>
      <c r="E24" s="220"/>
      <c r="F24" s="220"/>
      <c r="G24" s="220"/>
      <c r="H24" s="12"/>
      <c r="I24" s="220"/>
      <c r="J24" s="220"/>
      <c r="K24" s="220"/>
      <c r="M24" s="94"/>
    </row>
    <row r="25" spans="1:14" x14ac:dyDescent="0.2">
      <c r="A25" s="101">
        <f t="shared" si="0"/>
        <v>14</v>
      </c>
      <c r="C25" s="9" t="s">
        <v>70</v>
      </c>
      <c r="D25" s="9" t="s">
        <v>71</v>
      </c>
      <c r="E25" s="222">
        <f>SUM(F25:G25)</f>
        <v>0.55000000000000004</v>
      </c>
      <c r="F25" s="222">
        <v>0.55000000000000004</v>
      </c>
      <c r="G25" s="220"/>
      <c r="I25" s="222">
        <f>SUM(J25:K25)</f>
        <v>-0.39</v>
      </c>
      <c r="J25" s="222">
        <f>'Delivery Rate Change Calc 26&amp;31'!D24</f>
        <v>-0.39</v>
      </c>
      <c r="K25" s="220"/>
      <c r="M25" s="347">
        <f>I25-'3% Rate Test 26&amp;31'!D45</f>
        <v>0</v>
      </c>
      <c r="N25" s="94"/>
    </row>
    <row r="26" spans="1:14" x14ac:dyDescent="0.2">
      <c r="A26" s="101">
        <f t="shared" si="0"/>
        <v>15</v>
      </c>
      <c r="C26" s="9" t="s">
        <v>67</v>
      </c>
      <c r="D26" s="9" t="s">
        <v>72</v>
      </c>
      <c r="E26" s="220">
        <f>SUM(F26:G26)</f>
        <v>4.8200000000000001E-4</v>
      </c>
      <c r="F26" s="220"/>
      <c r="G26" s="220">
        <v>4.8200000000000001E-4</v>
      </c>
      <c r="I26" s="220">
        <f>SUM(J26:K26)</f>
        <v>-2.7099999999999997E-4</v>
      </c>
      <c r="J26" s="220"/>
      <c r="K26" s="220">
        <f>'FPC Rate Change Calc'!H24</f>
        <v>-2.7099999999999997E-4</v>
      </c>
      <c r="M26" s="347">
        <f>I26-'3% Rate Test 26&amp;31'!D47</f>
        <v>0</v>
      </c>
      <c r="N26" s="94"/>
    </row>
    <row r="27" spans="1:14" x14ac:dyDescent="0.2">
      <c r="A27" s="101">
        <f t="shared" si="0"/>
        <v>16</v>
      </c>
      <c r="E27" s="220"/>
      <c r="F27" s="220"/>
      <c r="G27" s="220"/>
      <c r="I27" s="220"/>
      <c r="J27" s="220"/>
      <c r="K27" s="220"/>
      <c r="M27" s="94"/>
    </row>
    <row r="28" spans="1:14" ht="10.5" x14ac:dyDescent="0.25">
      <c r="A28" s="101">
        <f t="shared" si="0"/>
        <v>17</v>
      </c>
      <c r="B28" s="11" t="s">
        <v>365</v>
      </c>
      <c r="C28" s="92"/>
      <c r="D28" s="12"/>
      <c r="E28" s="220"/>
      <c r="F28" s="220"/>
      <c r="G28" s="220"/>
      <c r="H28" s="12"/>
      <c r="I28" s="220"/>
      <c r="J28" s="221"/>
      <c r="K28" s="220"/>
      <c r="M28" s="94"/>
    </row>
    <row r="29" spans="1:14" x14ac:dyDescent="0.2">
      <c r="A29" s="101">
        <f t="shared" si="0"/>
        <v>18</v>
      </c>
      <c r="B29" s="9"/>
      <c r="C29" s="9" t="s">
        <v>70</v>
      </c>
      <c r="D29" s="9" t="s">
        <v>73</v>
      </c>
      <c r="E29" s="222">
        <f>SUM(F29:G29)</f>
        <v>0.55000000000000004</v>
      </c>
      <c r="F29" s="222">
        <v>0.55000000000000004</v>
      </c>
      <c r="G29" s="220"/>
      <c r="I29" s="222">
        <f>SUM(J29:K29)</f>
        <v>-0.85</v>
      </c>
      <c r="J29" s="222">
        <f>'Delivery Rate Change Calc 26&amp;31'!E24</f>
        <v>-0.85</v>
      </c>
      <c r="K29" s="220"/>
      <c r="M29" s="347">
        <f>I29-'3% Rate Test 26&amp;31'!E45</f>
        <v>0</v>
      </c>
      <c r="N29" s="94"/>
    </row>
    <row r="30" spans="1:14" x14ac:dyDescent="0.2">
      <c r="A30" s="101">
        <f t="shared" si="0"/>
        <v>19</v>
      </c>
      <c r="B30" s="9"/>
      <c r="C30" s="12" t="s">
        <v>67</v>
      </c>
      <c r="D30" s="9" t="s">
        <v>72</v>
      </c>
      <c r="E30" s="220">
        <f>SUM(F30:G30)</f>
        <v>-9.68E-4</v>
      </c>
      <c r="F30" s="220"/>
      <c r="G30" s="220">
        <v>-9.68E-4</v>
      </c>
      <c r="I30" s="220">
        <f>SUM(J30:K30)</f>
        <v>-1.1000000000000001E-3</v>
      </c>
      <c r="J30" s="221"/>
      <c r="K30" s="220">
        <f>'FPC Rate Change Calc'!I24</f>
        <v>-1.1000000000000001E-3</v>
      </c>
      <c r="M30" s="347">
        <f>I30-'3% Rate Test 26&amp;31'!E47</f>
        <v>0</v>
      </c>
      <c r="N30" s="94"/>
    </row>
    <row r="31" spans="1:14" x14ac:dyDescent="0.2">
      <c r="A31" s="101">
        <f t="shared" si="0"/>
        <v>20</v>
      </c>
      <c r="E31" s="36"/>
      <c r="F31" s="36"/>
      <c r="G31" s="36"/>
      <c r="I31" s="36"/>
      <c r="J31" s="93"/>
      <c r="K31" s="93"/>
      <c r="M31" s="94"/>
    </row>
    <row r="32" spans="1:14" x14ac:dyDescent="0.2">
      <c r="E32" s="9"/>
      <c r="F32" s="9"/>
      <c r="G32" s="9"/>
    </row>
  </sheetData>
  <mergeCells count="11">
    <mergeCell ref="F8:G8"/>
    <mergeCell ref="I7:K7"/>
    <mergeCell ref="J6:K6"/>
    <mergeCell ref="J8:K8"/>
    <mergeCell ref="E7:G7"/>
    <mergeCell ref="E6:G6"/>
    <mergeCell ref="J5:K5"/>
    <mergeCell ref="A1:L1"/>
    <mergeCell ref="A2:L2"/>
    <mergeCell ref="A3:L3"/>
    <mergeCell ref="A4:L4"/>
  </mergeCells>
  <printOptions horizontalCentered="1"/>
  <pageMargins left="0.45" right="0.45" top="0.75" bottom="0.75" header="0.3" footer="0.3"/>
  <pageSetup scale="61" orientation="landscape" blackAndWhite="1" horizontalDpi="1200" verticalDpi="1200" r:id="rId1"/>
  <headerFooter>
    <oddFooter>&amp;R&amp;F
&amp;A</oddFooter>
  </headerFooter>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Q97"/>
  <sheetViews>
    <sheetView workbookViewId="0">
      <pane ySplit="6" topLeftCell="A7" activePane="bottomLeft" state="frozen"/>
      <selection pane="bottomLeft" activeCell="O33" sqref="O33"/>
    </sheetView>
  </sheetViews>
  <sheetFormatPr defaultColWidth="9.1796875" defaultRowHeight="10" x14ac:dyDescent="0.2"/>
  <cols>
    <col min="1" max="1" width="5.7265625" style="92" bestFit="1" customWidth="1"/>
    <col min="2" max="2" width="41.1796875" style="92" customWidth="1"/>
    <col min="3" max="4" width="12.453125" style="92" customWidth="1"/>
    <col min="5" max="5" width="10.26953125" style="92" bestFit="1" customWidth="1"/>
    <col min="6" max="6" width="10" style="92" bestFit="1" customWidth="1"/>
    <col min="7" max="7" width="10.26953125" style="92" bestFit="1" customWidth="1"/>
    <col min="8" max="8" width="11.7265625" style="92" bestFit="1" customWidth="1"/>
    <col min="9" max="10" width="9.81640625" style="92" bestFit="1" customWidth="1"/>
    <col min="11" max="11" width="11.453125" style="92" bestFit="1" customWidth="1"/>
    <col min="12" max="13" width="10" style="92" bestFit="1" customWidth="1"/>
    <col min="14" max="15" width="10.81640625" style="92" customWidth="1"/>
    <col min="16" max="16" width="10.54296875" style="92" bestFit="1" customWidth="1"/>
    <col min="17" max="17" width="11.54296875" style="92" customWidth="1"/>
    <col min="18" max="16384" width="9.1796875" style="92"/>
  </cols>
  <sheetData>
    <row r="1" spans="1:17" ht="11.25" customHeight="1" x14ac:dyDescent="0.25">
      <c r="A1" s="5" t="s">
        <v>0</v>
      </c>
      <c r="B1" s="5"/>
    </row>
    <row r="2" spans="1:17" ht="11.25" customHeight="1" x14ac:dyDescent="0.25">
      <c r="A2" s="5" t="s">
        <v>1</v>
      </c>
      <c r="B2" s="5"/>
    </row>
    <row r="3" spans="1:17" ht="11.25" customHeight="1" x14ac:dyDescent="0.25">
      <c r="A3" s="5" t="s">
        <v>187</v>
      </c>
      <c r="B3" s="5"/>
    </row>
    <row r="4" spans="1:17" ht="11.25" customHeight="1" x14ac:dyDescent="0.25">
      <c r="A4" s="5" t="s">
        <v>230</v>
      </c>
      <c r="B4" s="5"/>
      <c r="C4" s="375" t="s">
        <v>305</v>
      </c>
      <c r="D4" s="375"/>
    </row>
    <row r="5" spans="1:17" ht="11.25" customHeight="1" x14ac:dyDescent="0.25">
      <c r="C5" s="284" t="s">
        <v>287</v>
      </c>
      <c r="D5" s="284" t="s">
        <v>288</v>
      </c>
    </row>
    <row r="6" spans="1:17" ht="25.5" customHeight="1" x14ac:dyDescent="0.2">
      <c r="A6" s="71" t="s">
        <v>53</v>
      </c>
      <c r="B6" s="285"/>
      <c r="C6" s="122">
        <v>44957</v>
      </c>
      <c r="D6" s="122">
        <v>44957</v>
      </c>
      <c r="E6" s="113">
        <f t="shared" ref="E6:O6" si="0">EDATE(D6,1)</f>
        <v>44985</v>
      </c>
      <c r="F6" s="113">
        <f t="shared" si="0"/>
        <v>45013</v>
      </c>
      <c r="G6" s="113">
        <f t="shared" si="0"/>
        <v>45044</v>
      </c>
      <c r="H6" s="113">
        <f t="shared" si="0"/>
        <v>45074</v>
      </c>
      <c r="I6" s="113">
        <f t="shared" si="0"/>
        <v>45105</v>
      </c>
      <c r="J6" s="113">
        <f t="shared" si="0"/>
        <v>45135</v>
      </c>
      <c r="K6" s="113">
        <f t="shared" si="0"/>
        <v>45166</v>
      </c>
      <c r="L6" s="113">
        <f t="shared" si="0"/>
        <v>45197</v>
      </c>
      <c r="M6" s="113">
        <f t="shared" si="0"/>
        <v>45227</v>
      </c>
      <c r="N6" s="113">
        <f t="shared" si="0"/>
        <v>45258</v>
      </c>
      <c r="O6" s="113">
        <f t="shared" si="0"/>
        <v>45288</v>
      </c>
      <c r="P6" s="113">
        <f t="shared" ref="P6:Q6" si="1">EDATE(O6,1)</f>
        <v>45319</v>
      </c>
      <c r="Q6" s="113">
        <f t="shared" si="1"/>
        <v>45350</v>
      </c>
    </row>
    <row r="7" spans="1:17" ht="11.25" customHeight="1" x14ac:dyDescent="0.2">
      <c r="A7" s="101"/>
      <c r="B7" s="101"/>
      <c r="C7" s="101"/>
      <c r="D7" s="101"/>
      <c r="E7" s="101"/>
      <c r="F7" s="101"/>
      <c r="G7" s="101"/>
      <c r="H7" s="101"/>
      <c r="I7" s="101"/>
      <c r="J7" s="101"/>
      <c r="K7" s="101"/>
      <c r="L7" s="101"/>
      <c r="M7" s="101"/>
      <c r="N7" s="101"/>
      <c r="O7" s="101"/>
    </row>
    <row r="8" spans="1:17" x14ac:dyDescent="0.2">
      <c r="A8" s="101">
        <v>1</v>
      </c>
      <c r="B8" s="287" t="s">
        <v>58</v>
      </c>
      <c r="C8" s="288">
        <v>89</v>
      </c>
      <c r="D8" s="288">
        <v>89</v>
      </c>
      <c r="E8" s="288">
        <v>89</v>
      </c>
      <c r="F8" s="288">
        <v>92</v>
      </c>
      <c r="G8" s="288">
        <v>92</v>
      </c>
      <c r="H8" s="288">
        <v>91</v>
      </c>
      <c r="I8" s="288">
        <v>91</v>
      </c>
      <c r="J8" s="288">
        <v>92</v>
      </c>
      <c r="K8" s="288">
        <v>97</v>
      </c>
      <c r="L8" s="288">
        <v>102</v>
      </c>
      <c r="M8" s="288">
        <v>102</v>
      </c>
      <c r="N8" s="288">
        <v>101</v>
      </c>
      <c r="O8" s="288">
        <v>101</v>
      </c>
      <c r="P8" s="288">
        <v>101</v>
      </c>
      <c r="Q8" s="288">
        <v>102</v>
      </c>
    </row>
    <row r="9" spans="1:17" ht="12" x14ac:dyDescent="0.2">
      <c r="A9" s="101">
        <f t="shared" ref="A9:A40" si="2">A8+1</f>
        <v>2</v>
      </c>
      <c r="B9" s="286" t="s">
        <v>411</v>
      </c>
      <c r="C9" s="124">
        <v>1249.5577616445198</v>
      </c>
      <c r="D9" s="124">
        <v>3225.0142342251174</v>
      </c>
      <c r="E9" s="124">
        <v>4417.0966450837177</v>
      </c>
      <c r="F9" s="124">
        <v>4407.2590133574731</v>
      </c>
      <c r="G9" s="124">
        <v>3815.9834237421655</v>
      </c>
      <c r="H9" s="124">
        <v>3795.7993172693546</v>
      </c>
      <c r="I9" s="124">
        <v>3759.162619806099</v>
      </c>
      <c r="J9" s="124">
        <v>4162.1662919019027</v>
      </c>
      <c r="K9" s="124">
        <v>4001.3718974798394</v>
      </c>
      <c r="L9" s="124">
        <v>3888.9175899884599</v>
      </c>
      <c r="M9" s="124">
        <v>3932.6780897362369</v>
      </c>
      <c r="N9" s="124">
        <v>3954.5583396101256</v>
      </c>
      <c r="O9" s="124">
        <v>4195.0714738827892</v>
      </c>
      <c r="P9" s="124">
        <v>4855.2957894591364</v>
      </c>
      <c r="Q9" s="124">
        <v>4504.8315857593998</v>
      </c>
    </row>
    <row r="10" spans="1:17" x14ac:dyDescent="0.2">
      <c r="A10" s="101">
        <f t="shared" si="2"/>
        <v>3</v>
      </c>
      <c r="B10" s="92" t="s">
        <v>188</v>
      </c>
      <c r="C10" s="88">
        <f t="shared" ref="C10:O10" si="3">C8*C9</f>
        <v>111210.64078636226</v>
      </c>
      <c r="D10" s="88">
        <f t="shared" si="3"/>
        <v>287026.26684603543</v>
      </c>
      <c r="E10" s="88">
        <f t="shared" si="3"/>
        <v>393121.60141245089</v>
      </c>
      <c r="F10" s="88">
        <f t="shared" si="3"/>
        <v>405467.82922888751</v>
      </c>
      <c r="G10" s="88">
        <f t="shared" si="3"/>
        <v>351070.47498427925</v>
      </c>
      <c r="H10" s="88">
        <f t="shared" si="3"/>
        <v>345417.73787151126</v>
      </c>
      <c r="I10" s="88">
        <f t="shared" si="3"/>
        <v>342083.79840235499</v>
      </c>
      <c r="J10" s="88">
        <f t="shared" si="3"/>
        <v>382919.29885497503</v>
      </c>
      <c r="K10" s="88">
        <f t="shared" si="3"/>
        <v>388133.07405554445</v>
      </c>
      <c r="L10" s="88">
        <f t="shared" si="3"/>
        <v>396669.59417882288</v>
      </c>
      <c r="M10" s="88">
        <f t="shared" si="3"/>
        <v>401133.16515309614</v>
      </c>
      <c r="N10" s="88">
        <f t="shared" si="3"/>
        <v>399410.39230062271</v>
      </c>
      <c r="O10" s="88">
        <f t="shared" si="3"/>
        <v>423702.21886216168</v>
      </c>
      <c r="P10" s="88">
        <f t="shared" ref="P10:Q10" si="4">P8*P9</f>
        <v>490384.87473537278</v>
      </c>
      <c r="Q10" s="88">
        <f t="shared" si="4"/>
        <v>459492.82174745877</v>
      </c>
    </row>
    <row r="11" spans="1:17" x14ac:dyDescent="0.2">
      <c r="A11" s="101">
        <f t="shared" si="2"/>
        <v>4</v>
      </c>
    </row>
    <row r="12" spans="1:17" x14ac:dyDescent="0.2">
      <c r="A12" s="101">
        <f t="shared" si="2"/>
        <v>5</v>
      </c>
      <c r="B12" s="287" t="s">
        <v>184</v>
      </c>
      <c r="C12" s="288">
        <v>7667969.3920967691</v>
      </c>
      <c r="D12" s="288">
        <v>14071898.372903228</v>
      </c>
      <c r="E12" s="288">
        <v>25241551.922999997</v>
      </c>
      <c r="F12" s="288">
        <v>32652273.008999996</v>
      </c>
      <c r="G12" s="288">
        <v>22509799.845000006</v>
      </c>
      <c r="H12" s="288">
        <v>26763902.360999987</v>
      </c>
      <c r="I12" s="288">
        <v>24694506.43700001</v>
      </c>
      <c r="J12" s="288">
        <v>25706053.168000001</v>
      </c>
      <c r="K12" s="288">
        <v>26770856.347000007</v>
      </c>
      <c r="L12" s="288">
        <v>25204479.851999983</v>
      </c>
      <c r="M12" s="288">
        <v>33816858.467000008</v>
      </c>
      <c r="N12" s="288">
        <v>27606587.578000005</v>
      </c>
      <c r="O12" s="288">
        <v>32672941.029999994</v>
      </c>
      <c r="P12" s="288">
        <v>51703838.097000003</v>
      </c>
      <c r="Q12" s="288">
        <v>27325098.745999984</v>
      </c>
    </row>
    <row r="13" spans="1:17" ht="12" x14ac:dyDescent="0.2">
      <c r="A13" s="101">
        <f t="shared" si="2"/>
        <v>6</v>
      </c>
      <c r="B13" s="286" t="s">
        <v>415</v>
      </c>
      <c r="C13" s="121">
        <v>1.1991999999999999E-2</v>
      </c>
      <c r="D13" s="121">
        <v>1.3908E-2</v>
      </c>
      <c r="E13" s="121">
        <f t="shared" ref="E13:O13" si="5">D13</f>
        <v>1.3908E-2</v>
      </c>
      <c r="F13" s="121">
        <f t="shared" si="5"/>
        <v>1.3908E-2</v>
      </c>
      <c r="G13" s="121">
        <f t="shared" si="5"/>
        <v>1.3908E-2</v>
      </c>
      <c r="H13" s="121">
        <f t="shared" si="5"/>
        <v>1.3908E-2</v>
      </c>
      <c r="I13" s="121">
        <f t="shared" si="5"/>
        <v>1.3908E-2</v>
      </c>
      <c r="J13" s="121">
        <f t="shared" si="5"/>
        <v>1.3908E-2</v>
      </c>
      <c r="K13" s="121">
        <f t="shared" si="5"/>
        <v>1.3908E-2</v>
      </c>
      <c r="L13" s="121">
        <f t="shared" si="5"/>
        <v>1.3908E-2</v>
      </c>
      <c r="M13" s="121">
        <f t="shared" si="5"/>
        <v>1.3908E-2</v>
      </c>
      <c r="N13" s="121">
        <f t="shared" si="5"/>
        <v>1.3908E-2</v>
      </c>
      <c r="O13" s="121">
        <f t="shared" si="5"/>
        <v>1.3908E-2</v>
      </c>
      <c r="P13" s="121">
        <v>1.4185E-2</v>
      </c>
      <c r="Q13" s="121">
        <f t="shared" ref="Q13" si="6">P13</f>
        <v>1.4185E-2</v>
      </c>
    </row>
    <row r="14" spans="1:17" x14ac:dyDescent="0.2">
      <c r="A14" s="101">
        <f t="shared" si="2"/>
        <v>7</v>
      </c>
      <c r="B14" s="92" t="s">
        <v>189</v>
      </c>
      <c r="C14" s="88">
        <f t="shared" ref="C14:O14" si="7">C12*C13</f>
        <v>91954.288950024449</v>
      </c>
      <c r="D14" s="88">
        <f t="shared" si="7"/>
        <v>195711.9625703381</v>
      </c>
      <c r="E14" s="88">
        <f t="shared" si="7"/>
        <v>351059.50414508395</v>
      </c>
      <c r="F14" s="88">
        <f t="shared" si="7"/>
        <v>454127.81300917192</v>
      </c>
      <c r="G14" s="88">
        <f t="shared" si="7"/>
        <v>313066.2962442601</v>
      </c>
      <c r="H14" s="88">
        <f t="shared" si="7"/>
        <v>372232.35403678782</v>
      </c>
      <c r="I14" s="88">
        <f t="shared" si="7"/>
        <v>343451.19552579615</v>
      </c>
      <c r="J14" s="88">
        <f t="shared" si="7"/>
        <v>357519.78746054403</v>
      </c>
      <c r="K14" s="88">
        <f t="shared" si="7"/>
        <v>372329.07007407612</v>
      </c>
      <c r="L14" s="88">
        <f t="shared" si="7"/>
        <v>350543.90578161576</v>
      </c>
      <c r="M14" s="88">
        <f t="shared" si="7"/>
        <v>470324.86755903612</v>
      </c>
      <c r="N14" s="88">
        <f t="shared" si="7"/>
        <v>383952.42003482406</v>
      </c>
      <c r="O14" s="88">
        <f t="shared" si="7"/>
        <v>454415.26384523994</v>
      </c>
      <c r="P14" s="88">
        <f t="shared" ref="P14:Q14" si="8">P12*P13</f>
        <v>733418.94340594497</v>
      </c>
      <c r="Q14" s="88">
        <f t="shared" si="8"/>
        <v>387606.52571200975</v>
      </c>
    </row>
    <row r="15" spans="1:17" x14ac:dyDescent="0.2">
      <c r="A15" s="101">
        <f t="shared" si="2"/>
        <v>8</v>
      </c>
    </row>
    <row r="16" spans="1:17" ht="12" x14ac:dyDescent="0.2">
      <c r="A16" s="101">
        <f t="shared" si="2"/>
        <v>9</v>
      </c>
      <c r="B16" s="287" t="s">
        <v>413</v>
      </c>
      <c r="C16" s="290"/>
      <c r="D16" s="290"/>
      <c r="E16" s="288">
        <v>0</v>
      </c>
      <c r="F16" s="288">
        <v>0</v>
      </c>
      <c r="G16" s="290"/>
      <c r="H16" s="288">
        <v>0</v>
      </c>
      <c r="I16" s="288">
        <v>0</v>
      </c>
      <c r="J16" s="288">
        <v>0</v>
      </c>
      <c r="K16" s="290"/>
      <c r="L16" s="290"/>
      <c r="M16" s="290"/>
      <c r="N16" s="290"/>
      <c r="O16" s="290"/>
      <c r="P16" s="288">
        <v>-27819134.539000012</v>
      </c>
      <c r="Q16" s="288">
        <v>0</v>
      </c>
    </row>
    <row r="17" spans="1:17" ht="12" x14ac:dyDescent="0.2">
      <c r="A17" s="101">
        <f t="shared" si="2"/>
        <v>10</v>
      </c>
      <c r="B17" s="286" t="s">
        <v>415</v>
      </c>
      <c r="C17" s="121">
        <v>1.1991999999999999E-2</v>
      </c>
      <c r="D17" s="121">
        <f>C17</f>
        <v>1.1991999999999999E-2</v>
      </c>
      <c r="E17" s="121">
        <f>D17</f>
        <v>1.1991999999999999E-2</v>
      </c>
      <c r="F17" s="121">
        <f>E17</f>
        <v>1.1991999999999999E-2</v>
      </c>
      <c r="G17" s="121">
        <f>F17</f>
        <v>1.1991999999999999E-2</v>
      </c>
      <c r="H17" s="121">
        <f>G13</f>
        <v>1.3908E-2</v>
      </c>
      <c r="I17" s="121">
        <f t="shared" ref="I17:O17" si="9">H17</f>
        <v>1.3908E-2</v>
      </c>
      <c r="J17" s="121">
        <f t="shared" si="9"/>
        <v>1.3908E-2</v>
      </c>
      <c r="K17" s="121">
        <f t="shared" si="9"/>
        <v>1.3908E-2</v>
      </c>
      <c r="L17" s="121">
        <f t="shared" si="9"/>
        <v>1.3908E-2</v>
      </c>
      <c r="M17" s="121">
        <f t="shared" si="9"/>
        <v>1.3908E-2</v>
      </c>
      <c r="N17" s="121">
        <f t="shared" si="9"/>
        <v>1.3908E-2</v>
      </c>
      <c r="O17" s="121">
        <f t="shared" si="9"/>
        <v>1.3908E-2</v>
      </c>
      <c r="P17" s="121">
        <f t="shared" ref="P17:Q17" si="10">O17</f>
        <v>1.3908E-2</v>
      </c>
      <c r="Q17" s="121">
        <f t="shared" si="10"/>
        <v>1.3908E-2</v>
      </c>
    </row>
    <row r="18" spans="1:17" x14ac:dyDescent="0.2">
      <c r="A18" s="101">
        <f t="shared" si="2"/>
        <v>11</v>
      </c>
      <c r="B18" s="92" t="s">
        <v>189</v>
      </c>
      <c r="C18" s="88">
        <f t="shared" ref="C18:O18" si="11">C16*C17</f>
        <v>0</v>
      </c>
      <c r="D18" s="88">
        <f t="shared" si="11"/>
        <v>0</v>
      </c>
      <c r="E18" s="88">
        <f t="shared" si="11"/>
        <v>0</v>
      </c>
      <c r="F18" s="88">
        <f t="shared" si="11"/>
        <v>0</v>
      </c>
      <c r="G18" s="88">
        <f t="shared" si="11"/>
        <v>0</v>
      </c>
      <c r="H18" s="88">
        <f t="shared" si="11"/>
        <v>0</v>
      </c>
      <c r="I18" s="88">
        <f t="shared" si="11"/>
        <v>0</v>
      </c>
      <c r="J18" s="88">
        <f t="shared" si="11"/>
        <v>0</v>
      </c>
      <c r="K18" s="88">
        <f t="shared" si="11"/>
        <v>0</v>
      </c>
      <c r="L18" s="88">
        <f t="shared" si="11"/>
        <v>0</v>
      </c>
      <c r="M18" s="88">
        <f t="shared" si="11"/>
        <v>0</v>
      </c>
      <c r="N18" s="88">
        <f t="shared" si="11"/>
        <v>0</v>
      </c>
      <c r="O18" s="88">
        <f t="shared" si="11"/>
        <v>0</v>
      </c>
      <c r="P18" s="88">
        <f t="shared" ref="P18:Q18" si="12">P16*P17</f>
        <v>-386908.52316841215</v>
      </c>
      <c r="Q18" s="88">
        <f t="shared" si="12"/>
        <v>0</v>
      </c>
    </row>
    <row r="19" spans="1:17" x14ac:dyDescent="0.2">
      <c r="A19" s="101">
        <f t="shared" si="2"/>
        <v>12</v>
      </c>
    </row>
    <row r="20" spans="1:17" x14ac:dyDescent="0.2">
      <c r="A20" s="101">
        <f t="shared" si="2"/>
        <v>13</v>
      </c>
      <c r="B20" s="92" t="s">
        <v>185</v>
      </c>
      <c r="C20" s="88">
        <f t="shared" ref="C20:O20" si="13">C14+C18</f>
        <v>91954.288950024449</v>
      </c>
      <c r="D20" s="88">
        <f t="shared" si="13"/>
        <v>195711.9625703381</v>
      </c>
      <c r="E20" s="88">
        <f t="shared" si="13"/>
        <v>351059.50414508395</v>
      </c>
      <c r="F20" s="88">
        <f t="shared" si="13"/>
        <v>454127.81300917192</v>
      </c>
      <c r="G20" s="88">
        <f t="shared" si="13"/>
        <v>313066.2962442601</v>
      </c>
      <c r="H20" s="88">
        <f t="shared" si="13"/>
        <v>372232.35403678782</v>
      </c>
      <c r="I20" s="88">
        <f t="shared" si="13"/>
        <v>343451.19552579615</v>
      </c>
      <c r="J20" s="88">
        <f t="shared" si="13"/>
        <v>357519.78746054403</v>
      </c>
      <c r="K20" s="88">
        <f t="shared" si="13"/>
        <v>372329.07007407612</v>
      </c>
      <c r="L20" s="88">
        <f t="shared" si="13"/>
        <v>350543.90578161576</v>
      </c>
      <c r="M20" s="88">
        <f t="shared" si="13"/>
        <v>470324.86755903612</v>
      </c>
      <c r="N20" s="88">
        <f t="shared" si="13"/>
        <v>383952.42003482406</v>
      </c>
      <c r="O20" s="88">
        <f t="shared" si="13"/>
        <v>454415.26384523994</v>
      </c>
      <c r="P20" s="88">
        <f t="shared" ref="P20:Q20" si="14">P14+P18</f>
        <v>346510.42023753282</v>
      </c>
      <c r="Q20" s="88">
        <f t="shared" si="14"/>
        <v>387606.52571200975</v>
      </c>
    </row>
    <row r="21" spans="1:17" x14ac:dyDescent="0.2">
      <c r="A21" s="101">
        <f t="shared" si="2"/>
        <v>14</v>
      </c>
    </row>
    <row r="22" spans="1:17" x14ac:dyDescent="0.2">
      <c r="A22" s="101">
        <f t="shared" si="2"/>
        <v>15</v>
      </c>
      <c r="B22" s="92" t="s">
        <v>186</v>
      </c>
      <c r="C22" s="88">
        <f t="shared" ref="C22:O22" si="15">C10-C20</f>
        <v>19256.35183633781</v>
      </c>
      <c r="D22" s="88">
        <f t="shared" si="15"/>
        <v>91314.30427569733</v>
      </c>
      <c r="E22" s="88">
        <f t="shared" si="15"/>
        <v>42062.097267366946</v>
      </c>
      <c r="F22" s="88">
        <f t="shared" si="15"/>
        <v>-48659.983780284412</v>
      </c>
      <c r="G22" s="88">
        <f t="shared" si="15"/>
        <v>38004.178740019153</v>
      </c>
      <c r="H22" s="88">
        <f t="shared" si="15"/>
        <v>-26814.616165276559</v>
      </c>
      <c r="I22" s="88">
        <f t="shared" si="15"/>
        <v>-1367.3971234411583</v>
      </c>
      <c r="J22" s="88">
        <f t="shared" si="15"/>
        <v>25399.511394431</v>
      </c>
      <c r="K22" s="88">
        <f t="shared" si="15"/>
        <v>15804.003981468326</v>
      </c>
      <c r="L22" s="88">
        <f t="shared" si="15"/>
        <v>46125.688397207123</v>
      </c>
      <c r="M22" s="88">
        <f t="shared" si="15"/>
        <v>-69191.702405939985</v>
      </c>
      <c r="N22" s="88">
        <f t="shared" si="15"/>
        <v>15457.972265798657</v>
      </c>
      <c r="O22" s="88">
        <f t="shared" si="15"/>
        <v>-30713.04498307826</v>
      </c>
      <c r="P22" s="88">
        <f t="shared" ref="P22:Q22" si="16">P10-P20</f>
        <v>143874.45449783996</v>
      </c>
      <c r="Q22" s="88">
        <f t="shared" si="16"/>
        <v>71886.296035449021</v>
      </c>
    </row>
    <row r="23" spans="1:17" x14ac:dyDescent="0.2">
      <c r="A23" s="101">
        <f t="shared" si="2"/>
        <v>16</v>
      </c>
      <c r="C23" s="88"/>
      <c r="D23" s="88"/>
      <c r="E23" s="88"/>
      <c r="F23" s="88"/>
      <c r="G23" s="88"/>
      <c r="H23" s="88"/>
      <c r="I23" s="88"/>
      <c r="J23" s="88"/>
      <c r="K23" s="88"/>
      <c r="L23" s="88"/>
      <c r="M23" s="88"/>
      <c r="N23" s="88"/>
      <c r="O23" s="88"/>
    </row>
    <row r="24" spans="1:17" x14ac:dyDescent="0.2">
      <c r="A24" s="101">
        <f t="shared" si="2"/>
        <v>17</v>
      </c>
      <c r="B24" s="92" t="s">
        <v>190</v>
      </c>
      <c r="C24" s="125">
        <v>1220.6870967741936</v>
      </c>
      <c r="D24" s="125">
        <v>2563.4429032258067</v>
      </c>
      <c r="E24" s="88">
        <v>3984.59</v>
      </c>
      <c r="F24" s="88">
        <v>3744.23</v>
      </c>
      <c r="G24" s="88">
        <v>4165.13</v>
      </c>
      <c r="H24" s="88">
        <v>4065.62</v>
      </c>
      <c r="I24" s="88">
        <v>3925.3</v>
      </c>
      <c r="J24" s="88">
        <v>4214.82</v>
      </c>
      <c r="K24" s="88">
        <v>4284.3900000000003</v>
      </c>
      <c r="L24" s="88">
        <v>4420.5</v>
      </c>
      <c r="M24" s="88">
        <v>4277.8599999999997</v>
      </c>
      <c r="N24" s="88">
        <v>4200.83</v>
      </c>
      <c r="O24" s="88">
        <v>4076.66</v>
      </c>
      <c r="P24" s="88">
        <v>4461.26</v>
      </c>
      <c r="Q24" s="88">
        <v>5125.33</v>
      </c>
    </row>
    <row r="25" spans="1:17" x14ac:dyDescent="0.2">
      <c r="A25" s="101">
        <f t="shared" si="2"/>
        <v>18</v>
      </c>
    </row>
    <row r="26" spans="1:17" ht="12" x14ac:dyDescent="0.2">
      <c r="A26" s="101">
        <f t="shared" si="2"/>
        <v>19</v>
      </c>
      <c r="B26" s="291" t="s">
        <v>405</v>
      </c>
      <c r="C26" s="84">
        <v>1.683E-3</v>
      </c>
      <c r="D26" s="84">
        <f>C26</f>
        <v>1.683E-3</v>
      </c>
      <c r="E26" s="84">
        <f>D26</f>
        <v>1.683E-3</v>
      </c>
      <c r="F26" s="84">
        <f>E26</f>
        <v>1.683E-3</v>
      </c>
      <c r="G26" s="84">
        <f>F26</f>
        <v>1.683E-3</v>
      </c>
      <c r="H26" s="120">
        <v>5.0199999999999995E-4</v>
      </c>
      <c r="I26" s="120">
        <f t="shared" ref="I26:O26" si="17">H26</f>
        <v>5.0199999999999995E-4</v>
      </c>
      <c r="J26" s="120">
        <f t="shared" si="17"/>
        <v>5.0199999999999995E-4</v>
      </c>
      <c r="K26" s="120">
        <f t="shared" si="17"/>
        <v>5.0199999999999995E-4</v>
      </c>
      <c r="L26" s="120">
        <f t="shared" si="17"/>
        <v>5.0199999999999995E-4</v>
      </c>
      <c r="M26" s="120">
        <f t="shared" si="17"/>
        <v>5.0199999999999995E-4</v>
      </c>
      <c r="N26" s="120">
        <f t="shared" si="17"/>
        <v>5.0199999999999995E-4</v>
      </c>
      <c r="O26" s="120">
        <f t="shared" si="17"/>
        <v>5.0199999999999995E-4</v>
      </c>
      <c r="P26" s="120">
        <f t="shared" ref="P26:Q26" si="18">O26</f>
        <v>5.0199999999999995E-4</v>
      </c>
      <c r="Q26" s="120">
        <f t="shared" si="18"/>
        <v>5.0199999999999995E-4</v>
      </c>
    </row>
    <row r="27" spans="1:17" x14ac:dyDescent="0.2">
      <c r="A27" s="101">
        <f t="shared" si="2"/>
        <v>20</v>
      </c>
      <c r="C27" s="93"/>
      <c r="D27" s="93"/>
      <c r="E27" s="93"/>
      <c r="F27" s="93"/>
      <c r="G27" s="93"/>
      <c r="H27" s="93"/>
      <c r="I27" s="93"/>
      <c r="J27" s="93"/>
      <c r="K27" s="93"/>
      <c r="L27" s="93"/>
      <c r="M27" s="93"/>
      <c r="N27" s="93"/>
      <c r="O27" s="93"/>
    </row>
    <row r="28" spans="1:17" x14ac:dyDescent="0.2">
      <c r="A28" s="101">
        <f t="shared" si="2"/>
        <v>21</v>
      </c>
      <c r="B28" s="291" t="s">
        <v>228</v>
      </c>
      <c r="C28" s="84">
        <v>1.683E-3</v>
      </c>
      <c r="D28" s="84">
        <f t="shared" ref="D28:J28" si="19">C28</f>
        <v>1.683E-3</v>
      </c>
      <c r="E28" s="84">
        <f t="shared" si="19"/>
        <v>1.683E-3</v>
      </c>
      <c r="F28" s="84">
        <f t="shared" si="19"/>
        <v>1.683E-3</v>
      </c>
      <c r="G28" s="84">
        <f t="shared" si="19"/>
        <v>1.683E-3</v>
      </c>
      <c r="H28" s="84">
        <f t="shared" si="19"/>
        <v>1.683E-3</v>
      </c>
      <c r="I28" s="84">
        <f t="shared" si="19"/>
        <v>1.683E-3</v>
      </c>
      <c r="J28" s="84">
        <f t="shared" si="19"/>
        <v>1.683E-3</v>
      </c>
      <c r="K28" s="120">
        <f>J26</f>
        <v>5.0199999999999995E-4</v>
      </c>
      <c r="L28" s="120">
        <f>K28</f>
        <v>5.0199999999999995E-4</v>
      </c>
      <c r="M28" s="120">
        <f>L28</f>
        <v>5.0199999999999995E-4</v>
      </c>
      <c r="N28" s="120">
        <f>M28</f>
        <v>5.0199999999999995E-4</v>
      </c>
      <c r="O28" s="120">
        <f>N28</f>
        <v>5.0199999999999995E-4</v>
      </c>
      <c r="P28" s="120">
        <f t="shared" ref="P28:Q28" si="20">O28</f>
        <v>5.0199999999999995E-4</v>
      </c>
      <c r="Q28" s="120">
        <f t="shared" si="20"/>
        <v>5.0199999999999995E-4</v>
      </c>
    </row>
    <row r="29" spans="1:17" x14ac:dyDescent="0.2">
      <c r="A29" s="101">
        <f t="shared" si="2"/>
        <v>22</v>
      </c>
      <c r="C29" s="88"/>
      <c r="D29" s="88"/>
      <c r="E29" s="88"/>
      <c r="F29" s="88"/>
      <c r="G29" s="88"/>
      <c r="H29" s="88"/>
      <c r="I29" s="88"/>
      <c r="J29" s="88"/>
      <c r="K29" s="88"/>
      <c r="L29" s="88"/>
      <c r="M29" s="88"/>
      <c r="N29" s="88"/>
      <c r="O29" s="88"/>
    </row>
    <row r="30" spans="1:17" x14ac:dyDescent="0.2">
      <c r="A30" s="101">
        <f t="shared" si="2"/>
        <v>23</v>
      </c>
      <c r="B30" s="292" t="s">
        <v>304</v>
      </c>
      <c r="C30" s="119">
        <v>0</v>
      </c>
      <c r="D30" s="119">
        <f t="shared" ref="D30:O30" si="21">C30</f>
        <v>0</v>
      </c>
      <c r="E30" s="119">
        <f t="shared" si="21"/>
        <v>0</v>
      </c>
      <c r="F30" s="119">
        <f t="shared" si="21"/>
        <v>0</v>
      </c>
      <c r="G30" s="119">
        <f t="shared" si="21"/>
        <v>0</v>
      </c>
      <c r="H30" s="119">
        <f t="shared" si="21"/>
        <v>0</v>
      </c>
      <c r="I30" s="119">
        <f t="shared" si="21"/>
        <v>0</v>
      </c>
      <c r="J30" s="119">
        <f t="shared" si="21"/>
        <v>0</v>
      </c>
      <c r="K30" s="119">
        <f t="shared" si="21"/>
        <v>0</v>
      </c>
      <c r="L30" s="119">
        <f t="shared" si="21"/>
        <v>0</v>
      </c>
      <c r="M30" s="119">
        <f t="shared" si="21"/>
        <v>0</v>
      </c>
      <c r="N30" s="119">
        <f t="shared" si="21"/>
        <v>0</v>
      </c>
      <c r="O30" s="119">
        <f t="shared" si="21"/>
        <v>0</v>
      </c>
      <c r="P30" s="119">
        <f t="shared" ref="P30:Q30" si="22">O30</f>
        <v>0</v>
      </c>
      <c r="Q30" s="119">
        <f t="shared" si="22"/>
        <v>0</v>
      </c>
    </row>
    <row r="31" spans="1:17" x14ac:dyDescent="0.2">
      <c r="A31" s="101">
        <f t="shared" si="2"/>
        <v>24</v>
      </c>
      <c r="C31" s="93"/>
      <c r="D31" s="93"/>
      <c r="E31" s="93"/>
      <c r="F31" s="93"/>
      <c r="G31" s="93"/>
      <c r="H31" s="93"/>
      <c r="I31" s="93"/>
      <c r="J31" s="93"/>
      <c r="K31" s="93"/>
      <c r="L31" s="93"/>
      <c r="M31" s="93"/>
      <c r="N31" s="93"/>
      <c r="O31" s="93"/>
    </row>
    <row r="32" spans="1:17" x14ac:dyDescent="0.2">
      <c r="A32" s="101">
        <f t="shared" si="2"/>
        <v>25</v>
      </c>
      <c r="B32" s="292" t="s">
        <v>303</v>
      </c>
      <c r="C32" s="119">
        <v>0</v>
      </c>
      <c r="D32" s="119">
        <f t="shared" ref="D32:O32" si="23">C30</f>
        <v>0</v>
      </c>
      <c r="E32" s="119">
        <f t="shared" si="23"/>
        <v>0</v>
      </c>
      <c r="F32" s="119">
        <f t="shared" si="23"/>
        <v>0</v>
      </c>
      <c r="G32" s="119">
        <f t="shared" si="23"/>
        <v>0</v>
      </c>
      <c r="H32" s="119">
        <f t="shared" si="23"/>
        <v>0</v>
      </c>
      <c r="I32" s="119">
        <f t="shared" si="23"/>
        <v>0</v>
      </c>
      <c r="J32" s="119">
        <f t="shared" si="23"/>
        <v>0</v>
      </c>
      <c r="K32" s="119">
        <f t="shared" si="23"/>
        <v>0</v>
      </c>
      <c r="L32" s="119">
        <f t="shared" si="23"/>
        <v>0</v>
      </c>
      <c r="M32" s="119">
        <f t="shared" si="23"/>
        <v>0</v>
      </c>
      <c r="N32" s="119">
        <f t="shared" si="23"/>
        <v>0</v>
      </c>
      <c r="O32" s="119">
        <f t="shared" si="23"/>
        <v>0</v>
      </c>
      <c r="P32" s="119">
        <f t="shared" ref="P32:Q32" si="24">O30</f>
        <v>0</v>
      </c>
      <c r="Q32" s="119">
        <f t="shared" si="24"/>
        <v>0</v>
      </c>
    </row>
    <row r="33" spans="1:17" x14ac:dyDescent="0.2">
      <c r="A33" s="101">
        <f t="shared" si="2"/>
        <v>26</v>
      </c>
      <c r="C33" s="88"/>
      <c r="D33" s="88"/>
      <c r="E33" s="88"/>
      <c r="F33" s="88"/>
      <c r="G33" s="88"/>
      <c r="H33" s="88"/>
      <c r="I33" s="88"/>
      <c r="J33" s="88"/>
      <c r="K33" s="88"/>
      <c r="L33" s="88"/>
      <c r="M33" s="88"/>
      <c r="N33" s="88"/>
      <c r="O33" s="88"/>
    </row>
    <row r="34" spans="1:17" x14ac:dyDescent="0.2">
      <c r="A34" s="101">
        <f t="shared" si="2"/>
        <v>27</v>
      </c>
      <c r="B34" s="92" t="s">
        <v>93</v>
      </c>
      <c r="C34" s="88">
        <f t="shared" ref="C34:O34" si="25">(C12*C26)+(C16*C28)</f>
        <v>12905.192486898863</v>
      </c>
      <c r="D34" s="88">
        <f t="shared" si="25"/>
        <v>23683.004961596132</v>
      </c>
      <c r="E34" s="88">
        <f t="shared" si="25"/>
        <v>42481.531886408993</v>
      </c>
      <c r="F34" s="88">
        <f t="shared" si="25"/>
        <v>54953.775474146991</v>
      </c>
      <c r="G34" s="88">
        <f t="shared" si="25"/>
        <v>37883.993139135011</v>
      </c>
      <c r="H34" s="88">
        <f t="shared" si="25"/>
        <v>13435.478985221991</v>
      </c>
      <c r="I34" s="88">
        <f t="shared" si="25"/>
        <v>12396.642231374004</v>
      </c>
      <c r="J34" s="88">
        <f t="shared" si="25"/>
        <v>12904.438690335999</v>
      </c>
      <c r="K34" s="88">
        <f t="shared" si="25"/>
        <v>13438.969886194001</v>
      </c>
      <c r="L34" s="88">
        <f t="shared" si="25"/>
        <v>12652.648885703989</v>
      </c>
      <c r="M34" s="88">
        <f t="shared" si="25"/>
        <v>16976.062950434003</v>
      </c>
      <c r="N34" s="88">
        <f t="shared" si="25"/>
        <v>13858.506964156002</v>
      </c>
      <c r="O34" s="88">
        <f t="shared" si="25"/>
        <v>16401.816397059996</v>
      </c>
      <c r="P34" s="88">
        <f t="shared" ref="P34:Q34" si="26">(P12*P26)+(P16*P28)</f>
        <v>11990.121186115994</v>
      </c>
      <c r="Q34" s="88">
        <f t="shared" si="26"/>
        <v>13717.19957049199</v>
      </c>
    </row>
    <row r="35" spans="1:17" x14ac:dyDescent="0.2">
      <c r="A35" s="101">
        <f t="shared" si="2"/>
        <v>28</v>
      </c>
      <c r="C35" s="88"/>
      <c r="D35" s="88"/>
      <c r="E35" s="88"/>
      <c r="F35" s="88"/>
      <c r="G35" s="88"/>
      <c r="H35" s="88"/>
      <c r="I35" s="88"/>
      <c r="J35" s="88"/>
      <c r="K35" s="88"/>
      <c r="L35" s="88"/>
      <c r="M35" s="88"/>
      <c r="N35" s="88"/>
      <c r="O35" s="88"/>
    </row>
    <row r="36" spans="1:17" x14ac:dyDescent="0.2">
      <c r="A36" s="101">
        <f t="shared" si="2"/>
        <v>29</v>
      </c>
      <c r="B36" s="92" t="s">
        <v>302</v>
      </c>
      <c r="C36" s="88">
        <f t="shared" ref="C36:O36" si="27">(C12*C30)+(C16*C32)</f>
        <v>0</v>
      </c>
      <c r="D36" s="88">
        <f t="shared" si="27"/>
        <v>0</v>
      </c>
      <c r="E36" s="88">
        <f t="shared" si="27"/>
        <v>0</v>
      </c>
      <c r="F36" s="88">
        <f t="shared" si="27"/>
        <v>0</v>
      </c>
      <c r="G36" s="88">
        <f t="shared" si="27"/>
        <v>0</v>
      </c>
      <c r="H36" s="88">
        <f t="shared" si="27"/>
        <v>0</v>
      </c>
      <c r="I36" s="88">
        <f t="shared" si="27"/>
        <v>0</v>
      </c>
      <c r="J36" s="88">
        <f t="shared" si="27"/>
        <v>0</v>
      </c>
      <c r="K36" s="88">
        <f t="shared" si="27"/>
        <v>0</v>
      </c>
      <c r="L36" s="88">
        <f t="shared" si="27"/>
        <v>0</v>
      </c>
      <c r="M36" s="88">
        <f t="shared" si="27"/>
        <v>0</v>
      </c>
      <c r="N36" s="88">
        <f t="shared" si="27"/>
        <v>0</v>
      </c>
      <c r="O36" s="88">
        <f t="shared" si="27"/>
        <v>0</v>
      </c>
      <c r="P36" s="88">
        <f t="shared" ref="P36:Q36" si="28">(P12*P30)+(P16*P32)</f>
        <v>0</v>
      </c>
      <c r="Q36" s="88">
        <f t="shared" si="28"/>
        <v>0</v>
      </c>
    </row>
    <row r="37" spans="1:17" x14ac:dyDescent="0.2">
      <c r="A37" s="101">
        <f t="shared" si="2"/>
        <v>30</v>
      </c>
      <c r="C37" s="88"/>
      <c r="D37" s="88"/>
      <c r="E37" s="88"/>
      <c r="F37" s="88"/>
      <c r="G37" s="88"/>
      <c r="H37" s="88"/>
      <c r="I37" s="88"/>
      <c r="J37" s="88"/>
      <c r="K37" s="88"/>
      <c r="L37" s="88"/>
      <c r="M37" s="88"/>
      <c r="N37" s="88"/>
      <c r="O37" s="88"/>
    </row>
    <row r="38" spans="1:17" ht="12" x14ac:dyDescent="0.2">
      <c r="A38" s="101">
        <f t="shared" si="2"/>
        <v>31</v>
      </c>
      <c r="B38" s="293" t="s">
        <v>406</v>
      </c>
      <c r="C38" s="294"/>
      <c r="D38" s="121">
        <v>0.95234799999999997</v>
      </c>
      <c r="E38" s="294">
        <f t="shared" ref="E38:O38" si="29">D38</f>
        <v>0.95234799999999997</v>
      </c>
      <c r="F38" s="294">
        <f t="shared" si="29"/>
        <v>0.95234799999999997</v>
      </c>
      <c r="G38" s="294">
        <f t="shared" si="29"/>
        <v>0.95234799999999997</v>
      </c>
      <c r="H38" s="294">
        <f t="shared" si="29"/>
        <v>0.95234799999999997</v>
      </c>
      <c r="I38" s="294">
        <f t="shared" si="29"/>
        <v>0.95234799999999997</v>
      </c>
      <c r="J38" s="294">
        <f t="shared" si="29"/>
        <v>0.95234799999999997</v>
      </c>
      <c r="K38" s="294">
        <f t="shared" si="29"/>
        <v>0.95234799999999997</v>
      </c>
      <c r="L38" s="294">
        <f t="shared" si="29"/>
        <v>0.95234799999999997</v>
      </c>
      <c r="M38" s="294">
        <f t="shared" si="29"/>
        <v>0.95234799999999997</v>
      </c>
      <c r="N38" s="294">
        <f t="shared" si="29"/>
        <v>0.95234799999999997</v>
      </c>
      <c r="O38" s="294">
        <f t="shared" si="29"/>
        <v>0.95234799999999997</v>
      </c>
      <c r="P38" s="294">
        <f t="shared" ref="P38:Q38" si="30">O38</f>
        <v>0.95234799999999997</v>
      </c>
      <c r="Q38" s="294">
        <f t="shared" si="30"/>
        <v>0.95234799999999997</v>
      </c>
    </row>
    <row r="39" spans="1:17" x14ac:dyDescent="0.2">
      <c r="A39" s="101">
        <f t="shared" si="2"/>
        <v>32</v>
      </c>
      <c r="C39" s="88"/>
      <c r="D39" s="88"/>
      <c r="E39" s="88"/>
      <c r="F39" s="88"/>
      <c r="G39" s="88"/>
      <c r="H39" s="88"/>
      <c r="I39" s="88"/>
      <c r="J39" s="88"/>
      <c r="K39" s="88"/>
      <c r="L39" s="88"/>
      <c r="M39" s="88"/>
      <c r="N39" s="88"/>
      <c r="O39" s="88"/>
    </row>
    <row r="40" spans="1:17" ht="12" x14ac:dyDescent="0.2">
      <c r="A40" s="101">
        <f t="shared" si="2"/>
        <v>33</v>
      </c>
      <c r="B40" s="293" t="s">
        <v>407</v>
      </c>
      <c r="C40" s="294"/>
      <c r="D40" s="294"/>
      <c r="E40" s="294"/>
      <c r="F40" s="294"/>
      <c r="G40" s="294"/>
      <c r="H40" s="121">
        <v>0.95034799999999997</v>
      </c>
      <c r="I40" s="294">
        <f t="shared" ref="I40:O40" si="31">H40</f>
        <v>0.95034799999999997</v>
      </c>
      <c r="J40" s="294">
        <f t="shared" si="31"/>
        <v>0.95034799999999997</v>
      </c>
      <c r="K40" s="294">
        <f t="shared" si="31"/>
        <v>0.95034799999999997</v>
      </c>
      <c r="L40" s="294">
        <f t="shared" si="31"/>
        <v>0.95034799999999997</v>
      </c>
      <c r="M40" s="294">
        <f t="shared" si="31"/>
        <v>0.95034799999999997</v>
      </c>
      <c r="N40" s="294">
        <f t="shared" si="31"/>
        <v>0.95034799999999997</v>
      </c>
      <c r="O40" s="294">
        <f t="shared" si="31"/>
        <v>0.95034799999999997</v>
      </c>
      <c r="P40" s="294">
        <f t="shared" ref="P40:Q40" si="32">O40</f>
        <v>0.95034799999999997</v>
      </c>
      <c r="Q40" s="294">
        <f t="shared" si="32"/>
        <v>0.95034799999999997</v>
      </c>
    </row>
    <row r="41" spans="1:17" x14ac:dyDescent="0.2">
      <c r="A41" s="101">
        <f t="shared" ref="A41:A58" si="33">A40+1</f>
        <v>34</v>
      </c>
      <c r="C41" s="114"/>
      <c r="D41" s="114"/>
      <c r="E41" s="114"/>
      <c r="F41" s="114"/>
      <c r="G41" s="114"/>
      <c r="H41" s="114"/>
      <c r="I41" s="114"/>
      <c r="J41" s="114"/>
      <c r="K41" s="114"/>
      <c r="L41" s="114"/>
      <c r="M41" s="114"/>
      <c r="N41" s="114"/>
      <c r="O41" s="114"/>
    </row>
    <row r="42" spans="1:17" x14ac:dyDescent="0.2">
      <c r="A42" s="101">
        <f t="shared" si="33"/>
        <v>35</v>
      </c>
      <c r="B42" s="293" t="s">
        <v>227</v>
      </c>
      <c r="C42" s="294">
        <v>0.95111500000000004</v>
      </c>
      <c r="D42" s="294">
        <f>C42</f>
        <v>0.95111500000000004</v>
      </c>
      <c r="E42" s="294">
        <f>D42</f>
        <v>0.95111500000000004</v>
      </c>
      <c r="F42" s="294">
        <f>E42</f>
        <v>0.95111500000000004</v>
      </c>
      <c r="G42" s="294">
        <f>F42</f>
        <v>0.95111500000000004</v>
      </c>
      <c r="H42" s="294"/>
      <c r="I42" s="294"/>
      <c r="J42" s="294"/>
      <c r="K42" s="294"/>
      <c r="L42" s="294"/>
      <c r="M42" s="294"/>
      <c r="N42" s="294"/>
      <c r="O42" s="294"/>
      <c r="P42" s="294"/>
      <c r="Q42" s="294"/>
    </row>
    <row r="43" spans="1:17" x14ac:dyDescent="0.2">
      <c r="A43" s="101">
        <f t="shared" si="33"/>
        <v>36</v>
      </c>
      <c r="C43" s="114"/>
      <c r="D43" s="114"/>
      <c r="E43" s="114"/>
      <c r="F43" s="114"/>
      <c r="G43" s="114"/>
      <c r="H43" s="114"/>
      <c r="I43" s="114"/>
      <c r="J43" s="114"/>
      <c r="K43" s="114"/>
      <c r="L43" s="114"/>
      <c r="M43" s="114"/>
      <c r="N43" s="114"/>
      <c r="O43" s="114"/>
    </row>
    <row r="44" spans="1:17" ht="10.5" thickBot="1" x14ac:dyDescent="0.25">
      <c r="A44" s="101">
        <f t="shared" si="33"/>
        <v>37</v>
      </c>
      <c r="B44" s="92" t="s">
        <v>191</v>
      </c>
      <c r="C44" s="295">
        <f>ROUND((C22*C42),2)</f>
        <v>18315.009999999998</v>
      </c>
      <c r="D44" s="295">
        <f t="shared" ref="D44:O44" si="34">ROUND((D22*D38),2)</f>
        <v>86963</v>
      </c>
      <c r="E44" s="295">
        <f t="shared" si="34"/>
        <v>40057.75</v>
      </c>
      <c r="F44" s="295">
        <f t="shared" si="34"/>
        <v>-46341.24</v>
      </c>
      <c r="G44" s="295">
        <f t="shared" si="34"/>
        <v>36193.199999999997</v>
      </c>
      <c r="H44" s="295">
        <f t="shared" si="34"/>
        <v>-25536.85</v>
      </c>
      <c r="I44" s="295">
        <f t="shared" si="34"/>
        <v>-1302.24</v>
      </c>
      <c r="J44" s="295">
        <f t="shared" si="34"/>
        <v>24189.17</v>
      </c>
      <c r="K44" s="295">
        <f t="shared" si="34"/>
        <v>15050.91</v>
      </c>
      <c r="L44" s="295">
        <f t="shared" si="34"/>
        <v>43927.71</v>
      </c>
      <c r="M44" s="295">
        <f t="shared" si="34"/>
        <v>-65894.58</v>
      </c>
      <c r="N44" s="295">
        <f t="shared" si="34"/>
        <v>14721.37</v>
      </c>
      <c r="O44" s="295">
        <f t="shared" si="34"/>
        <v>-29249.51</v>
      </c>
      <c r="P44" s="295">
        <f t="shared" ref="P44:Q44" si="35">ROUND((P22*P38),2)</f>
        <v>137018.54999999999</v>
      </c>
      <c r="Q44" s="295">
        <f t="shared" si="35"/>
        <v>68460.77</v>
      </c>
    </row>
    <row r="45" spans="1:17" x14ac:dyDescent="0.2">
      <c r="A45" s="101">
        <f t="shared" si="33"/>
        <v>38</v>
      </c>
      <c r="C45" s="88"/>
      <c r="D45" s="88"/>
      <c r="E45" s="88"/>
      <c r="F45" s="88"/>
      <c r="G45" s="88"/>
      <c r="H45" s="88"/>
      <c r="I45" s="88"/>
      <c r="J45" s="88"/>
      <c r="K45" s="88"/>
      <c r="L45" s="88"/>
      <c r="M45" s="88"/>
      <c r="N45" s="88"/>
      <c r="O45" s="88"/>
    </row>
    <row r="46" spans="1:17" ht="10.5" thickBot="1" x14ac:dyDescent="0.25">
      <c r="A46" s="101">
        <f t="shared" si="33"/>
        <v>39</v>
      </c>
      <c r="B46" s="92" t="s">
        <v>229</v>
      </c>
      <c r="C46" s="295">
        <f t="shared" ref="C46:G46" si="36">ROUND((C34*C42),2)</f>
        <v>12274.32</v>
      </c>
      <c r="D46" s="295">
        <f t="shared" si="36"/>
        <v>22525.26</v>
      </c>
      <c r="E46" s="295">
        <f t="shared" si="36"/>
        <v>40404.82</v>
      </c>
      <c r="F46" s="295">
        <f t="shared" si="36"/>
        <v>52267.360000000001</v>
      </c>
      <c r="G46" s="295">
        <f t="shared" si="36"/>
        <v>36032.03</v>
      </c>
      <c r="H46" s="295">
        <f t="shared" ref="H46:O46" si="37">ROUND((H34*H40),2)</f>
        <v>12768.38</v>
      </c>
      <c r="I46" s="295">
        <f t="shared" si="37"/>
        <v>11781.12</v>
      </c>
      <c r="J46" s="295">
        <f t="shared" si="37"/>
        <v>12263.71</v>
      </c>
      <c r="K46" s="295">
        <f t="shared" si="37"/>
        <v>12771.7</v>
      </c>
      <c r="L46" s="295">
        <f t="shared" si="37"/>
        <v>12024.42</v>
      </c>
      <c r="M46" s="295">
        <f t="shared" si="37"/>
        <v>16133.17</v>
      </c>
      <c r="N46" s="295">
        <f t="shared" si="37"/>
        <v>13170.4</v>
      </c>
      <c r="O46" s="295">
        <f t="shared" si="37"/>
        <v>15587.43</v>
      </c>
      <c r="P46" s="295">
        <f t="shared" ref="P46:Q46" si="38">ROUND((P34*P40),2)</f>
        <v>11394.79</v>
      </c>
      <c r="Q46" s="295">
        <f t="shared" si="38"/>
        <v>13036.11</v>
      </c>
    </row>
    <row r="47" spans="1:17" x14ac:dyDescent="0.2">
      <c r="A47" s="101">
        <f t="shared" si="33"/>
        <v>40</v>
      </c>
      <c r="C47" s="296"/>
      <c r="D47" s="296"/>
      <c r="E47" s="296"/>
      <c r="F47" s="296"/>
      <c r="G47" s="296"/>
      <c r="H47" s="296"/>
      <c r="I47" s="296"/>
      <c r="J47" s="296"/>
      <c r="K47" s="296"/>
      <c r="L47" s="296"/>
      <c r="M47" s="296"/>
      <c r="N47" s="296"/>
      <c r="O47" s="296"/>
    </row>
    <row r="48" spans="1:17" ht="10.5" thickBot="1" x14ac:dyDescent="0.25">
      <c r="A48" s="101">
        <f t="shared" si="33"/>
        <v>41</v>
      </c>
      <c r="B48" s="92" t="s">
        <v>301</v>
      </c>
      <c r="C48" s="295">
        <f t="shared" ref="C48:G48" si="39">ROUND((C36*C42),2)</f>
        <v>0</v>
      </c>
      <c r="D48" s="295">
        <f t="shared" si="39"/>
        <v>0</v>
      </c>
      <c r="E48" s="295">
        <f t="shared" si="39"/>
        <v>0</v>
      </c>
      <c r="F48" s="295">
        <f t="shared" si="39"/>
        <v>0</v>
      </c>
      <c r="G48" s="295">
        <f t="shared" si="39"/>
        <v>0</v>
      </c>
      <c r="H48" s="295">
        <f t="shared" ref="H48:O48" si="40">ROUND((H36*H40),2)</f>
        <v>0</v>
      </c>
      <c r="I48" s="295">
        <f t="shared" si="40"/>
        <v>0</v>
      </c>
      <c r="J48" s="295">
        <f t="shared" si="40"/>
        <v>0</v>
      </c>
      <c r="K48" s="295">
        <f t="shared" si="40"/>
        <v>0</v>
      </c>
      <c r="L48" s="295">
        <f t="shared" si="40"/>
        <v>0</v>
      </c>
      <c r="M48" s="295">
        <f t="shared" si="40"/>
        <v>0</v>
      </c>
      <c r="N48" s="295">
        <f t="shared" si="40"/>
        <v>0</v>
      </c>
      <c r="O48" s="295">
        <f t="shared" si="40"/>
        <v>0</v>
      </c>
      <c r="P48" s="295">
        <f t="shared" ref="P48:Q48" si="41">ROUND((P36*P40),2)</f>
        <v>0</v>
      </c>
      <c r="Q48" s="295">
        <f t="shared" si="41"/>
        <v>0</v>
      </c>
    </row>
    <row r="49" spans="1:17" x14ac:dyDescent="0.2">
      <c r="A49" s="101">
        <f t="shared" si="33"/>
        <v>42</v>
      </c>
    </row>
    <row r="50" spans="1:17" x14ac:dyDescent="0.2">
      <c r="A50" s="101">
        <f t="shared" si="33"/>
        <v>43</v>
      </c>
      <c r="B50" s="297" t="s">
        <v>271</v>
      </c>
      <c r="C50" s="288"/>
      <c r="D50" s="288"/>
      <c r="E50" s="288"/>
      <c r="F50" s="288"/>
      <c r="G50" s="288"/>
      <c r="H50" s="288"/>
      <c r="I50" s="288"/>
      <c r="J50" s="288"/>
      <c r="K50" s="288"/>
      <c r="L50" s="288"/>
      <c r="M50" s="288"/>
      <c r="N50" s="288"/>
      <c r="O50" s="288"/>
      <c r="P50" s="288"/>
      <c r="Q50" s="288"/>
    </row>
    <row r="51" spans="1:17" x14ac:dyDescent="0.2">
      <c r="A51" s="101">
        <f t="shared" si="33"/>
        <v>44</v>
      </c>
      <c r="B51" s="298" t="s">
        <v>192</v>
      </c>
      <c r="C51" s="84"/>
      <c r="D51" s="84"/>
      <c r="E51" s="84"/>
      <c r="F51" s="84"/>
      <c r="G51" s="84"/>
      <c r="H51" s="84"/>
      <c r="I51" s="84"/>
      <c r="J51" s="84"/>
      <c r="K51" s="84"/>
      <c r="L51" s="84"/>
      <c r="M51" s="84"/>
      <c r="N51" s="84"/>
      <c r="O51" s="84"/>
      <c r="P51" s="84"/>
      <c r="Q51" s="84"/>
    </row>
    <row r="52" spans="1:17" x14ac:dyDescent="0.2">
      <c r="A52" s="101">
        <f t="shared" si="33"/>
        <v>45</v>
      </c>
      <c r="B52" s="299" t="s">
        <v>300</v>
      </c>
      <c r="C52" s="119"/>
      <c r="D52" s="119"/>
      <c r="E52" s="119"/>
      <c r="F52" s="119"/>
      <c r="G52" s="119"/>
      <c r="H52" s="119"/>
      <c r="I52" s="119"/>
      <c r="J52" s="119"/>
      <c r="K52" s="119"/>
      <c r="L52" s="119"/>
      <c r="M52" s="119"/>
      <c r="N52" s="119"/>
      <c r="O52" s="119"/>
      <c r="P52" s="119"/>
      <c r="Q52" s="119"/>
    </row>
    <row r="53" spans="1:17" x14ac:dyDescent="0.2">
      <c r="A53" s="101">
        <f t="shared" si="33"/>
        <v>46</v>
      </c>
      <c r="B53" s="300" t="s">
        <v>193</v>
      </c>
      <c r="C53" s="294"/>
      <c r="D53" s="294"/>
      <c r="E53" s="294"/>
      <c r="F53" s="294"/>
      <c r="G53" s="294"/>
      <c r="H53" s="294"/>
      <c r="I53" s="294"/>
      <c r="J53" s="294"/>
      <c r="K53" s="294"/>
      <c r="L53" s="294"/>
      <c r="M53" s="294"/>
      <c r="N53" s="294"/>
      <c r="O53" s="294"/>
      <c r="P53" s="294"/>
      <c r="Q53" s="294"/>
    </row>
    <row r="54" spans="1:17" x14ac:dyDescent="0.2">
      <c r="A54" s="101">
        <f t="shared" si="33"/>
        <v>47</v>
      </c>
    </row>
    <row r="55" spans="1:17" ht="10.5" x14ac:dyDescent="0.25">
      <c r="A55" s="101">
        <f t="shared" si="33"/>
        <v>48</v>
      </c>
      <c r="B55" s="86" t="s">
        <v>270</v>
      </c>
    </row>
    <row r="56" spans="1:17" ht="12" x14ac:dyDescent="0.2">
      <c r="A56" s="101">
        <f t="shared" si="33"/>
        <v>49</v>
      </c>
      <c r="B56" s="92" t="s">
        <v>408</v>
      </c>
    </row>
    <row r="57" spans="1:17" ht="12" x14ac:dyDescent="0.2">
      <c r="A57" s="101">
        <f t="shared" si="33"/>
        <v>50</v>
      </c>
      <c r="B57" s="286" t="s">
        <v>409</v>
      </c>
    </row>
    <row r="58" spans="1:17" ht="12" x14ac:dyDescent="0.2">
      <c r="A58" s="101">
        <f t="shared" si="33"/>
        <v>51</v>
      </c>
      <c r="B58" s="301" t="s">
        <v>410</v>
      </c>
    </row>
    <row r="59" spans="1:17" x14ac:dyDescent="0.2">
      <c r="A59" s="101"/>
    </row>
    <row r="60" spans="1:17" x14ac:dyDescent="0.2">
      <c r="A60" s="101"/>
    </row>
    <row r="61" spans="1:17" x14ac:dyDescent="0.2">
      <c r="A61" s="101"/>
    </row>
    <row r="62" spans="1:17" x14ac:dyDescent="0.2">
      <c r="A62" s="101"/>
    </row>
    <row r="63" spans="1:17" x14ac:dyDescent="0.2">
      <c r="A63" s="101"/>
    </row>
    <row r="64" spans="1:17" x14ac:dyDescent="0.2">
      <c r="A64" s="101"/>
    </row>
    <row r="65" spans="1:1" x14ac:dyDescent="0.2">
      <c r="A65" s="101"/>
    </row>
    <row r="66" spans="1:1" x14ac:dyDescent="0.2">
      <c r="A66" s="101"/>
    </row>
    <row r="67" spans="1:1" x14ac:dyDescent="0.2">
      <c r="A67" s="101"/>
    </row>
    <row r="68" spans="1:1" x14ac:dyDescent="0.2">
      <c r="A68" s="101"/>
    </row>
    <row r="69" spans="1:1" x14ac:dyDescent="0.2">
      <c r="A69" s="101"/>
    </row>
    <row r="70" spans="1:1" x14ac:dyDescent="0.2">
      <c r="A70" s="101"/>
    </row>
    <row r="71" spans="1:1" x14ac:dyDescent="0.2">
      <c r="A71" s="101"/>
    </row>
    <row r="72" spans="1:1" x14ac:dyDescent="0.2">
      <c r="A72" s="101"/>
    </row>
    <row r="73" spans="1:1" x14ac:dyDescent="0.2">
      <c r="A73" s="101"/>
    </row>
    <row r="74" spans="1:1" x14ac:dyDescent="0.2">
      <c r="A74" s="101"/>
    </row>
    <row r="75" spans="1:1" x14ac:dyDescent="0.2">
      <c r="A75" s="101"/>
    </row>
    <row r="76" spans="1:1" x14ac:dyDescent="0.2">
      <c r="A76" s="101"/>
    </row>
    <row r="77" spans="1:1" x14ac:dyDescent="0.2">
      <c r="A77" s="101"/>
    </row>
    <row r="78" spans="1:1" x14ac:dyDescent="0.2">
      <c r="A78" s="101"/>
    </row>
    <row r="79" spans="1:1" x14ac:dyDescent="0.2">
      <c r="A79" s="101"/>
    </row>
    <row r="80" spans="1:1" x14ac:dyDescent="0.2">
      <c r="A80" s="101"/>
    </row>
    <row r="81" spans="1:1" x14ac:dyDescent="0.2">
      <c r="A81" s="101"/>
    </row>
    <row r="82" spans="1:1" x14ac:dyDescent="0.2">
      <c r="A82" s="101"/>
    </row>
    <row r="83" spans="1:1" x14ac:dyDescent="0.2">
      <c r="A83" s="101"/>
    </row>
    <row r="84" spans="1:1" x14ac:dyDescent="0.2">
      <c r="A84" s="101"/>
    </row>
    <row r="85" spans="1:1" x14ac:dyDescent="0.2">
      <c r="A85" s="101"/>
    </row>
    <row r="86" spans="1:1" x14ac:dyDescent="0.2">
      <c r="A86" s="101"/>
    </row>
    <row r="87" spans="1:1" x14ac:dyDescent="0.2">
      <c r="A87" s="101"/>
    </row>
    <row r="88" spans="1:1" x14ac:dyDescent="0.2">
      <c r="A88" s="101"/>
    </row>
    <row r="89" spans="1:1" x14ac:dyDescent="0.2">
      <c r="A89" s="101"/>
    </row>
    <row r="90" spans="1:1" x14ac:dyDescent="0.2">
      <c r="A90" s="101"/>
    </row>
    <row r="91" spans="1:1" x14ac:dyDescent="0.2">
      <c r="A91" s="101"/>
    </row>
    <row r="92" spans="1:1" x14ac:dyDescent="0.2">
      <c r="A92" s="101"/>
    </row>
    <row r="93" spans="1:1" x14ac:dyDescent="0.2">
      <c r="A93" s="101"/>
    </row>
    <row r="94" spans="1:1" x14ac:dyDescent="0.2">
      <c r="A94" s="101"/>
    </row>
    <row r="95" spans="1:1" x14ac:dyDescent="0.2">
      <c r="A95" s="101"/>
    </row>
    <row r="96" spans="1:1" x14ac:dyDescent="0.2">
      <c r="A96" s="101"/>
    </row>
    <row r="97" spans="1:1" x14ac:dyDescent="0.2">
      <c r="A97" s="101"/>
    </row>
  </sheetData>
  <mergeCells count="1">
    <mergeCell ref="C4:D4"/>
  </mergeCells>
  <printOptions horizontalCentered="1"/>
  <pageMargins left="0.45" right="0.45" top="0.75" bottom="0.75" header="0.3" footer="0.3"/>
  <pageSetup scale="74" orientation="landscape" blackAndWhite="1" r:id="rId1"/>
  <headerFooter>
    <oddFooter>&amp;R&amp;A</oddFoot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Q97"/>
  <sheetViews>
    <sheetView workbookViewId="0">
      <pane ySplit="6" topLeftCell="A7" activePane="bottomLeft" state="frozen"/>
      <selection pane="bottomLeft" activeCell="L35" sqref="L35"/>
    </sheetView>
  </sheetViews>
  <sheetFormatPr defaultColWidth="9.1796875" defaultRowHeight="10" x14ac:dyDescent="0.2"/>
  <cols>
    <col min="1" max="1" width="5.54296875" style="92" bestFit="1" customWidth="1"/>
    <col min="2" max="2" width="40.26953125" style="92" customWidth="1"/>
    <col min="3" max="3" width="11.54296875" style="92" customWidth="1"/>
    <col min="4" max="4" width="11.453125" style="92" customWidth="1"/>
    <col min="5" max="5" width="9.81640625" style="92" bestFit="1" customWidth="1"/>
    <col min="6" max="6" width="10.453125" style="92" bestFit="1" customWidth="1"/>
    <col min="7" max="7" width="10.1796875" style="92" bestFit="1" customWidth="1"/>
    <col min="8" max="8" width="11.26953125" style="92" bestFit="1" customWidth="1"/>
    <col min="9" max="10" width="9.81640625" style="92" bestFit="1" customWidth="1"/>
    <col min="11" max="14" width="12" style="92" customWidth="1"/>
    <col min="15" max="15" width="13.1796875" style="92" customWidth="1"/>
    <col min="16" max="16" width="11.1796875" style="92" customWidth="1"/>
    <col min="17" max="17" width="11.54296875" style="92" customWidth="1"/>
    <col min="18" max="16384" width="9.1796875" style="92"/>
  </cols>
  <sheetData>
    <row r="1" spans="1:17" ht="10.5" x14ac:dyDescent="0.25">
      <c r="A1" s="5" t="s">
        <v>0</v>
      </c>
      <c r="B1" s="5"/>
    </row>
    <row r="2" spans="1:17" ht="10.5" x14ac:dyDescent="0.25">
      <c r="A2" s="5" t="s">
        <v>1</v>
      </c>
      <c r="B2" s="5"/>
    </row>
    <row r="3" spans="1:17" ht="10.5" x14ac:dyDescent="0.25">
      <c r="A3" s="5" t="s">
        <v>187</v>
      </c>
      <c r="B3" s="5"/>
    </row>
    <row r="4" spans="1:17" ht="10.5" x14ac:dyDescent="0.25">
      <c r="A4" s="5" t="s">
        <v>359</v>
      </c>
      <c r="B4" s="5"/>
      <c r="C4" s="375" t="s">
        <v>305</v>
      </c>
      <c r="D4" s="375"/>
    </row>
    <row r="5" spans="1:17" ht="10.5" x14ac:dyDescent="0.25">
      <c r="C5" s="284" t="s">
        <v>287</v>
      </c>
      <c r="D5" s="284" t="s">
        <v>288</v>
      </c>
    </row>
    <row r="6" spans="1:17" ht="25.5" customHeight="1" x14ac:dyDescent="0.2">
      <c r="A6" s="71" t="s">
        <v>53</v>
      </c>
      <c r="B6" s="285"/>
      <c r="C6" s="122">
        <v>44957</v>
      </c>
      <c r="D6" s="122">
        <v>44957</v>
      </c>
      <c r="E6" s="113">
        <f t="shared" ref="E6:O6" si="0">EDATE(D6,1)</f>
        <v>44985</v>
      </c>
      <c r="F6" s="113">
        <f t="shared" si="0"/>
        <v>45013</v>
      </c>
      <c r="G6" s="113">
        <f t="shared" si="0"/>
        <v>45044</v>
      </c>
      <c r="H6" s="113">
        <f t="shared" si="0"/>
        <v>45074</v>
      </c>
      <c r="I6" s="113">
        <f t="shared" si="0"/>
        <v>45105</v>
      </c>
      <c r="J6" s="113">
        <f t="shared" si="0"/>
        <v>45135</v>
      </c>
      <c r="K6" s="113">
        <f t="shared" si="0"/>
        <v>45166</v>
      </c>
      <c r="L6" s="113">
        <f t="shared" si="0"/>
        <v>45197</v>
      </c>
      <c r="M6" s="113">
        <f t="shared" si="0"/>
        <v>45227</v>
      </c>
      <c r="N6" s="113">
        <f t="shared" si="0"/>
        <v>45258</v>
      </c>
      <c r="O6" s="113">
        <f t="shared" si="0"/>
        <v>45288</v>
      </c>
      <c r="P6" s="113">
        <f t="shared" ref="P6:Q6" si="1">EDATE(O6,1)</f>
        <v>45319</v>
      </c>
      <c r="Q6" s="113">
        <f t="shared" si="1"/>
        <v>45350</v>
      </c>
    </row>
    <row r="7" spans="1:17" x14ac:dyDescent="0.2">
      <c r="A7" s="101"/>
      <c r="B7" s="101"/>
      <c r="C7" s="101"/>
      <c r="D7" s="101"/>
      <c r="E7" s="101"/>
      <c r="F7" s="101"/>
      <c r="G7" s="101"/>
      <c r="H7" s="101"/>
      <c r="I7" s="101"/>
      <c r="J7" s="101"/>
      <c r="K7" s="101"/>
      <c r="L7" s="101"/>
      <c r="M7" s="101"/>
      <c r="N7" s="101"/>
      <c r="O7" s="101"/>
    </row>
    <row r="8" spans="1:17" x14ac:dyDescent="0.2">
      <c r="A8" s="101">
        <v>1</v>
      </c>
      <c r="B8" s="287" t="s">
        <v>58</v>
      </c>
      <c r="C8" s="288">
        <v>855</v>
      </c>
      <c r="D8" s="288">
        <v>855</v>
      </c>
      <c r="E8" s="288">
        <v>863</v>
      </c>
      <c r="F8" s="288">
        <v>866</v>
      </c>
      <c r="G8" s="288">
        <v>878</v>
      </c>
      <c r="H8" s="288">
        <v>882</v>
      </c>
      <c r="I8" s="288">
        <v>891</v>
      </c>
      <c r="J8" s="288">
        <v>896</v>
      </c>
      <c r="K8" s="288">
        <v>903</v>
      </c>
      <c r="L8" s="288">
        <v>912</v>
      </c>
      <c r="M8" s="288">
        <v>917</v>
      </c>
      <c r="N8" s="288">
        <v>926</v>
      </c>
      <c r="O8" s="288">
        <v>924</v>
      </c>
      <c r="P8" s="288">
        <v>935</v>
      </c>
      <c r="Q8" s="288">
        <v>890</v>
      </c>
    </row>
    <row r="9" spans="1:17" ht="12" x14ac:dyDescent="0.2">
      <c r="A9" s="101">
        <f t="shared" ref="A9:A40" si="2">A8+1</f>
        <v>2</v>
      </c>
      <c r="B9" s="286" t="s">
        <v>411</v>
      </c>
      <c r="C9" s="124">
        <v>1914.2400841098643</v>
      </c>
      <c r="D9" s="124">
        <v>3448.9449078886032</v>
      </c>
      <c r="E9" s="124">
        <v>5266.054648237211</v>
      </c>
      <c r="F9" s="124">
        <v>5368.7916258398745</v>
      </c>
      <c r="G9" s="124">
        <v>5432.5960054139159</v>
      </c>
      <c r="H9" s="124">
        <v>5489.6679603935245</v>
      </c>
      <c r="I9" s="124">
        <v>5516.8556461363787</v>
      </c>
      <c r="J9" s="124">
        <v>5607.1907989447245</v>
      </c>
      <c r="K9" s="124">
        <v>5559.3309438705301</v>
      </c>
      <c r="L9" s="124">
        <v>5625.2662401741936</v>
      </c>
      <c r="M9" s="124">
        <v>5420.9757913585854</v>
      </c>
      <c r="N9" s="124">
        <v>5295.5903713414828</v>
      </c>
      <c r="O9" s="124">
        <v>5396.3903423587808</v>
      </c>
      <c r="P9" s="124">
        <v>5032.3556824517727</v>
      </c>
      <c r="Q9" s="124">
        <v>5122.557536968101</v>
      </c>
    </row>
    <row r="10" spans="1:17" x14ac:dyDescent="0.2">
      <c r="A10" s="101">
        <f t="shared" si="2"/>
        <v>3</v>
      </c>
      <c r="B10" s="92" t="s">
        <v>188</v>
      </c>
      <c r="C10" s="88">
        <f t="shared" ref="C10:O10" si="3">C8*C9</f>
        <v>1636675.271913934</v>
      </c>
      <c r="D10" s="88">
        <f t="shared" si="3"/>
        <v>2948847.8962447559</v>
      </c>
      <c r="E10" s="88">
        <f t="shared" si="3"/>
        <v>4544605.1614287132</v>
      </c>
      <c r="F10" s="88">
        <f t="shared" si="3"/>
        <v>4649373.5479773311</v>
      </c>
      <c r="G10" s="88">
        <f t="shared" si="3"/>
        <v>4769819.292753418</v>
      </c>
      <c r="H10" s="88">
        <f t="shared" si="3"/>
        <v>4841887.1410670886</v>
      </c>
      <c r="I10" s="88">
        <f t="shared" si="3"/>
        <v>4915518.3807075135</v>
      </c>
      <c r="J10" s="88">
        <f t="shared" si="3"/>
        <v>5024042.9558544736</v>
      </c>
      <c r="K10" s="88">
        <f t="shared" si="3"/>
        <v>5020075.842315089</v>
      </c>
      <c r="L10" s="88">
        <f t="shared" si="3"/>
        <v>5130242.8110388648</v>
      </c>
      <c r="M10" s="88">
        <f t="shared" si="3"/>
        <v>4971034.8006758224</v>
      </c>
      <c r="N10" s="88">
        <f t="shared" si="3"/>
        <v>4903716.683862213</v>
      </c>
      <c r="O10" s="88">
        <f t="shared" si="3"/>
        <v>4986264.6763395136</v>
      </c>
      <c r="P10" s="88">
        <f t="shared" ref="P10:Q10" si="4">P8*P9</f>
        <v>4705252.5630924078</v>
      </c>
      <c r="Q10" s="88">
        <f t="shared" si="4"/>
        <v>4559076.2079016101</v>
      </c>
    </row>
    <row r="11" spans="1:17" x14ac:dyDescent="0.2">
      <c r="A11" s="101">
        <f t="shared" si="2"/>
        <v>4</v>
      </c>
    </row>
    <row r="12" spans="1:17" x14ac:dyDescent="0.2">
      <c r="A12" s="101">
        <f t="shared" si="2"/>
        <v>5</v>
      </c>
      <c r="B12" s="287" t="s">
        <v>184</v>
      </c>
      <c r="C12" s="288">
        <v>314830.00399870862</v>
      </c>
      <c r="D12" s="288">
        <v>69738.814107480226</v>
      </c>
      <c r="E12" s="288">
        <v>298357.64579540037</v>
      </c>
      <c r="F12" s="288">
        <v>372456.04291056271</v>
      </c>
      <c r="G12" s="288">
        <v>387168.3456774815</v>
      </c>
      <c r="H12" s="288">
        <v>150088.77166821997</v>
      </c>
      <c r="I12" s="288">
        <v>348261.66261413868</v>
      </c>
      <c r="J12" s="288">
        <v>417389.48733237182</v>
      </c>
      <c r="K12" s="288">
        <v>439787.98187306087</v>
      </c>
      <c r="L12" s="288">
        <v>419342.37774029141</v>
      </c>
      <c r="M12" s="288">
        <v>422949.60070515802</v>
      </c>
      <c r="N12" s="288">
        <v>393521.06342951802</v>
      </c>
      <c r="O12" s="288">
        <v>409298.56753962266</v>
      </c>
      <c r="P12" s="288">
        <v>173277.2340425532</v>
      </c>
      <c r="Q12" s="288">
        <v>401731.23449406232</v>
      </c>
    </row>
    <row r="13" spans="1:17" ht="12" x14ac:dyDescent="0.2">
      <c r="A13" s="101">
        <f t="shared" si="2"/>
        <v>6</v>
      </c>
      <c r="B13" s="286" t="s">
        <v>412</v>
      </c>
      <c r="C13" s="124">
        <v>13.11</v>
      </c>
      <c r="D13" s="124">
        <v>15.29</v>
      </c>
      <c r="E13" s="124">
        <f>D13</f>
        <v>15.29</v>
      </c>
      <c r="F13" s="124">
        <f>E13</f>
        <v>15.29</v>
      </c>
      <c r="G13" s="124">
        <v>10.19</v>
      </c>
      <c r="H13" s="124">
        <f>G13</f>
        <v>10.19</v>
      </c>
      <c r="I13" s="124">
        <f>H13</f>
        <v>10.19</v>
      </c>
      <c r="J13" s="124">
        <f>I13</f>
        <v>10.19</v>
      </c>
      <c r="K13" s="124">
        <f>J13</f>
        <v>10.19</v>
      </c>
      <c r="L13" s="124">
        <f>K13</f>
        <v>10.19</v>
      </c>
      <c r="M13" s="124">
        <v>15.29</v>
      </c>
      <c r="N13" s="124">
        <f>M13</f>
        <v>15.29</v>
      </c>
      <c r="O13" s="124">
        <f>N13</f>
        <v>15.29</v>
      </c>
      <c r="P13" s="124">
        <v>16.170000000000002</v>
      </c>
      <c r="Q13" s="124">
        <f t="shared" ref="Q13" si="5">P13</f>
        <v>16.170000000000002</v>
      </c>
    </row>
    <row r="14" spans="1:17" x14ac:dyDescent="0.2">
      <c r="A14" s="101">
        <f t="shared" si="2"/>
        <v>7</v>
      </c>
      <c r="B14" s="92" t="s">
        <v>189</v>
      </c>
      <c r="C14" s="88">
        <f t="shared" ref="C14:O14" si="6">C12*C13</f>
        <v>4127421.35242307</v>
      </c>
      <c r="D14" s="88">
        <f t="shared" si="6"/>
        <v>1066306.4677033727</v>
      </c>
      <c r="E14" s="88">
        <f t="shared" si="6"/>
        <v>4561888.4042116711</v>
      </c>
      <c r="F14" s="88">
        <f t="shared" si="6"/>
        <v>5694852.8961025039</v>
      </c>
      <c r="G14" s="88">
        <f t="shared" si="6"/>
        <v>3945245.4424535362</v>
      </c>
      <c r="H14" s="88">
        <f t="shared" si="6"/>
        <v>1529404.5832991614</v>
      </c>
      <c r="I14" s="88">
        <f t="shared" si="6"/>
        <v>3548786.3420380731</v>
      </c>
      <c r="J14" s="88">
        <f t="shared" si="6"/>
        <v>4253198.8759168684</v>
      </c>
      <c r="K14" s="88">
        <f t="shared" si="6"/>
        <v>4481439.5352864899</v>
      </c>
      <c r="L14" s="88">
        <f t="shared" si="6"/>
        <v>4273098.8291735696</v>
      </c>
      <c r="M14" s="88">
        <f t="shared" si="6"/>
        <v>6466899.3947818661</v>
      </c>
      <c r="N14" s="88">
        <f t="shared" si="6"/>
        <v>6016937.0598373301</v>
      </c>
      <c r="O14" s="88">
        <f t="shared" si="6"/>
        <v>6258175.0976808304</v>
      </c>
      <c r="P14" s="88">
        <f t="shared" ref="P14:Q14" si="7">P12*P13</f>
        <v>2801892.8744680854</v>
      </c>
      <c r="Q14" s="88">
        <f t="shared" si="7"/>
        <v>6495994.0617689881</v>
      </c>
    </row>
    <row r="15" spans="1:17" x14ac:dyDescent="0.2">
      <c r="A15" s="101">
        <f t="shared" si="2"/>
        <v>8</v>
      </c>
    </row>
    <row r="16" spans="1:17" ht="12" x14ac:dyDescent="0.2">
      <c r="A16" s="101">
        <f t="shared" si="2"/>
        <v>9</v>
      </c>
      <c r="B16" s="287" t="s">
        <v>413</v>
      </c>
      <c r="C16" s="290"/>
      <c r="D16" s="290"/>
      <c r="E16" s="288">
        <v>64309.485933215597</v>
      </c>
      <c r="F16" s="288">
        <v>14974.739941193373</v>
      </c>
      <c r="G16" s="290"/>
      <c r="H16" s="288">
        <v>223855.03579500833</v>
      </c>
      <c r="I16" s="288">
        <v>38244.609059931143</v>
      </c>
      <c r="J16" s="288">
        <v>7205.3170374171887</v>
      </c>
      <c r="K16" s="290"/>
      <c r="L16" s="290"/>
      <c r="M16" s="290"/>
      <c r="N16" s="290"/>
      <c r="O16" s="290"/>
      <c r="P16" s="288">
        <v>269179.40571534558</v>
      </c>
      <c r="Q16" s="288">
        <v>14117.952684018248</v>
      </c>
    </row>
    <row r="17" spans="1:17" ht="12" x14ac:dyDescent="0.2">
      <c r="A17" s="101">
        <f t="shared" si="2"/>
        <v>10</v>
      </c>
      <c r="B17" s="286" t="s">
        <v>412</v>
      </c>
      <c r="C17" s="124">
        <v>13.11</v>
      </c>
      <c r="D17" s="124">
        <f>C17</f>
        <v>13.11</v>
      </c>
      <c r="E17" s="124">
        <f>D17</f>
        <v>13.11</v>
      </c>
      <c r="F17" s="124">
        <f>E17</f>
        <v>13.11</v>
      </c>
      <c r="G17" s="124">
        <f>F17</f>
        <v>13.11</v>
      </c>
      <c r="H17" s="124">
        <f>G13</f>
        <v>10.19</v>
      </c>
      <c r="I17" s="124">
        <f t="shared" ref="I17:N17" si="8">H17</f>
        <v>10.19</v>
      </c>
      <c r="J17" s="124">
        <f t="shared" si="8"/>
        <v>10.19</v>
      </c>
      <c r="K17" s="124">
        <f t="shared" si="8"/>
        <v>10.19</v>
      </c>
      <c r="L17" s="124">
        <f t="shared" si="8"/>
        <v>10.19</v>
      </c>
      <c r="M17" s="124">
        <f t="shared" si="8"/>
        <v>10.19</v>
      </c>
      <c r="N17" s="124">
        <f t="shared" si="8"/>
        <v>10.19</v>
      </c>
      <c r="O17" s="124">
        <f>O13</f>
        <v>15.29</v>
      </c>
      <c r="P17" s="124">
        <f t="shared" ref="P17" si="9">O17</f>
        <v>15.29</v>
      </c>
      <c r="Q17" s="207">
        <f>P13</f>
        <v>16.170000000000002</v>
      </c>
    </row>
    <row r="18" spans="1:17" x14ac:dyDescent="0.2">
      <c r="A18" s="101">
        <f t="shared" si="2"/>
        <v>11</v>
      </c>
      <c r="B18" s="92" t="s">
        <v>189</v>
      </c>
      <c r="C18" s="88">
        <f t="shared" ref="C18:O18" si="10">C16*C17</f>
        <v>0</v>
      </c>
      <c r="D18" s="88">
        <f t="shared" si="10"/>
        <v>0</v>
      </c>
      <c r="E18" s="88">
        <f t="shared" si="10"/>
        <v>843097.36058445647</v>
      </c>
      <c r="F18" s="88">
        <f t="shared" si="10"/>
        <v>196318.84062904512</v>
      </c>
      <c r="G18" s="88">
        <f t="shared" si="10"/>
        <v>0</v>
      </c>
      <c r="H18" s="88">
        <f t="shared" si="10"/>
        <v>2281082.8147511347</v>
      </c>
      <c r="I18" s="88">
        <f t="shared" si="10"/>
        <v>389712.5663206983</v>
      </c>
      <c r="J18" s="88">
        <f t="shared" si="10"/>
        <v>73422.180611281146</v>
      </c>
      <c r="K18" s="88">
        <f t="shared" si="10"/>
        <v>0</v>
      </c>
      <c r="L18" s="88">
        <f t="shared" si="10"/>
        <v>0</v>
      </c>
      <c r="M18" s="88">
        <f t="shared" si="10"/>
        <v>0</v>
      </c>
      <c r="N18" s="88">
        <f t="shared" si="10"/>
        <v>0</v>
      </c>
      <c r="O18" s="88">
        <f t="shared" si="10"/>
        <v>0</v>
      </c>
      <c r="P18" s="88">
        <f t="shared" ref="P18:Q18" si="11">P16*P17</f>
        <v>4115753.1133876336</v>
      </c>
      <c r="Q18" s="88">
        <f t="shared" si="11"/>
        <v>228287.2949005751</v>
      </c>
    </row>
    <row r="19" spans="1:17" x14ac:dyDescent="0.2">
      <c r="A19" s="101">
        <f t="shared" si="2"/>
        <v>12</v>
      </c>
    </row>
    <row r="20" spans="1:17" x14ac:dyDescent="0.2">
      <c r="A20" s="101">
        <f t="shared" si="2"/>
        <v>13</v>
      </c>
      <c r="B20" s="92" t="s">
        <v>185</v>
      </c>
      <c r="C20" s="88">
        <f t="shared" ref="C20:O20" si="12">C14+C18</f>
        <v>4127421.35242307</v>
      </c>
      <c r="D20" s="88">
        <f t="shared" si="12"/>
        <v>1066306.4677033727</v>
      </c>
      <c r="E20" s="88">
        <f t="shared" si="12"/>
        <v>5404985.7647961276</v>
      </c>
      <c r="F20" s="88">
        <f t="shared" si="12"/>
        <v>5891171.7367315488</v>
      </c>
      <c r="G20" s="88">
        <f t="shared" si="12"/>
        <v>3945245.4424535362</v>
      </c>
      <c r="H20" s="88">
        <f t="shared" si="12"/>
        <v>3810487.3980502961</v>
      </c>
      <c r="I20" s="88">
        <f t="shared" si="12"/>
        <v>3938498.9083587714</v>
      </c>
      <c r="J20" s="88">
        <f t="shared" si="12"/>
        <v>4326621.0565281492</v>
      </c>
      <c r="K20" s="88">
        <f t="shared" si="12"/>
        <v>4481439.5352864899</v>
      </c>
      <c r="L20" s="88">
        <f t="shared" si="12"/>
        <v>4273098.8291735696</v>
      </c>
      <c r="M20" s="88">
        <f t="shared" si="12"/>
        <v>6466899.3947818661</v>
      </c>
      <c r="N20" s="88">
        <f t="shared" si="12"/>
        <v>6016937.0598373301</v>
      </c>
      <c r="O20" s="88">
        <f t="shared" si="12"/>
        <v>6258175.0976808304</v>
      </c>
      <c r="P20" s="88">
        <f t="shared" ref="P20:Q20" si="13">P14+P18</f>
        <v>6917645.9878557194</v>
      </c>
      <c r="Q20" s="88">
        <f t="shared" si="13"/>
        <v>6724281.3566695629</v>
      </c>
    </row>
    <row r="21" spans="1:17" x14ac:dyDescent="0.2">
      <c r="A21" s="101">
        <f t="shared" si="2"/>
        <v>14</v>
      </c>
    </row>
    <row r="22" spans="1:17" x14ac:dyDescent="0.2">
      <c r="A22" s="101">
        <f t="shared" si="2"/>
        <v>15</v>
      </c>
      <c r="B22" s="92" t="s">
        <v>186</v>
      </c>
      <c r="C22" s="88">
        <f t="shared" ref="C22:O22" si="14">C10-C20</f>
        <v>-2490746.080509136</v>
      </c>
      <c r="D22" s="88">
        <f t="shared" si="14"/>
        <v>1882541.4285413832</v>
      </c>
      <c r="E22" s="88">
        <f t="shared" si="14"/>
        <v>-860380.60336741433</v>
      </c>
      <c r="F22" s="88">
        <f t="shared" si="14"/>
        <v>-1241798.1887542177</v>
      </c>
      <c r="G22" s="88">
        <f t="shared" si="14"/>
        <v>824573.85029988177</v>
      </c>
      <c r="H22" s="88">
        <f t="shared" si="14"/>
        <v>1031399.7430167925</v>
      </c>
      <c r="I22" s="88">
        <f t="shared" si="14"/>
        <v>977019.47234874219</v>
      </c>
      <c r="J22" s="88">
        <f t="shared" si="14"/>
        <v>697421.89932632446</v>
      </c>
      <c r="K22" s="88">
        <f t="shared" si="14"/>
        <v>538636.30702859908</v>
      </c>
      <c r="L22" s="88">
        <f t="shared" si="14"/>
        <v>857143.98186529521</v>
      </c>
      <c r="M22" s="88">
        <f t="shared" si="14"/>
        <v>-1495864.5941060437</v>
      </c>
      <c r="N22" s="88">
        <f t="shared" si="14"/>
        <v>-1113220.3759751171</v>
      </c>
      <c r="O22" s="88">
        <f t="shared" si="14"/>
        <v>-1271910.4213413168</v>
      </c>
      <c r="P22" s="88">
        <f t="shared" ref="P22:Q22" si="15">P10-P20</f>
        <v>-2212393.4247633116</v>
      </c>
      <c r="Q22" s="88">
        <f t="shared" si="15"/>
        <v>-2165205.1487679528</v>
      </c>
    </row>
    <row r="23" spans="1:17" x14ac:dyDescent="0.2">
      <c r="A23" s="101">
        <f t="shared" si="2"/>
        <v>16</v>
      </c>
      <c r="C23" s="88"/>
      <c r="D23" s="88"/>
      <c r="E23" s="88"/>
      <c r="F23" s="88"/>
      <c r="G23" s="88"/>
      <c r="H23" s="88"/>
      <c r="I23" s="88"/>
      <c r="J23" s="88"/>
      <c r="K23" s="88"/>
      <c r="L23" s="88"/>
      <c r="M23" s="88"/>
      <c r="N23" s="88"/>
      <c r="O23" s="88"/>
    </row>
    <row r="24" spans="1:17" x14ac:dyDescent="0.2">
      <c r="A24" s="101">
        <f t="shared" si="2"/>
        <v>17</v>
      </c>
      <c r="B24" s="92" t="s">
        <v>190</v>
      </c>
      <c r="C24" s="125">
        <v>5131.0935483870971</v>
      </c>
      <c r="D24" s="125">
        <v>10775.296451612903</v>
      </c>
      <c r="E24" s="88">
        <v>10476.77</v>
      </c>
      <c r="F24" s="88">
        <v>3445.89</v>
      </c>
      <c r="G24" s="88">
        <v>684.88</v>
      </c>
      <c r="H24" s="88">
        <v>4294.8999999999996</v>
      </c>
      <c r="I24" s="88">
        <v>8813.77</v>
      </c>
      <c r="J24" s="88">
        <v>13385.97</v>
      </c>
      <c r="K24" s="88">
        <v>15914.18</v>
      </c>
      <c r="L24" s="88">
        <v>18968.29</v>
      </c>
      <c r="M24" s="88">
        <v>15574.94</v>
      </c>
      <c r="N24" s="88">
        <v>6197.7</v>
      </c>
      <c r="O24" s="88">
        <v>-3055.4</v>
      </c>
      <c r="P24" s="303">
        <v>-16320.8</v>
      </c>
      <c r="Q24" s="303">
        <v>-32555.51</v>
      </c>
    </row>
    <row r="25" spans="1:17" x14ac:dyDescent="0.2">
      <c r="A25" s="101">
        <f t="shared" si="2"/>
        <v>18</v>
      </c>
    </row>
    <row r="26" spans="1:17" ht="12" x14ac:dyDescent="0.2">
      <c r="A26" s="101">
        <f t="shared" si="2"/>
        <v>19</v>
      </c>
      <c r="B26" s="291" t="s">
        <v>414</v>
      </c>
      <c r="C26" s="302">
        <v>0.98</v>
      </c>
      <c r="D26" s="302">
        <f>C26</f>
        <v>0.98</v>
      </c>
      <c r="E26" s="302">
        <f>D26</f>
        <v>0.98</v>
      </c>
      <c r="F26" s="302">
        <f>E26</f>
        <v>0.98</v>
      </c>
      <c r="G26" s="302">
        <f>F26</f>
        <v>0.98</v>
      </c>
      <c r="H26" s="123">
        <v>0.55000000000000004</v>
      </c>
      <c r="I26" s="123">
        <f t="shared" ref="I26:O26" si="16">H26</f>
        <v>0.55000000000000004</v>
      </c>
      <c r="J26" s="123">
        <f t="shared" si="16"/>
        <v>0.55000000000000004</v>
      </c>
      <c r="K26" s="123">
        <f t="shared" si="16"/>
        <v>0.55000000000000004</v>
      </c>
      <c r="L26" s="123">
        <f t="shared" si="16"/>
        <v>0.55000000000000004</v>
      </c>
      <c r="M26" s="123">
        <f t="shared" si="16"/>
        <v>0.55000000000000004</v>
      </c>
      <c r="N26" s="123">
        <f t="shared" si="16"/>
        <v>0.55000000000000004</v>
      </c>
      <c r="O26" s="123">
        <f t="shared" si="16"/>
        <v>0.55000000000000004</v>
      </c>
      <c r="P26" s="123">
        <f t="shared" ref="P26:Q26" si="17">O26</f>
        <v>0.55000000000000004</v>
      </c>
      <c r="Q26" s="123">
        <f t="shared" si="17"/>
        <v>0.55000000000000004</v>
      </c>
    </row>
    <row r="27" spans="1:17" x14ac:dyDescent="0.2">
      <c r="A27" s="101">
        <f t="shared" si="2"/>
        <v>20</v>
      </c>
      <c r="C27" s="94"/>
      <c r="D27" s="94"/>
      <c r="E27" s="94"/>
      <c r="F27" s="94"/>
      <c r="G27" s="94"/>
      <c r="H27" s="94"/>
      <c r="I27" s="94"/>
      <c r="J27" s="94"/>
      <c r="K27" s="94"/>
      <c r="L27" s="94"/>
      <c r="M27" s="94"/>
      <c r="N27" s="94"/>
      <c r="O27" s="94"/>
    </row>
    <row r="28" spans="1:17" x14ac:dyDescent="0.2">
      <c r="A28" s="101">
        <f t="shared" si="2"/>
        <v>21</v>
      </c>
      <c r="B28" s="291" t="s">
        <v>226</v>
      </c>
      <c r="C28" s="302">
        <v>0.98</v>
      </c>
      <c r="D28" s="302">
        <f t="shared" ref="D28:J28" si="18">C28</f>
        <v>0.98</v>
      </c>
      <c r="E28" s="302">
        <f t="shared" si="18"/>
        <v>0.98</v>
      </c>
      <c r="F28" s="302">
        <f t="shared" si="18"/>
        <v>0.98</v>
      </c>
      <c r="G28" s="302">
        <f t="shared" si="18"/>
        <v>0.98</v>
      </c>
      <c r="H28" s="302">
        <f t="shared" si="18"/>
        <v>0.98</v>
      </c>
      <c r="I28" s="302">
        <f t="shared" si="18"/>
        <v>0.98</v>
      </c>
      <c r="J28" s="302">
        <f t="shared" si="18"/>
        <v>0.98</v>
      </c>
      <c r="K28" s="123">
        <f>J26</f>
        <v>0.55000000000000004</v>
      </c>
      <c r="L28" s="123">
        <f>K28</f>
        <v>0.55000000000000004</v>
      </c>
      <c r="M28" s="123">
        <f>L28</f>
        <v>0.55000000000000004</v>
      </c>
      <c r="N28" s="123">
        <f>M28</f>
        <v>0.55000000000000004</v>
      </c>
      <c r="O28" s="123">
        <f>N28</f>
        <v>0.55000000000000004</v>
      </c>
      <c r="P28" s="123">
        <f t="shared" ref="P28:Q28" si="19">O28</f>
        <v>0.55000000000000004</v>
      </c>
      <c r="Q28" s="123">
        <f t="shared" si="19"/>
        <v>0.55000000000000004</v>
      </c>
    </row>
    <row r="29" spans="1:17" x14ac:dyDescent="0.2">
      <c r="A29" s="101">
        <f t="shared" si="2"/>
        <v>22</v>
      </c>
      <c r="C29" s="88"/>
      <c r="D29" s="88"/>
      <c r="E29" s="88"/>
      <c r="F29" s="88"/>
      <c r="G29" s="88"/>
      <c r="H29" s="88"/>
      <c r="I29" s="88"/>
      <c r="J29" s="88"/>
      <c r="K29" s="88"/>
      <c r="L29" s="88"/>
      <c r="M29" s="88"/>
      <c r="N29" s="88"/>
      <c r="O29" s="88"/>
    </row>
    <row r="30" spans="1:17" x14ac:dyDescent="0.2">
      <c r="A30" s="101">
        <f t="shared" si="2"/>
        <v>23</v>
      </c>
      <c r="B30" s="292" t="s">
        <v>307</v>
      </c>
      <c r="C30" s="119">
        <v>0</v>
      </c>
      <c r="D30" s="119">
        <f t="shared" ref="D30:O30" si="20">C30</f>
        <v>0</v>
      </c>
      <c r="E30" s="119">
        <f t="shared" si="20"/>
        <v>0</v>
      </c>
      <c r="F30" s="119">
        <f t="shared" si="20"/>
        <v>0</v>
      </c>
      <c r="G30" s="119">
        <f t="shared" si="20"/>
        <v>0</v>
      </c>
      <c r="H30" s="119">
        <f t="shared" si="20"/>
        <v>0</v>
      </c>
      <c r="I30" s="119">
        <f t="shared" si="20"/>
        <v>0</v>
      </c>
      <c r="J30" s="119">
        <f t="shared" si="20"/>
        <v>0</v>
      </c>
      <c r="K30" s="119">
        <f t="shared" si="20"/>
        <v>0</v>
      </c>
      <c r="L30" s="119">
        <f t="shared" si="20"/>
        <v>0</v>
      </c>
      <c r="M30" s="119">
        <f t="shared" si="20"/>
        <v>0</v>
      </c>
      <c r="N30" s="119">
        <f t="shared" si="20"/>
        <v>0</v>
      </c>
      <c r="O30" s="119">
        <f t="shared" si="20"/>
        <v>0</v>
      </c>
      <c r="P30" s="119">
        <f t="shared" ref="P30:Q30" si="21">O30</f>
        <v>0</v>
      </c>
      <c r="Q30" s="119">
        <f t="shared" si="21"/>
        <v>0</v>
      </c>
    </row>
    <row r="31" spans="1:17" x14ac:dyDescent="0.2">
      <c r="A31" s="101">
        <f t="shared" si="2"/>
        <v>24</v>
      </c>
      <c r="C31" s="93"/>
      <c r="D31" s="93"/>
      <c r="E31" s="93"/>
      <c r="F31" s="93"/>
      <c r="G31" s="93"/>
      <c r="H31" s="93"/>
      <c r="I31" s="93"/>
      <c r="J31" s="93"/>
      <c r="K31" s="93"/>
      <c r="L31" s="93"/>
      <c r="M31" s="93"/>
      <c r="N31" s="93"/>
      <c r="O31" s="93"/>
    </row>
    <row r="32" spans="1:17" x14ac:dyDescent="0.2">
      <c r="A32" s="101">
        <f t="shared" si="2"/>
        <v>25</v>
      </c>
      <c r="B32" s="292" t="s">
        <v>306</v>
      </c>
      <c r="C32" s="119">
        <v>0</v>
      </c>
      <c r="D32" s="119">
        <f t="shared" ref="D32:O32" si="22">C30</f>
        <v>0</v>
      </c>
      <c r="E32" s="119">
        <f t="shared" si="22"/>
        <v>0</v>
      </c>
      <c r="F32" s="119">
        <f t="shared" si="22"/>
        <v>0</v>
      </c>
      <c r="G32" s="119">
        <f t="shared" si="22"/>
        <v>0</v>
      </c>
      <c r="H32" s="119">
        <f t="shared" si="22"/>
        <v>0</v>
      </c>
      <c r="I32" s="119">
        <f t="shared" si="22"/>
        <v>0</v>
      </c>
      <c r="J32" s="119">
        <f t="shared" si="22"/>
        <v>0</v>
      </c>
      <c r="K32" s="119">
        <f t="shared" si="22"/>
        <v>0</v>
      </c>
      <c r="L32" s="119">
        <f t="shared" si="22"/>
        <v>0</v>
      </c>
      <c r="M32" s="119">
        <f t="shared" si="22"/>
        <v>0</v>
      </c>
      <c r="N32" s="119">
        <f t="shared" si="22"/>
        <v>0</v>
      </c>
      <c r="O32" s="119">
        <f t="shared" si="22"/>
        <v>0</v>
      </c>
      <c r="P32" s="119">
        <f t="shared" ref="P32:Q32" si="23">O30</f>
        <v>0</v>
      </c>
      <c r="Q32" s="119">
        <f t="shared" si="23"/>
        <v>0</v>
      </c>
    </row>
    <row r="33" spans="1:17" x14ac:dyDescent="0.2">
      <c r="A33" s="101">
        <f t="shared" si="2"/>
        <v>26</v>
      </c>
      <c r="C33" s="88"/>
      <c r="D33" s="88"/>
      <c r="E33" s="88"/>
      <c r="F33" s="88"/>
      <c r="G33" s="88"/>
      <c r="H33" s="88"/>
      <c r="I33" s="88"/>
      <c r="J33" s="88"/>
      <c r="K33" s="88"/>
      <c r="L33" s="88"/>
      <c r="M33" s="88"/>
      <c r="N33" s="88"/>
      <c r="O33" s="88"/>
    </row>
    <row r="34" spans="1:17" x14ac:dyDescent="0.2">
      <c r="A34" s="101">
        <f t="shared" si="2"/>
        <v>27</v>
      </c>
      <c r="B34" s="92" t="s">
        <v>93</v>
      </c>
      <c r="C34" s="88">
        <f t="shared" ref="C34:O34" si="24">(C12*C26)+(C16*C28)</f>
        <v>308533.40391873446</v>
      </c>
      <c r="D34" s="88">
        <f t="shared" si="24"/>
        <v>68344.037825330626</v>
      </c>
      <c r="E34" s="88">
        <f t="shared" si="24"/>
        <v>355413.78909404366</v>
      </c>
      <c r="F34" s="88">
        <f t="shared" si="24"/>
        <v>379682.167194721</v>
      </c>
      <c r="G34" s="88">
        <f t="shared" si="24"/>
        <v>379424.97876393184</v>
      </c>
      <c r="H34" s="88">
        <f t="shared" si="24"/>
        <v>301926.75949662912</v>
      </c>
      <c r="I34" s="88">
        <f t="shared" si="24"/>
        <v>229023.63131650881</v>
      </c>
      <c r="J34" s="88">
        <f t="shared" si="24"/>
        <v>236625.42872947338</v>
      </c>
      <c r="K34" s="88">
        <f t="shared" si="24"/>
        <v>241883.39003018351</v>
      </c>
      <c r="L34" s="88">
        <f t="shared" si="24"/>
        <v>230638.30775716031</v>
      </c>
      <c r="M34" s="88">
        <f t="shared" si="24"/>
        <v>232622.28038783695</v>
      </c>
      <c r="N34" s="88">
        <f t="shared" si="24"/>
        <v>216436.58488623492</v>
      </c>
      <c r="O34" s="88">
        <f t="shared" si="24"/>
        <v>225114.21214679247</v>
      </c>
      <c r="P34" s="88">
        <f t="shared" ref="P34:Q34" si="25">(P12*P26)+(P16*P28)</f>
        <v>243351.15186684433</v>
      </c>
      <c r="Q34" s="88">
        <f t="shared" si="25"/>
        <v>228717.05294794435</v>
      </c>
    </row>
    <row r="35" spans="1:17" x14ac:dyDescent="0.2">
      <c r="A35" s="101">
        <f t="shared" si="2"/>
        <v>28</v>
      </c>
      <c r="C35" s="88"/>
      <c r="D35" s="88"/>
      <c r="E35" s="88"/>
      <c r="F35" s="88"/>
      <c r="G35" s="88"/>
      <c r="H35" s="88"/>
      <c r="I35" s="88"/>
      <c r="J35" s="88"/>
      <c r="K35" s="88"/>
      <c r="L35" s="88"/>
      <c r="M35" s="88"/>
      <c r="N35" s="88"/>
      <c r="O35" s="88"/>
    </row>
    <row r="36" spans="1:17" x14ac:dyDescent="0.2">
      <c r="A36" s="101">
        <f t="shared" si="2"/>
        <v>29</v>
      </c>
      <c r="B36" s="92" t="s">
        <v>302</v>
      </c>
      <c r="C36" s="88">
        <f t="shared" ref="C36:O36" si="26">(C12*C30)+(C16*C32)</f>
        <v>0</v>
      </c>
      <c r="D36" s="88">
        <f t="shared" si="26"/>
        <v>0</v>
      </c>
      <c r="E36" s="88">
        <f t="shared" si="26"/>
        <v>0</v>
      </c>
      <c r="F36" s="88">
        <f t="shared" si="26"/>
        <v>0</v>
      </c>
      <c r="G36" s="88">
        <f t="shared" si="26"/>
        <v>0</v>
      </c>
      <c r="H36" s="88">
        <f t="shared" si="26"/>
        <v>0</v>
      </c>
      <c r="I36" s="88">
        <f t="shared" si="26"/>
        <v>0</v>
      </c>
      <c r="J36" s="88">
        <f t="shared" si="26"/>
        <v>0</v>
      </c>
      <c r="K36" s="88">
        <f t="shared" si="26"/>
        <v>0</v>
      </c>
      <c r="L36" s="88">
        <f t="shared" si="26"/>
        <v>0</v>
      </c>
      <c r="M36" s="88">
        <f t="shared" si="26"/>
        <v>0</v>
      </c>
      <c r="N36" s="88">
        <f t="shared" si="26"/>
        <v>0</v>
      </c>
      <c r="O36" s="88">
        <f t="shared" si="26"/>
        <v>0</v>
      </c>
      <c r="P36" s="88">
        <f t="shared" ref="P36:Q36" si="27">(P12*P30)+(P16*P32)</f>
        <v>0</v>
      </c>
      <c r="Q36" s="88">
        <f t="shared" si="27"/>
        <v>0</v>
      </c>
    </row>
    <row r="37" spans="1:17" x14ac:dyDescent="0.2">
      <c r="A37" s="101">
        <f t="shared" si="2"/>
        <v>30</v>
      </c>
      <c r="C37" s="88"/>
      <c r="D37" s="88"/>
      <c r="E37" s="88"/>
      <c r="F37" s="88"/>
      <c r="G37" s="88"/>
      <c r="H37" s="88"/>
      <c r="I37" s="88"/>
      <c r="J37" s="88"/>
      <c r="K37" s="88"/>
      <c r="L37" s="88"/>
      <c r="M37" s="88"/>
      <c r="N37" s="88"/>
      <c r="O37" s="88"/>
    </row>
    <row r="38" spans="1:17" ht="12" x14ac:dyDescent="0.2">
      <c r="A38" s="101">
        <f t="shared" si="2"/>
        <v>31</v>
      </c>
      <c r="B38" s="293" t="s">
        <v>406</v>
      </c>
      <c r="C38" s="294"/>
      <c r="D38" s="121">
        <v>0.95234799999999997</v>
      </c>
      <c r="E38" s="294">
        <f t="shared" ref="E38:O38" si="28">D38</f>
        <v>0.95234799999999997</v>
      </c>
      <c r="F38" s="294">
        <f t="shared" si="28"/>
        <v>0.95234799999999997</v>
      </c>
      <c r="G38" s="294">
        <f t="shared" si="28"/>
        <v>0.95234799999999997</v>
      </c>
      <c r="H38" s="294">
        <f t="shared" si="28"/>
        <v>0.95234799999999997</v>
      </c>
      <c r="I38" s="294">
        <f t="shared" si="28"/>
        <v>0.95234799999999997</v>
      </c>
      <c r="J38" s="294">
        <f t="shared" si="28"/>
        <v>0.95234799999999997</v>
      </c>
      <c r="K38" s="294">
        <f t="shared" si="28"/>
        <v>0.95234799999999997</v>
      </c>
      <c r="L38" s="294">
        <f t="shared" si="28"/>
        <v>0.95234799999999997</v>
      </c>
      <c r="M38" s="294">
        <f t="shared" si="28"/>
        <v>0.95234799999999997</v>
      </c>
      <c r="N38" s="294">
        <f t="shared" si="28"/>
        <v>0.95234799999999997</v>
      </c>
      <c r="O38" s="294">
        <f t="shared" si="28"/>
        <v>0.95234799999999997</v>
      </c>
      <c r="P38" s="294">
        <f t="shared" ref="P38:Q38" si="29">O38</f>
        <v>0.95234799999999997</v>
      </c>
      <c r="Q38" s="294">
        <f t="shared" si="29"/>
        <v>0.95234799999999997</v>
      </c>
    </row>
    <row r="39" spans="1:17" x14ac:dyDescent="0.2">
      <c r="A39" s="101">
        <f t="shared" si="2"/>
        <v>32</v>
      </c>
      <c r="C39" s="88"/>
      <c r="D39" s="88"/>
      <c r="E39" s="88"/>
      <c r="F39" s="88"/>
      <c r="G39" s="88"/>
      <c r="H39" s="88"/>
      <c r="I39" s="88"/>
      <c r="J39" s="88"/>
      <c r="K39" s="88"/>
      <c r="L39" s="88"/>
      <c r="M39" s="88"/>
      <c r="N39" s="88"/>
      <c r="O39" s="88"/>
    </row>
    <row r="40" spans="1:17" ht="12" x14ac:dyDescent="0.2">
      <c r="A40" s="101">
        <f t="shared" si="2"/>
        <v>33</v>
      </c>
      <c r="B40" s="293" t="s">
        <v>407</v>
      </c>
      <c r="C40" s="294"/>
      <c r="D40" s="294"/>
      <c r="E40" s="294"/>
      <c r="F40" s="294"/>
      <c r="G40" s="294"/>
      <c r="H40" s="121">
        <v>0.95034799999999997</v>
      </c>
      <c r="I40" s="294">
        <f t="shared" ref="I40:O40" si="30">H40</f>
        <v>0.95034799999999997</v>
      </c>
      <c r="J40" s="294">
        <f t="shared" si="30"/>
        <v>0.95034799999999997</v>
      </c>
      <c r="K40" s="294">
        <f t="shared" si="30"/>
        <v>0.95034799999999997</v>
      </c>
      <c r="L40" s="294">
        <f t="shared" si="30"/>
        <v>0.95034799999999997</v>
      </c>
      <c r="M40" s="294">
        <f t="shared" si="30"/>
        <v>0.95034799999999997</v>
      </c>
      <c r="N40" s="294">
        <f t="shared" si="30"/>
        <v>0.95034799999999997</v>
      </c>
      <c r="O40" s="294">
        <f t="shared" si="30"/>
        <v>0.95034799999999997</v>
      </c>
      <c r="P40" s="294">
        <f t="shared" ref="P40:Q40" si="31">O40</f>
        <v>0.95034799999999997</v>
      </c>
      <c r="Q40" s="294">
        <f t="shared" si="31"/>
        <v>0.95034799999999997</v>
      </c>
    </row>
    <row r="41" spans="1:17" x14ac:dyDescent="0.2">
      <c r="A41" s="101">
        <f t="shared" ref="A41:A58" si="32">A40+1</f>
        <v>34</v>
      </c>
      <c r="C41" s="114"/>
      <c r="D41" s="114"/>
      <c r="E41" s="114"/>
      <c r="F41" s="114"/>
      <c r="G41" s="114"/>
      <c r="H41" s="114"/>
      <c r="I41" s="114"/>
      <c r="J41" s="114"/>
      <c r="K41" s="114"/>
      <c r="L41" s="114"/>
      <c r="M41" s="114"/>
      <c r="N41" s="114"/>
      <c r="O41" s="114"/>
    </row>
    <row r="42" spans="1:17" x14ac:dyDescent="0.2">
      <c r="A42" s="101">
        <f t="shared" si="32"/>
        <v>35</v>
      </c>
      <c r="B42" s="293" t="s">
        <v>227</v>
      </c>
      <c r="C42" s="294">
        <v>0.95111500000000004</v>
      </c>
      <c r="D42" s="294">
        <f>C42</f>
        <v>0.95111500000000004</v>
      </c>
      <c r="E42" s="294">
        <f>D42</f>
        <v>0.95111500000000004</v>
      </c>
      <c r="F42" s="294">
        <f>E42</f>
        <v>0.95111500000000004</v>
      </c>
      <c r="G42" s="294">
        <f>F42</f>
        <v>0.95111500000000004</v>
      </c>
      <c r="H42" s="294"/>
      <c r="I42" s="294"/>
      <c r="J42" s="294"/>
      <c r="K42" s="294"/>
      <c r="L42" s="294"/>
      <c r="M42" s="294"/>
      <c r="N42" s="294"/>
      <c r="O42" s="294"/>
      <c r="P42" s="294"/>
      <c r="Q42" s="294"/>
    </row>
    <row r="43" spans="1:17" x14ac:dyDescent="0.2">
      <c r="A43" s="101">
        <f t="shared" si="32"/>
        <v>36</v>
      </c>
      <c r="C43" s="114"/>
      <c r="D43" s="114"/>
      <c r="E43" s="114"/>
      <c r="F43" s="114"/>
      <c r="G43" s="114"/>
      <c r="H43" s="114"/>
      <c r="I43" s="114"/>
      <c r="J43" s="114"/>
      <c r="K43" s="114"/>
      <c r="L43" s="114"/>
      <c r="M43" s="114"/>
      <c r="N43" s="114"/>
      <c r="O43" s="114"/>
    </row>
    <row r="44" spans="1:17" ht="10.5" thickBot="1" x14ac:dyDescent="0.25">
      <c r="A44" s="101">
        <f t="shared" si="32"/>
        <v>37</v>
      </c>
      <c r="B44" s="92" t="s">
        <v>191</v>
      </c>
      <c r="C44" s="295">
        <f>ROUND((C22*C42),2)</f>
        <v>-2368985.96</v>
      </c>
      <c r="D44" s="295">
        <f t="shared" ref="D44:O44" si="33">ROUND((D22*D38),2)</f>
        <v>1792834.5600000001</v>
      </c>
      <c r="E44" s="295">
        <f t="shared" si="33"/>
        <v>-819381.75</v>
      </c>
      <c r="F44" s="295">
        <f t="shared" si="33"/>
        <v>-1182624.02</v>
      </c>
      <c r="G44" s="295">
        <f t="shared" si="33"/>
        <v>785281.26</v>
      </c>
      <c r="H44" s="295">
        <f t="shared" si="33"/>
        <v>982251.48</v>
      </c>
      <c r="I44" s="295">
        <f t="shared" si="33"/>
        <v>930462.54</v>
      </c>
      <c r="J44" s="295">
        <f t="shared" si="33"/>
        <v>664188.35</v>
      </c>
      <c r="K44" s="295">
        <f t="shared" si="33"/>
        <v>512969.21</v>
      </c>
      <c r="L44" s="295">
        <f t="shared" si="33"/>
        <v>816299.36</v>
      </c>
      <c r="M44" s="295">
        <f t="shared" si="33"/>
        <v>-1424583.65</v>
      </c>
      <c r="N44" s="295">
        <f t="shared" si="33"/>
        <v>-1060173.2</v>
      </c>
      <c r="O44" s="295">
        <f t="shared" si="33"/>
        <v>-1211301.3500000001</v>
      </c>
      <c r="P44" s="295">
        <f t="shared" ref="P44:Q44" si="34">ROUND((P22*P38),2)</f>
        <v>-2106968.4500000002</v>
      </c>
      <c r="Q44" s="295">
        <f t="shared" si="34"/>
        <v>-2062028.79</v>
      </c>
    </row>
    <row r="45" spans="1:17" x14ac:dyDescent="0.2">
      <c r="A45" s="101">
        <f t="shared" si="32"/>
        <v>38</v>
      </c>
      <c r="C45" s="88"/>
      <c r="D45" s="88"/>
      <c r="E45" s="88"/>
      <c r="F45" s="88"/>
      <c r="G45" s="88"/>
      <c r="H45" s="88"/>
      <c r="I45" s="88"/>
      <c r="J45" s="88"/>
      <c r="K45" s="88"/>
      <c r="L45" s="88"/>
      <c r="M45" s="88"/>
      <c r="N45" s="88"/>
      <c r="O45" s="88"/>
    </row>
    <row r="46" spans="1:17" ht="10.5" thickBot="1" x14ac:dyDescent="0.25">
      <c r="A46" s="101">
        <f t="shared" si="32"/>
        <v>39</v>
      </c>
      <c r="B46" s="92" t="s">
        <v>229</v>
      </c>
      <c r="C46" s="295">
        <f t="shared" ref="C46:G46" si="35">ROUND((C34*C42),2)</f>
        <v>293450.75</v>
      </c>
      <c r="D46" s="295">
        <f t="shared" si="35"/>
        <v>65003.040000000001</v>
      </c>
      <c r="E46" s="295">
        <f t="shared" si="35"/>
        <v>338039.39</v>
      </c>
      <c r="F46" s="295">
        <f t="shared" si="35"/>
        <v>361121.4</v>
      </c>
      <c r="G46" s="295">
        <f t="shared" si="35"/>
        <v>360876.79</v>
      </c>
      <c r="H46" s="295">
        <f t="shared" ref="H46:O46" si="36">ROUND((H34*H40),2)</f>
        <v>286935.49</v>
      </c>
      <c r="I46" s="295">
        <f t="shared" si="36"/>
        <v>217652.15</v>
      </c>
      <c r="J46" s="295">
        <f t="shared" si="36"/>
        <v>224876.5</v>
      </c>
      <c r="K46" s="295">
        <f t="shared" si="36"/>
        <v>229873.4</v>
      </c>
      <c r="L46" s="295">
        <f t="shared" si="36"/>
        <v>219186.65</v>
      </c>
      <c r="M46" s="295">
        <f t="shared" si="36"/>
        <v>221072.12</v>
      </c>
      <c r="N46" s="295">
        <f t="shared" si="36"/>
        <v>205690.08</v>
      </c>
      <c r="O46" s="295">
        <f t="shared" si="36"/>
        <v>213936.84</v>
      </c>
      <c r="P46" s="295">
        <f t="shared" ref="P46:Q46" si="37">ROUND((P34*P40),2)</f>
        <v>231268.28</v>
      </c>
      <c r="Q46" s="295">
        <f t="shared" si="37"/>
        <v>217360.79</v>
      </c>
    </row>
    <row r="47" spans="1:17" x14ac:dyDescent="0.2">
      <c r="A47" s="101">
        <f t="shared" si="32"/>
        <v>40</v>
      </c>
      <c r="C47" s="296"/>
      <c r="D47" s="296"/>
      <c r="E47" s="296"/>
      <c r="F47" s="296"/>
      <c r="G47" s="296"/>
      <c r="H47" s="296"/>
      <c r="I47" s="296"/>
      <c r="J47" s="296"/>
      <c r="K47" s="296"/>
      <c r="L47" s="296"/>
      <c r="M47" s="296"/>
      <c r="N47" s="296"/>
      <c r="O47" s="296"/>
    </row>
    <row r="48" spans="1:17" ht="10.5" thickBot="1" x14ac:dyDescent="0.25">
      <c r="A48" s="101">
        <f t="shared" si="32"/>
        <v>41</v>
      </c>
      <c r="B48" s="92" t="s">
        <v>301</v>
      </c>
      <c r="C48" s="295">
        <f t="shared" ref="C48:G48" si="38">ROUND((C36*C42),2)</f>
        <v>0</v>
      </c>
      <c r="D48" s="295">
        <f t="shared" si="38"/>
        <v>0</v>
      </c>
      <c r="E48" s="295">
        <f t="shared" si="38"/>
        <v>0</v>
      </c>
      <c r="F48" s="295">
        <f t="shared" si="38"/>
        <v>0</v>
      </c>
      <c r="G48" s="295">
        <f t="shared" si="38"/>
        <v>0</v>
      </c>
      <c r="H48" s="295">
        <f t="shared" ref="H48:O48" si="39">ROUND((H36*H40),2)</f>
        <v>0</v>
      </c>
      <c r="I48" s="295">
        <f t="shared" si="39"/>
        <v>0</v>
      </c>
      <c r="J48" s="295">
        <f t="shared" si="39"/>
        <v>0</v>
      </c>
      <c r="K48" s="295">
        <f t="shared" si="39"/>
        <v>0</v>
      </c>
      <c r="L48" s="295">
        <f t="shared" si="39"/>
        <v>0</v>
      </c>
      <c r="M48" s="295">
        <f t="shared" si="39"/>
        <v>0</v>
      </c>
      <c r="N48" s="295">
        <f t="shared" si="39"/>
        <v>0</v>
      </c>
      <c r="O48" s="295">
        <f t="shared" si="39"/>
        <v>0</v>
      </c>
      <c r="P48" s="295">
        <f t="shared" ref="P48:Q48" si="40">ROUND((P36*P40),2)</f>
        <v>0</v>
      </c>
      <c r="Q48" s="295">
        <f t="shared" si="40"/>
        <v>0</v>
      </c>
    </row>
    <row r="49" spans="1:17" x14ac:dyDescent="0.2">
      <c r="A49" s="101">
        <f t="shared" si="32"/>
        <v>42</v>
      </c>
    </row>
    <row r="50" spans="1:17" x14ac:dyDescent="0.2">
      <c r="A50" s="101">
        <f t="shared" si="32"/>
        <v>43</v>
      </c>
      <c r="B50" s="297" t="s">
        <v>271</v>
      </c>
      <c r="C50" s="288"/>
      <c r="D50" s="288"/>
      <c r="E50" s="288"/>
      <c r="F50" s="288"/>
      <c r="G50" s="288"/>
      <c r="H50" s="288"/>
      <c r="I50" s="288"/>
      <c r="J50" s="288"/>
      <c r="K50" s="288"/>
      <c r="L50" s="288"/>
      <c r="M50" s="288"/>
      <c r="N50" s="288"/>
      <c r="O50" s="288"/>
      <c r="P50" s="288"/>
      <c r="Q50" s="288"/>
    </row>
    <row r="51" spans="1:17" x14ac:dyDescent="0.2">
      <c r="A51" s="101">
        <f t="shared" si="32"/>
        <v>44</v>
      </c>
      <c r="B51" s="298" t="s">
        <v>192</v>
      </c>
      <c r="C51" s="84"/>
      <c r="D51" s="84"/>
      <c r="E51" s="84"/>
      <c r="F51" s="84"/>
      <c r="G51" s="84"/>
      <c r="H51" s="84"/>
      <c r="I51" s="84"/>
      <c r="J51" s="84"/>
      <c r="K51" s="84"/>
      <c r="L51" s="84"/>
      <c r="M51" s="84"/>
      <c r="N51" s="84"/>
      <c r="O51" s="84"/>
      <c r="P51" s="84"/>
      <c r="Q51" s="84"/>
    </row>
    <row r="52" spans="1:17" x14ac:dyDescent="0.2">
      <c r="A52" s="101">
        <f t="shared" si="32"/>
        <v>45</v>
      </c>
      <c r="B52" s="299" t="s">
        <v>300</v>
      </c>
      <c r="C52" s="119"/>
      <c r="D52" s="119"/>
      <c r="E52" s="119"/>
      <c r="F52" s="119"/>
      <c r="G52" s="119"/>
      <c r="H52" s="119"/>
      <c r="I52" s="119"/>
      <c r="J52" s="119"/>
      <c r="K52" s="119"/>
      <c r="L52" s="119"/>
      <c r="M52" s="119"/>
      <c r="N52" s="119"/>
      <c r="O52" s="119"/>
      <c r="P52" s="119"/>
      <c r="Q52" s="119"/>
    </row>
    <row r="53" spans="1:17" x14ac:dyDescent="0.2">
      <c r="A53" s="101">
        <f t="shared" si="32"/>
        <v>46</v>
      </c>
      <c r="B53" s="300" t="s">
        <v>193</v>
      </c>
      <c r="C53" s="294"/>
      <c r="D53" s="294"/>
      <c r="E53" s="294"/>
      <c r="F53" s="294"/>
      <c r="G53" s="294"/>
      <c r="H53" s="294"/>
      <c r="I53" s="294"/>
      <c r="J53" s="294"/>
      <c r="K53" s="294"/>
      <c r="L53" s="294"/>
      <c r="M53" s="294"/>
      <c r="N53" s="294"/>
      <c r="O53" s="294"/>
      <c r="P53" s="294"/>
      <c r="Q53" s="294"/>
    </row>
    <row r="54" spans="1:17" x14ac:dyDescent="0.2">
      <c r="A54" s="101">
        <f t="shared" si="32"/>
        <v>47</v>
      </c>
    </row>
    <row r="55" spans="1:17" ht="10.5" x14ac:dyDescent="0.25">
      <c r="A55" s="101">
        <f t="shared" si="32"/>
        <v>48</v>
      </c>
      <c r="B55" s="86" t="s">
        <v>270</v>
      </c>
    </row>
    <row r="56" spans="1:17" ht="12" x14ac:dyDescent="0.2">
      <c r="A56" s="101">
        <f t="shared" si="32"/>
        <v>49</v>
      </c>
      <c r="B56" s="92" t="s">
        <v>408</v>
      </c>
    </row>
    <row r="57" spans="1:17" ht="12" x14ac:dyDescent="0.2">
      <c r="A57" s="101">
        <f t="shared" si="32"/>
        <v>50</v>
      </c>
      <c r="B57" s="286" t="s">
        <v>409</v>
      </c>
    </row>
    <row r="58" spans="1:17" ht="12" x14ac:dyDescent="0.2">
      <c r="A58" s="101">
        <f t="shared" si="32"/>
        <v>51</v>
      </c>
      <c r="B58" s="301" t="s">
        <v>410</v>
      </c>
    </row>
    <row r="59" spans="1:17" x14ac:dyDescent="0.2">
      <c r="A59" s="101"/>
    </row>
    <row r="60" spans="1:17" x14ac:dyDescent="0.2">
      <c r="A60" s="101"/>
    </row>
    <row r="61" spans="1:17" x14ac:dyDescent="0.2">
      <c r="A61" s="101"/>
    </row>
    <row r="62" spans="1:17" x14ac:dyDescent="0.2">
      <c r="A62" s="101"/>
    </row>
    <row r="63" spans="1:17" x14ac:dyDescent="0.2">
      <c r="A63" s="101"/>
    </row>
    <row r="64" spans="1:17" x14ac:dyDescent="0.2">
      <c r="A64" s="101"/>
    </row>
    <row r="65" spans="1:1" x14ac:dyDescent="0.2">
      <c r="A65" s="101"/>
    </row>
    <row r="66" spans="1:1" x14ac:dyDescent="0.2">
      <c r="A66" s="101"/>
    </row>
    <row r="67" spans="1:1" x14ac:dyDescent="0.2">
      <c r="A67" s="101"/>
    </row>
    <row r="68" spans="1:1" x14ac:dyDescent="0.2">
      <c r="A68" s="101"/>
    </row>
    <row r="69" spans="1:1" x14ac:dyDescent="0.2">
      <c r="A69" s="101"/>
    </row>
    <row r="70" spans="1:1" x14ac:dyDescent="0.2">
      <c r="A70" s="101"/>
    </row>
    <row r="71" spans="1:1" x14ac:dyDescent="0.2">
      <c r="A71" s="101"/>
    </row>
    <row r="72" spans="1:1" x14ac:dyDescent="0.2">
      <c r="A72" s="101"/>
    </row>
    <row r="73" spans="1:1" x14ac:dyDescent="0.2">
      <c r="A73" s="101"/>
    </row>
    <row r="74" spans="1:1" x14ac:dyDescent="0.2">
      <c r="A74" s="101"/>
    </row>
    <row r="75" spans="1:1" x14ac:dyDescent="0.2">
      <c r="A75" s="101"/>
    </row>
    <row r="76" spans="1:1" x14ac:dyDescent="0.2">
      <c r="A76" s="101"/>
    </row>
    <row r="77" spans="1:1" x14ac:dyDescent="0.2">
      <c r="A77" s="101"/>
    </row>
    <row r="78" spans="1:1" x14ac:dyDescent="0.2">
      <c r="A78" s="101"/>
    </row>
    <row r="79" spans="1:1" x14ac:dyDescent="0.2">
      <c r="A79" s="101"/>
    </row>
    <row r="80" spans="1:1" x14ac:dyDescent="0.2">
      <c r="A80" s="101"/>
    </row>
    <row r="81" spans="1:1" x14ac:dyDescent="0.2">
      <c r="A81" s="101"/>
    </row>
    <row r="82" spans="1:1" x14ac:dyDescent="0.2">
      <c r="A82" s="101"/>
    </row>
    <row r="83" spans="1:1" x14ac:dyDescent="0.2">
      <c r="A83" s="101"/>
    </row>
    <row r="84" spans="1:1" x14ac:dyDescent="0.2">
      <c r="A84" s="101"/>
    </row>
    <row r="85" spans="1:1" x14ac:dyDescent="0.2">
      <c r="A85" s="101"/>
    </row>
    <row r="86" spans="1:1" x14ac:dyDescent="0.2">
      <c r="A86" s="101"/>
    </row>
    <row r="87" spans="1:1" x14ac:dyDescent="0.2">
      <c r="A87" s="101"/>
    </row>
    <row r="88" spans="1:1" x14ac:dyDescent="0.2">
      <c r="A88" s="101"/>
    </row>
    <row r="89" spans="1:1" x14ac:dyDescent="0.2">
      <c r="A89" s="101"/>
    </row>
    <row r="90" spans="1:1" x14ac:dyDescent="0.2">
      <c r="A90" s="101"/>
    </row>
    <row r="91" spans="1:1" x14ac:dyDescent="0.2">
      <c r="A91" s="101"/>
    </row>
    <row r="92" spans="1:1" x14ac:dyDescent="0.2">
      <c r="A92" s="101"/>
    </row>
    <row r="93" spans="1:1" x14ac:dyDescent="0.2">
      <c r="A93" s="101"/>
    </row>
    <row r="94" spans="1:1" x14ac:dyDescent="0.2">
      <c r="A94" s="101"/>
    </row>
    <row r="95" spans="1:1" x14ac:dyDescent="0.2">
      <c r="A95" s="101"/>
    </row>
    <row r="96" spans="1:1" x14ac:dyDescent="0.2">
      <c r="A96" s="101"/>
    </row>
    <row r="97" spans="1:1" x14ac:dyDescent="0.2">
      <c r="A97" s="101"/>
    </row>
  </sheetData>
  <mergeCells count="1">
    <mergeCell ref="C4:D4"/>
  </mergeCells>
  <printOptions horizontalCentered="1"/>
  <pageMargins left="0.45" right="0.45" top="0.75" bottom="0.75" header="0.3" footer="0.3"/>
  <pageSetup scale="75" orientation="landscape" blackAndWhite="1" r:id="rId1"/>
  <headerFooter>
    <oddFooter>&amp;R&amp;A</oddFoot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Q99"/>
  <sheetViews>
    <sheetView workbookViewId="0">
      <pane ySplit="6" topLeftCell="A7" activePane="bottomLeft" state="frozen"/>
      <selection pane="bottomLeft" activeCell="M33" sqref="M33"/>
    </sheetView>
  </sheetViews>
  <sheetFormatPr defaultColWidth="9.1796875" defaultRowHeight="10" x14ac:dyDescent="0.2"/>
  <cols>
    <col min="1" max="1" width="5.54296875" style="92" bestFit="1" customWidth="1"/>
    <col min="2" max="2" width="41.453125" style="92" customWidth="1"/>
    <col min="3" max="3" width="11.26953125" style="92" customWidth="1"/>
    <col min="4" max="4" width="12" style="92" customWidth="1"/>
    <col min="5" max="5" width="10.1796875" style="92" bestFit="1" customWidth="1"/>
    <col min="6" max="6" width="10.453125" style="92" bestFit="1" customWidth="1"/>
    <col min="7" max="7" width="10.1796875" style="92" bestFit="1" customWidth="1"/>
    <col min="8" max="8" width="11.453125" style="92" bestFit="1" customWidth="1"/>
    <col min="9" max="15" width="10.26953125" style="92" bestFit="1" customWidth="1"/>
    <col min="16" max="16" width="10.453125" style="92" bestFit="1" customWidth="1"/>
    <col min="17" max="17" width="11.54296875" style="92" customWidth="1"/>
    <col min="18" max="16384" width="9.1796875" style="92"/>
  </cols>
  <sheetData>
    <row r="1" spans="1:17" ht="10.5" x14ac:dyDescent="0.25">
      <c r="A1" s="5" t="s">
        <v>0</v>
      </c>
      <c r="B1" s="5"/>
    </row>
    <row r="2" spans="1:17" ht="10.5" x14ac:dyDescent="0.25">
      <c r="A2" s="5" t="s">
        <v>1</v>
      </c>
      <c r="B2" s="5"/>
    </row>
    <row r="3" spans="1:17" ht="10.5" x14ac:dyDescent="0.25">
      <c r="A3" s="5" t="s">
        <v>187</v>
      </c>
      <c r="B3" s="5"/>
    </row>
    <row r="4" spans="1:17" ht="10.5" x14ac:dyDescent="0.25">
      <c r="A4" s="5" t="s">
        <v>360</v>
      </c>
      <c r="B4" s="5"/>
      <c r="C4" s="375" t="s">
        <v>305</v>
      </c>
      <c r="D4" s="375"/>
    </row>
    <row r="5" spans="1:17" ht="10.5" x14ac:dyDescent="0.25">
      <c r="C5" s="284" t="s">
        <v>287</v>
      </c>
      <c r="D5" s="284" t="s">
        <v>288</v>
      </c>
    </row>
    <row r="6" spans="1:17" ht="25.5" customHeight="1" x14ac:dyDescent="0.2">
      <c r="A6" s="71" t="s">
        <v>53</v>
      </c>
      <c r="B6" s="285"/>
      <c r="C6" s="122">
        <v>44957</v>
      </c>
      <c r="D6" s="122">
        <v>44957</v>
      </c>
      <c r="E6" s="113">
        <f t="shared" ref="E6:O6" si="0">EDATE(D6,1)</f>
        <v>44985</v>
      </c>
      <c r="F6" s="113">
        <f t="shared" si="0"/>
        <v>45013</v>
      </c>
      <c r="G6" s="113">
        <f t="shared" si="0"/>
        <v>45044</v>
      </c>
      <c r="H6" s="113">
        <f t="shared" si="0"/>
        <v>45074</v>
      </c>
      <c r="I6" s="113">
        <f t="shared" si="0"/>
        <v>45105</v>
      </c>
      <c r="J6" s="113">
        <f t="shared" si="0"/>
        <v>45135</v>
      </c>
      <c r="K6" s="113">
        <f t="shared" si="0"/>
        <v>45166</v>
      </c>
      <c r="L6" s="113">
        <f t="shared" si="0"/>
        <v>45197</v>
      </c>
      <c r="M6" s="113">
        <f t="shared" si="0"/>
        <v>45227</v>
      </c>
      <c r="N6" s="113">
        <f t="shared" si="0"/>
        <v>45258</v>
      </c>
      <c r="O6" s="113">
        <f t="shared" si="0"/>
        <v>45288</v>
      </c>
      <c r="P6" s="113">
        <f t="shared" ref="P6:Q6" si="1">EDATE(O6,1)</f>
        <v>45319</v>
      </c>
      <c r="Q6" s="113">
        <f t="shared" si="1"/>
        <v>45350</v>
      </c>
    </row>
    <row r="7" spans="1:17" x14ac:dyDescent="0.2">
      <c r="A7" s="101"/>
      <c r="B7" s="101"/>
      <c r="C7" s="101"/>
      <c r="D7" s="101"/>
      <c r="E7" s="101"/>
      <c r="F7" s="101"/>
      <c r="G7" s="101"/>
      <c r="H7" s="101"/>
      <c r="I7" s="101"/>
      <c r="J7" s="101"/>
      <c r="K7" s="101"/>
      <c r="L7" s="101"/>
      <c r="M7" s="101"/>
      <c r="N7" s="101"/>
      <c r="O7" s="101"/>
    </row>
    <row r="8" spans="1:17" x14ac:dyDescent="0.2">
      <c r="A8" s="101">
        <v>1</v>
      </c>
      <c r="B8" s="287" t="s">
        <v>58</v>
      </c>
      <c r="C8" s="288">
        <v>503</v>
      </c>
      <c r="D8" s="288">
        <v>503</v>
      </c>
      <c r="E8" s="288">
        <v>501</v>
      </c>
      <c r="F8" s="288">
        <v>503</v>
      </c>
      <c r="G8" s="288">
        <v>503</v>
      </c>
      <c r="H8" s="288">
        <v>504</v>
      </c>
      <c r="I8" s="288">
        <v>501</v>
      </c>
      <c r="J8" s="288">
        <v>504</v>
      </c>
      <c r="K8" s="288">
        <v>504</v>
      </c>
      <c r="L8" s="288">
        <v>506</v>
      </c>
      <c r="M8" s="288">
        <v>507</v>
      </c>
      <c r="N8" s="288">
        <v>503</v>
      </c>
      <c r="O8" s="288">
        <v>506</v>
      </c>
      <c r="P8" s="288">
        <v>505</v>
      </c>
      <c r="Q8" s="288">
        <v>506</v>
      </c>
    </row>
    <row r="9" spans="1:17" ht="12" x14ac:dyDescent="0.2">
      <c r="A9" s="101">
        <f t="shared" ref="A9:A40" si="2">A8+1</f>
        <v>2</v>
      </c>
      <c r="B9" s="286" t="s">
        <v>411</v>
      </c>
      <c r="C9" s="124">
        <v>2540.8279791039095</v>
      </c>
      <c r="D9" s="124">
        <v>4270.4956618198612</v>
      </c>
      <c r="E9" s="124">
        <v>6547.6606444812469</v>
      </c>
      <c r="F9" s="124">
        <v>6618.025190407322</v>
      </c>
      <c r="G9" s="124">
        <v>6903.3243343423446</v>
      </c>
      <c r="H9" s="124">
        <v>6893.553948191513</v>
      </c>
      <c r="I9" s="124">
        <v>6826.7691523915464</v>
      </c>
      <c r="J9" s="124">
        <v>6808.6589656349533</v>
      </c>
      <c r="K9" s="124">
        <v>6820.5224920558321</v>
      </c>
      <c r="L9" s="124">
        <v>6833.2009101884469</v>
      </c>
      <c r="M9" s="124">
        <v>6669.986675350724</v>
      </c>
      <c r="N9" s="124">
        <v>6620.0560645235519</v>
      </c>
      <c r="O9" s="124">
        <v>6644.9665978412759</v>
      </c>
      <c r="P9" s="124">
        <v>6489.8754234771395</v>
      </c>
      <c r="Q9" s="124">
        <v>6633.5653404511422</v>
      </c>
    </row>
    <row r="10" spans="1:17" x14ac:dyDescent="0.2">
      <c r="A10" s="101">
        <f t="shared" si="2"/>
        <v>3</v>
      </c>
      <c r="B10" s="92" t="s">
        <v>188</v>
      </c>
      <c r="C10" s="88">
        <f t="shared" ref="C10:O10" si="3">C8*C9</f>
        <v>1278036.4734892664</v>
      </c>
      <c r="D10" s="88">
        <f t="shared" si="3"/>
        <v>2148059.3178953901</v>
      </c>
      <c r="E10" s="88">
        <f t="shared" si="3"/>
        <v>3280377.9828851046</v>
      </c>
      <c r="F10" s="88">
        <f t="shared" si="3"/>
        <v>3328866.6707748831</v>
      </c>
      <c r="G10" s="88">
        <f t="shared" si="3"/>
        <v>3472372.1401741994</v>
      </c>
      <c r="H10" s="88">
        <f t="shared" si="3"/>
        <v>3474351.1898885225</v>
      </c>
      <c r="I10" s="88">
        <f t="shared" si="3"/>
        <v>3420211.3453481649</v>
      </c>
      <c r="J10" s="88">
        <f t="shared" si="3"/>
        <v>3431564.1186800166</v>
      </c>
      <c r="K10" s="88">
        <f t="shared" si="3"/>
        <v>3437543.3359961393</v>
      </c>
      <c r="L10" s="88">
        <f t="shared" si="3"/>
        <v>3457599.6605553543</v>
      </c>
      <c r="M10" s="88">
        <f t="shared" si="3"/>
        <v>3381683.244402817</v>
      </c>
      <c r="N10" s="88">
        <f t="shared" si="3"/>
        <v>3329888.2004553466</v>
      </c>
      <c r="O10" s="88">
        <f t="shared" si="3"/>
        <v>3362353.0985076856</v>
      </c>
      <c r="P10" s="88">
        <f t="shared" ref="P10:Q10" si="4">P8*P9</f>
        <v>3277387.0888559553</v>
      </c>
      <c r="Q10" s="88">
        <f t="shared" si="4"/>
        <v>3356584.0622682781</v>
      </c>
    </row>
    <row r="11" spans="1:17" x14ac:dyDescent="0.2">
      <c r="A11" s="101">
        <f t="shared" si="2"/>
        <v>4</v>
      </c>
    </row>
    <row r="12" spans="1:17" x14ac:dyDescent="0.2">
      <c r="A12" s="101">
        <f t="shared" si="2"/>
        <v>5</v>
      </c>
      <c r="B12" s="287" t="s">
        <v>184</v>
      </c>
      <c r="C12" s="288">
        <v>259853.62892556732</v>
      </c>
      <c r="D12" s="288">
        <v>36356.284372904091</v>
      </c>
      <c r="E12" s="288">
        <v>210507.58874352375</v>
      </c>
      <c r="F12" s="288">
        <v>288065.71697140631</v>
      </c>
      <c r="G12" s="288">
        <v>246393.11802050768</v>
      </c>
      <c r="H12" s="288">
        <v>74585.26481835563</v>
      </c>
      <c r="I12" s="288">
        <v>256166.99407265772</v>
      </c>
      <c r="J12" s="288">
        <v>284420.09082217974</v>
      </c>
      <c r="K12" s="288">
        <v>373631.3708683686</v>
      </c>
      <c r="L12" s="288">
        <v>313177.09449077933</v>
      </c>
      <c r="M12" s="288">
        <v>285397.91658101475</v>
      </c>
      <c r="N12" s="288">
        <v>276644.20770927699</v>
      </c>
      <c r="O12" s="288">
        <v>315552.40177440329</v>
      </c>
      <c r="P12" s="288">
        <v>104961.84432358939</v>
      </c>
      <c r="Q12" s="288">
        <v>287809.54131618084</v>
      </c>
    </row>
    <row r="13" spans="1:17" ht="12" x14ac:dyDescent="0.2">
      <c r="A13" s="101">
        <f t="shared" si="2"/>
        <v>6</v>
      </c>
      <c r="B13" s="286" t="s">
        <v>412</v>
      </c>
      <c r="C13" s="124">
        <v>13</v>
      </c>
      <c r="D13" s="124">
        <v>14.9</v>
      </c>
      <c r="E13" s="124">
        <f>D13</f>
        <v>14.9</v>
      </c>
      <c r="F13" s="124">
        <f>E13</f>
        <v>14.9</v>
      </c>
      <c r="G13" s="124">
        <v>9.94</v>
      </c>
      <c r="H13" s="124">
        <f>G13</f>
        <v>9.94</v>
      </c>
      <c r="I13" s="124">
        <f>H13</f>
        <v>9.94</v>
      </c>
      <c r="J13" s="124">
        <f>I13</f>
        <v>9.94</v>
      </c>
      <c r="K13" s="124">
        <f>J13</f>
        <v>9.94</v>
      </c>
      <c r="L13" s="124">
        <f>K13</f>
        <v>9.94</v>
      </c>
      <c r="M13" s="124">
        <v>14.9</v>
      </c>
      <c r="N13" s="124">
        <f>M13</f>
        <v>14.9</v>
      </c>
      <c r="O13" s="124">
        <f>N13</f>
        <v>14.9</v>
      </c>
      <c r="P13" s="124">
        <v>15.5</v>
      </c>
      <c r="Q13" s="124">
        <f t="shared" ref="Q13" si="5">P13</f>
        <v>15.5</v>
      </c>
    </row>
    <row r="14" spans="1:17" x14ac:dyDescent="0.2">
      <c r="A14" s="101">
        <f t="shared" si="2"/>
        <v>7</v>
      </c>
      <c r="B14" s="92" t="s">
        <v>189</v>
      </c>
      <c r="C14" s="88">
        <f t="shared" ref="C14:O14" si="6">C12*C13</f>
        <v>3378097.1760323751</v>
      </c>
      <c r="D14" s="88">
        <f t="shared" si="6"/>
        <v>541708.63715627091</v>
      </c>
      <c r="E14" s="88">
        <f t="shared" si="6"/>
        <v>3136563.0722785038</v>
      </c>
      <c r="F14" s="88">
        <f t="shared" si="6"/>
        <v>4292179.1828739541</v>
      </c>
      <c r="G14" s="88">
        <f t="shared" si="6"/>
        <v>2449147.5931238462</v>
      </c>
      <c r="H14" s="88">
        <f t="shared" si="6"/>
        <v>741377.53229445498</v>
      </c>
      <c r="I14" s="88">
        <f t="shared" si="6"/>
        <v>2546299.9210822177</v>
      </c>
      <c r="J14" s="88">
        <f t="shared" si="6"/>
        <v>2827135.7027724665</v>
      </c>
      <c r="K14" s="88">
        <f t="shared" si="6"/>
        <v>3713895.8264315836</v>
      </c>
      <c r="L14" s="88">
        <f t="shared" si="6"/>
        <v>3112980.3192383465</v>
      </c>
      <c r="M14" s="88">
        <f t="shared" si="6"/>
        <v>4252428.9570571203</v>
      </c>
      <c r="N14" s="88">
        <f t="shared" si="6"/>
        <v>4121998.6948682275</v>
      </c>
      <c r="O14" s="88">
        <f t="shared" si="6"/>
        <v>4701730.7864386095</v>
      </c>
      <c r="P14" s="88">
        <f t="shared" ref="P14:Q14" si="7">P12*P13</f>
        <v>1626908.5870156356</v>
      </c>
      <c r="Q14" s="88">
        <f t="shared" si="7"/>
        <v>4461047.8904008027</v>
      </c>
    </row>
    <row r="15" spans="1:17" x14ac:dyDescent="0.2">
      <c r="A15" s="101">
        <f t="shared" si="2"/>
        <v>8</v>
      </c>
    </row>
    <row r="16" spans="1:17" ht="12" x14ac:dyDescent="0.2">
      <c r="A16" s="101">
        <f t="shared" si="2"/>
        <v>9</v>
      </c>
      <c r="B16" s="287" t="s">
        <v>413</v>
      </c>
      <c r="C16" s="290"/>
      <c r="D16" s="290"/>
      <c r="E16" s="288">
        <v>78612.255077163602</v>
      </c>
      <c r="F16" s="288">
        <v>19216.205795113969</v>
      </c>
      <c r="G16" s="290"/>
      <c r="H16" s="288">
        <v>178735.35582257618</v>
      </c>
      <c r="I16" s="288">
        <v>65451.433343847893</v>
      </c>
      <c r="J16" s="288">
        <v>-6093.8434372624542</v>
      </c>
      <c r="K16" s="290"/>
      <c r="L16" s="290"/>
      <c r="M16" s="290"/>
      <c r="N16" s="290"/>
      <c r="O16" s="290"/>
      <c r="P16" s="288">
        <v>195568.76994961471</v>
      </c>
      <c r="Q16" s="288">
        <v>5629.6869598040539</v>
      </c>
    </row>
    <row r="17" spans="1:17" ht="12" x14ac:dyDescent="0.2">
      <c r="A17" s="101">
        <f t="shared" si="2"/>
        <v>10</v>
      </c>
      <c r="B17" s="286" t="s">
        <v>412</v>
      </c>
      <c r="C17" s="124">
        <v>13</v>
      </c>
      <c r="D17" s="124">
        <f>C17</f>
        <v>13</v>
      </c>
      <c r="E17" s="124">
        <f>D17</f>
        <v>13</v>
      </c>
      <c r="F17" s="124">
        <f>E17</f>
        <v>13</v>
      </c>
      <c r="G17" s="124">
        <f>F17</f>
        <v>13</v>
      </c>
      <c r="H17" s="124">
        <f>G13</f>
        <v>9.94</v>
      </c>
      <c r="I17" s="124">
        <f t="shared" ref="I17:N17" si="8">H17</f>
        <v>9.94</v>
      </c>
      <c r="J17" s="124">
        <f t="shared" si="8"/>
        <v>9.94</v>
      </c>
      <c r="K17" s="124">
        <f t="shared" si="8"/>
        <v>9.94</v>
      </c>
      <c r="L17" s="124">
        <f t="shared" si="8"/>
        <v>9.94</v>
      </c>
      <c r="M17" s="124">
        <f t="shared" si="8"/>
        <v>9.94</v>
      </c>
      <c r="N17" s="124">
        <f t="shared" si="8"/>
        <v>9.94</v>
      </c>
      <c r="O17" s="124">
        <f>O13</f>
        <v>14.9</v>
      </c>
      <c r="P17" s="124">
        <f t="shared" ref="P17" si="9">O17</f>
        <v>14.9</v>
      </c>
      <c r="Q17" s="207">
        <f>P13</f>
        <v>15.5</v>
      </c>
    </row>
    <row r="18" spans="1:17" x14ac:dyDescent="0.2">
      <c r="A18" s="101">
        <f t="shared" si="2"/>
        <v>11</v>
      </c>
      <c r="B18" s="92" t="s">
        <v>189</v>
      </c>
      <c r="C18" s="88">
        <f t="shared" ref="C18:O18" si="10">C16*C17</f>
        <v>0</v>
      </c>
      <c r="D18" s="88">
        <f t="shared" si="10"/>
        <v>0</v>
      </c>
      <c r="E18" s="88">
        <f t="shared" si="10"/>
        <v>1021959.3160031268</v>
      </c>
      <c r="F18" s="88">
        <f t="shared" si="10"/>
        <v>249810.6753364816</v>
      </c>
      <c r="G18" s="88">
        <f t="shared" si="10"/>
        <v>0</v>
      </c>
      <c r="H18" s="88">
        <f t="shared" si="10"/>
        <v>1776629.4368764071</v>
      </c>
      <c r="I18" s="88">
        <f t="shared" si="10"/>
        <v>650587.24743784801</v>
      </c>
      <c r="J18" s="88">
        <f t="shared" si="10"/>
        <v>-60572.803766388795</v>
      </c>
      <c r="K18" s="88">
        <f t="shared" si="10"/>
        <v>0</v>
      </c>
      <c r="L18" s="88">
        <f t="shared" si="10"/>
        <v>0</v>
      </c>
      <c r="M18" s="88">
        <f t="shared" si="10"/>
        <v>0</v>
      </c>
      <c r="N18" s="88">
        <f t="shared" si="10"/>
        <v>0</v>
      </c>
      <c r="O18" s="88">
        <f t="shared" si="10"/>
        <v>0</v>
      </c>
      <c r="P18" s="88">
        <f t="shared" ref="P18:Q18" si="11">P16*P17</f>
        <v>2913974.6722492594</v>
      </c>
      <c r="Q18" s="88">
        <f t="shared" si="11"/>
        <v>87260.14787696283</v>
      </c>
    </row>
    <row r="19" spans="1:17" x14ac:dyDescent="0.2">
      <c r="A19" s="101">
        <f t="shared" si="2"/>
        <v>12</v>
      </c>
    </row>
    <row r="20" spans="1:17" x14ac:dyDescent="0.2">
      <c r="A20" s="101">
        <f t="shared" si="2"/>
        <v>13</v>
      </c>
      <c r="B20" s="92" t="s">
        <v>185</v>
      </c>
      <c r="C20" s="88">
        <f t="shared" ref="C20:O20" si="12">C14+C18</f>
        <v>3378097.1760323751</v>
      </c>
      <c r="D20" s="88">
        <f t="shared" si="12"/>
        <v>541708.63715627091</v>
      </c>
      <c r="E20" s="88">
        <f t="shared" si="12"/>
        <v>4158522.3882816304</v>
      </c>
      <c r="F20" s="88">
        <f t="shared" si="12"/>
        <v>4541989.8582104361</v>
      </c>
      <c r="G20" s="88">
        <f t="shared" si="12"/>
        <v>2449147.5931238462</v>
      </c>
      <c r="H20" s="88">
        <f t="shared" si="12"/>
        <v>2518006.9691708619</v>
      </c>
      <c r="I20" s="88">
        <f t="shared" si="12"/>
        <v>3196887.168520066</v>
      </c>
      <c r="J20" s="88">
        <f t="shared" si="12"/>
        <v>2766562.8990060776</v>
      </c>
      <c r="K20" s="88">
        <f t="shared" si="12"/>
        <v>3713895.8264315836</v>
      </c>
      <c r="L20" s="88">
        <f t="shared" si="12"/>
        <v>3112980.3192383465</v>
      </c>
      <c r="M20" s="88">
        <f t="shared" si="12"/>
        <v>4252428.9570571203</v>
      </c>
      <c r="N20" s="88">
        <f t="shared" si="12"/>
        <v>4121998.6948682275</v>
      </c>
      <c r="O20" s="88">
        <f t="shared" si="12"/>
        <v>4701730.7864386095</v>
      </c>
      <c r="P20" s="88">
        <f t="shared" ref="P20:Q20" si="13">P14+P18</f>
        <v>4540883.2592648948</v>
      </c>
      <c r="Q20" s="88">
        <f t="shared" si="13"/>
        <v>4548308.0382777657</v>
      </c>
    </row>
    <row r="21" spans="1:17" x14ac:dyDescent="0.2">
      <c r="A21" s="101">
        <f t="shared" si="2"/>
        <v>14</v>
      </c>
    </row>
    <row r="22" spans="1:17" x14ac:dyDescent="0.2">
      <c r="A22" s="101">
        <f t="shared" si="2"/>
        <v>15</v>
      </c>
      <c r="B22" s="92" t="s">
        <v>186</v>
      </c>
      <c r="C22" s="88">
        <f t="shared" ref="C22:O22" si="14">C10-C20</f>
        <v>-2100060.7025431087</v>
      </c>
      <c r="D22" s="88">
        <f t="shared" si="14"/>
        <v>1606350.6807391192</v>
      </c>
      <c r="E22" s="88">
        <f t="shared" si="14"/>
        <v>-878144.40539652575</v>
      </c>
      <c r="F22" s="88">
        <f t="shared" si="14"/>
        <v>-1213123.1874355529</v>
      </c>
      <c r="G22" s="88">
        <f t="shared" si="14"/>
        <v>1023224.5470503531</v>
      </c>
      <c r="H22" s="88">
        <f t="shared" si="14"/>
        <v>956344.22071766062</v>
      </c>
      <c r="I22" s="88">
        <f t="shared" si="14"/>
        <v>223324.17682809895</v>
      </c>
      <c r="J22" s="88">
        <f t="shared" si="14"/>
        <v>665001.21967393905</v>
      </c>
      <c r="K22" s="88">
        <f t="shared" si="14"/>
        <v>-276352.49043544428</v>
      </c>
      <c r="L22" s="88">
        <f t="shared" si="14"/>
        <v>344619.34131700778</v>
      </c>
      <c r="M22" s="88">
        <f t="shared" si="14"/>
        <v>-870745.71265430329</v>
      </c>
      <c r="N22" s="88">
        <f t="shared" si="14"/>
        <v>-792110.49441288086</v>
      </c>
      <c r="O22" s="88">
        <f t="shared" si="14"/>
        <v>-1339377.6879309239</v>
      </c>
      <c r="P22" s="88">
        <f t="shared" ref="P22:Q22" si="15">P10-P20</f>
        <v>-1263496.1704089395</v>
      </c>
      <c r="Q22" s="88">
        <f t="shared" si="15"/>
        <v>-1191723.9760094876</v>
      </c>
    </row>
    <row r="23" spans="1:17" x14ac:dyDescent="0.2">
      <c r="A23" s="101">
        <f t="shared" si="2"/>
        <v>16</v>
      </c>
      <c r="C23" s="88"/>
      <c r="D23" s="88"/>
      <c r="E23" s="88"/>
      <c r="F23" s="88"/>
      <c r="G23" s="88"/>
      <c r="H23" s="88"/>
      <c r="I23" s="88"/>
      <c r="J23" s="88"/>
      <c r="K23" s="88"/>
      <c r="L23" s="88"/>
      <c r="M23" s="88"/>
      <c r="N23" s="88"/>
      <c r="O23" s="88"/>
    </row>
    <row r="24" spans="1:17" x14ac:dyDescent="0.2">
      <c r="A24" s="101">
        <f t="shared" si="2"/>
        <v>17</v>
      </c>
      <c r="B24" s="92" t="s">
        <v>190</v>
      </c>
      <c r="C24" s="125">
        <v>3412.0354838709677</v>
      </c>
      <c r="D24" s="125">
        <v>7165.2745161290322</v>
      </c>
      <c r="E24" s="88">
        <v>5714.39</v>
      </c>
      <c r="F24" s="88">
        <v>-983.8</v>
      </c>
      <c r="G24" s="88">
        <v>-3347.6</v>
      </c>
      <c r="H24" s="88">
        <v>1212.9000000000001</v>
      </c>
      <c r="I24" s="88">
        <v>3540.73</v>
      </c>
      <c r="J24" s="88">
        <v>5562.86</v>
      </c>
      <c r="K24" s="88">
        <v>5755.65</v>
      </c>
      <c r="L24" s="88">
        <v>4864.18</v>
      </c>
      <c r="M24" s="88">
        <v>2223.5300000000002</v>
      </c>
      <c r="N24" s="88">
        <v>-4139.3</v>
      </c>
      <c r="O24" s="88">
        <v>-12197.06</v>
      </c>
      <c r="P24" s="88">
        <v>-22249.48</v>
      </c>
      <c r="Q24" s="88">
        <v>-31546.93</v>
      </c>
    </row>
    <row r="25" spans="1:17" x14ac:dyDescent="0.2">
      <c r="A25" s="101">
        <f t="shared" si="2"/>
        <v>18</v>
      </c>
    </row>
    <row r="26" spans="1:17" ht="12" x14ac:dyDescent="0.2">
      <c r="A26" s="101">
        <f t="shared" si="2"/>
        <v>19</v>
      </c>
      <c r="B26" s="291" t="s">
        <v>414</v>
      </c>
      <c r="C26" s="302">
        <v>1.02</v>
      </c>
      <c r="D26" s="302">
        <f>C26</f>
        <v>1.02</v>
      </c>
      <c r="E26" s="302">
        <f>D26</f>
        <v>1.02</v>
      </c>
      <c r="F26" s="302">
        <f>E26</f>
        <v>1.02</v>
      </c>
      <c r="G26" s="302">
        <f>F26</f>
        <v>1.02</v>
      </c>
      <c r="H26" s="123">
        <v>0.55000000000000004</v>
      </c>
      <c r="I26" s="123">
        <f t="shared" ref="I26:O26" si="16">H26</f>
        <v>0.55000000000000004</v>
      </c>
      <c r="J26" s="123">
        <f t="shared" si="16"/>
        <v>0.55000000000000004</v>
      </c>
      <c r="K26" s="123">
        <f t="shared" si="16"/>
        <v>0.55000000000000004</v>
      </c>
      <c r="L26" s="123">
        <f t="shared" si="16"/>
        <v>0.55000000000000004</v>
      </c>
      <c r="M26" s="123">
        <f t="shared" si="16"/>
        <v>0.55000000000000004</v>
      </c>
      <c r="N26" s="123">
        <f t="shared" si="16"/>
        <v>0.55000000000000004</v>
      </c>
      <c r="O26" s="123">
        <f t="shared" si="16"/>
        <v>0.55000000000000004</v>
      </c>
      <c r="P26" s="123">
        <f t="shared" ref="P26:Q26" si="17">O26</f>
        <v>0.55000000000000004</v>
      </c>
      <c r="Q26" s="123">
        <f t="shared" si="17"/>
        <v>0.55000000000000004</v>
      </c>
    </row>
    <row r="27" spans="1:17" x14ac:dyDescent="0.2">
      <c r="A27" s="101">
        <f t="shared" si="2"/>
        <v>20</v>
      </c>
      <c r="C27" s="93"/>
      <c r="D27" s="93"/>
      <c r="E27" s="93"/>
      <c r="F27" s="93"/>
      <c r="G27" s="93"/>
      <c r="H27" s="93"/>
      <c r="I27" s="93"/>
      <c r="J27" s="93"/>
      <c r="K27" s="93"/>
      <c r="L27" s="93"/>
      <c r="M27" s="93"/>
      <c r="N27" s="93"/>
      <c r="O27" s="93"/>
    </row>
    <row r="28" spans="1:17" x14ac:dyDescent="0.2">
      <c r="A28" s="101">
        <f t="shared" si="2"/>
        <v>21</v>
      </c>
      <c r="B28" s="291" t="s">
        <v>226</v>
      </c>
      <c r="C28" s="302">
        <v>1.02</v>
      </c>
      <c r="D28" s="302">
        <f t="shared" ref="D28:J28" si="18">C28</f>
        <v>1.02</v>
      </c>
      <c r="E28" s="302">
        <f t="shared" si="18"/>
        <v>1.02</v>
      </c>
      <c r="F28" s="302">
        <f t="shared" si="18"/>
        <v>1.02</v>
      </c>
      <c r="G28" s="302">
        <f t="shared" si="18"/>
        <v>1.02</v>
      </c>
      <c r="H28" s="302">
        <f t="shared" si="18"/>
        <v>1.02</v>
      </c>
      <c r="I28" s="302">
        <f t="shared" si="18"/>
        <v>1.02</v>
      </c>
      <c r="J28" s="302">
        <f t="shared" si="18"/>
        <v>1.02</v>
      </c>
      <c r="K28" s="123">
        <f>J26</f>
        <v>0.55000000000000004</v>
      </c>
      <c r="L28" s="123">
        <f>K28</f>
        <v>0.55000000000000004</v>
      </c>
      <c r="M28" s="123">
        <f>L28</f>
        <v>0.55000000000000004</v>
      </c>
      <c r="N28" s="123">
        <f>M28</f>
        <v>0.55000000000000004</v>
      </c>
      <c r="O28" s="123">
        <f>N28</f>
        <v>0.55000000000000004</v>
      </c>
      <c r="P28" s="123">
        <f t="shared" ref="P28:Q28" si="19">O28</f>
        <v>0.55000000000000004</v>
      </c>
      <c r="Q28" s="123">
        <f t="shared" si="19"/>
        <v>0.55000000000000004</v>
      </c>
    </row>
    <row r="29" spans="1:17" x14ac:dyDescent="0.2">
      <c r="A29" s="101">
        <f t="shared" si="2"/>
        <v>22</v>
      </c>
      <c r="C29" s="88"/>
      <c r="D29" s="88"/>
      <c r="E29" s="88"/>
      <c r="F29" s="88"/>
      <c r="G29" s="88"/>
      <c r="H29" s="88"/>
      <c r="I29" s="88"/>
      <c r="J29" s="88"/>
      <c r="K29" s="88"/>
      <c r="L29" s="88"/>
      <c r="M29" s="88"/>
      <c r="N29" s="88"/>
      <c r="O29" s="88"/>
    </row>
    <row r="30" spans="1:17" x14ac:dyDescent="0.2">
      <c r="A30" s="101">
        <f t="shared" si="2"/>
        <v>23</v>
      </c>
      <c r="B30" s="292" t="s">
        <v>307</v>
      </c>
      <c r="C30" s="119">
        <v>0</v>
      </c>
      <c r="D30" s="119">
        <f t="shared" ref="D30:O30" si="20">C30</f>
        <v>0</v>
      </c>
      <c r="E30" s="119">
        <f t="shared" si="20"/>
        <v>0</v>
      </c>
      <c r="F30" s="119">
        <f t="shared" si="20"/>
        <v>0</v>
      </c>
      <c r="G30" s="119">
        <f t="shared" si="20"/>
        <v>0</v>
      </c>
      <c r="H30" s="119">
        <f t="shared" si="20"/>
        <v>0</v>
      </c>
      <c r="I30" s="119">
        <f t="shared" si="20"/>
        <v>0</v>
      </c>
      <c r="J30" s="119">
        <f t="shared" si="20"/>
        <v>0</v>
      </c>
      <c r="K30" s="119">
        <f t="shared" si="20"/>
        <v>0</v>
      </c>
      <c r="L30" s="119">
        <f t="shared" si="20"/>
        <v>0</v>
      </c>
      <c r="M30" s="119">
        <f t="shared" si="20"/>
        <v>0</v>
      </c>
      <c r="N30" s="119">
        <f t="shared" si="20"/>
        <v>0</v>
      </c>
      <c r="O30" s="119">
        <f t="shared" si="20"/>
        <v>0</v>
      </c>
      <c r="P30" s="119">
        <f t="shared" ref="P30:Q30" si="21">O30</f>
        <v>0</v>
      </c>
      <c r="Q30" s="119">
        <f t="shared" si="21"/>
        <v>0</v>
      </c>
    </row>
    <row r="31" spans="1:17" x14ac:dyDescent="0.2">
      <c r="A31" s="101">
        <f t="shared" si="2"/>
        <v>24</v>
      </c>
      <c r="C31" s="93"/>
      <c r="D31" s="93"/>
      <c r="E31" s="93"/>
      <c r="F31" s="93"/>
      <c r="G31" s="93"/>
      <c r="H31" s="93"/>
      <c r="I31" s="93"/>
      <c r="J31" s="93"/>
      <c r="K31" s="93"/>
      <c r="L31" s="93"/>
      <c r="M31" s="93"/>
      <c r="N31" s="93"/>
      <c r="O31" s="93"/>
    </row>
    <row r="32" spans="1:17" x14ac:dyDescent="0.2">
      <c r="A32" s="101">
        <f t="shared" si="2"/>
        <v>25</v>
      </c>
      <c r="B32" s="292" t="s">
        <v>306</v>
      </c>
      <c r="C32" s="119">
        <v>0</v>
      </c>
      <c r="D32" s="119">
        <f t="shared" ref="D32:O32" si="22">C30</f>
        <v>0</v>
      </c>
      <c r="E32" s="119">
        <f t="shared" si="22"/>
        <v>0</v>
      </c>
      <c r="F32" s="119">
        <f t="shared" si="22"/>
        <v>0</v>
      </c>
      <c r="G32" s="119">
        <f t="shared" si="22"/>
        <v>0</v>
      </c>
      <c r="H32" s="119">
        <f t="shared" si="22"/>
        <v>0</v>
      </c>
      <c r="I32" s="119">
        <f t="shared" si="22"/>
        <v>0</v>
      </c>
      <c r="J32" s="119">
        <f t="shared" si="22"/>
        <v>0</v>
      </c>
      <c r="K32" s="119">
        <f t="shared" si="22"/>
        <v>0</v>
      </c>
      <c r="L32" s="119">
        <f t="shared" si="22"/>
        <v>0</v>
      </c>
      <c r="M32" s="119">
        <f t="shared" si="22"/>
        <v>0</v>
      </c>
      <c r="N32" s="119">
        <f t="shared" si="22"/>
        <v>0</v>
      </c>
      <c r="O32" s="119">
        <f t="shared" si="22"/>
        <v>0</v>
      </c>
      <c r="P32" s="119">
        <f t="shared" ref="P32:Q32" si="23">O30</f>
        <v>0</v>
      </c>
      <c r="Q32" s="119">
        <f t="shared" si="23"/>
        <v>0</v>
      </c>
    </row>
    <row r="33" spans="1:17" x14ac:dyDescent="0.2">
      <c r="A33" s="101">
        <f t="shared" si="2"/>
        <v>26</v>
      </c>
      <c r="C33" s="88"/>
      <c r="D33" s="88"/>
      <c r="E33" s="88"/>
      <c r="F33" s="88"/>
      <c r="G33" s="88"/>
      <c r="H33" s="88"/>
      <c r="I33" s="88"/>
      <c r="J33" s="88"/>
      <c r="K33" s="88"/>
      <c r="L33" s="88"/>
      <c r="M33" s="88"/>
      <c r="N33" s="88"/>
      <c r="O33" s="88"/>
    </row>
    <row r="34" spans="1:17" x14ac:dyDescent="0.2">
      <c r="A34" s="101">
        <f t="shared" si="2"/>
        <v>27</v>
      </c>
      <c r="B34" s="92" t="s">
        <v>93</v>
      </c>
      <c r="C34" s="88">
        <f t="shared" ref="C34:O34" si="24">(C12*C26)+(C16*C28)</f>
        <v>265050.70150407869</v>
      </c>
      <c r="D34" s="88">
        <f t="shared" si="24"/>
        <v>37083.41006036217</v>
      </c>
      <c r="E34" s="88">
        <f t="shared" si="24"/>
        <v>294902.24069710111</v>
      </c>
      <c r="F34" s="88">
        <f t="shared" si="24"/>
        <v>313427.56122185069</v>
      </c>
      <c r="G34" s="88">
        <f t="shared" si="24"/>
        <v>251320.98038091784</v>
      </c>
      <c r="H34" s="88">
        <f t="shared" si="24"/>
        <v>223331.9585891233</v>
      </c>
      <c r="I34" s="88">
        <f t="shared" si="24"/>
        <v>207652.30875068661</v>
      </c>
      <c r="J34" s="88">
        <f t="shared" si="24"/>
        <v>150215.32964619115</v>
      </c>
      <c r="K34" s="88">
        <f t="shared" si="24"/>
        <v>205497.25397760276</v>
      </c>
      <c r="L34" s="88">
        <f t="shared" si="24"/>
        <v>172247.40196992864</v>
      </c>
      <c r="M34" s="88">
        <f t="shared" si="24"/>
        <v>156968.85411955812</v>
      </c>
      <c r="N34" s="88">
        <f t="shared" si="24"/>
        <v>152154.31424010237</v>
      </c>
      <c r="O34" s="88">
        <f t="shared" si="24"/>
        <v>173553.82097592182</v>
      </c>
      <c r="P34" s="88">
        <f t="shared" ref="P34:Q34" si="25">(P12*P26)+(P16*P28)</f>
        <v>165291.83785026227</v>
      </c>
      <c r="Q34" s="88">
        <f t="shared" si="25"/>
        <v>161391.5755517917</v>
      </c>
    </row>
    <row r="35" spans="1:17" x14ac:dyDescent="0.2">
      <c r="A35" s="101">
        <f t="shared" si="2"/>
        <v>28</v>
      </c>
      <c r="C35" s="88"/>
      <c r="D35" s="88"/>
      <c r="E35" s="88"/>
      <c r="F35" s="88"/>
      <c r="G35" s="88"/>
      <c r="H35" s="88"/>
      <c r="I35" s="88"/>
      <c r="J35" s="88"/>
      <c r="K35" s="88"/>
      <c r="L35" s="88"/>
      <c r="M35" s="88"/>
      <c r="N35" s="88"/>
      <c r="O35" s="88"/>
    </row>
    <row r="36" spans="1:17" x14ac:dyDescent="0.2">
      <c r="A36" s="101">
        <f t="shared" si="2"/>
        <v>29</v>
      </c>
      <c r="B36" s="92" t="s">
        <v>302</v>
      </c>
      <c r="C36" s="88">
        <f t="shared" ref="C36:O36" si="26">(C12*C30)+(C16*C32)</f>
        <v>0</v>
      </c>
      <c r="D36" s="88">
        <f t="shared" si="26"/>
        <v>0</v>
      </c>
      <c r="E36" s="88">
        <f t="shared" si="26"/>
        <v>0</v>
      </c>
      <c r="F36" s="88">
        <f t="shared" si="26"/>
        <v>0</v>
      </c>
      <c r="G36" s="88">
        <f t="shared" si="26"/>
        <v>0</v>
      </c>
      <c r="H36" s="88">
        <f t="shared" si="26"/>
        <v>0</v>
      </c>
      <c r="I36" s="88">
        <f t="shared" si="26"/>
        <v>0</v>
      </c>
      <c r="J36" s="88">
        <f t="shared" si="26"/>
        <v>0</v>
      </c>
      <c r="K36" s="88">
        <f t="shared" si="26"/>
        <v>0</v>
      </c>
      <c r="L36" s="88">
        <f t="shared" si="26"/>
        <v>0</v>
      </c>
      <c r="M36" s="88">
        <f t="shared" si="26"/>
        <v>0</v>
      </c>
      <c r="N36" s="88">
        <f t="shared" si="26"/>
        <v>0</v>
      </c>
      <c r="O36" s="88">
        <f t="shared" si="26"/>
        <v>0</v>
      </c>
      <c r="P36" s="88">
        <f t="shared" ref="P36:Q36" si="27">(P12*P30)+(P16*P32)</f>
        <v>0</v>
      </c>
      <c r="Q36" s="88">
        <f t="shared" si="27"/>
        <v>0</v>
      </c>
    </row>
    <row r="37" spans="1:17" x14ac:dyDescent="0.2">
      <c r="A37" s="101">
        <f t="shared" si="2"/>
        <v>30</v>
      </c>
      <c r="C37" s="88"/>
      <c r="D37" s="88"/>
      <c r="E37" s="88"/>
      <c r="F37" s="88"/>
      <c r="G37" s="88"/>
      <c r="H37" s="88"/>
      <c r="I37" s="88"/>
      <c r="J37" s="88"/>
      <c r="K37" s="88"/>
      <c r="L37" s="88"/>
      <c r="M37" s="88"/>
      <c r="N37" s="88"/>
      <c r="O37" s="88"/>
    </row>
    <row r="38" spans="1:17" ht="12" x14ac:dyDescent="0.2">
      <c r="A38" s="101">
        <f t="shared" si="2"/>
        <v>31</v>
      </c>
      <c r="B38" s="293" t="s">
        <v>406</v>
      </c>
      <c r="C38" s="294"/>
      <c r="D38" s="121">
        <v>0.95234799999999997</v>
      </c>
      <c r="E38" s="294">
        <f t="shared" ref="E38:O38" si="28">D38</f>
        <v>0.95234799999999997</v>
      </c>
      <c r="F38" s="294">
        <f t="shared" si="28"/>
        <v>0.95234799999999997</v>
      </c>
      <c r="G38" s="294">
        <f t="shared" si="28"/>
        <v>0.95234799999999997</v>
      </c>
      <c r="H38" s="294">
        <f t="shared" si="28"/>
        <v>0.95234799999999997</v>
      </c>
      <c r="I38" s="294">
        <f t="shared" si="28"/>
        <v>0.95234799999999997</v>
      </c>
      <c r="J38" s="294">
        <f t="shared" si="28"/>
        <v>0.95234799999999997</v>
      </c>
      <c r="K38" s="294">
        <f t="shared" si="28"/>
        <v>0.95234799999999997</v>
      </c>
      <c r="L38" s="294">
        <f t="shared" si="28"/>
        <v>0.95234799999999997</v>
      </c>
      <c r="M38" s="294">
        <f t="shared" si="28"/>
        <v>0.95234799999999997</v>
      </c>
      <c r="N38" s="294">
        <f t="shared" si="28"/>
        <v>0.95234799999999997</v>
      </c>
      <c r="O38" s="294">
        <f t="shared" si="28"/>
        <v>0.95234799999999997</v>
      </c>
      <c r="P38" s="294">
        <f t="shared" ref="P38:Q38" si="29">O38</f>
        <v>0.95234799999999997</v>
      </c>
      <c r="Q38" s="294">
        <f t="shared" si="29"/>
        <v>0.95234799999999997</v>
      </c>
    </row>
    <row r="39" spans="1:17" x14ac:dyDescent="0.2">
      <c r="A39" s="101">
        <f t="shared" si="2"/>
        <v>32</v>
      </c>
      <c r="C39" s="88"/>
      <c r="D39" s="88"/>
      <c r="E39" s="88"/>
      <c r="F39" s="88"/>
      <c r="G39" s="88"/>
      <c r="H39" s="88"/>
      <c r="I39" s="88"/>
      <c r="J39" s="88"/>
      <c r="K39" s="88"/>
      <c r="L39" s="88"/>
      <c r="M39" s="88"/>
      <c r="N39" s="88"/>
      <c r="O39" s="88"/>
    </row>
    <row r="40" spans="1:17" ht="12" x14ac:dyDescent="0.2">
      <c r="A40" s="101">
        <f t="shared" si="2"/>
        <v>33</v>
      </c>
      <c r="B40" s="293" t="s">
        <v>407</v>
      </c>
      <c r="C40" s="294"/>
      <c r="D40" s="294"/>
      <c r="E40" s="294"/>
      <c r="F40" s="294"/>
      <c r="G40" s="294"/>
      <c r="H40" s="121">
        <v>0.95034799999999997</v>
      </c>
      <c r="I40" s="294">
        <f t="shared" ref="I40:O40" si="30">H40</f>
        <v>0.95034799999999997</v>
      </c>
      <c r="J40" s="294">
        <f t="shared" si="30"/>
        <v>0.95034799999999997</v>
      </c>
      <c r="K40" s="294">
        <f t="shared" si="30"/>
        <v>0.95034799999999997</v>
      </c>
      <c r="L40" s="294">
        <f t="shared" si="30"/>
        <v>0.95034799999999997</v>
      </c>
      <c r="M40" s="294">
        <f t="shared" si="30"/>
        <v>0.95034799999999997</v>
      </c>
      <c r="N40" s="294">
        <f t="shared" si="30"/>
        <v>0.95034799999999997</v>
      </c>
      <c r="O40" s="294">
        <f t="shared" si="30"/>
        <v>0.95034799999999997</v>
      </c>
      <c r="P40" s="294">
        <f t="shared" ref="P40:Q40" si="31">O40</f>
        <v>0.95034799999999997</v>
      </c>
      <c r="Q40" s="294">
        <f t="shared" si="31"/>
        <v>0.95034799999999997</v>
      </c>
    </row>
    <row r="41" spans="1:17" x14ac:dyDescent="0.2">
      <c r="A41" s="101">
        <f t="shared" ref="A41:A58" si="32">A40+1</f>
        <v>34</v>
      </c>
      <c r="C41" s="114"/>
      <c r="D41" s="114"/>
      <c r="E41" s="114"/>
      <c r="F41" s="114"/>
      <c r="G41" s="114"/>
      <c r="H41" s="114"/>
      <c r="I41" s="114"/>
      <c r="J41" s="114"/>
      <c r="K41" s="114"/>
      <c r="L41" s="114"/>
      <c r="M41" s="114"/>
      <c r="N41" s="114"/>
      <c r="O41" s="114"/>
    </row>
    <row r="42" spans="1:17" x14ac:dyDescent="0.2">
      <c r="A42" s="101">
        <f t="shared" si="32"/>
        <v>35</v>
      </c>
      <c r="B42" s="293" t="s">
        <v>227</v>
      </c>
      <c r="C42" s="294">
        <v>0.95111500000000004</v>
      </c>
      <c r="D42" s="294">
        <f>C42</f>
        <v>0.95111500000000004</v>
      </c>
      <c r="E42" s="294">
        <f>D42</f>
        <v>0.95111500000000004</v>
      </c>
      <c r="F42" s="294">
        <f>E42</f>
        <v>0.95111500000000004</v>
      </c>
      <c r="G42" s="294">
        <f>F42</f>
        <v>0.95111500000000004</v>
      </c>
      <c r="H42" s="294"/>
      <c r="I42" s="294"/>
      <c r="J42" s="294"/>
      <c r="K42" s="294"/>
      <c r="L42" s="294"/>
      <c r="M42" s="294"/>
      <c r="N42" s="294"/>
      <c r="O42" s="294"/>
      <c r="P42" s="294"/>
      <c r="Q42" s="294"/>
    </row>
    <row r="43" spans="1:17" x14ac:dyDescent="0.2">
      <c r="A43" s="101">
        <f t="shared" si="32"/>
        <v>36</v>
      </c>
      <c r="C43" s="114"/>
      <c r="D43" s="114"/>
      <c r="E43" s="114"/>
      <c r="F43" s="114"/>
      <c r="G43" s="114"/>
      <c r="H43" s="114"/>
      <c r="I43" s="114"/>
      <c r="J43" s="114"/>
      <c r="K43" s="114"/>
      <c r="L43" s="114"/>
      <c r="M43" s="114"/>
      <c r="N43" s="114"/>
      <c r="O43" s="114"/>
    </row>
    <row r="44" spans="1:17" ht="10.5" thickBot="1" x14ac:dyDescent="0.25">
      <c r="A44" s="101">
        <f t="shared" si="32"/>
        <v>37</v>
      </c>
      <c r="B44" s="92" t="s">
        <v>191</v>
      </c>
      <c r="C44" s="295">
        <f>ROUND((C22*C42),2)</f>
        <v>-1997399.24</v>
      </c>
      <c r="D44" s="295">
        <f t="shared" ref="D44:O44" si="33">ROUND((D22*D38),2)</f>
        <v>1529804.86</v>
      </c>
      <c r="E44" s="295">
        <f t="shared" si="33"/>
        <v>-836299.07</v>
      </c>
      <c r="F44" s="295">
        <f t="shared" si="33"/>
        <v>-1155315.44</v>
      </c>
      <c r="G44" s="295">
        <f t="shared" si="33"/>
        <v>974465.85</v>
      </c>
      <c r="H44" s="295">
        <f t="shared" si="33"/>
        <v>910772.51</v>
      </c>
      <c r="I44" s="295">
        <f t="shared" si="33"/>
        <v>212682.33</v>
      </c>
      <c r="J44" s="295">
        <f t="shared" si="33"/>
        <v>633312.57999999996</v>
      </c>
      <c r="K44" s="295">
        <f t="shared" si="33"/>
        <v>-263183.74</v>
      </c>
      <c r="L44" s="295">
        <f t="shared" si="33"/>
        <v>328197.53999999998</v>
      </c>
      <c r="M44" s="295">
        <f t="shared" si="33"/>
        <v>-829252.94</v>
      </c>
      <c r="N44" s="295">
        <f t="shared" si="33"/>
        <v>-754364.85</v>
      </c>
      <c r="O44" s="295">
        <f t="shared" si="33"/>
        <v>-1275553.6599999999</v>
      </c>
      <c r="P44" s="295">
        <f t="shared" ref="P44:Q44" si="34">ROUND((P22*P38),2)</f>
        <v>-1203288.05</v>
      </c>
      <c r="Q44" s="295">
        <f t="shared" si="34"/>
        <v>-1134935.95</v>
      </c>
    </row>
    <row r="45" spans="1:17" x14ac:dyDescent="0.2">
      <c r="A45" s="101">
        <f t="shared" si="32"/>
        <v>38</v>
      </c>
      <c r="C45" s="88"/>
      <c r="D45" s="88"/>
      <c r="E45" s="88"/>
      <c r="F45" s="88"/>
      <c r="G45" s="88"/>
      <c r="H45" s="88"/>
      <c r="I45" s="88"/>
      <c r="J45" s="88"/>
      <c r="K45" s="88"/>
      <c r="L45" s="88"/>
      <c r="M45" s="88"/>
      <c r="N45" s="88"/>
      <c r="O45" s="88"/>
    </row>
    <row r="46" spans="1:17" ht="10.5" thickBot="1" x14ac:dyDescent="0.25">
      <c r="A46" s="101">
        <f t="shared" si="32"/>
        <v>39</v>
      </c>
      <c r="B46" s="92" t="s">
        <v>229</v>
      </c>
      <c r="C46" s="295">
        <f t="shared" ref="C46:G46" si="35">ROUND((C34*C42),2)</f>
        <v>252093.7</v>
      </c>
      <c r="D46" s="295">
        <f t="shared" si="35"/>
        <v>35270.589999999997</v>
      </c>
      <c r="E46" s="295">
        <f t="shared" si="35"/>
        <v>280485.94</v>
      </c>
      <c r="F46" s="295">
        <f t="shared" si="35"/>
        <v>298105.65000000002</v>
      </c>
      <c r="G46" s="295">
        <f t="shared" si="35"/>
        <v>239035.15</v>
      </c>
      <c r="H46" s="295">
        <f t="shared" ref="H46:O46" si="36">ROUND((H34*H40),2)</f>
        <v>212243.08</v>
      </c>
      <c r="I46" s="295">
        <f t="shared" si="36"/>
        <v>197341.96</v>
      </c>
      <c r="J46" s="295">
        <f t="shared" si="36"/>
        <v>142756.84</v>
      </c>
      <c r="K46" s="295">
        <f t="shared" si="36"/>
        <v>195293.9</v>
      </c>
      <c r="L46" s="295">
        <f t="shared" si="36"/>
        <v>163694.97</v>
      </c>
      <c r="M46" s="295">
        <f t="shared" si="36"/>
        <v>149175.04000000001</v>
      </c>
      <c r="N46" s="295">
        <f t="shared" si="36"/>
        <v>144599.54999999999</v>
      </c>
      <c r="O46" s="295">
        <f t="shared" si="36"/>
        <v>164936.53</v>
      </c>
      <c r="P46" s="295">
        <f t="shared" ref="P46:Q46" si="37">ROUND((P34*P40),2)</f>
        <v>157084.76999999999</v>
      </c>
      <c r="Q46" s="295">
        <f t="shared" si="37"/>
        <v>153378.16</v>
      </c>
    </row>
    <row r="47" spans="1:17" x14ac:dyDescent="0.2">
      <c r="A47" s="101">
        <f t="shared" si="32"/>
        <v>40</v>
      </c>
      <c r="C47" s="296"/>
      <c r="D47" s="296"/>
      <c r="E47" s="296"/>
      <c r="F47" s="296"/>
      <c r="G47" s="296"/>
      <c r="H47" s="296"/>
      <c r="I47" s="296"/>
      <c r="J47" s="296"/>
      <c r="K47" s="296"/>
      <c r="L47" s="296"/>
      <c r="M47" s="296"/>
      <c r="N47" s="296"/>
      <c r="O47" s="296"/>
    </row>
    <row r="48" spans="1:17" ht="10.5" thickBot="1" x14ac:dyDescent="0.25">
      <c r="A48" s="101">
        <f t="shared" si="32"/>
        <v>41</v>
      </c>
      <c r="B48" s="92" t="s">
        <v>301</v>
      </c>
      <c r="C48" s="295">
        <f t="shared" ref="C48:G48" si="38">ROUND((C36*C42),2)</f>
        <v>0</v>
      </c>
      <c r="D48" s="295">
        <f t="shared" si="38"/>
        <v>0</v>
      </c>
      <c r="E48" s="295">
        <f t="shared" si="38"/>
        <v>0</v>
      </c>
      <c r="F48" s="295">
        <f t="shared" si="38"/>
        <v>0</v>
      </c>
      <c r="G48" s="295">
        <f t="shared" si="38"/>
        <v>0</v>
      </c>
      <c r="H48" s="295">
        <f t="shared" ref="H48:O48" si="39">ROUND((H36*H40),2)</f>
        <v>0</v>
      </c>
      <c r="I48" s="295">
        <f t="shared" si="39"/>
        <v>0</v>
      </c>
      <c r="J48" s="295">
        <f t="shared" si="39"/>
        <v>0</v>
      </c>
      <c r="K48" s="295">
        <f t="shared" si="39"/>
        <v>0</v>
      </c>
      <c r="L48" s="295">
        <f t="shared" si="39"/>
        <v>0</v>
      </c>
      <c r="M48" s="295">
        <f t="shared" si="39"/>
        <v>0</v>
      </c>
      <c r="N48" s="295">
        <f t="shared" si="39"/>
        <v>0</v>
      </c>
      <c r="O48" s="295">
        <f t="shared" si="39"/>
        <v>0</v>
      </c>
      <c r="P48" s="295">
        <f t="shared" ref="P48:Q48" si="40">ROUND((P36*P40),2)</f>
        <v>0</v>
      </c>
      <c r="Q48" s="295">
        <f t="shared" si="40"/>
        <v>0</v>
      </c>
    </row>
    <row r="49" spans="1:17" x14ac:dyDescent="0.2">
      <c r="A49" s="101">
        <f t="shared" si="32"/>
        <v>42</v>
      </c>
    </row>
    <row r="50" spans="1:17" x14ac:dyDescent="0.2">
      <c r="A50" s="101">
        <f t="shared" si="32"/>
        <v>43</v>
      </c>
      <c r="B50" s="297" t="s">
        <v>271</v>
      </c>
      <c r="C50" s="288"/>
      <c r="D50" s="288"/>
      <c r="E50" s="288"/>
      <c r="F50" s="288"/>
      <c r="G50" s="288"/>
      <c r="H50" s="288"/>
      <c r="I50" s="288"/>
      <c r="J50" s="288"/>
      <c r="K50" s="288"/>
      <c r="L50" s="288"/>
      <c r="M50" s="288"/>
      <c r="N50" s="288"/>
      <c r="O50" s="288"/>
      <c r="P50" s="288"/>
      <c r="Q50" s="288"/>
    </row>
    <row r="51" spans="1:17" x14ac:dyDescent="0.2">
      <c r="A51" s="101">
        <f t="shared" si="32"/>
        <v>44</v>
      </c>
      <c r="B51" s="298" t="s">
        <v>192</v>
      </c>
      <c r="C51" s="84"/>
      <c r="D51" s="84"/>
      <c r="E51" s="84"/>
      <c r="F51" s="84"/>
      <c r="G51" s="84"/>
      <c r="H51" s="84"/>
      <c r="I51" s="84"/>
      <c r="J51" s="84"/>
      <c r="K51" s="84"/>
      <c r="L51" s="84"/>
      <c r="M51" s="84"/>
      <c r="N51" s="84"/>
      <c r="O51" s="84"/>
      <c r="P51" s="84"/>
      <c r="Q51" s="84"/>
    </row>
    <row r="52" spans="1:17" x14ac:dyDescent="0.2">
      <c r="A52" s="101">
        <f t="shared" si="32"/>
        <v>45</v>
      </c>
      <c r="B52" s="299" t="s">
        <v>300</v>
      </c>
      <c r="C52" s="119"/>
      <c r="D52" s="119"/>
      <c r="E52" s="119"/>
      <c r="F52" s="119"/>
      <c r="G52" s="119"/>
      <c r="H52" s="119"/>
      <c r="I52" s="119"/>
      <c r="J52" s="119"/>
      <c r="K52" s="119"/>
      <c r="L52" s="119"/>
      <c r="M52" s="119"/>
      <c r="N52" s="119"/>
      <c r="O52" s="119"/>
      <c r="P52" s="119"/>
      <c r="Q52" s="119"/>
    </row>
    <row r="53" spans="1:17" x14ac:dyDescent="0.2">
      <c r="A53" s="101">
        <f t="shared" si="32"/>
        <v>46</v>
      </c>
      <c r="B53" s="300" t="s">
        <v>193</v>
      </c>
      <c r="C53" s="294"/>
      <c r="D53" s="294"/>
      <c r="E53" s="294"/>
      <c r="F53" s="294"/>
      <c r="G53" s="294"/>
      <c r="H53" s="294"/>
      <c r="I53" s="294"/>
      <c r="J53" s="294"/>
      <c r="K53" s="294"/>
      <c r="L53" s="294"/>
      <c r="M53" s="294"/>
      <c r="N53" s="294"/>
      <c r="O53" s="294"/>
      <c r="P53" s="294"/>
      <c r="Q53" s="294"/>
    </row>
    <row r="54" spans="1:17" x14ac:dyDescent="0.2">
      <c r="A54" s="101">
        <f t="shared" si="32"/>
        <v>47</v>
      </c>
    </row>
    <row r="55" spans="1:17" ht="10.5" x14ac:dyDescent="0.25">
      <c r="A55" s="101">
        <f t="shared" si="32"/>
        <v>48</v>
      </c>
      <c r="B55" s="86" t="s">
        <v>270</v>
      </c>
    </row>
    <row r="56" spans="1:17" ht="12" x14ac:dyDescent="0.2">
      <c r="A56" s="101">
        <f t="shared" si="32"/>
        <v>49</v>
      </c>
      <c r="B56" s="92" t="s">
        <v>408</v>
      </c>
    </row>
    <row r="57" spans="1:17" ht="12" x14ac:dyDescent="0.2">
      <c r="A57" s="101">
        <f t="shared" si="32"/>
        <v>50</v>
      </c>
      <c r="B57" s="286" t="s">
        <v>409</v>
      </c>
    </row>
    <row r="58" spans="1:17" ht="12" x14ac:dyDescent="0.2">
      <c r="A58" s="101">
        <f t="shared" si="32"/>
        <v>51</v>
      </c>
      <c r="B58" s="301" t="s">
        <v>410</v>
      </c>
    </row>
    <row r="59" spans="1:17" x14ac:dyDescent="0.2">
      <c r="A59" s="101"/>
    </row>
    <row r="60" spans="1:17" x14ac:dyDescent="0.2">
      <c r="A60" s="101"/>
    </row>
    <row r="61" spans="1:17" x14ac:dyDescent="0.2">
      <c r="A61" s="101"/>
    </row>
    <row r="62" spans="1:17" x14ac:dyDescent="0.2">
      <c r="A62" s="101"/>
    </row>
    <row r="63" spans="1:17" x14ac:dyDescent="0.2">
      <c r="A63" s="101"/>
    </row>
    <row r="64" spans="1:17" x14ac:dyDescent="0.2">
      <c r="A64" s="101"/>
    </row>
    <row r="65" spans="1:1" x14ac:dyDescent="0.2">
      <c r="A65" s="101"/>
    </row>
    <row r="66" spans="1:1" x14ac:dyDescent="0.2">
      <c r="A66" s="101"/>
    </row>
    <row r="67" spans="1:1" x14ac:dyDescent="0.2">
      <c r="A67" s="101"/>
    </row>
    <row r="68" spans="1:1" x14ac:dyDescent="0.2">
      <c r="A68" s="101"/>
    </row>
    <row r="69" spans="1:1" x14ac:dyDescent="0.2">
      <c r="A69" s="101"/>
    </row>
    <row r="70" spans="1:1" x14ac:dyDescent="0.2">
      <c r="A70" s="101"/>
    </row>
    <row r="71" spans="1:1" x14ac:dyDescent="0.2">
      <c r="A71" s="101"/>
    </row>
    <row r="72" spans="1:1" x14ac:dyDescent="0.2">
      <c r="A72" s="101"/>
    </row>
    <row r="73" spans="1:1" x14ac:dyDescent="0.2">
      <c r="A73" s="101"/>
    </row>
    <row r="74" spans="1:1" x14ac:dyDescent="0.2">
      <c r="A74" s="101"/>
    </row>
    <row r="75" spans="1:1" x14ac:dyDescent="0.2">
      <c r="A75" s="101"/>
    </row>
    <row r="76" spans="1:1" x14ac:dyDescent="0.2">
      <c r="A76" s="101"/>
    </row>
    <row r="77" spans="1:1" x14ac:dyDescent="0.2">
      <c r="A77" s="101"/>
    </row>
    <row r="78" spans="1:1" x14ac:dyDescent="0.2">
      <c r="A78" s="101"/>
    </row>
    <row r="79" spans="1:1" x14ac:dyDescent="0.2">
      <c r="A79" s="101"/>
    </row>
    <row r="80" spans="1:1" x14ac:dyDescent="0.2">
      <c r="A80" s="101"/>
    </row>
    <row r="81" spans="1:1" x14ac:dyDescent="0.2">
      <c r="A81" s="101"/>
    </row>
    <row r="82" spans="1:1" x14ac:dyDescent="0.2">
      <c r="A82" s="101"/>
    </row>
    <row r="83" spans="1:1" x14ac:dyDescent="0.2">
      <c r="A83" s="101"/>
    </row>
    <row r="84" spans="1:1" x14ac:dyDescent="0.2">
      <c r="A84" s="101"/>
    </row>
    <row r="85" spans="1:1" x14ac:dyDescent="0.2">
      <c r="A85" s="101"/>
    </row>
    <row r="86" spans="1:1" x14ac:dyDescent="0.2">
      <c r="A86" s="101"/>
    </row>
    <row r="87" spans="1:1" x14ac:dyDescent="0.2">
      <c r="A87" s="101"/>
    </row>
    <row r="88" spans="1:1" x14ac:dyDescent="0.2">
      <c r="A88" s="101"/>
    </row>
    <row r="89" spans="1:1" x14ac:dyDescent="0.2">
      <c r="A89" s="101"/>
    </row>
    <row r="90" spans="1:1" x14ac:dyDescent="0.2">
      <c r="A90" s="101"/>
    </row>
    <row r="91" spans="1:1" x14ac:dyDescent="0.2">
      <c r="A91" s="101"/>
    </row>
    <row r="92" spans="1:1" x14ac:dyDescent="0.2">
      <c r="A92" s="101"/>
    </row>
    <row r="93" spans="1:1" x14ac:dyDescent="0.2">
      <c r="A93" s="101"/>
    </row>
    <row r="94" spans="1:1" x14ac:dyDescent="0.2">
      <c r="A94" s="101"/>
    </row>
    <row r="95" spans="1:1" x14ac:dyDescent="0.2">
      <c r="A95" s="101"/>
    </row>
    <row r="96" spans="1:1" x14ac:dyDescent="0.2">
      <c r="A96" s="101"/>
    </row>
    <row r="97" spans="1:1" x14ac:dyDescent="0.2">
      <c r="A97" s="101"/>
    </row>
    <row r="98" spans="1:1" x14ac:dyDescent="0.2">
      <c r="A98" s="101"/>
    </row>
    <row r="99" spans="1:1" x14ac:dyDescent="0.2">
      <c r="A99" s="101"/>
    </row>
  </sheetData>
  <mergeCells count="1">
    <mergeCell ref="C4:D4"/>
  </mergeCells>
  <printOptions horizontalCentered="1"/>
  <pageMargins left="0.45" right="0.45" top="0.75" bottom="0.75" header="0.3" footer="0.3"/>
  <pageSetup scale="75" orientation="landscape" blackAndWhite="1" r:id="rId1"/>
  <headerFooter>
    <oddFooter>&amp;R&amp;A</oddFoot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Q97"/>
  <sheetViews>
    <sheetView workbookViewId="0">
      <pane ySplit="6" topLeftCell="A7" activePane="bottomLeft" state="frozen"/>
      <selection pane="bottomLeft" activeCell="A7" sqref="A7:XFD7"/>
    </sheetView>
  </sheetViews>
  <sheetFormatPr defaultColWidth="9.1796875" defaultRowHeight="10" x14ac:dyDescent="0.2"/>
  <cols>
    <col min="1" max="1" width="5.54296875" style="92" bestFit="1" customWidth="1"/>
    <col min="2" max="2" width="41.7265625" style="92" customWidth="1"/>
    <col min="3" max="3" width="12.1796875" style="92" customWidth="1"/>
    <col min="4" max="6" width="12" style="92" bestFit="1" customWidth="1"/>
    <col min="7" max="7" width="10.7265625" style="92" bestFit="1" customWidth="1"/>
    <col min="8" max="8" width="11.26953125" style="92" bestFit="1" customWidth="1"/>
    <col min="9" max="13" width="10.7265625" style="92" bestFit="1" customWidth="1"/>
    <col min="14" max="14" width="12.453125" style="92" customWidth="1"/>
    <col min="15" max="15" width="11.81640625" style="92" customWidth="1"/>
    <col min="16" max="16" width="14.26953125" style="92" bestFit="1" customWidth="1"/>
    <col min="17" max="17" width="13.7265625" style="92" customWidth="1"/>
    <col min="18" max="16384" width="9.1796875" style="92"/>
  </cols>
  <sheetData>
    <row r="1" spans="1:17" ht="10.5" x14ac:dyDescent="0.25">
      <c r="A1" s="5" t="s">
        <v>0</v>
      </c>
      <c r="B1" s="5"/>
    </row>
    <row r="2" spans="1:17" ht="10.5" x14ac:dyDescent="0.25">
      <c r="A2" s="5" t="s">
        <v>1</v>
      </c>
      <c r="B2" s="5"/>
    </row>
    <row r="3" spans="1:17" ht="10.5" x14ac:dyDescent="0.25">
      <c r="A3" s="5" t="s">
        <v>194</v>
      </c>
      <c r="B3" s="5"/>
    </row>
    <row r="4" spans="1:17" ht="10.5" x14ac:dyDescent="0.25">
      <c r="A4" s="5" t="s">
        <v>357</v>
      </c>
      <c r="B4" s="5"/>
      <c r="C4" s="375" t="s">
        <v>305</v>
      </c>
      <c r="D4" s="375"/>
    </row>
    <row r="5" spans="1:17" ht="10.5" x14ac:dyDescent="0.25">
      <c r="C5" s="284" t="s">
        <v>287</v>
      </c>
      <c r="D5" s="284" t="s">
        <v>288</v>
      </c>
    </row>
    <row r="6" spans="1:17" ht="25.5" customHeight="1" x14ac:dyDescent="0.2">
      <c r="A6" s="71" t="s">
        <v>53</v>
      </c>
      <c r="B6" s="285"/>
      <c r="C6" s="122">
        <v>44957</v>
      </c>
      <c r="D6" s="122">
        <v>44957</v>
      </c>
      <c r="E6" s="113">
        <f t="shared" ref="E6:O6" si="0">EDATE(D6,1)</f>
        <v>44985</v>
      </c>
      <c r="F6" s="113">
        <f t="shared" si="0"/>
        <v>45013</v>
      </c>
      <c r="G6" s="113">
        <f t="shared" si="0"/>
        <v>45044</v>
      </c>
      <c r="H6" s="113">
        <f t="shared" si="0"/>
        <v>45074</v>
      </c>
      <c r="I6" s="113">
        <f t="shared" si="0"/>
        <v>45105</v>
      </c>
      <c r="J6" s="113">
        <f t="shared" si="0"/>
        <v>45135</v>
      </c>
      <c r="K6" s="113">
        <f t="shared" si="0"/>
        <v>45166</v>
      </c>
      <c r="L6" s="113">
        <f t="shared" si="0"/>
        <v>45197</v>
      </c>
      <c r="M6" s="113">
        <f t="shared" si="0"/>
        <v>45227</v>
      </c>
      <c r="N6" s="113">
        <f t="shared" si="0"/>
        <v>45258</v>
      </c>
      <c r="O6" s="113">
        <f t="shared" si="0"/>
        <v>45288</v>
      </c>
      <c r="P6" s="113">
        <f t="shared" ref="P6:Q6" si="1">EDATE(O6,1)</f>
        <v>45319</v>
      </c>
      <c r="Q6" s="113">
        <f t="shared" si="1"/>
        <v>45350</v>
      </c>
    </row>
    <row r="7" spans="1:17" x14ac:dyDescent="0.2">
      <c r="A7" s="101"/>
      <c r="B7" s="101"/>
      <c r="C7" s="101"/>
      <c r="D7" s="101"/>
      <c r="E7" s="101"/>
      <c r="F7" s="101"/>
      <c r="G7" s="101"/>
      <c r="H7" s="101"/>
      <c r="I7" s="101"/>
      <c r="J7" s="101"/>
      <c r="K7" s="101"/>
      <c r="L7" s="101"/>
      <c r="M7" s="101"/>
      <c r="N7" s="101"/>
      <c r="O7" s="101"/>
    </row>
    <row r="8" spans="1:17" ht="12" x14ac:dyDescent="0.2">
      <c r="A8" s="101">
        <v>1</v>
      </c>
      <c r="B8" s="286" t="s">
        <v>402</v>
      </c>
      <c r="C8" s="125">
        <v>8809825.938504748</v>
      </c>
      <c r="D8" s="125">
        <v>18695542.908871308</v>
      </c>
      <c r="E8" s="125">
        <v>22444466.85782342</v>
      </c>
      <c r="F8" s="125">
        <v>23340713.129820559</v>
      </c>
      <c r="G8" s="125">
        <v>18394207.31456833</v>
      </c>
      <c r="H8" s="125">
        <v>16827349.904055394</v>
      </c>
      <c r="I8" s="125">
        <v>14815973.857021809</v>
      </c>
      <c r="J8" s="125">
        <v>14829324.661734557</v>
      </c>
      <c r="K8" s="125">
        <v>15362311.436498567</v>
      </c>
      <c r="L8" s="125">
        <v>14527069.412462944</v>
      </c>
      <c r="M8" s="125">
        <v>18281738.219076283</v>
      </c>
      <c r="N8" s="125">
        <v>22769525.194426596</v>
      </c>
      <c r="O8" s="125">
        <v>27039582.97774864</v>
      </c>
      <c r="P8" s="125">
        <v>26959984.813425768</v>
      </c>
      <c r="Q8" s="125">
        <v>22867909.690518346</v>
      </c>
    </row>
    <row r="9" spans="1:17" x14ac:dyDescent="0.2">
      <c r="A9" s="101">
        <f t="shared" ref="A9:A56" si="2">A8+1</f>
        <v>2</v>
      </c>
      <c r="J9" s="94"/>
      <c r="K9" s="94"/>
      <c r="L9" s="94"/>
      <c r="M9" s="94"/>
      <c r="N9" s="94"/>
      <c r="O9" s="94"/>
    </row>
    <row r="10" spans="1:17" x14ac:dyDescent="0.2">
      <c r="A10" s="101">
        <f t="shared" si="2"/>
        <v>3</v>
      </c>
      <c r="B10" s="287" t="s">
        <v>184</v>
      </c>
      <c r="C10" s="288">
        <v>284605840.72714454</v>
      </c>
      <c r="D10" s="288">
        <v>951742870.93868589</v>
      </c>
      <c r="E10" s="288">
        <v>1040628036.5127146</v>
      </c>
      <c r="F10" s="288">
        <v>1148283777.1007104</v>
      </c>
      <c r="G10" s="288">
        <v>995999662.58042443</v>
      </c>
      <c r="H10" s="288">
        <v>973851219.23325229</v>
      </c>
      <c r="I10" s="288">
        <v>629195926.71810377</v>
      </c>
      <c r="J10" s="288">
        <v>705080271.67480946</v>
      </c>
      <c r="K10" s="288">
        <v>784139305.45142961</v>
      </c>
      <c r="L10" s="288">
        <v>691686434.14940453</v>
      </c>
      <c r="M10" s="288">
        <v>859872189.47762144</v>
      </c>
      <c r="N10" s="288">
        <v>1113149715.9831874</v>
      </c>
      <c r="O10" s="288">
        <v>1196884274.260607</v>
      </c>
      <c r="P10" s="289">
        <v>1352489700.7587521</v>
      </c>
      <c r="Q10" s="289">
        <v>1061150793.6046064</v>
      </c>
    </row>
    <row r="11" spans="1:17" ht="12" x14ac:dyDescent="0.2">
      <c r="A11" s="101">
        <f t="shared" si="2"/>
        <v>4</v>
      </c>
      <c r="B11" s="286" t="s">
        <v>403</v>
      </c>
      <c r="C11" s="121">
        <v>2.2270000000000002E-2</v>
      </c>
      <c r="D11" s="121">
        <v>2.1548000000000001E-2</v>
      </c>
      <c r="E11" s="121">
        <f t="shared" ref="E11:O11" si="3">D11</f>
        <v>2.1548000000000001E-2</v>
      </c>
      <c r="F11" s="121">
        <f t="shared" si="3"/>
        <v>2.1548000000000001E-2</v>
      </c>
      <c r="G11" s="121">
        <f t="shared" si="3"/>
        <v>2.1548000000000001E-2</v>
      </c>
      <c r="H11" s="121">
        <f t="shared" si="3"/>
        <v>2.1548000000000001E-2</v>
      </c>
      <c r="I11" s="121">
        <f t="shared" si="3"/>
        <v>2.1548000000000001E-2</v>
      </c>
      <c r="J11" s="121">
        <f t="shared" si="3"/>
        <v>2.1548000000000001E-2</v>
      </c>
      <c r="K11" s="121">
        <f t="shared" si="3"/>
        <v>2.1548000000000001E-2</v>
      </c>
      <c r="L11" s="121">
        <f t="shared" si="3"/>
        <v>2.1548000000000001E-2</v>
      </c>
      <c r="M11" s="121">
        <f t="shared" si="3"/>
        <v>2.1548000000000001E-2</v>
      </c>
      <c r="N11" s="121">
        <f t="shared" si="3"/>
        <v>2.1548000000000001E-2</v>
      </c>
      <c r="O11" s="121">
        <f t="shared" si="3"/>
        <v>2.1548000000000001E-2</v>
      </c>
      <c r="P11" s="121">
        <v>2.1027000000000001E-2</v>
      </c>
      <c r="Q11" s="121">
        <f t="shared" ref="Q11" si="4">P11</f>
        <v>2.1027000000000001E-2</v>
      </c>
    </row>
    <row r="12" spans="1:17" x14ac:dyDescent="0.2">
      <c r="A12" s="101">
        <f t="shared" si="2"/>
        <v>5</v>
      </c>
      <c r="B12" s="92" t="s">
        <v>195</v>
      </c>
      <c r="C12" s="88">
        <f t="shared" ref="C12:O12" si="5">C10*C11</f>
        <v>6338172.0729935095</v>
      </c>
      <c r="D12" s="88">
        <f t="shared" si="5"/>
        <v>20508155.382986806</v>
      </c>
      <c r="E12" s="88">
        <f t="shared" si="5"/>
        <v>22423452.930775978</v>
      </c>
      <c r="F12" s="88">
        <f t="shared" si="5"/>
        <v>24743218.828966107</v>
      </c>
      <c r="G12" s="88">
        <f t="shared" si="5"/>
        <v>21461800.729282986</v>
      </c>
      <c r="H12" s="88">
        <f t="shared" si="5"/>
        <v>20984546.072038122</v>
      </c>
      <c r="I12" s="88">
        <f t="shared" si="5"/>
        <v>13557913.8289217</v>
      </c>
      <c r="J12" s="88">
        <f t="shared" si="5"/>
        <v>15193069.694048796</v>
      </c>
      <c r="K12" s="88">
        <f t="shared" si="5"/>
        <v>16896633.753867406</v>
      </c>
      <c r="L12" s="88">
        <f t="shared" si="5"/>
        <v>14904459.28305137</v>
      </c>
      <c r="M12" s="88">
        <f t="shared" si="5"/>
        <v>18528525.938863788</v>
      </c>
      <c r="N12" s="88">
        <f t="shared" si="5"/>
        <v>23986150.080005724</v>
      </c>
      <c r="O12" s="88">
        <f t="shared" si="5"/>
        <v>25790462.341767561</v>
      </c>
      <c r="P12" s="88">
        <f t="shared" ref="P12:Q12" si="6">P10*P11</f>
        <v>28438800.937854283</v>
      </c>
      <c r="Q12" s="88">
        <f t="shared" si="6"/>
        <v>22312817.737124059</v>
      </c>
    </row>
    <row r="13" spans="1:17" x14ac:dyDescent="0.2">
      <c r="A13" s="101">
        <f t="shared" si="2"/>
        <v>6</v>
      </c>
    </row>
    <row r="14" spans="1:17" ht="12" x14ac:dyDescent="0.2">
      <c r="A14" s="101">
        <f t="shared" si="2"/>
        <v>7</v>
      </c>
      <c r="B14" s="287" t="s">
        <v>404</v>
      </c>
      <c r="C14" s="290"/>
      <c r="D14" s="290"/>
      <c r="E14" s="288">
        <v>134116518.34500003</v>
      </c>
      <c r="F14" s="288">
        <v>8423966.7000000477</v>
      </c>
      <c r="G14" s="290"/>
      <c r="H14" s="288">
        <v>-181517963.58217061</v>
      </c>
      <c r="I14" s="288">
        <v>24807522.29400003</v>
      </c>
      <c r="J14" s="288">
        <v>3167932.6449999809</v>
      </c>
      <c r="K14" s="290"/>
      <c r="L14" s="290"/>
      <c r="M14" s="290"/>
      <c r="N14" s="290"/>
      <c r="O14" s="290"/>
      <c r="P14" s="289">
        <v>-5330297.5264158249</v>
      </c>
      <c r="Q14" s="289">
        <v>34898677.424999997</v>
      </c>
    </row>
    <row r="15" spans="1:17" x14ac:dyDescent="0.2">
      <c r="A15" s="101">
        <f t="shared" si="2"/>
        <v>8</v>
      </c>
      <c r="B15" s="286" t="s">
        <v>308</v>
      </c>
      <c r="C15" s="121">
        <v>2.2270000000000002E-2</v>
      </c>
      <c r="D15" s="121">
        <f>C15</f>
        <v>2.2270000000000002E-2</v>
      </c>
      <c r="E15" s="121">
        <f>D15</f>
        <v>2.2270000000000002E-2</v>
      </c>
      <c r="F15" s="121">
        <f>E15</f>
        <v>2.2270000000000002E-2</v>
      </c>
      <c r="G15" s="121">
        <f>F15</f>
        <v>2.2270000000000002E-2</v>
      </c>
      <c r="H15" s="121">
        <f>G11</f>
        <v>2.1548000000000001E-2</v>
      </c>
      <c r="I15" s="121">
        <f t="shared" ref="I15:O15" si="7">H15</f>
        <v>2.1548000000000001E-2</v>
      </c>
      <c r="J15" s="121">
        <f t="shared" si="7"/>
        <v>2.1548000000000001E-2</v>
      </c>
      <c r="K15" s="121">
        <f t="shared" si="7"/>
        <v>2.1548000000000001E-2</v>
      </c>
      <c r="L15" s="121">
        <f t="shared" si="7"/>
        <v>2.1548000000000001E-2</v>
      </c>
      <c r="M15" s="121">
        <f t="shared" si="7"/>
        <v>2.1548000000000001E-2</v>
      </c>
      <c r="N15" s="121">
        <f t="shared" si="7"/>
        <v>2.1548000000000001E-2</v>
      </c>
      <c r="O15" s="121">
        <f t="shared" si="7"/>
        <v>2.1548000000000001E-2</v>
      </c>
      <c r="P15" s="121">
        <f t="shared" ref="P15:Q15" si="8">O15</f>
        <v>2.1548000000000001E-2</v>
      </c>
      <c r="Q15" s="121">
        <f t="shared" si="8"/>
        <v>2.1548000000000001E-2</v>
      </c>
    </row>
    <row r="16" spans="1:17" x14ac:dyDescent="0.2">
      <c r="A16" s="101">
        <f t="shared" si="2"/>
        <v>9</v>
      </c>
      <c r="B16" s="92" t="s">
        <v>195</v>
      </c>
      <c r="C16" s="88">
        <f t="shared" ref="C16:O16" si="9">C14*C15</f>
        <v>0</v>
      </c>
      <c r="D16" s="88">
        <f t="shared" si="9"/>
        <v>0</v>
      </c>
      <c r="E16" s="88">
        <f t="shared" si="9"/>
        <v>2986774.8635431509</v>
      </c>
      <c r="F16" s="88">
        <f t="shared" si="9"/>
        <v>187601.73840900109</v>
      </c>
      <c r="G16" s="88">
        <f t="shared" si="9"/>
        <v>0</v>
      </c>
      <c r="H16" s="88">
        <f t="shared" si="9"/>
        <v>-3911349.0792686124</v>
      </c>
      <c r="I16" s="88">
        <f t="shared" si="9"/>
        <v>534552.49039111263</v>
      </c>
      <c r="J16" s="88">
        <f t="shared" si="9"/>
        <v>68262.612634459598</v>
      </c>
      <c r="K16" s="88">
        <f t="shared" si="9"/>
        <v>0</v>
      </c>
      <c r="L16" s="88">
        <f t="shared" si="9"/>
        <v>0</v>
      </c>
      <c r="M16" s="88">
        <f t="shared" si="9"/>
        <v>0</v>
      </c>
      <c r="N16" s="88">
        <f t="shared" si="9"/>
        <v>0</v>
      </c>
      <c r="O16" s="88">
        <f t="shared" si="9"/>
        <v>0</v>
      </c>
      <c r="P16" s="88">
        <f t="shared" ref="P16:Q16" si="10">P14*P15</f>
        <v>-114857.2510992082</v>
      </c>
      <c r="Q16" s="88">
        <f t="shared" si="10"/>
        <v>751996.70115390001</v>
      </c>
    </row>
    <row r="17" spans="1:17" x14ac:dyDescent="0.2">
      <c r="A17" s="101">
        <f t="shared" si="2"/>
        <v>10</v>
      </c>
    </row>
    <row r="18" spans="1:17" x14ac:dyDescent="0.2">
      <c r="A18" s="101">
        <f t="shared" si="2"/>
        <v>11</v>
      </c>
      <c r="B18" s="92" t="s">
        <v>196</v>
      </c>
      <c r="C18" s="88">
        <f t="shared" ref="C18:O18" si="11">C12+C16</f>
        <v>6338172.0729935095</v>
      </c>
      <c r="D18" s="88">
        <f t="shared" si="11"/>
        <v>20508155.382986806</v>
      </c>
      <c r="E18" s="88">
        <f t="shared" si="11"/>
        <v>25410227.79431913</v>
      </c>
      <c r="F18" s="88">
        <f t="shared" si="11"/>
        <v>24930820.567375109</v>
      </c>
      <c r="G18" s="88">
        <f t="shared" si="11"/>
        <v>21461800.729282986</v>
      </c>
      <c r="H18" s="88">
        <f t="shared" si="11"/>
        <v>17073196.99276951</v>
      </c>
      <c r="I18" s="88">
        <f t="shared" si="11"/>
        <v>14092466.319312813</v>
      </c>
      <c r="J18" s="88">
        <f t="shared" si="11"/>
        <v>15261332.306683255</v>
      </c>
      <c r="K18" s="88">
        <f t="shared" si="11"/>
        <v>16896633.753867406</v>
      </c>
      <c r="L18" s="88">
        <f t="shared" si="11"/>
        <v>14904459.28305137</v>
      </c>
      <c r="M18" s="88">
        <f t="shared" si="11"/>
        <v>18528525.938863788</v>
      </c>
      <c r="N18" s="88">
        <f t="shared" si="11"/>
        <v>23986150.080005724</v>
      </c>
      <c r="O18" s="88">
        <f t="shared" si="11"/>
        <v>25790462.341767561</v>
      </c>
      <c r="P18" s="88">
        <f t="shared" ref="P18:Q18" si="12">P12+P16</f>
        <v>28323943.686755076</v>
      </c>
      <c r="Q18" s="88">
        <f t="shared" si="12"/>
        <v>23064814.43827796</v>
      </c>
    </row>
    <row r="19" spans="1:17" x14ac:dyDescent="0.2">
      <c r="A19" s="101">
        <f t="shared" si="2"/>
        <v>12</v>
      </c>
    </row>
    <row r="20" spans="1:17" x14ac:dyDescent="0.2">
      <c r="A20" s="101">
        <f t="shared" si="2"/>
        <v>13</v>
      </c>
      <c r="B20" s="92" t="s">
        <v>186</v>
      </c>
      <c r="C20" s="88">
        <f t="shared" ref="C20:O20" si="13">C8-C18</f>
        <v>2471653.8655112386</v>
      </c>
      <c r="D20" s="88">
        <f t="shared" si="13"/>
        <v>-1812612.4741154984</v>
      </c>
      <c r="E20" s="88">
        <f t="shared" si="13"/>
        <v>-2965760.9364957102</v>
      </c>
      <c r="F20" s="88">
        <f t="shared" si="13"/>
        <v>-1590107.4375545494</v>
      </c>
      <c r="G20" s="88">
        <f t="shared" si="13"/>
        <v>-3067593.4147146568</v>
      </c>
      <c r="H20" s="88">
        <f t="shared" si="13"/>
        <v>-245847.08871411532</v>
      </c>
      <c r="I20" s="88">
        <f t="shared" si="13"/>
        <v>723507.53770899586</v>
      </c>
      <c r="J20" s="88">
        <f t="shared" si="13"/>
        <v>-432007.64494869858</v>
      </c>
      <c r="K20" s="88">
        <f t="shared" si="13"/>
        <v>-1534322.3173688389</v>
      </c>
      <c r="L20" s="88">
        <f t="shared" si="13"/>
        <v>-377389.87058842555</v>
      </c>
      <c r="M20" s="88">
        <f t="shared" si="13"/>
        <v>-246787.71978750452</v>
      </c>
      <c r="N20" s="88">
        <f t="shared" si="13"/>
        <v>-1216624.8855791278</v>
      </c>
      <c r="O20" s="88">
        <f t="shared" si="13"/>
        <v>1249120.6359810792</v>
      </c>
      <c r="P20" s="88">
        <f t="shared" ref="P20:Q20" si="14">P8-P18</f>
        <v>-1363958.8733293079</v>
      </c>
      <c r="Q20" s="88">
        <f t="shared" si="14"/>
        <v>-196904.74775961414</v>
      </c>
    </row>
    <row r="21" spans="1:17" x14ac:dyDescent="0.2">
      <c r="A21" s="101">
        <f t="shared" si="2"/>
        <v>14</v>
      </c>
      <c r="C21" s="88"/>
      <c r="D21" s="88"/>
      <c r="E21" s="88"/>
      <c r="F21" s="88"/>
      <c r="G21" s="88"/>
      <c r="H21" s="88"/>
      <c r="I21" s="88"/>
      <c r="J21" s="88"/>
      <c r="K21" s="88"/>
      <c r="L21" s="88"/>
      <c r="M21" s="88"/>
      <c r="N21" s="88"/>
      <c r="O21" s="88"/>
    </row>
    <row r="22" spans="1:17" x14ac:dyDescent="0.2">
      <c r="A22" s="101">
        <f t="shared" si="2"/>
        <v>15</v>
      </c>
      <c r="B22" s="92" t="s">
        <v>190</v>
      </c>
      <c r="C22" s="125">
        <v>-38793.806451612902</v>
      </c>
      <c r="D22" s="125">
        <v>-81466.993548387094</v>
      </c>
      <c r="E22" s="88">
        <v>-116027.54</v>
      </c>
      <c r="F22" s="88">
        <v>-117748.75</v>
      </c>
      <c r="G22" s="88">
        <v>-143186.45000000001</v>
      </c>
      <c r="H22" s="88">
        <v>-144148.48000000001</v>
      </c>
      <c r="I22" s="88">
        <v>-135490.07999999999</v>
      </c>
      <c r="J22" s="88">
        <v>-136699.56</v>
      </c>
      <c r="K22" s="88">
        <v>-135002.21</v>
      </c>
      <c r="L22" s="88">
        <v>-133218.76</v>
      </c>
      <c r="M22" s="88">
        <v>-126934.1</v>
      </c>
      <c r="N22" s="88">
        <v>-126055.34</v>
      </c>
      <c r="O22" s="88">
        <v>-113126.62</v>
      </c>
      <c r="P22" s="88">
        <v>-101172.69</v>
      </c>
      <c r="Q22" s="88">
        <v>-92633.54</v>
      </c>
    </row>
    <row r="23" spans="1:17" x14ac:dyDescent="0.2">
      <c r="A23" s="101">
        <f t="shared" si="2"/>
        <v>16</v>
      </c>
    </row>
    <row r="24" spans="1:17" ht="12" x14ac:dyDescent="0.2">
      <c r="A24" s="101">
        <f t="shared" si="2"/>
        <v>17</v>
      </c>
      <c r="B24" s="291" t="s">
        <v>405</v>
      </c>
      <c r="C24" s="84">
        <v>-1.701E-3</v>
      </c>
      <c r="D24" s="84">
        <f>C24</f>
        <v>-1.701E-3</v>
      </c>
      <c r="E24" s="84">
        <f>D24</f>
        <v>-1.701E-3</v>
      </c>
      <c r="F24" s="84">
        <f>E24</f>
        <v>-1.701E-3</v>
      </c>
      <c r="G24" s="84">
        <f>F24</f>
        <v>-1.701E-3</v>
      </c>
      <c r="H24" s="120">
        <v>-1.761E-3</v>
      </c>
      <c r="I24" s="120">
        <f t="shared" ref="I24:O24" si="15">H24</f>
        <v>-1.761E-3</v>
      </c>
      <c r="J24" s="120">
        <f t="shared" si="15"/>
        <v>-1.761E-3</v>
      </c>
      <c r="K24" s="120">
        <f t="shared" si="15"/>
        <v>-1.761E-3</v>
      </c>
      <c r="L24" s="120">
        <f t="shared" si="15"/>
        <v>-1.761E-3</v>
      </c>
      <c r="M24" s="120">
        <f t="shared" si="15"/>
        <v>-1.761E-3</v>
      </c>
      <c r="N24" s="120">
        <f t="shared" si="15"/>
        <v>-1.761E-3</v>
      </c>
      <c r="O24" s="120">
        <f t="shared" si="15"/>
        <v>-1.761E-3</v>
      </c>
      <c r="P24" s="120">
        <f t="shared" ref="P24:Q24" si="16">O24</f>
        <v>-1.761E-3</v>
      </c>
      <c r="Q24" s="120">
        <f t="shared" si="16"/>
        <v>-1.761E-3</v>
      </c>
    </row>
    <row r="25" spans="1:17" x14ac:dyDescent="0.2">
      <c r="A25" s="101">
        <f t="shared" si="2"/>
        <v>18</v>
      </c>
      <c r="C25" s="93"/>
      <c r="D25" s="93"/>
      <c r="E25" s="93"/>
      <c r="F25" s="93"/>
      <c r="G25" s="93"/>
      <c r="H25" s="93"/>
      <c r="I25" s="93"/>
      <c r="J25" s="93"/>
      <c r="K25" s="93"/>
      <c r="L25" s="93"/>
      <c r="M25" s="93"/>
      <c r="N25" s="93"/>
      <c r="O25" s="93"/>
    </row>
    <row r="26" spans="1:17" x14ac:dyDescent="0.2">
      <c r="A26" s="101">
        <f t="shared" si="2"/>
        <v>19</v>
      </c>
      <c r="B26" s="291" t="s">
        <v>228</v>
      </c>
      <c r="C26" s="84">
        <v>-1.701E-3</v>
      </c>
      <c r="D26" s="84">
        <f t="shared" ref="D26:J26" si="17">C26</f>
        <v>-1.701E-3</v>
      </c>
      <c r="E26" s="84">
        <f t="shared" si="17"/>
        <v>-1.701E-3</v>
      </c>
      <c r="F26" s="84">
        <f t="shared" si="17"/>
        <v>-1.701E-3</v>
      </c>
      <c r="G26" s="84">
        <f t="shared" si="17"/>
        <v>-1.701E-3</v>
      </c>
      <c r="H26" s="84">
        <f t="shared" si="17"/>
        <v>-1.701E-3</v>
      </c>
      <c r="I26" s="84">
        <f t="shared" si="17"/>
        <v>-1.701E-3</v>
      </c>
      <c r="J26" s="84">
        <f t="shared" si="17"/>
        <v>-1.701E-3</v>
      </c>
      <c r="K26" s="120">
        <f>J24</f>
        <v>-1.761E-3</v>
      </c>
      <c r="L26" s="120">
        <f>K26</f>
        <v>-1.761E-3</v>
      </c>
      <c r="M26" s="120">
        <f>L26</f>
        <v>-1.761E-3</v>
      </c>
      <c r="N26" s="120">
        <f>M26</f>
        <v>-1.761E-3</v>
      </c>
      <c r="O26" s="120">
        <f>N26</f>
        <v>-1.761E-3</v>
      </c>
      <c r="P26" s="120">
        <f t="shared" ref="P26:Q26" si="18">O26</f>
        <v>-1.761E-3</v>
      </c>
      <c r="Q26" s="120">
        <f t="shared" si="18"/>
        <v>-1.761E-3</v>
      </c>
    </row>
    <row r="27" spans="1:17" x14ac:dyDescent="0.2">
      <c r="A27" s="101">
        <f t="shared" si="2"/>
        <v>20</v>
      </c>
      <c r="C27" s="88"/>
      <c r="D27" s="88"/>
      <c r="E27" s="88"/>
      <c r="F27" s="88"/>
      <c r="G27" s="88"/>
      <c r="H27" s="88"/>
      <c r="I27" s="88"/>
      <c r="J27" s="88"/>
      <c r="K27" s="88"/>
      <c r="L27" s="88"/>
      <c r="M27" s="88"/>
      <c r="N27" s="88"/>
      <c r="O27" s="88"/>
    </row>
    <row r="28" spans="1:17" x14ac:dyDescent="0.2">
      <c r="A28" s="101">
        <f t="shared" si="2"/>
        <v>21</v>
      </c>
      <c r="B28" s="292" t="s">
        <v>304</v>
      </c>
      <c r="C28" s="119">
        <v>0</v>
      </c>
      <c r="D28" s="119">
        <f t="shared" ref="D28:O28" si="19">C28</f>
        <v>0</v>
      </c>
      <c r="E28" s="119">
        <f t="shared" si="19"/>
        <v>0</v>
      </c>
      <c r="F28" s="119">
        <f t="shared" si="19"/>
        <v>0</v>
      </c>
      <c r="G28" s="119">
        <f t="shared" si="19"/>
        <v>0</v>
      </c>
      <c r="H28" s="119">
        <f t="shared" si="19"/>
        <v>0</v>
      </c>
      <c r="I28" s="119">
        <f t="shared" si="19"/>
        <v>0</v>
      </c>
      <c r="J28" s="119">
        <f t="shared" si="19"/>
        <v>0</v>
      </c>
      <c r="K28" s="119">
        <f t="shared" si="19"/>
        <v>0</v>
      </c>
      <c r="L28" s="119">
        <f t="shared" si="19"/>
        <v>0</v>
      </c>
      <c r="M28" s="119">
        <f t="shared" si="19"/>
        <v>0</v>
      </c>
      <c r="N28" s="119">
        <f t="shared" si="19"/>
        <v>0</v>
      </c>
      <c r="O28" s="119">
        <f t="shared" si="19"/>
        <v>0</v>
      </c>
      <c r="P28" s="119">
        <f t="shared" ref="P28:Q28" si="20">O28</f>
        <v>0</v>
      </c>
      <c r="Q28" s="119">
        <f t="shared" si="20"/>
        <v>0</v>
      </c>
    </row>
    <row r="29" spans="1:17" x14ac:dyDescent="0.2">
      <c r="A29" s="101">
        <f t="shared" si="2"/>
        <v>22</v>
      </c>
      <c r="C29" s="93"/>
      <c r="D29" s="93"/>
      <c r="E29" s="93"/>
      <c r="F29" s="93"/>
      <c r="G29" s="93"/>
      <c r="H29" s="93"/>
      <c r="I29" s="93"/>
      <c r="J29" s="93"/>
      <c r="K29" s="93"/>
      <c r="L29" s="93"/>
      <c r="M29" s="93"/>
      <c r="N29" s="93"/>
      <c r="O29" s="93"/>
    </row>
    <row r="30" spans="1:17" x14ac:dyDescent="0.2">
      <c r="A30" s="101">
        <f t="shared" si="2"/>
        <v>23</v>
      </c>
      <c r="B30" s="292" t="s">
        <v>303</v>
      </c>
      <c r="C30" s="119">
        <v>0</v>
      </c>
      <c r="D30" s="119">
        <f t="shared" ref="D30:O30" si="21">C28</f>
        <v>0</v>
      </c>
      <c r="E30" s="119">
        <f t="shared" si="21"/>
        <v>0</v>
      </c>
      <c r="F30" s="119">
        <f t="shared" si="21"/>
        <v>0</v>
      </c>
      <c r="G30" s="119">
        <f t="shared" si="21"/>
        <v>0</v>
      </c>
      <c r="H30" s="119">
        <f t="shared" si="21"/>
        <v>0</v>
      </c>
      <c r="I30" s="119">
        <f t="shared" si="21"/>
        <v>0</v>
      </c>
      <c r="J30" s="119">
        <f t="shared" si="21"/>
        <v>0</v>
      </c>
      <c r="K30" s="119">
        <f t="shared" si="21"/>
        <v>0</v>
      </c>
      <c r="L30" s="119">
        <f t="shared" si="21"/>
        <v>0</v>
      </c>
      <c r="M30" s="119">
        <f t="shared" si="21"/>
        <v>0</v>
      </c>
      <c r="N30" s="119">
        <f t="shared" si="21"/>
        <v>0</v>
      </c>
      <c r="O30" s="119">
        <f t="shared" si="21"/>
        <v>0</v>
      </c>
      <c r="P30" s="119">
        <f t="shared" ref="P30:Q30" si="22">O28</f>
        <v>0</v>
      </c>
      <c r="Q30" s="119">
        <f t="shared" si="22"/>
        <v>0</v>
      </c>
    </row>
    <row r="31" spans="1:17" x14ac:dyDescent="0.2">
      <c r="A31" s="101">
        <f t="shared" si="2"/>
        <v>24</v>
      </c>
      <c r="C31" s="88"/>
      <c r="D31" s="88"/>
      <c r="E31" s="88"/>
      <c r="F31" s="88"/>
      <c r="G31" s="88"/>
      <c r="H31" s="88"/>
      <c r="I31" s="88"/>
      <c r="J31" s="88"/>
      <c r="K31" s="88"/>
      <c r="L31" s="88"/>
      <c r="M31" s="88"/>
      <c r="N31" s="88"/>
      <c r="O31" s="88"/>
    </row>
    <row r="32" spans="1:17" x14ac:dyDescent="0.2">
      <c r="A32" s="101">
        <f t="shared" si="2"/>
        <v>25</v>
      </c>
      <c r="B32" s="92" t="s">
        <v>93</v>
      </c>
      <c r="C32" s="88">
        <f t="shared" ref="C32:O32" si="23">(C10*C24)+(C14*C26)</f>
        <v>-484114.53507687285</v>
      </c>
      <c r="D32" s="88">
        <f t="shared" si="23"/>
        <v>-1618914.6234667047</v>
      </c>
      <c r="E32" s="88">
        <f t="shared" si="23"/>
        <v>-1998240.4878129726</v>
      </c>
      <c r="F32" s="88">
        <f t="shared" si="23"/>
        <v>-1967559.8722050085</v>
      </c>
      <c r="G32" s="88">
        <f t="shared" si="23"/>
        <v>-1694195.4260493021</v>
      </c>
      <c r="H32" s="88">
        <f t="shared" si="23"/>
        <v>-1406189.941016485</v>
      </c>
      <c r="I32" s="88">
        <f t="shared" si="23"/>
        <v>-1150211.6223726748</v>
      </c>
      <c r="J32" s="88">
        <f t="shared" si="23"/>
        <v>-1247035.0118484844</v>
      </c>
      <c r="K32" s="88">
        <f t="shared" si="23"/>
        <v>-1380869.3168999676</v>
      </c>
      <c r="L32" s="88">
        <f t="shared" si="23"/>
        <v>-1218059.8105371015</v>
      </c>
      <c r="M32" s="88">
        <f t="shared" si="23"/>
        <v>-1514234.9256700913</v>
      </c>
      <c r="N32" s="88">
        <f t="shared" si="23"/>
        <v>-1960256.6498463931</v>
      </c>
      <c r="O32" s="88">
        <f t="shared" si="23"/>
        <v>-2107713.2069729287</v>
      </c>
      <c r="P32" s="88">
        <f t="shared" ref="P32:Q32" si="24">(P10*P24)+(P14*P26)</f>
        <v>-2372347.7090921439</v>
      </c>
      <c r="Q32" s="88">
        <f t="shared" si="24"/>
        <v>-1930143.1184831369</v>
      </c>
    </row>
    <row r="33" spans="1:17" x14ac:dyDescent="0.2">
      <c r="A33" s="101">
        <f t="shared" si="2"/>
        <v>26</v>
      </c>
      <c r="C33" s="88"/>
      <c r="D33" s="88"/>
      <c r="E33" s="88"/>
      <c r="F33" s="88"/>
      <c r="G33" s="88"/>
      <c r="H33" s="88"/>
      <c r="I33" s="88"/>
      <c r="J33" s="88"/>
      <c r="K33" s="88"/>
      <c r="L33" s="88"/>
      <c r="M33" s="88"/>
      <c r="N33" s="88"/>
      <c r="O33" s="88"/>
    </row>
    <row r="34" spans="1:17" x14ac:dyDescent="0.2">
      <c r="A34" s="101">
        <f t="shared" si="2"/>
        <v>27</v>
      </c>
      <c r="B34" s="92" t="s">
        <v>302</v>
      </c>
      <c r="C34" s="88">
        <f t="shared" ref="C34:O34" si="25">(C10*C28)+(C14*C30)</f>
        <v>0</v>
      </c>
      <c r="D34" s="88">
        <f t="shared" si="25"/>
        <v>0</v>
      </c>
      <c r="E34" s="88">
        <f t="shared" si="25"/>
        <v>0</v>
      </c>
      <c r="F34" s="88">
        <f t="shared" si="25"/>
        <v>0</v>
      </c>
      <c r="G34" s="88">
        <f t="shared" si="25"/>
        <v>0</v>
      </c>
      <c r="H34" s="88">
        <f t="shared" si="25"/>
        <v>0</v>
      </c>
      <c r="I34" s="88">
        <f t="shared" si="25"/>
        <v>0</v>
      </c>
      <c r="J34" s="88">
        <f t="shared" si="25"/>
        <v>0</v>
      </c>
      <c r="K34" s="88">
        <f t="shared" si="25"/>
        <v>0</v>
      </c>
      <c r="L34" s="88">
        <f t="shared" si="25"/>
        <v>0</v>
      </c>
      <c r="M34" s="88">
        <f t="shared" si="25"/>
        <v>0</v>
      </c>
      <c r="N34" s="88">
        <f t="shared" si="25"/>
        <v>0</v>
      </c>
      <c r="O34" s="88">
        <f t="shared" si="25"/>
        <v>0</v>
      </c>
      <c r="P34" s="88">
        <f t="shared" ref="P34:Q34" si="26">(P10*P28)+(P14*P30)</f>
        <v>0</v>
      </c>
      <c r="Q34" s="88">
        <f t="shared" si="26"/>
        <v>0</v>
      </c>
    </row>
    <row r="35" spans="1:17" x14ac:dyDescent="0.2">
      <c r="A35" s="101">
        <f t="shared" si="2"/>
        <v>28</v>
      </c>
      <c r="C35" s="88"/>
      <c r="D35" s="88"/>
      <c r="E35" s="88"/>
      <c r="F35" s="88"/>
      <c r="G35" s="88"/>
      <c r="H35" s="88"/>
      <c r="I35" s="88"/>
      <c r="J35" s="88"/>
      <c r="K35" s="88"/>
      <c r="L35" s="88"/>
      <c r="M35" s="88"/>
      <c r="N35" s="88"/>
      <c r="O35" s="88"/>
    </row>
    <row r="36" spans="1:17" ht="12" x14ac:dyDescent="0.2">
      <c r="A36" s="101">
        <f t="shared" si="2"/>
        <v>29</v>
      </c>
      <c r="B36" s="293" t="s">
        <v>406</v>
      </c>
      <c r="C36" s="294"/>
      <c r="D36" s="121">
        <v>0.95234799999999997</v>
      </c>
      <c r="E36" s="294">
        <f t="shared" ref="E36:O36" si="27">D36</f>
        <v>0.95234799999999997</v>
      </c>
      <c r="F36" s="294">
        <f t="shared" si="27"/>
        <v>0.95234799999999997</v>
      </c>
      <c r="G36" s="294">
        <f t="shared" si="27"/>
        <v>0.95234799999999997</v>
      </c>
      <c r="H36" s="294">
        <f t="shared" si="27"/>
        <v>0.95234799999999997</v>
      </c>
      <c r="I36" s="294">
        <f t="shared" si="27"/>
        <v>0.95234799999999997</v>
      </c>
      <c r="J36" s="294">
        <f t="shared" si="27"/>
        <v>0.95234799999999997</v>
      </c>
      <c r="K36" s="294">
        <f t="shared" si="27"/>
        <v>0.95234799999999997</v>
      </c>
      <c r="L36" s="294">
        <f t="shared" si="27"/>
        <v>0.95234799999999997</v>
      </c>
      <c r="M36" s="294">
        <f t="shared" si="27"/>
        <v>0.95234799999999997</v>
      </c>
      <c r="N36" s="294">
        <f t="shared" si="27"/>
        <v>0.95234799999999997</v>
      </c>
      <c r="O36" s="294">
        <f t="shared" si="27"/>
        <v>0.95234799999999997</v>
      </c>
      <c r="P36" s="294">
        <f t="shared" ref="P36:Q36" si="28">O36</f>
        <v>0.95234799999999997</v>
      </c>
      <c r="Q36" s="294">
        <f t="shared" si="28"/>
        <v>0.95234799999999997</v>
      </c>
    </row>
    <row r="37" spans="1:17" x14ac:dyDescent="0.2">
      <c r="A37" s="101">
        <f t="shared" si="2"/>
        <v>30</v>
      </c>
      <c r="C37" s="88"/>
      <c r="D37" s="88"/>
      <c r="E37" s="88"/>
      <c r="F37" s="88"/>
      <c r="G37" s="88"/>
      <c r="H37" s="88"/>
      <c r="I37" s="88"/>
      <c r="J37" s="88"/>
      <c r="K37" s="88"/>
      <c r="L37" s="88"/>
      <c r="M37" s="88"/>
      <c r="N37" s="88"/>
      <c r="O37" s="88"/>
    </row>
    <row r="38" spans="1:17" ht="12" x14ac:dyDescent="0.2">
      <c r="A38" s="101">
        <f t="shared" si="2"/>
        <v>31</v>
      </c>
      <c r="B38" s="293" t="s">
        <v>407</v>
      </c>
      <c r="C38" s="294"/>
      <c r="D38" s="294"/>
      <c r="E38" s="294"/>
      <c r="F38" s="294"/>
      <c r="G38" s="294"/>
      <c r="H38" s="121">
        <v>0.95034799999999997</v>
      </c>
      <c r="I38" s="294">
        <f t="shared" ref="I38:O38" si="29">H38</f>
        <v>0.95034799999999997</v>
      </c>
      <c r="J38" s="294">
        <f t="shared" si="29"/>
        <v>0.95034799999999997</v>
      </c>
      <c r="K38" s="294">
        <f t="shared" si="29"/>
        <v>0.95034799999999997</v>
      </c>
      <c r="L38" s="294">
        <f t="shared" si="29"/>
        <v>0.95034799999999997</v>
      </c>
      <c r="M38" s="294">
        <f t="shared" si="29"/>
        <v>0.95034799999999997</v>
      </c>
      <c r="N38" s="294">
        <f t="shared" si="29"/>
        <v>0.95034799999999997</v>
      </c>
      <c r="O38" s="294">
        <f t="shared" si="29"/>
        <v>0.95034799999999997</v>
      </c>
      <c r="P38" s="294">
        <f t="shared" ref="P38:Q38" si="30">O38</f>
        <v>0.95034799999999997</v>
      </c>
      <c r="Q38" s="294">
        <f t="shared" si="30"/>
        <v>0.95034799999999997</v>
      </c>
    </row>
    <row r="39" spans="1:17" x14ac:dyDescent="0.2">
      <c r="A39" s="101">
        <f t="shared" si="2"/>
        <v>32</v>
      </c>
      <c r="C39" s="114"/>
      <c r="D39" s="114"/>
      <c r="E39" s="114"/>
      <c r="F39" s="114"/>
      <c r="G39" s="114"/>
      <c r="H39" s="114"/>
      <c r="I39" s="114"/>
      <c r="J39" s="114"/>
      <c r="K39" s="114"/>
      <c r="L39" s="114"/>
      <c r="M39" s="114"/>
      <c r="N39" s="114"/>
      <c r="O39" s="114"/>
    </row>
    <row r="40" spans="1:17" x14ac:dyDescent="0.2">
      <c r="A40" s="101">
        <f t="shared" si="2"/>
        <v>33</v>
      </c>
      <c r="B40" s="293" t="s">
        <v>227</v>
      </c>
      <c r="C40" s="294">
        <v>0.95111500000000004</v>
      </c>
      <c r="D40" s="294">
        <f>C40</f>
        <v>0.95111500000000004</v>
      </c>
      <c r="E40" s="294">
        <f>D40</f>
        <v>0.95111500000000004</v>
      </c>
      <c r="F40" s="294">
        <f>E40</f>
        <v>0.95111500000000004</v>
      </c>
      <c r="G40" s="294">
        <f>F40</f>
        <v>0.95111500000000004</v>
      </c>
      <c r="H40" s="294"/>
      <c r="I40" s="294"/>
      <c r="J40" s="294"/>
      <c r="K40" s="294"/>
      <c r="L40" s="294"/>
      <c r="M40" s="294"/>
      <c r="N40" s="294"/>
      <c r="O40" s="294"/>
      <c r="P40" s="294"/>
      <c r="Q40" s="294"/>
    </row>
    <row r="41" spans="1:17" x14ac:dyDescent="0.2">
      <c r="A41" s="101">
        <f t="shared" si="2"/>
        <v>34</v>
      </c>
      <c r="C41" s="114"/>
      <c r="D41" s="114"/>
      <c r="E41" s="114"/>
      <c r="F41" s="114"/>
      <c r="G41" s="114"/>
      <c r="H41" s="114"/>
      <c r="I41" s="114"/>
      <c r="J41" s="114"/>
      <c r="K41" s="114"/>
      <c r="L41" s="114"/>
      <c r="M41" s="114"/>
      <c r="N41" s="114"/>
      <c r="O41" s="114"/>
    </row>
    <row r="42" spans="1:17" ht="10.5" thickBot="1" x14ac:dyDescent="0.25">
      <c r="A42" s="101">
        <f t="shared" si="2"/>
        <v>35</v>
      </c>
      <c r="B42" s="92" t="s">
        <v>191</v>
      </c>
      <c r="C42" s="295">
        <f>ROUND((C20*C40),2)</f>
        <v>2350827.0699999998</v>
      </c>
      <c r="D42" s="295">
        <f t="shared" ref="D42:O42" si="31">ROUND((D20*D36),2)</f>
        <v>-1726237.86</v>
      </c>
      <c r="E42" s="295">
        <f t="shared" si="31"/>
        <v>-2824436.5</v>
      </c>
      <c r="F42" s="295">
        <f t="shared" si="31"/>
        <v>-1514335.64</v>
      </c>
      <c r="G42" s="295">
        <f t="shared" si="31"/>
        <v>-2921416.45</v>
      </c>
      <c r="H42" s="295">
        <f t="shared" si="31"/>
        <v>-234131.98</v>
      </c>
      <c r="I42" s="295">
        <f t="shared" si="31"/>
        <v>689030.96</v>
      </c>
      <c r="J42" s="295">
        <f t="shared" si="31"/>
        <v>-411421.62</v>
      </c>
      <c r="K42" s="295">
        <f t="shared" si="31"/>
        <v>-1461208.79</v>
      </c>
      <c r="L42" s="295">
        <f t="shared" si="31"/>
        <v>-359406.49</v>
      </c>
      <c r="M42" s="295">
        <f t="shared" si="31"/>
        <v>-235027.79</v>
      </c>
      <c r="N42" s="295">
        <f t="shared" si="31"/>
        <v>-1158650.28</v>
      </c>
      <c r="O42" s="295">
        <f t="shared" si="31"/>
        <v>1189597.54</v>
      </c>
      <c r="P42" s="295">
        <f t="shared" ref="P42:Q42" si="32">ROUND((P20*P36),2)</f>
        <v>-1298963.51</v>
      </c>
      <c r="Q42" s="295">
        <f t="shared" si="32"/>
        <v>-187521.84</v>
      </c>
    </row>
    <row r="43" spans="1:17" x14ac:dyDescent="0.2">
      <c r="A43" s="101">
        <f t="shared" si="2"/>
        <v>36</v>
      </c>
      <c r="C43" s="88"/>
      <c r="D43" s="88"/>
      <c r="E43" s="88"/>
      <c r="F43" s="88"/>
      <c r="G43" s="88"/>
      <c r="H43" s="88"/>
      <c r="I43" s="88"/>
      <c r="J43" s="88"/>
      <c r="K43" s="88"/>
      <c r="L43" s="88"/>
      <c r="M43" s="88"/>
      <c r="N43" s="88"/>
      <c r="O43" s="88"/>
    </row>
    <row r="44" spans="1:17" ht="10.5" thickBot="1" x14ac:dyDescent="0.25">
      <c r="A44" s="101">
        <f t="shared" si="2"/>
        <v>37</v>
      </c>
      <c r="B44" s="92" t="s">
        <v>229</v>
      </c>
      <c r="C44" s="295">
        <f t="shared" ref="C44:G44" si="33">ROUND((C32*C40),2)</f>
        <v>-460448.6</v>
      </c>
      <c r="D44" s="295">
        <f t="shared" si="33"/>
        <v>-1539773.98</v>
      </c>
      <c r="E44" s="295">
        <f t="shared" si="33"/>
        <v>-1900556.5</v>
      </c>
      <c r="F44" s="295">
        <f t="shared" si="33"/>
        <v>-1871375.71</v>
      </c>
      <c r="G44" s="295">
        <f t="shared" si="33"/>
        <v>-1611374.68</v>
      </c>
      <c r="H44" s="295">
        <f t="shared" ref="H44:O44" si="34">ROUND((H32*H38),2)</f>
        <v>-1336369.8</v>
      </c>
      <c r="I44" s="295">
        <f t="shared" si="34"/>
        <v>-1093101.31</v>
      </c>
      <c r="J44" s="295">
        <f t="shared" si="34"/>
        <v>-1185117.23</v>
      </c>
      <c r="K44" s="295">
        <f t="shared" si="34"/>
        <v>-1312306.3899999999</v>
      </c>
      <c r="L44" s="295">
        <f t="shared" si="34"/>
        <v>-1157580.7</v>
      </c>
      <c r="M44" s="295">
        <f t="shared" si="34"/>
        <v>-1439050.13</v>
      </c>
      <c r="N44" s="295">
        <f t="shared" si="34"/>
        <v>-1862925.99</v>
      </c>
      <c r="O44" s="295">
        <f t="shared" si="34"/>
        <v>-2003061.03</v>
      </c>
      <c r="P44" s="295">
        <f t="shared" ref="P44:Q44" si="35">ROUND((P32*P38),2)</f>
        <v>-2254555.9</v>
      </c>
      <c r="Q44" s="295">
        <f t="shared" si="35"/>
        <v>-1834307.65</v>
      </c>
    </row>
    <row r="45" spans="1:17" x14ac:dyDescent="0.2">
      <c r="A45" s="101">
        <f t="shared" si="2"/>
        <v>38</v>
      </c>
      <c r="C45" s="296"/>
      <c r="D45" s="296"/>
      <c r="E45" s="296"/>
      <c r="F45" s="296"/>
      <c r="G45" s="296"/>
      <c r="H45" s="296"/>
      <c r="I45" s="296"/>
      <c r="J45" s="296"/>
      <c r="K45" s="296"/>
      <c r="L45" s="296"/>
      <c r="M45" s="296"/>
      <c r="N45" s="296"/>
      <c r="O45" s="296"/>
    </row>
    <row r="46" spans="1:17" ht="10.5" thickBot="1" x14ac:dyDescent="0.25">
      <c r="A46" s="101">
        <f t="shared" si="2"/>
        <v>39</v>
      </c>
      <c r="B46" s="92" t="s">
        <v>301</v>
      </c>
      <c r="C46" s="295">
        <f t="shared" ref="C46:G46" si="36">ROUND((C34*C40),2)</f>
        <v>0</v>
      </c>
      <c r="D46" s="295">
        <f t="shared" si="36"/>
        <v>0</v>
      </c>
      <c r="E46" s="295">
        <f t="shared" si="36"/>
        <v>0</v>
      </c>
      <c r="F46" s="295">
        <f t="shared" si="36"/>
        <v>0</v>
      </c>
      <c r="G46" s="295">
        <f t="shared" si="36"/>
        <v>0</v>
      </c>
      <c r="H46" s="295">
        <f t="shared" ref="H46:O46" si="37">ROUND((H34*H38),2)</f>
        <v>0</v>
      </c>
      <c r="I46" s="295">
        <f t="shared" si="37"/>
        <v>0</v>
      </c>
      <c r="J46" s="295">
        <f t="shared" si="37"/>
        <v>0</v>
      </c>
      <c r="K46" s="295">
        <f t="shared" si="37"/>
        <v>0</v>
      </c>
      <c r="L46" s="295">
        <f t="shared" si="37"/>
        <v>0</v>
      </c>
      <c r="M46" s="295">
        <f t="shared" si="37"/>
        <v>0</v>
      </c>
      <c r="N46" s="295">
        <f t="shared" si="37"/>
        <v>0</v>
      </c>
      <c r="O46" s="295">
        <f t="shared" si="37"/>
        <v>0</v>
      </c>
      <c r="P46" s="295">
        <f t="shared" ref="P46:Q46" si="38">ROUND((P34*P38),2)</f>
        <v>0</v>
      </c>
      <c r="Q46" s="295">
        <f t="shared" si="38"/>
        <v>0</v>
      </c>
    </row>
    <row r="47" spans="1:17" x14ac:dyDescent="0.2">
      <c r="A47" s="101">
        <f t="shared" si="2"/>
        <v>40</v>
      </c>
    </row>
    <row r="48" spans="1:17" x14ac:dyDescent="0.2">
      <c r="A48" s="101">
        <f t="shared" si="2"/>
        <v>41</v>
      </c>
      <c r="B48" s="297" t="s">
        <v>271</v>
      </c>
      <c r="C48" s="288"/>
      <c r="D48" s="288"/>
      <c r="E48" s="288"/>
      <c r="F48" s="288"/>
      <c r="G48" s="288"/>
      <c r="H48" s="288"/>
      <c r="I48" s="288"/>
      <c r="J48" s="288"/>
      <c r="K48" s="288"/>
      <c r="L48" s="288"/>
      <c r="M48" s="288"/>
      <c r="N48" s="288"/>
      <c r="O48" s="288"/>
      <c r="P48" s="288"/>
      <c r="Q48" s="288"/>
    </row>
    <row r="49" spans="1:17" x14ac:dyDescent="0.2">
      <c r="A49" s="101">
        <f t="shared" si="2"/>
        <v>42</v>
      </c>
      <c r="B49" s="298" t="s">
        <v>192</v>
      </c>
      <c r="C49" s="84"/>
      <c r="D49" s="84"/>
      <c r="E49" s="84"/>
      <c r="F49" s="84"/>
      <c r="G49" s="84"/>
      <c r="H49" s="84"/>
      <c r="I49" s="84"/>
      <c r="J49" s="84"/>
      <c r="K49" s="84"/>
      <c r="L49" s="84"/>
      <c r="M49" s="84"/>
      <c r="N49" s="84"/>
      <c r="O49" s="84"/>
      <c r="P49" s="84"/>
      <c r="Q49" s="84"/>
    </row>
    <row r="50" spans="1:17" x14ac:dyDescent="0.2">
      <c r="A50" s="101">
        <f t="shared" si="2"/>
        <v>43</v>
      </c>
      <c r="B50" s="299" t="s">
        <v>300</v>
      </c>
      <c r="C50" s="119"/>
      <c r="D50" s="119"/>
      <c r="E50" s="119"/>
      <c r="F50" s="119"/>
      <c r="G50" s="119"/>
      <c r="H50" s="119"/>
      <c r="I50" s="119"/>
      <c r="J50" s="119"/>
      <c r="K50" s="119"/>
      <c r="L50" s="119"/>
      <c r="M50" s="119"/>
      <c r="N50" s="119"/>
      <c r="O50" s="119"/>
      <c r="P50" s="119"/>
      <c r="Q50" s="119"/>
    </row>
    <row r="51" spans="1:17" x14ac:dyDescent="0.2">
      <c r="A51" s="101">
        <f t="shared" si="2"/>
        <v>44</v>
      </c>
      <c r="B51" s="300" t="s">
        <v>193</v>
      </c>
      <c r="C51" s="294"/>
      <c r="D51" s="294"/>
      <c r="E51" s="294"/>
      <c r="F51" s="294"/>
      <c r="G51" s="294"/>
      <c r="H51" s="294"/>
      <c r="I51" s="294"/>
      <c r="J51" s="294"/>
      <c r="K51" s="294"/>
      <c r="L51" s="294"/>
      <c r="M51" s="294"/>
      <c r="N51" s="294"/>
      <c r="O51" s="294"/>
      <c r="P51" s="294"/>
      <c r="Q51" s="294"/>
    </row>
    <row r="52" spans="1:17" x14ac:dyDescent="0.2">
      <c r="A52" s="101">
        <f t="shared" si="2"/>
        <v>45</v>
      </c>
    </row>
    <row r="53" spans="1:17" ht="10.5" x14ac:dyDescent="0.25">
      <c r="A53" s="101">
        <f t="shared" si="2"/>
        <v>46</v>
      </c>
      <c r="B53" s="86" t="s">
        <v>270</v>
      </c>
    </row>
    <row r="54" spans="1:17" ht="12" x14ac:dyDescent="0.2">
      <c r="A54" s="101">
        <f t="shared" si="2"/>
        <v>47</v>
      </c>
      <c r="B54" s="92" t="s">
        <v>408</v>
      </c>
    </row>
    <row r="55" spans="1:17" ht="12" x14ac:dyDescent="0.2">
      <c r="A55" s="101">
        <f t="shared" si="2"/>
        <v>48</v>
      </c>
      <c r="B55" s="286" t="s">
        <v>409</v>
      </c>
    </row>
    <row r="56" spans="1:17" ht="12" x14ac:dyDescent="0.2">
      <c r="A56" s="101">
        <f t="shared" si="2"/>
        <v>49</v>
      </c>
      <c r="B56" s="301" t="s">
        <v>410</v>
      </c>
    </row>
    <row r="59" spans="1:17" x14ac:dyDescent="0.2">
      <c r="A59" s="101"/>
    </row>
    <row r="60" spans="1:17" x14ac:dyDescent="0.2">
      <c r="A60" s="101"/>
    </row>
    <row r="61" spans="1:17" x14ac:dyDescent="0.2">
      <c r="A61" s="101"/>
    </row>
    <row r="62" spans="1:17" x14ac:dyDescent="0.2">
      <c r="A62" s="101"/>
    </row>
    <row r="63" spans="1:17" x14ac:dyDescent="0.2">
      <c r="A63" s="101"/>
    </row>
    <row r="64" spans="1:17" x14ac:dyDescent="0.2">
      <c r="A64" s="101"/>
    </row>
    <row r="65" spans="1:1" x14ac:dyDescent="0.2">
      <c r="A65" s="101"/>
    </row>
    <row r="66" spans="1:1" x14ac:dyDescent="0.2">
      <c r="A66" s="101"/>
    </row>
    <row r="67" spans="1:1" x14ac:dyDescent="0.2">
      <c r="A67" s="101"/>
    </row>
    <row r="68" spans="1:1" x14ac:dyDescent="0.2">
      <c r="A68" s="101"/>
    </row>
    <row r="69" spans="1:1" x14ac:dyDescent="0.2">
      <c r="A69" s="101"/>
    </row>
    <row r="70" spans="1:1" x14ac:dyDescent="0.2">
      <c r="A70" s="101"/>
    </row>
    <row r="71" spans="1:1" x14ac:dyDescent="0.2">
      <c r="A71" s="101"/>
    </row>
    <row r="72" spans="1:1" x14ac:dyDescent="0.2">
      <c r="A72" s="101"/>
    </row>
    <row r="73" spans="1:1" x14ac:dyDescent="0.2">
      <c r="A73" s="101"/>
    </row>
    <row r="74" spans="1:1" x14ac:dyDescent="0.2">
      <c r="A74" s="101"/>
    </row>
    <row r="75" spans="1:1" x14ac:dyDescent="0.2">
      <c r="A75" s="101"/>
    </row>
    <row r="76" spans="1:1" x14ac:dyDescent="0.2">
      <c r="A76" s="101"/>
    </row>
    <row r="77" spans="1:1" x14ac:dyDescent="0.2">
      <c r="A77" s="101"/>
    </row>
    <row r="78" spans="1:1" x14ac:dyDescent="0.2">
      <c r="A78" s="101"/>
    </row>
    <row r="79" spans="1:1" x14ac:dyDescent="0.2">
      <c r="A79" s="101"/>
    </row>
    <row r="80" spans="1:1" x14ac:dyDescent="0.2">
      <c r="A80" s="101"/>
    </row>
    <row r="81" spans="1:1" x14ac:dyDescent="0.2">
      <c r="A81" s="101"/>
    </row>
    <row r="82" spans="1:1" x14ac:dyDescent="0.2">
      <c r="A82" s="101"/>
    </row>
    <row r="83" spans="1:1" x14ac:dyDescent="0.2">
      <c r="A83" s="101"/>
    </row>
    <row r="84" spans="1:1" x14ac:dyDescent="0.2">
      <c r="A84" s="101"/>
    </row>
    <row r="85" spans="1:1" x14ac:dyDescent="0.2">
      <c r="A85" s="101"/>
    </row>
    <row r="86" spans="1:1" x14ac:dyDescent="0.2">
      <c r="A86" s="101"/>
    </row>
    <row r="87" spans="1:1" x14ac:dyDescent="0.2">
      <c r="A87" s="101"/>
    </row>
    <row r="88" spans="1:1" x14ac:dyDescent="0.2">
      <c r="A88" s="101"/>
    </row>
    <row r="89" spans="1:1" x14ac:dyDescent="0.2">
      <c r="A89" s="101"/>
    </row>
    <row r="90" spans="1:1" x14ac:dyDescent="0.2">
      <c r="A90" s="101"/>
    </row>
    <row r="91" spans="1:1" x14ac:dyDescent="0.2">
      <c r="A91" s="101"/>
    </row>
    <row r="92" spans="1:1" x14ac:dyDescent="0.2">
      <c r="A92" s="101"/>
    </row>
    <row r="93" spans="1:1" x14ac:dyDescent="0.2">
      <c r="A93" s="101"/>
    </row>
    <row r="94" spans="1:1" x14ac:dyDescent="0.2">
      <c r="A94" s="101"/>
    </row>
    <row r="95" spans="1:1" x14ac:dyDescent="0.2">
      <c r="A95" s="101"/>
    </row>
    <row r="96" spans="1:1" x14ac:dyDescent="0.2">
      <c r="A96" s="101"/>
    </row>
    <row r="97" spans="1:1" x14ac:dyDescent="0.2">
      <c r="A97" s="101"/>
    </row>
  </sheetData>
  <mergeCells count="1">
    <mergeCell ref="C4:D4"/>
  </mergeCells>
  <printOptions horizontalCentered="1"/>
  <pageMargins left="0.45" right="0.45" top="0.75" bottom="0.75" header="0.3" footer="0.3"/>
  <pageSetup scale="67" orientation="landscape" blackAndWhite="1" r:id="rId1"/>
  <headerFooter>
    <oddFooter>&amp;R&amp;A</oddFoot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Q98"/>
  <sheetViews>
    <sheetView workbookViewId="0">
      <pane ySplit="6" topLeftCell="A7" activePane="bottomLeft" state="frozen"/>
      <selection pane="bottomLeft" activeCell="J33" sqref="J33"/>
    </sheetView>
  </sheetViews>
  <sheetFormatPr defaultColWidth="9.1796875" defaultRowHeight="10" x14ac:dyDescent="0.2"/>
  <cols>
    <col min="1" max="1" width="5.54296875" style="92" bestFit="1" customWidth="1"/>
    <col min="2" max="2" width="39" style="92" customWidth="1"/>
    <col min="3" max="4" width="12.26953125" style="92" customWidth="1"/>
    <col min="5" max="5" width="10.7265625" style="92" bestFit="1" customWidth="1"/>
    <col min="6" max="7" width="11" style="92" bestFit="1" customWidth="1"/>
    <col min="8" max="8" width="11.54296875" style="92" bestFit="1" customWidth="1"/>
    <col min="9" max="13" width="10.7265625" style="92" bestFit="1" customWidth="1"/>
    <col min="14" max="14" width="11.26953125" style="92" customWidth="1"/>
    <col min="15" max="15" width="10.453125" style="92" customWidth="1"/>
    <col min="16" max="16" width="12.81640625" style="92" bestFit="1" customWidth="1"/>
    <col min="17" max="17" width="11.7265625" style="92" customWidth="1"/>
    <col min="18" max="16384" width="9.1796875" style="92"/>
  </cols>
  <sheetData>
    <row r="1" spans="1:17" ht="10.5" x14ac:dyDescent="0.25">
      <c r="A1" s="5" t="s">
        <v>0</v>
      </c>
      <c r="B1" s="5"/>
    </row>
    <row r="2" spans="1:17" ht="10.5" x14ac:dyDescent="0.25">
      <c r="A2" s="5" t="s">
        <v>1</v>
      </c>
      <c r="B2" s="5"/>
    </row>
    <row r="3" spans="1:17" ht="10.5" x14ac:dyDescent="0.25">
      <c r="A3" s="5" t="s">
        <v>194</v>
      </c>
      <c r="B3" s="5"/>
    </row>
    <row r="4" spans="1:17" ht="10.5" x14ac:dyDescent="0.25">
      <c r="A4" s="5" t="s">
        <v>358</v>
      </c>
      <c r="B4" s="5"/>
      <c r="C4" s="375" t="s">
        <v>305</v>
      </c>
      <c r="D4" s="375"/>
    </row>
    <row r="5" spans="1:17" ht="10.5" x14ac:dyDescent="0.25">
      <c r="C5" s="284" t="s">
        <v>287</v>
      </c>
      <c r="D5" s="284" t="s">
        <v>288</v>
      </c>
    </row>
    <row r="6" spans="1:17" ht="25.5" customHeight="1" x14ac:dyDescent="0.2">
      <c r="A6" s="71" t="s">
        <v>53</v>
      </c>
      <c r="B6" s="285"/>
      <c r="C6" s="122">
        <v>44957</v>
      </c>
      <c r="D6" s="122">
        <v>44957</v>
      </c>
      <c r="E6" s="113">
        <f t="shared" ref="E6:O6" si="0">EDATE(D6,1)</f>
        <v>44985</v>
      </c>
      <c r="F6" s="113">
        <f t="shared" si="0"/>
        <v>45013</v>
      </c>
      <c r="G6" s="113">
        <f t="shared" si="0"/>
        <v>45044</v>
      </c>
      <c r="H6" s="113">
        <f t="shared" si="0"/>
        <v>45074</v>
      </c>
      <c r="I6" s="113">
        <f t="shared" si="0"/>
        <v>45105</v>
      </c>
      <c r="J6" s="113">
        <f t="shared" si="0"/>
        <v>45135</v>
      </c>
      <c r="K6" s="113">
        <f t="shared" si="0"/>
        <v>45166</v>
      </c>
      <c r="L6" s="113">
        <f t="shared" si="0"/>
        <v>45197</v>
      </c>
      <c r="M6" s="113">
        <f t="shared" si="0"/>
        <v>45227</v>
      </c>
      <c r="N6" s="113">
        <f t="shared" si="0"/>
        <v>45258</v>
      </c>
      <c r="O6" s="113">
        <f t="shared" si="0"/>
        <v>45288</v>
      </c>
      <c r="P6" s="113">
        <f t="shared" ref="P6:Q6" si="1">EDATE(O6,1)</f>
        <v>45319</v>
      </c>
      <c r="Q6" s="113">
        <f t="shared" si="1"/>
        <v>45350</v>
      </c>
    </row>
    <row r="7" spans="1:17" x14ac:dyDescent="0.2">
      <c r="A7" s="101"/>
      <c r="B7" s="101"/>
      <c r="C7" s="101"/>
      <c r="D7" s="101"/>
      <c r="E7" s="101"/>
      <c r="F7" s="101"/>
      <c r="G7" s="101"/>
      <c r="H7" s="101"/>
      <c r="I7" s="101"/>
      <c r="J7" s="101"/>
      <c r="K7" s="101"/>
      <c r="L7" s="101"/>
      <c r="M7" s="101"/>
      <c r="N7" s="101"/>
      <c r="O7" s="101"/>
    </row>
    <row r="8" spans="1:17" ht="12" x14ac:dyDescent="0.2">
      <c r="A8" s="101">
        <v>1</v>
      </c>
      <c r="B8" s="286" t="s">
        <v>402</v>
      </c>
      <c r="C8" s="125">
        <v>2208285.006542596</v>
      </c>
      <c r="D8" s="125">
        <v>3398938.8788967882</v>
      </c>
      <c r="E8" s="125">
        <v>4412272.6987059237</v>
      </c>
      <c r="F8" s="125">
        <v>4567791.7282672962</v>
      </c>
      <c r="G8" s="125">
        <v>4114486.413252437</v>
      </c>
      <c r="H8" s="125">
        <v>3999120.2579089184</v>
      </c>
      <c r="I8" s="125">
        <v>3728632.6262141042</v>
      </c>
      <c r="J8" s="125">
        <v>4175122.7433419167</v>
      </c>
      <c r="K8" s="125">
        <v>4275362.9455972388</v>
      </c>
      <c r="L8" s="125">
        <v>3924077.3567304299</v>
      </c>
      <c r="M8" s="125">
        <v>3853218.229810379</v>
      </c>
      <c r="N8" s="125">
        <v>4093094.2643292048</v>
      </c>
      <c r="O8" s="125">
        <v>4908513.7604091819</v>
      </c>
      <c r="P8" s="125">
        <v>4951496.7272757422</v>
      </c>
      <c r="Q8" s="125">
        <v>4531412.8273810446</v>
      </c>
    </row>
    <row r="9" spans="1:17" x14ac:dyDescent="0.2">
      <c r="A9" s="101">
        <f t="shared" ref="A9:A56" si="2">A8+1</f>
        <v>2</v>
      </c>
    </row>
    <row r="10" spans="1:17" x14ac:dyDescent="0.2">
      <c r="A10" s="101">
        <f t="shared" si="2"/>
        <v>3</v>
      </c>
      <c r="B10" s="287" t="s">
        <v>184</v>
      </c>
      <c r="C10" s="288">
        <v>59177966.724218674</v>
      </c>
      <c r="D10" s="288">
        <v>194070190.00871328</v>
      </c>
      <c r="E10" s="288">
        <v>211288905.11568612</v>
      </c>
      <c r="F10" s="288">
        <v>241980249.94954908</v>
      </c>
      <c r="G10" s="288">
        <v>252591357.86750513</v>
      </c>
      <c r="H10" s="288">
        <v>276000238.92642123</v>
      </c>
      <c r="I10" s="288">
        <v>170292992.67403343</v>
      </c>
      <c r="J10" s="288">
        <v>188738920.07118151</v>
      </c>
      <c r="K10" s="288">
        <v>211711824.6096172</v>
      </c>
      <c r="L10" s="288">
        <v>191187502.86074656</v>
      </c>
      <c r="M10" s="288">
        <v>217629725.86219883</v>
      </c>
      <c r="N10" s="288">
        <v>216030980.92227688</v>
      </c>
      <c r="O10" s="288">
        <v>237721091.84375915</v>
      </c>
      <c r="P10" s="289">
        <v>264095384.18197232</v>
      </c>
      <c r="Q10" s="289">
        <v>217870387.22594851</v>
      </c>
    </row>
    <row r="11" spans="1:17" ht="12" x14ac:dyDescent="0.2">
      <c r="A11" s="101">
        <f t="shared" si="2"/>
        <v>4</v>
      </c>
      <c r="B11" s="286" t="s">
        <v>403</v>
      </c>
      <c r="C11" s="121">
        <v>2.3174E-2</v>
      </c>
      <c r="D11" s="121">
        <v>1.8931E-2</v>
      </c>
      <c r="E11" s="121">
        <f t="shared" ref="E11:O11" si="3">D11</f>
        <v>1.8931E-2</v>
      </c>
      <c r="F11" s="121">
        <f t="shared" si="3"/>
        <v>1.8931E-2</v>
      </c>
      <c r="G11" s="121">
        <f t="shared" si="3"/>
        <v>1.8931E-2</v>
      </c>
      <c r="H11" s="121">
        <f t="shared" si="3"/>
        <v>1.8931E-2</v>
      </c>
      <c r="I11" s="121">
        <f t="shared" si="3"/>
        <v>1.8931E-2</v>
      </c>
      <c r="J11" s="121">
        <f t="shared" si="3"/>
        <v>1.8931E-2</v>
      </c>
      <c r="K11" s="121">
        <f t="shared" si="3"/>
        <v>1.8931E-2</v>
      </c>
      <c r="L11" s="121">
        <f t="shared" si="3"/>
        <v>1.8931E-2</v>
      </c>
      <c r="M11" s="121">
        <f t="shared" si="3"/>
        <v>1.8931E-2</v>
      </c>
      <c r="N11" s="121">
        <f t="shared" si="3"/>
        <v>1.8931E-2</v>
      </c>
      <c r="O11" s="121">
        <f t="shared" si="3"/>
        <v>1.8931E-2</v>
      </c>
      <c r="P11" s="121">
        <v>1.8422000000000001E-2</v>
      </c>
      <c r="Q11" s="121">
        <f t="shared" ref="Q11" si="4">P11</f>
        <v>1.8422000000000001E-2</v>
      </c>
    </row>
    <row r="12" spans="1:17" x14ac:dyDescent="0.2">
      <c r="A12" s="101">
        <f t="shared" si="2"/>
        <v>5</v>
      </c>
      <c r="B12" s="92" t="s">
        <v>195</v>
      </c>
      <c r="C12" s="88">
        <f t="shared" ref="C12:O12" si="5">C10*C11</f>
        <v>1371390.2008670436</v>
      </c>
      <c r="D12" s="88">
        <f t="shared" si="5"/>
        <v>3673942.7670549508</v>
      </c>
      <c r="E12" s="88">
        <f t="shared" si="5"/>
        <v>3999910.262745054</v>
      </c>
      <c r="F12" s="88">
        <f t="shared" si="5"/>
        <v>4580928.1117949132</v>
      </c>
      <c r="G12" s="88">
        <f t="shared" si="5"/>
        <v>4781806.9957897393</v>
      </c>
      <c r="H12" s="88">
        <f t="shared" si="5"/>
        <v>5224960.5231160801</v>
      </c>
      <c r="I12" s="88">
        <f t="shared" si="5"/>
        <v>3223816.644312127</v>
      </c>
      <c r="J12" s="88">
        <f t="shared" si="5"/>
        <v>3573016.4958675369</v>
      </c>
      <c r="K12" s="88">
        <f t="shared" si="5"/>
        <v>4007916.5516846632</v>
      </c>
      <c r="L12" s="88">
        <f t="shared" si="5"/>
        <v>3619370.6166567933</v>
      </c>
      <c r="M12" s="88">
        <f t="shared" si="5"/>
        <v>4119948.3402972859</v>
      </c>
      <c r="N12" s="88">
        <f t="shared" si="5"/>
        <v>4089682.4998396235</v>
      </c>
      <c r="O12" s="88">
        <f t="shared" si="5"/>
        <v>4500297.9896942042</v>
      </c>
      <c r="P12" s="88">
        <f t="shared" ref="P12:Q12" si="6">P10*P11</f>
        <v>4865165.167400294</v>
      </c>
      <c r="Q12" s="88">
        <f t="shared" si="6"/>
        <v>4013608.2734764237</v>
      </c>
    </row>
    <row r="13" spans="1:17" x14ac:dyDescent="0.2">
      <c r="A13" s="101">
        <f t="shared" si="2"/>
        <v>6</v>
      </c>
    </row>
    <row r="14" spans="1:17" ht="12" x14ac:dyDescent="0.2">
      <c r="A14" s="101">
        <f t="shared" si="2"/>
        <v>7</v>
      </c>
      <c r="B14" s="287" t="s">
        <v>404</v>
      </c>
      <c r="C14" s="290"/>
      <c r="D14" s="290"/>
      <c r="E14" s="288">
        <v>30144855.525999993</v>
      </c>
      <c r="F14" s="288">
        <v>6346182.5149999857</v>
      </c>
      <c r="G14" s="290"/>
      <c r="H14" s="288">
        <v>-59827634.484942719</v>
      </c>
      <c r="I14" s="288">
        <v>10483272.719000012</v>
      </c>
      <c r="J14" s="288">
        <v>2334885.2520000041</v>
      </c>
      <c r="K14" s="290"/>
      <c r="L14" s="290"/>
      <c r="M14" s="290"/>
      <c r="N14" s="290"/>
      <c r="O14" s="290"/>
      <c r="P14" s="289">
        <v>343917.67976522446</v>
      </c>
      <c r="Q14" s="289">
        <v>5431955.8439999996</v>
      </c>
    </row>
    <row r="15" spans="1:17" x14ac:dyDescent="0.2">
      <c r="A15" s="101">
        <f t="shared" si="2"/>
        <v>8</v>
      </c>
      <c r="B15" s="286" t="s">
        <v>308</v>
      </c>
      <c r="C15" s="121">
        <v>2.3174E-2</v>
      </c>
      <c r="D15" s="121">
        <f>C15</f>
        <v>2.3174E-2</v>
      </c>
      <c r="E15" s="121">
        <f>D15</f>
        <v>2.3174E-2</v>
      </c>
      <c r="F15" s="121">
        <f>E15</f>
        <v>2.3174E-2</v>
      </c>
      <c r="G15" s="121">
        <f>F15</f>
        <v>2.3174E-2</v>
      </c>
      <c r="H15" s="121">
        <f>G11</f>
        <v>1.8931E-2</v>
      </c>
      <c r="I15" s="121">
        <f t="shared" ref="I15:O15" si="7">H15</f>
        <v>1.8931E-2</v>
      </c>
      <c r="J15" s="121">
        <f t="shared" si="7"/>
        <v>1.8931E-2</v>
      </c>
      <c r="K15" s="121">
        <f t="shared" si="7"/>
        <v>1.8931E-2</v>
      </c>
      <c r="L15" s="121">
        <f t="shared" si="7"/>
        <v>1.8931E-2</v>
      </c>
      <c r="M15" s="121">
        <f t="shared" si="7"/>
        <v>1.8931E-2</v>
      </c>
      <c r="N15" s="121">
        <f t="shared" si="7"/>
        <v>1.8931E-2</v>
      </c>
      <c r="O15" s="121">
        <f t="shared" si="7"/>
        <v>1.8931E-2</v>
      </c>
      <c r="P15" s="121">
        <f t="shared" ref="P15:Q15" si="8">O15</f>
        <v>1.8931E-2</v>
      </c>
      <c r="Q15" s="121">
        <f t="shared" si="8"/>
        <v>1.8931E-2</v>
      </c>
    </row>
    <row r="16" spans="1:17" x14ac:dyDescent="0.2">
      <c r="A16" s="101">
        <f t="shared" si="2"/>
        <v>9</v>
      </c>
      <c r="B16" s="92" t="s">
        <v>195</v>
      </c>
      <c r="C16" s="88">
        <f t="shared" ref="C16:O16" si="9">C14*C15</f>
        <v>0</v>
      </c>
      <c r="D16" s="88">
        <f t="shared" si="9"/>
        <v>0</v>
      </c>
      <c r="E16" s="88">
        <f t="shared" si="9"/>
        <v>698576.88195952389</v>
      </c>
      <c r="F16" s="88">
        <f t="shared" si="9"/>
        <v>147066.43360260967</v>
      </c>
      <c r="G16" s="88">
        <f t="shared" si="9"/>
        <v>0</v>
      </c>
      <c r="H16" s="88">
        <f t="shared" si="9"/>
        <v>-1132596.9484344507</v>
      </c>
      <c r="I16" s="88">
        <f t="shared" si="9"/>
        <v>198458.83584338921</v>
      </c>
      <c r="J16" s="88">
        <f t="shared" si="9"/>
        <v>44201.712705612073</v>
      </c>
      <c r="K16" s="88">
        <f t="shared" si="9"/>
        <v>0</v>
      </c>
      <c r="L16" s="88">
        <f t="shared" si="9"/>
        <v>0</v>
      </c>
      <c r="M16" s="88">
        <f t="shared" si="9"/>
        <v>0</v>
      </c>
      <c r="N16" s="88">
        <f t="shared" si="9"/>
        <v>0</v>
      </c>
      <c r="O16" s="88">
        <f t="shared" si="9"/>
        <v>0</v>
      </c>
      <c r="P16" s="88">
        <f t="shared" ref="P16:Q16" si="10">P14*P15</f>
        <v>6510.7055956354643</v>
      </c>
      <c r="Q16" s="88">
        <f t="shared" si="10"/>
        <v>102832.35608276399</v>
      </c>
    </row>
    <row r="17" spans="1:17" x14ac:dyDescent="0.2">
      <c r="A17" s="101">
        <f t="shared" si="2"/>
        <v>10</v>
      </c>
    </row>
    <row r="18" spans="1:17" x14ac:dyDescent="0.2">
      <c r="A18" s="101">
        <f t="shared" si="2"/>
        <v>11</v>
      </c>
      <c r="B18" s="92" t="s">
        <v>196</v>
      </c>
      <c r="C18" s="88">
        <f t="shared" ref="C18:O18" si="11">C12+C16</f>
        <v>1371390.2008670436</v>
      </c>
      <c r="D18" s="88">
        <f t="shared" si="11"/>
        <v>3673942.7670549508</v>
      </c>
      <c r="E18" s="88">
        <f t="shared" si="11"/>
        <v>4698487.1447045775</v>
      </c>
      <c r="F18" s="88">
        <f t="shared" si="11"/>
        <v>4727994.5453975229</v>
      </c>
      <c r="G18" s="88">
        <f t="shared" si="11"/>
        <v>4781806.9957897393</v>
      </c>
      <c r="H18" s="88">
        <f t="shared" si="11"/>
        <v>4092363.5746816294</v>
      </c>
      <c r="I18" s="88">
        <f t="shared" si="11"/>
        <v>3422275.4801555164</v>
      </c>
      <c r="J18" s="88">
        <f t="shared" si="11"/>
        <v>3617218.2085731491</v>
      </c>
      <c r="K18" s="88">
        <f t="shared" si="11"/>
        <v>4007916.5516846632</v>
      </c>
      <c r="L18" s="88">
        <f t="shared" si="11"/>
        <v>3619370.6166567933</v>
      </c>
      <c r="M18" s="88">
        <f t="shared" si="11"/>
        <v>4119948.3402972859</v>
      </c>
      <c r="N18" s="88">
        <f t="shared" si="11"/>
        <v>4089682.4998396235</v>
      </c>
      <c r="O18" s="88">
        <f t="shared" si="11"/>
        <v>4500297.9896942042</v>
      </c>
      <c r="P18" s="88">
        <f t="shared" ref="P18:Q18" si="12">P12+P16</f>
        <v>4871675.8729959298</v>
      </c>
      <c r="Q18" s="88">
        <f t="shared" si="12"/>
        <v>4116440.6295591877</v>
      </c>
    </row>
    <row r="19" spans="1:17" x14ac:dyDescent="0.2">
      <c r="A19" s="101">
        <f t="shared" si="2"/>
        <v>12</v>
      </c>
    </row>
    <row r="20" spans="1:17" x14ac:dyDescent="0.2">
      <c r="A20" s="101">
        <f t="shared" si="2"/>
        <v>13</v>
      </c>
      <c r="B20" s="92" t="s">
        <v>186</v>
      </c>
      <c r="C20" s="88">
        <f t="shared" ref="C20:O20" si="13">C8-C18</f>
        <v>836894.80567555246</v>
      </c>
      <c r="D20" s="88">
        <f t="shared" si="13"/>
        <v>-275003.88815816259</v>
      </c>
      <c r="E20" s="88">
        <f t="shared" si="13"/>
        <v>-286214.44599865377</v>
      </c>
      <c r="F20" s="88">
        <f t="shared" si="13"/>
        <v>-160202.81713022664</v>
      </c>
      <c r="G20" s="88">
        <f t="shared" si="13"/>
        <v>-667320.58253730228</v>
      </c>
      <c r="H20" s="88">
        <f t="shared" si="13"/>
        <v>-93243.316772710998</v>
      </c>
      <c r="I20" s="88">
        <f t="shared" si="13"/>
        <v>306357.14605858782</v>
      </c>
      <c r="J20" s="88">
        <f t="shared" si="13"/>
        <v>557904.53476876765</v>
      </c>
      <c r="K20" s="88">
        <f t="shared" si="13"/>
        <v>267446.39391257567</v>
      </c>
      <c r="L20" s="88">
        <f t="shared" si="13"/>
        <v>304706.74007363664</v>
      </c>
      <c r="M20" s="88">
        <f t="shared" si="13"/>
        <v>-266730.11048690695</v>
      </c>
      <c r="N20" s="88">
        <f t="shared" si="13"/>
        <v>3411.7644895813428</v>
      </c>
      <c r="O20" s="88">
        <f t="shared" si="13"/>
        <v>408215.77071497776</v>
      </c>
      <c r="P20" s="88">
        <f t="shared" ref="P20:Q20" si="14">P8-P18</f>
        <v>79820.854279812425</v>
      </c>
      <c r="Q20" s="88">
        <f t="shared" si="14"/>
        <v>414972.19782185694</v>
      </c>
    </row>
    <row r="21" spans="1:17" x14ac:dyDescent="0.2">
      <c r="A21" s="101">
        <f t="shared" si="2"/>
        <v>14</v>
      </c>
      <c r="C21" s="88"/>
      <c r="D21" s="88"/>
      <c r="E21" s="88"/>
      <c r="F21" s="88"/>
      <c r="G21" s="88"/>
      <c r="H21" s="88"/>
      <c r="I21" s="88"/>
      <c r="J21" s="88"/>
      <c r="K21" s="88"/>
      <c r="L21" s="88"/>
      <c r="M21" s="88"/>
      <c r="N21" s="88"/>
      <c r="O21" s="88"/>
    </row>
    <row r="22" spans="1:17" x14ac:dyDescent="0.2">
      <c r="A22" s="101">
        <f t="shared" si="2"/>
        <v>15</v>
      </c>
      <c r="B22" s="92" t="s">
        <v>190</v>
      </c>
      <c r="C22" s="125">
        <v>-7453.3387096774186</v>
      </c>
      <c r="D22" s="125">
        <v>-15652.011290322578</v>
      </c>
      <c r="E22" s="88">
        <v>-22915.01</v>
      </c>
      <c r="F22" s="88">
        <v>-24525.05</v>
      </c>
      <c r="G22" s="88">
        <v>-32211.43</v>
      </c>
      <c r="H22" s="88">
        <v>-33122.129999999997</v>
      </c>
      <c r="I22" s="88">
        <v>-29877.62</v>
      </c>
      <c r="J22" s="88">
        <v>-27030.42</v>
      </c>
      <c r="K22" s="88">
        <v>-21967.81</v>
      </c>
      <c r="L22" s="88">
        <v>-17692.64</v>
      </c>
      <c r="M22" s="88">
        <v>-15081.39</v>
      </c>
      <c r="N22" s="88">
        <v>-13824</v>
      </c>
      <c r="O22" s="88">
        <v>-9582.27</v>
      </c>
      <c r="P22" s="88">
        <v>-4866.22</v>
      </c>
      <c r="Q22" s="88">
        <v>-48.34</v>
      </c>
    </row>
    <row r="23" spans="1:17" x14ac:dyDescent="0.2">
      <c r="A23" s="101">
        <f t="shared" si="2"/>
        <v>16</v>
      </c>
    </row>
    <row r="24" spans="1:17" ht="12" x14ac:dyDescent="0.2">
      <c r="A24" s="101">
        <f t="shared" si="2"/>
        <v>17</v>
      </c>
      <c r="B24" s="291" t="s">
        <v>405</v>
      </c>
      <c r="C24" s="84">
        <v>4.6999999999999999E-4</v>
      </c>
      <c r="D24" s="84">
        <f>C24</f>
        <v>4.6999999999999999E-4</v>
      </c>
      <c r="E24" s="84">
        <f>D24</f>
        <v>4.6999999999999999E-4</v>
      </c>
      <c r="F24" s="84">
        <f>E24</f>
        <v>4.6999999999999999E-4</v>
      </c>
      <c r="G24" s="84">
        <f>F24</f>
        <v>4.6999999999999999E-4</v>
      </c>
      <c r="H24" s="120">
        <v>-1.9469999999999999E-3</v>
      </c>
      <c r="I24" s="120">
        <f t="shared" ref="I24:O24" si="15">H24</f>
        <v>-1.9469999999999999E-3</v>
      </c>
      <c r="J24" s="120">
        <f t="shared" si="15"/>
        <v>-1.9469999999999999E-3</v>
      </c>
      <c r="K24" s="120">
        <f t="shared" si="15"/>
        <v>-1.9469999999999999E-3</v>
      </c>
      <c r="L24" s="120">
        <f t="shared" si="15"/>
        <v>-1.9469999999999999E-3</v>
      </c>
      <c r="M24" s="120">
        <f t="shared" si="15"/>
        <v>-1.9469999999999999E-3</v>
      </c>
      <c r="N24" s="120">
        <f t="shared" si="15"/>
        <v>-1.9469999999999999E-3</v>
      </c>
      <c r="O24" s="120">
        <f t="shared" si="15"/>
        <v>-1.9469999999999999E-3</v>
      </c>
      <c r="P24" s="120">
        <f t="shared" ref="P24:Q24" si="16">O24</f>
        <v>-1.9469999999999999E-3</v>
      </c>
      <c r="Q24" s="120">
        <f t="shared" si="16"/>
        <v>-1.9469999999999999E-3</v>
      </c>
    </row>
    <row r="25" spans="1:17" x14ac:dyDescent="0.2">
      <c r="A25" s="101">
        <f t="shared" si="2"/>
        <v>18</v>
      </c>
      <c r="C25" s="93"/>
      <c r="D25" s="93"/>
      <c r="E25" s="93"/>
      <c r="F25" s="93"/>
      <c r="G25" s="93"/>
      <c r="H25" s="93"/>
      <c r="I25" s="93"/>
      <c r="J25" s="93"/>
      <c r="K25" s="93"/>
      <c r="L25" s="93"/>
      <c r="M25" s="93"/>
      <c r="N25" s="93"/>
      <c r="O25" s="93"/>
    </row>
    <row r="26" spans="1:17" x14ac:dyDescent="0.2">
      <c r="A26" s="101">
        <f t="shared" si="2"/>
        <v>19</v>
      </c>
      <c r="B26" s="291" t="s">
        <v>228</v>
      </c>
      <c r="C26" s="84">
        <v>4.6999999999999999E-4</v>
      </c>
      <c r="D26" s="84">
        <f t="shared" ref="D26:J26" si="17">C26</f>
        <v>4.6999999999999999E-4</v>
      </c>
      <c r="E26" s="84">
        <f t="shared" si="17"/>
        <v>4.6999999999999999E-4</v>
      </c>
      <c r="F26" s="84">
        <f t="shared" si="17"/>
        <v>4.6999999999999999E-4</v>
      </c>
      <c r="G26" s="84">
        <f t="shared" si="17"/>
        <v>4.6999999999999999E-4</v>
      </c>
      <c r="H26" s="84">
        <f t="shared" si="17"/>
        <v>4.6999999999999999E-4</v>
      </c>
      <c r="I26" s="84">
        <f t="shared" si="17"/>
        <v>4.6999999999999999E-4</v>
      </c>
      <c r="J26" s="84">
        <f t="shared" si="17"/>
        <v>4.6999999999999999E-4</v>
      </c>
      <c r="K26" s="120">
        <f>J24</f>
        <v>-1.9469999999999999E-3</v>
      </c>
      <c r="L26" s="120">
        <f>K26</f>
        <v>-1.9469999999999999E-3</v>
      </c>
      <c r="M26" s="120">
        <f>L26</f>
        <v>-1.9469999999999999E-3</v>
      </c>
      <c r="N26" s="120">
        <f>M26</f>
        <v>-1.9469999999999999E-3</v>
      </c>
      <c r="O26" s="120">
        <f>N26</f>
        <v>-1.9469999999999999E-3</v>
      </c>
      <c r="P26" s="120">
        <f t="shared" ref="P26:Q26" si="18">O26</f>
        <v>-1.9469999999999999E-3</v>
      </c>
      <c r="Q26" s="120">
        <f t="shared" si="18"/>
        <v>-1.9469999999999999E-3</v>
      </c>
    </row>
    <row r="27" spans="1:17" x14ac:dyDescent="0.2">
      <c r="A27" s="101">
        <f t="shared" si="2"/>
        <v>20</v>
      </c>
      <c r="C27" s="88"/>
      <c r="D27" s="88"/>
      <c r="E27" s="88"/>
      <c r="F27" s="88"/>
      <c r="G27" s="88"/>
      <c r="H27" s="88"/>
      <c r="I27" s="88"/>
      <c r="J27" s="88"/>
      <c r="K27" s="88"/>
      <c r="L27" s="88"/>
      <c r="M27" s="88"/>
      <c r="N27" s="88"/>
      <c r="O27" s="88"/>
    </row>
    <row r="28" spans="1:17" x14ac:dyDescent="0.2">
      <c r="A28" s="101">
        <f t="shared" si="2"/>
        <v>21</v>
      </c>
      <c r="B28" s="292" t="s">
        <v>304</v>
      </c>
      <c r="C28" s="119">
        <v>0</v>
      </c>
      <c r="D28" s="119">
        <f t="shared" ref="D28:O28" si="19">C28</f>
        <v>0</v>
      </c>
      <c r="E28" s="119">
        <f t="shared" si="19"/>
        <v>0</v>
      </c>
      <c r="F28" s="119">
        <f t="shared" si="19"/>
        <v>0</v>
      </c>
      <c r="G28" s="119">
        <f t="shared" si="19"/>
        <v>0</v>
      </c>
      <c r="H28" s="119">
        <f t="shared" si="19"/>
        <v>0</v>
      </c>
      <c r="I28" s="119">
        <f t="shared" si="19"/>
        <v>0</v>
      </c>
      <c r="J28" s="119">
        <f t="shared" si="19"/>
        <v>0</v>
      </c>
      <c r="K28" s="119">
        <f t="shared" si="19"/>
        <v>0</v>
      </c>
      <c r="L28" s="119">
        <f t="shared" si="19"/>
        <v>0</v>
      </c>
      <c r="M28" s="119">
        <f t="shared" si="19"/>
        <v>0</v>
      </c>
      <c r="N28" s="119">
        <f t="shared" si="19"/>
        <v>0</v>
      </c>
      <c r="O28" s="119">
        <f t="shared" si="19"/>
        <v>0</v>
      </c>
      <c r="P28" s="119">
        <f t="shared" ref="P28:Q28" si="20">O28</f>
        <v>0</v>
      </c>
      <c r="Q28" s="119">
        <f t="shared" si="20"/>
        <v>0</v>
      </c>
    </row>
    <row r="29" spans="1:17" x14ac:dyDescent="0.2">
      <c r="A29" s="101">
        <f t="shared" si="2"/>
        <v>22</v>
      </c>
      <c r="C29" s="93"/>
      <c r="D29" s="93"/>
      <c r="E29" s="93"/>
      <c r="F29" s="93"/>
      <c r="G29" s="93"/>
      <c r="H29" s="93"/>
      <c r="I29" s="93"/>
      <c r="J29" s="93"/>
      <c r="K29" s="93"/>
      <c r="L29" s="93"/>
      <c r="M29" s="93"/>
      <c r="N29" s="93"/>
      <c r="O29" s="93"/>
    </row>
    <row r="30" spans="1:17" x14ac:dyDescent="0.2">
      <c r="A30" s="101">
        <f t="shared" si="2"/>
        <v>23</v>
      </c>
      <c r="B30" s="292" t="s">
        <v>303</v>
      </c>
      <c r="C30" s="119">
        <v>0</v>
      </c>
      <c r="D30" s="119">
        <f t="shared" ref="D30:O30" si="21">C28</f>
        <v>0</v>
      </c>
      <c r="E30" s="119">
        <f t="shared" si="21"/>
        <v>0</v>
      </c>
      <c r="F30" s="119">
        <f t="shared" si="21"/>
        <v>0</v>
      </c>
      <c r="G30" s="119">
        <f t="shared" si="21"/>
        <v>0</v>
      </c>
      <c r="H30" s="119">
        <f t="shared" si="21"/>
        <v>0</v>
      </c>
      <c r="I30" s="119">
        <f t="shared" si="21"/>
        <v>0</v>
      </c>
      <c r="J30" s="119">
        <f t="shared" si="21"/>
        <v>0</v>
      </c>
      <c r="K30" s="119">
        <f t="shared" si="21"/>
        <v>0</v>
      </c>
      <c r="L30" s="119">
        <f t="shared" si="21"/>
        <v>0</v>
      </c>
      <c r="M30" s="119">
        <f t="shared" si="21"/>
        <v>0</v>
      </c>
      <c r="N30" s="119">
        <f t="shared" si="21"/>
        <v>0</v>
      </c>
      <c r="O30" s="119">
        <f t="shared" si="21"/>
        <v>0</v>
      </c>
      <c r="P30" s="119">
        <f t="shared" ref="P30:Q30" si="22">O28</f>
        <v>0</v>
      </c>
      <c r="Q30" s="119">
        <f t="shared" si="22"/>
        <v>0</v>
      </c>
    </row>
    <row r="31" spans="1:17" x14ac:dyDescent="0.2">
      <c r="A31" s="101">
        <f t="shared" si="2"/>
        <v>24</v>
      </c>
      <c r="C31" s="88"/>
      <c r="D31" s="88"/>
      <c r="E31" s="88"/>
      <c r="F31" s="88"/>
      <c r="G31" s="88"/>
      <c r="H31" s="88"/>
      <c r="I31" s="88"/>
      <c r="J31" s="88"/>
      <c r="K31" s="88"/>
      <c r="L31" s="88"/>
      <c r="M31" s="88"/>
      <c r="N31" s="88"/>
      <c r="O31" s="88"/>
    </row>
    <row r="32" spans="1:17" x14ac:dyDescent="0.2">
      <c r="A32" s="101">
        <f t="shared" si="2"/>
        <v>25</v>
      </c>
      <c r="B32" s="92" t="s">
        <v>93</v>
      </c>
      <c r="C32" s="88">
        <f t="shared" ref="C32:O32" si="23">(C10*C24)+(C14*C26)</f>
        <v>27813.644360382776</v>
      </c>
      <c r="D32" s="88">
        <f t="shared" si="23"/>
        <v>91212.98930409523</v>
      </c>
      <c r="E32" s="88">
        <f t="shared" si="23"/>
        <v>113473.86750159247</v>
      </c>
      <c r="F32" s="88">
        <f t="shared" si="23"/>
        <v>116713.42325833805</v>
      </c>
      <c r="G32" s="88">
        <f t="shared" si="23"/>
        <v>118717.9381977274</v>
      </c>
      <c r="H32" s="88">
        <f t="shared" si="23"/>
        <v>-565491.45339766529</v>
      </c>
      <c r="I32" s="88">
        <f t="shared" si="23"/>
        <v>-326633.31855841307</v>
      </c>
      <c r="J32" s="88">
        <f t="shared" si="23"/>
        <v>-366377.2813101504</v>
      </c>
      <c r="K32" s="88">
        <f t="shared" si="23"/>
        <v>-412202.92251492466</v>
      </c>
      <c r="L32" s="88">
        <f t="shared" si="23"/>
        <v>-372242.06806987355</v>
      </c>
      <c r="M32" s="88">
        <f t="shared" si="23"/>
        <v>-423725.07625370112</v>
      </c>
      <c r="N32" s="88">
        <f t="shared" si="23"/>
        <v>-420612.31985567306</v>
      </c>
      <c r="O32" s="88">
        <f t="shared" si="23"/>
        <v>-462842.96581979905</v>
      </c>
      <c r="P32" s="88">
        <f t="shared" ref="P32:Q32" si="24">(P10*P24)+(P14*P26)</f>
        <v>-514863.32072480302</v>
      </c>
      <c r="Q32" s="88">
        <f t="shared" si="24"/>
        <v>-434769.66195718973</v>
      </c>
    </row>
    <row r="33" spans="1:17" x14ac:dyDescent="0.2">
      <c r="A33" s="101">
        <f t="shared" si="2"/>
        <v>26</v>
      </c>
      <c r="C33" s="88"/>
      <c r="D33" s="88"/>
      <c r="E33" s="88"/>
      <c r="F33" s="88"/>
      <c r="G33" s="88"/>
      <c r="H33" s="88"/>
      <c r="I33" s="88"/>
      <c r="J33" s="88"/>
      <c r="K33" s="88"/>
      <c r="L33" s="88"/>
      <c r="M33" s="88"/>
      <c r="N33" s="88"/>
      <c r="O33" s="88"/>
    </row>
    <row r="34" spans="1:17" x14ac:dyDescent="0.2">
      <c r="A34" s="101">
        <f t="shared" si="2"/>
        <v>27</v>
      </c>
      <c r="B34" s="92" t="s">
        <v>302</v>
      </c>
      <c r="C34" s="88">
        <f t="shared" ref="C34:O34" si="25">(C10*C28)+(C14*C30)</f>
        <v>0</v>
      </c>
      <c r="D34" s="88">
        <f t="shared" si="25"/>
        <v>0</v>
      </c>
      <c r="E34" s="88">
        <f t="shared" si="25"/>
        <v>0</v>
      </c>
      <c r="F34" s="88">
        <f t="shared" si="25"/>
        <v>0</v>
      </c>
      <c r="G34" s="88">
        <f t="shared" si="25"/>
        <v>0</v>
      </c>
      <c r="H34" s="88">
        <f t="shared" si="25"/>
        <v>0</v>
      </c>
      <c r="I34" s="88">
        <f t="shared" si="25"/>
        <v>0</v>
      </c>
      <c r="J34" s="88">
        <f t="shared" si="25"/>
        <v>0</v>
      </c>
      <c r="K34" s="88">
        <f t="shared" si="25"/>
        <v>0</v>
      </c>
      <c r="L34" s="88">
        <f t="shared" si="25"/>
        <v>0</v>
      </c>
      <c r="M34" s="88">
        <f t="shared" si="25"/>
        <v>0</v>
      </c>
      <c r="N34" s="88">
        <f t="shared" si="25"/>
        <v>0</v>
      </c>
      <c r="O34" s="88">
        <f t="shared" si="25"/>
        <v>0</v>
      </c>
      <c r="P34" s="88">
        <f t="shared" ref="P34:Q34" si="26">(P10*P28)+(P14*P30)</f>
        <v>0</v>
      </c>
      <c r="Q34" s="88">
        <f t="shared" si="26"/>
        <v>0</v>
      </c>
    </row>
    <row r="35" spans="1:17" x14ac:dyDescent="0.2">
      <c r="A35" s="101">
        <f t="shared" si="2"/>
        <v>28</v>
      </c>
      <c r="C35" s="88"/>
      <c r="D35" s="88"/>
      <c r="E35" s="88"/>
      <c r="F35" s="88"/>
      <c r="G35" s="88"/>
      <c r="H35" s="88"/>
      <c r="I35" s="88"/>
      <c r="J35" s="88"/>
      <c r="K35" s="88"/>
      <c r="L35" s="88"/>
      <c r="M35" s="88"/>
      <c r="N35" s="88"/>
      <c r="O35" s="88"/>
    </row>
    <row r="36" spans="1:17" ht="12" x14ac:dyDescent="0.2">
      <c r="A36" s="101">
        <f t="shared" si="2"/>
        <v>29</v>
      </c>
      <c r="B36" s="293" t="s">
        <v>406</v>
      </c>
      <c r="C36" s="294"/>
      <c r="D36" s="121">
        <v>0.95234799999999997</v>
      </c>
      <c r="E36" s="294">
        <f t="shared" ref="E36:O36" si="27">D36</f>
        <v>0.95234799999999997</v>
      </c>
      <c r="F36" s="294">
        <f t="shared" si="27"/>
        <v>0.95234799999999997</v>
      </c>
      <c r="G36" s="294">
        <f t="shared" si="27"/>
        <v>0.95234799999999997</v>
      </c>
      <c r="H36" s="294">
        <f t="shared" si="27"/>
        <v>0.95234799999999997</v>
      </c>
      <c r="I36" s="294">
        <f t="shared" si="27"/>
        <v>0.95234799999999997</v>
      </c>
      <c r="J36" s="294">
        <f t="shared" si="27"/>
        <v>0.95234799999999997</v>
      </c>
      <c r="K36" s="294">
        <f t="shared" si="27"/>
        <v>0.95234799999999997</v>
      </c>
      <c r="L36" s="294">
        <f t="shared" si="27"/>
        <v>0.95234799999999997</v>
      </c>
      <c r="M36" s="294">
        <f t="shared" si="27"/>
        <v>0.95234799999999997</v>
      </c>
      <c r="N36" s="294">
        <f t="shared" si="27"/>
        <v>0.95234799999999997</v>
      </c>
      <c r="O36" s="294">
        <f t="shared" si="27"/>
        <v>0.95234799999999997</v>
      </c>
      <c r="P36" s="294">
        <f t="shared" ref="P36:Q36" si="28">O36</f>
        <v>0.95234799999999997</v>
      </c>
      <c r="Q36" s="294">
        <f t="shared" si="28"/>
        <v>0.95234799999999997</v>
      </c>
    </row>
    <row r="37" spans="1:17" x14ac:dyDescent="0.2">
      <c r="A37" s="101">
        <f t="shared" si="2"/>
        <v>30</v>
      </c>
      <c r="C37" s="88"/>
      <c r="D37" s="88"/>
      <c r="E37" s="88"/>
      <c r="F37" s="88"/>
      <c r="G37" s="88"/>
      <c r="H37" s="88"/>
      <c r="I37" s="88"/>
      <c r="J37" s="88"/>
      <c r="K37" s="88"/>
      <c r="L37" s="88"/>
      <c r="M37" s="88"/>
      <c r="N37" s="88"/>
      <c r="O37" s="88"/>
    </row>
    <row r="38" spans="1:17" ht="12" x14ac:dyDescent="0.2">
      <c r="A38" s="101">
        <f t="shared" si="2"/>
        <v>31</v>
      </c>
      <c r="B38" s="293" t="s">
        <v>407</v>
      </c>
      <c r="C38" s="294"/>
      <c r="D38" s="294"/>
      <c r="E38" s="294"/>
      <c r="F38" s="294"/>
      <c r="G38" s="294"/>
      <c r="H38" s="121">
        <v>0.95034799999999997</v>
      </c>
      <c r="I38" s="294">
        <f t="shared" ref="I38:O38" si="29">H38</f>
        <v>0.95034799999999997</v>
      </c>
      <c r="J38" s="294">
        <f t="shared" si="29"/>
        <v>0.95034799999999997</v>
      </c>
      <c r="K38" s="294">
        <f t="shared" si="29"/>
        <v>0.95034799999999997</v>
      </c>
      <c r="L38" s="294">
        <f t="shared" si="29"/>
        <v>0.95034799999999997</v>
      </c>
      <c r="M38" s="294">
        <f t="shared" si="29"/>
        <v>0.95034799999999997</v>
      </c>
      <c r="N38" s="294">
        <f t="shared" si="29"/>
        <v>0.95034799999999997</v>
      </c>
      <c r="O38" s="294">
        <f t="shared" si="29"/>
        <v>0.95034799999999997</v>
      </c>
      <c r="P38" s="294">
        <f t="shared" ref="P38:Q38" si="30">O38</f>
        <v>0.95034799999999997</v>
      </c>
      <c r="Q38" s="294">
        <f t="shared" si="30"/>
        <v>0.95034799999999997</v>
      </c>
    </row>
    <row r="39" spans="1:17" x14ac:dyDescent="0.2">
      <c r="A39" s="101">
        <f t="shared" si="2"/>
        <v>32</v>
      </c>
      <c r="C39" s="114"/>
      <c r="D39" s="114"/>
      <c r="E39" s="114"/>
      <c r="F39" s="114"/>
      <c r="G39" s="114"/>
      <c r="H39" s="114"/>
      <c r="I39" s="114"/>
      <c r="J39" s="114"/>
      <c r="K39" s="114"/>
      <c r="L39" s="114"/>
      <c r="M39" s="114"/>
      <c r="N39" s="114"/>
      <c r="O39" s="114"/>
    </row>
    <row r="40" spans="1:17" x14ac:dyDescent="0.2">
      <c r="A40" s="101">
        <f t="shared" si="2"/>
        <v>33</v>
      </c>
      <c r="B40" s="293" t="s">
        <v>227</v>
      </c>
      <c r="C40" s="294">
        <v>0.95111500000000004</v>
      </c>
      <c r="D40" s="294">
        <f>C40</f>
        <v>0.95111500000000004</v>
      </c>
      <c r="E40" s="294">
        <f>D40</f>
        <v>0.95111500000000004</v>
      </c>
      <c r="F40" s="294">
        <f>E40</f>
        <v>0.95111500000000004</v>
      </c>
      <c r="G40" s="294">
        <f>F40</f>
        <v>0.95111500000000004</v>
      </c>
      <c r="H40" s="294"/>
      <c r="I40" s="294"/>
      <c r="J40" s="294"/>
      <c r="K40" s="294"/>
      <c r="L40" s="294"/>
      <c r="M40" s="294"/>
      <c r="N40" s="294"/>
      <c r="O40" s="294"/>
      <c r="P40" s="294"/>
      <c r="Q40" s="294"/>
    </row>
    <row r="41" spans="1:17" x14ac:dyDescent="0.2">
      <c r="A41" s="101">
        <f t="shared" si="2"/>
        <v>34</v>
      </c>
      <c r="C41" s="114"/>
      <c r="D41" s="114"/>
      <c r="E41" s="114"/>
      <c r="F41" s="114"/>
      <c r="G41" s="114"/>
      <c r="H41" s="114"/>
      <c r="I41" s="114"/>
      <c r="J41" s="114"/>
      <c r="K41" s="114"/>
      <c r="L41" s="114"/>
      <c r="M41" s="114"/>
      <c r="N41" s="114"/>
      <c r="O41" s="114"/>
    </row>
    <row r="42" spans="1:17" ht="10.5" thickBot="1" x14ac:dyDescent="0.25">
      <c r="A42" s="101">
        <f t="shared" si="2"/>
        <v>35</v>
      </c>
      <c r="B42" s="92" t="s">
        <v>191</v>
      </c>
      <c r="C42" s="295">
        <f>ROUND((C20*C40),2)</f>
        <v>795983.2</v>
      </c>
      <c r="D42" s="295">
        <f t="shared" ref="D42:O42" si="31">ROUND((D20*D36),2)</f>
        <v>-261899.4</v>
      </c>
      <c r="E42" s="295">
        <f t="shared" si="31"/>
        <v>-272575.76</v>
      </c>
      <c r="F42" s="295">
        <f t="shared" si="31"/>
        <v>-152568.82999999999</v>
      </c>
      <c r="G42" s="295">
        <f t="shared" si="31"/>
        <v>-635521.42000000004</v>
      </c>
      <c r="H42" s="295">
        <f t="shared" si="31"/>
        <v>-88800.09</v>
      </c>
      <c r="I42" s="295">
        <f t="shared" si="31"/>
        <v>291758.62</v>
      </c>
      <c r="J42" s="295">
        <f t="shared" si="31"/>
        <v>531319.27</v>
      </c>
      <c r="K42" s="295">
        <f t="shared" si="31"/>
        <v>254702.04</v>
      </c>
      <c r="L42" s="295">
        <f t="shared" si="31"/>
        <v>290186.84999999998</v>
      </c>
      <c r="M42" s="295">
        <f t="shared" si="31"/>
        <v>-254019.89</v>
      </c>
      <c r="N42" s="295">
        <f t="shared" si="31"/>
        <v>3249.19</v>
      </c>
      <c r="O42" s="295">
        <f t="shared" si="31"/>
        <v>388763.47</v>
      </c>
      <c r="P42" s="295">
        <f t="shared" ref="P42:Q42" si="32">ROUND((P20*P36),2)</f>
        <v>76017.23</v>
      </c>
      <c r="Q42" s="295">
        <f t="shared" si="32"/>
        <v>395197.94</v>
      </c>
    </row>
    <row r="43" spans="1:17" x14ac:dyDescent="0.2">
      <c r="A43" s="101">
        <f t="shared" si="2"/>
        <v>36</v>
      </c>
      <c r="C43" s="88"/>
      <c r="D43" s="88"/>
      <c r="E43" s="88"/>
      <c r="F43" s="88"/>
      <c r="G43" s="88"/>
      <c r="H43" s="88"/>
      <c r="I43" s="88"/>
      <c r="J43" s="88"/>
      <c r="K43" s="88"/>
      <c r="L43" s="88"/>
      <c r="M43" s="88"/>
      <c r="N43" s="88"/>
      <c r="O43" s="88"/>
    </row>
    <row r="44" spans="1:17" ht="10.5" thickBot="1" x14ac:dyDescent="0.25">
      <c r="A44" s="101">
        <f t="shared" si="2"/>
        <v>37</v>
      </c>
      <c r="B44" s="92" t="s">
        <v>229</v>
      </c>
      <c r="C44" s="295">
        <f t="shared" ref="C44:G44" si="33">ROUND((C32*C40),2)</f>
        <v>26453.97</v>
      </c>
      <c r="D44" s="295">
        <f t="shared" si="33"/>
        <v>86754.04</v>
      </c>
      <c r="E44" s="295">
        <f t="shared" si="33"/>
        <v>107926.7</v>
      </c>
      <c r="F44" s="295">
        <f t="shared" si="33"/>
        <v>111007.89</v>
      </c>
      <c r="G44" s="295">
        <f t="shared" si="33"/>
        <v>112914.41</v>
      </c>
      <c r="H44" s="295">
        <f t="shared" ref="H44:O44" si="34">ROUND((H32*H38),2)</f>
        <v>-537413.67000000004</v>
      </c>
      <c r="I44" s="295">
        <f t="shared" si="34"/>
        <v>-310415.32</v>
      </c>
      <c r="J44" s="295">
        <f t="shared" si="34"/>
        <v>-348185.92</v>
      </c>
      <c r="K44" s="295">
        <f t="shared" si="34"/>
        <v>-391736.22</v>
      </c>
      <c r="L44" s="295">
        <f t="shared" si="34"/>
        <v>-353759.5</v>
      </c>
      <c r="M44" s="295">
        <f t="shared" si="34"/>
        <v>-402686.28</v>
      </c>
      <c r="N44" s="295">
        <f t="shared" si="34"/>
        <v>-399728.08</v>
      </c>
      <c r="O44" s="295">
        <f t="shared" si="34"/>
        <v>-439861.89</v>
      </c>
      <c r="P44" s="295">
        <f t="shared" ref="P44:Q44" si="35">ROUND((P32*P38),2)</f>
        <v>-489299.33</v>
      </c>
      <c r="Q44" s="295">
        <f t="shared" si="35"/>
        <v>-413182.48</v>
      </c>
    </row>
    <row r="45" spans="1:17" x14ac:dyDescent="0.2">
      <c r="A45" s="101">
        <f t="shared" si="2"/>
        <v>38</v>
      </c>
      <c r="C45" s="296"/>
      <c r="D45" s="296"/>
      <c r="E45" s="296"/>
      <c r="F45" s="296"/>
      <c r="G45" s="296"/>
      <c r="H45" s="296"/>
      <c r="I45" s="296"/>
      <c r="J45" s="296"/>
      <c r="K45" s="296"/>
      <c r="L45" s="296"/>
      <c r="M45" s="296"/>
      <c r="N45" s="296"/>
      <c r="O45" s="296"/>
    </row>
    <row r="46" spans="1:17" ht="10.5" thickBot="1" x14ac:dyDescent="0.25">
      <c r="A46" s="101">
        <f t="shared" si="2"/>
        <v>39</v>
      </c>
      <c r="B46" s="92" t="s">
        <v>301</v>
      </c>
      <c r="C46" s="295">
        <f t="shared" ref="C46:G46" si="36">ROUND((C34*C40),2)</f>
        <v>0</v>
      </c>
      <c r="D46" s="295">
        <f t="shared" si="36"/>
        <v>0</v>
      </c>
      <c r="E46" s="295">
        <f t="shared" si="36"/>
        <v>0</v>
      </c>
      <c r="F46" s="295">
        <f t="shared" si="36"/>
        <v>0</v>
      </c>
      <c r="G46" s="295">
        <f t="shared" si="36"/>
        <v>0</v>
      </c>
      <c r="H46" s="295">
        <f t="shared" ref="H46:O46" si="37">ROUND((H34*H38),2)</f>
        <v>0</v>
      </c>
      <c r="I46" s="295">
        <f t="shared" si="37"/>
        <v>0</v>
      </c>
      <c r="J46" s="295">
        <f t="shared" si="37"/>
        <v>0</v>
      </c>
      <c r="K46" s="295">
        <f t="shared" si="37"/>
        <v>0</v>
      </c>
      <c r="L46" s="295">
        <f t="shared" si="37"/>
        <v>0</v>
      </c>
      <c r="M46" s="295">
        <f t="shared" si="37"/>
        <v>0</v>
      </c>
      <c r="N46" s="295">
        <f t="shared" si="37"/>
        <v>0</v>
      </c>
      <c r="O46" s="295">
        <f t="shared" si="37"/>
        <v>0</v>
      </c>
      <c r="P46" s="295">
        <f t="shared" ref="P46:Q46" si="38">ROUND((P34*P38),2)</f>
        <v>0</v>
      </c>
      <c r="Q46" s="295">
        <f t="shared" si="38"/>
        <v>0</v>
      </c>
    </row>
    <row r="47" spans="1:17" x14ac:dyDescent="0.2">
      <c r="A47" s="101">
        <f t="shared" si="2"/>
        <v>40</v>
      </c>
    </row>
    <row r="48" spans="1:17" x14ac:dyDescent="0.2">
      <c r="A48" s="101">
        <f t="shared" si="2"/>
        <v>41</v>
      </c>
      <c r="B48" s="297" t="s">
        <v>271</v>
      </c>
      <c r="C48" s="288"/>
      <c r="D48" s="288"/>
      <c r="E48" s="288"/>
      <c r="F48" s="288"/>
      <c r="G48" s="288"/>
      <c r="H48" s="288"/>
      <c r="I48" s="288"/>
      <c r="J48" s="288"/>
      <c r="K48" s="288"/>
      <c r="L48" s="288"/>
      <c r="M48" s="288"/>
      <c r="N48" s="288"/>
      <c r="O48" s="288"/>
      <c r="P48" s="288"/>
      <c r="Q48" s="288"/>
    </row>
    <row r="49" spans="1:17" x14ac:dyDescent="0.2">
      <c r="A49" s="101">
        <f t="shared" si="2"/>
        <v>42</v>
      </c>
      <c r="B49" s="298" t="s">
        <v>192</v>
      </c>
      <c r="C49" s="84"/>
      <c r="D49" s="84"/>
      <c r="E49" s="84"/>
      <c r="F49" s="84"/>
      <c r="G49" s="84"/>
      <c r="H49" s="84"/>
      <c r="I49" s="84"/>
      <c r="J49" s="84"/>
      <c r="K49" s="84"/>
      <c r="L49" s="84"/>
      <c r="M49" s="84"/>
      <c r="N49" s="84"/>
      <c r="O49" s="84"/>
      <c r="P49" s="84"/>
      <c r="Q49" s="84"/>
    </row>
    <row r="50" spans="1:17" x14ac:dyDescent="0.2">
      <c r="A50" s="101">
        <f t="shared" si="2"/>
        <v>43</v>
      </c>
      <c r="B50" s="299" t="s">
        <v>300</v>
      </c>
      <c r="C50" s="119"/>
      <c r="D50" s="119"/>
      <c r="E50" s="119"/>
      <c r="F50" s="119"/>
      <c r="G50" s="119"/>
      <c r="H50" s="119"/>
      <c r="I50" s="119"/>
      <c r="J50" s="119"/>
      <c r="K50" s="119"/>
      <c r="L50" s="119"/>
      <c r="M50" s="119"/>
      <c r="N50" s="119"/>
      <c r="O50" s="119"/>
      <c r="P50" s="119"/>
      <c r="Q50" s="119"/>
    </row>
    <row r="51" spans="1:17" x14ac:dyDescent="0.2">
      <c r="A51" s="101">
        <f t="shared" si="2"/>
        <v>44</v>
      </c>
      <c r="B51" s="300" t="s">
        <v>193</v>
      </c>
      <c r="C51" s="294"/>
      <c r="D51" s="294"/>
      <c r="E51" s="294"/>
      <c r="F51" s="294"/>
      <c r="G51" s="294"/>
      <c r="H51" s="294"/>
      <c r="I51" s="294"/>
      <c r="J51" s="294"/>
      <c r="K51" s="294"/>
      <c r="L51" s="294"/>
      <c r="M51" s="294"/>
      <c r="N51" s="294"/>
      <c r="O51" s="294"/>
      <c r="P51" s="294"/>
      <c r="Q51" s="294"/>
    </row>
    <row r="52" spans="1:17" x14ac:dyDescent="0.2">
      <c r="A52" s="101">
        <f t="shared" si="2"/>
        <v>45</v>
      </c>
    </row>
    <row r="53" spans="1:17" ht="10.5" x14ac:dyDescent="0.25">
      <c r="A53" s="101">
        <f t="shared" si="2"/>
        <v>46</v>
      </c>
      <c r="B53" s="86" t="s">
        <v>270</v>
      </c>
    </row>
    <row r="54" spans="1:17" ht="12" x14ac:dyDescent="0.2">
      <c r="A54" s="101">
        <f t="shared" si="2"/>
        <v>47</v>
      </c>
      <c r="B54" s="92" t="s">
        <v>408</v>
      </c>
    </row>
    <row r="55" spans="1:17" ht="12" x14ac:dyDescent="0.2">
      <c r="A55" s="101">
        <f t="shared" si="2"/>
        <v>48</v>
      </c>
      <c r="B55" s="286" t="s">
        <v>409</v>
      </c>
    </row>
    <row r="56" spans="1:17" ht="12" x14ac:dyDescent="0.2">
      <c r="A56" s="101">
        <f t="shared" si="2"/>
        <v>49</v>
      </c>
      <c r="B56" s="301" t="s">
        <v>410</v>
      </c>
    </row>
    <row r="59" spans="1:17" x14ac:dyDescent="0.2">
      <c r="A59" s="101"/>
    </row>
    <row r="60" spans="1:17" x14ac:dyDescent="0.2">
      <c r="A60" s="101"/>
    </row>
    <row r="61" spans="1:17" x14ac:dyDescent="0.2">
      <c r="A61" s="101"/>
    </row>
    <row r="62" spans="1:17" x14ac:dyDescent="0.2">
      <c r="A62" s="101"/>
    </row>
    <row r="63" spans="1:17" x14ac:dyDescent="0.2">
      <c r="A63" s="101"/>
    </row>
    <row r="64" spans="1:17" x14ac:dyDescent="0.2">
      <c r="A64" s="101"/>
    </row>
    <row r="65" spans="1:1" x14ac:dyDescent="0.2">
      <c r="A65" s="101"/>
    </row>
    <row r="66" spans="1:1" x14ac:dyDescent="0.2">
      <c r="A66" s="101"/>
    </row>
    <row r="67" spans="1:1" x14ac:dyDescent="0.2">
      <c r="A67" s="101"/>
    </row>
    <row r="68" spans="1:1" x14ac:dyDescent="0.2">
      <c r="A68" s="101"/>
    </row>
    <row r="69" spans="1:1" x14ac:dyDescent="0.2">
      <c r="A69" s="101"/>
    </row>
    <row r="70" spans="1:1" x14ac:dyDescent="0.2">
      <c r="A70" s="101"/>
    </row>
    <row r="71" spans="1:1" x14ac:dyDescent="0.2">
      <c r="A71" s="101"/>
    </row>
    <row r="72" spans="1:1" x14ac:dyDescent="0.2">
      <c r="A72" s="101"/>
    </row>
    <row r="73" spans="1:1" x14ac:dyDescent="0.2">
      <c r="A73" s="101"/>
    </row>
    <row r="74" spans="1:1" x14ac:dyDescent="0.2">
      <c r="A74" s="101"/>
    </row>
    <row r="75" spans="1:1" x14ac:dyDescent="0.2">
      <c r="A75" s="101"/>
    </row>
    <row r="76" spans="1:1" x14ac:dyDescent="0.2">
      <c r="A76" s="101"/>
    </row>
    <row r="77" spans="1:1" x14ac:dyDescent="0.2">
      <c r="A77" s="101"/>
    </row>
    <row r="78" spans="1:1" x14ac:dyDescent="0.2">
      <c r="A78" s="101"/>
    </row>
    <row r="79" spans="1:1" x14ac:dyDescent="0.2">
      <c r="A79" s="101"/>
    </row>
    <row r="80" spans="1:1" x14ac:dyDescent="0.2">
      <c r="A80" s="101"/>
    </row>
    <row r="81" spans="1:1" x14ac:dyDescent="0.2">
      <c r="A81" s="101"/>
    </row>
    <row r="82" spans="1:1" x14ac:dyDescent="0.2">
      <c r="A82" s="101"/>
    </row>
    <row r="83" spans="1:1" x14ac:dyDescent="0.2">
      <c r="A83" s="101"/>
    </row>
    <row r="84" spans="1:1" x14ac:dyDescent="0.2">
      <c r="A84" s="101"/>
    </row>
    <row r="85" spans="1:1" x14ac:dyDescent="0.2">
      <c r="A85" s="101"/>
    </row>
    <row r="86" spans="1:1" x14ac:dyDescent="0.2">
      <c r="A86" s="101"/>
    </row>
    <row r="87" spans="1:1" x14ac:dyDescent="0.2">
      <c r="A87" s="101"/>
    </row>
    <row r="88" spans="1:1" x14ac:dyDescent="0.2">
      <c r="A88" s="101"/>
    </row>
    <row r="89" spans="1:1" x14ac:dyDescent="0.2">
      <c r="A89" s="101"/>
    </row>
    <row r="90" spans="1:1" x14ac:dyDescent="0.2">
      <c r="A90" s="101"/>
    </row>
    <row r="91" spans="1:1" x14ac:dyDescent="0.2">
      <c r="A91" s="101"/>
    </row>
    <row r="92" spans="1:1" x14ac:dyDescent="0.2">
      <c r="A92" s="101"/>
    </row>
    <row r="93" spans="1:1" x14ac:dyDescent="0.2">
      <c r="A93" s="101"/>
    </row>
    <row r="94" spans="1:1" x14ac:dyDescent="0.2">
      <c r="A94" s="101"/>
    </row>
    <row r="95" spans="1:1" x14ac:dyDescent="0.2">
      <c r="A95" s="101"/>
    </row>
    <row r="96" spans="1:1" x14ac:dyDescent="0.2">
      <c r="A96" s="101"/>
    </row>
    <row r="97" spans="1:1" x14ac:dyDescent="0.2">
      <c r="A97" s="101"/>
    </row>
    <row r="98" spans="1:1" x14ac:dyDescent="0.2">
      <c r="A98" s="101"/>
    </row>
  </sheetData>
  <mergeCells count="1">
    <mergeCell ref="C4:D4"/>
  </mergeCells>
  <printOptions horizontalCentered="1"/>
  <pageMargins left="0.45" right="0.45" top="0.75" bottom="0.75" header="0.3" footer="0.3"/>
  <pageSetup scale="70" orientation="landscape" blackAndWhite="1" r:id="rId1"/>
  <headerFooter>
    <oddFooter>&amp;R&amp;A</oddFoot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Q98"/>
  <sheetViews>
    <sheetView workbookViewId="0">
      <pane ySplit="6" topLeftCell="A7" activePane="bottomLeft" state="frozen"/>
      <selection pane="bottomLeft" activeCell="L30" sqref="L30"/>
    </sheetView>
  </sheetViews>
  <sheetFormatPr defaultColWidth="9.1796875" defaultRowHeight="10" x14ac:dyDescent="0.2"/>
  <cols>
    <col min="1" max="1" width="5.7265625" style="92" bestFit="1" customWidth="1"/>
    <col min="2" max="2" width="40" style="92" customWidth="1"/>
    <col min="3" max="4" width="11.81640625" style="92" customWidth="1"/>
    <col min="5" max="5" width="11.1796875" style="92" bestFit="1" customWidth="1"/>
    <col min="6" max="6" width="10.7265625" style="92" bestFit="1" customWidth="1"/>
    <col min="7" max="7" width="10.81640625" style="92" bestFit="1" customWidth="1"/>
    <col min="8" max="8" width="12.26953125" style="92" bestFit="1" customWidth="1"/>
    <col min="9" max="13" width="10.81640625" style="92" bestFit="1" customWidth="1"/>
    <col min="14" max="15" width="11.81640625" style="92" customWidth="1"/>
    <col min="16" max="16" width="10.81640625" style="92" bestFit="1" customWidth="1"/>
    <col min="17" max="17" width="11.7265625" style="92" customWidth="1"/>
    <col min="18" max="16384" width="9.1796875" style="92"/>
  </cols>
  <sheetData>
    <row r="1" spans="1:17" ht="10.5" x14ac:dyDescent="0.25">
      <c r="A1" s="5" t="s">
        <v>0</v>
      </c>
      <c r="B1" s="5"/>
    </row>
    <row r="2" spans="1:17" ht="10.5" x14ac:dyDescent="0.25">
      <c r="A2" s="5" t="s">
        <v>1</v>
      </c>
      <c r="B2" s="5"/>
    </row>
    <row r="3" spans="1:17" ht="10.5" x14ac:dyDescent="0.25">
      <c r="A3" s="5" t="s">
        <v>194</v>
      </c>
      <c r="B3" s="5"/>
    </row>
    <row r="4" spans="1:17" ht="10.5" x14ac:dyDescent="0.25">
      <c r="A4" s="5" t="s">
        <v>69</v>
      </c>
      <c r="B4" s="5"/>
      <c r="C4" s="375" t="s">
        <v>305</v>
      </c>
      <c r="D4" s="375"/>
    </row>
    <row r="5" spans="1:17" ht="10.5" x14ac:dyDescent="0.25">
      <c r="C5" s="284" t="s">
        <v>287</v>
      </c>
      <c r="D5" s="284" t="s">
        <v>288</v>
      </c>
    </row>
    <row r="6" spans="1:17" ht="25.5" customHeight="1" x14ac:dyDescent="0.2">
      <c r="A6" s="71" t="s">
        <v>53</v>
      </c>
      <c r="B6" s="285"/>
      <c r="C6" s="122">
        <v>44957</v>
      </c>
      <c r="D6" s="122">
        <v>44957</v>
      </c>
      <c r="E6" s="113">
        <f t="shared" ref="E6:O6" si="0">EDATE(D6,1)</f>
        <v>44985</v>
      </c>
      <c r="F6" s="113">
        <f t="shared" si="0"/>
        <v>45013</v>
      </c>
      <c r="G6" s="113">
        <f t="shared" si="0"/>
        <v>45044</v>
      </c>
      <c r="H6" s="113">
        <f t="shared" si="0"/>
        <v>45074</v>
      </c>
      <c r="I6" s="113">
        <f t="shared" si="0"/>
        <v>45105</v>
      </c>
      <c r="J6" s="113">
        <f t="shared" si="0"/>
        <v>45135</v>
      </c>
      <c r="K6" s="113">
        <f t="shared" si="0"/>
        <v>45166</v>
      </c>
      <c r="L6" s="113">
        <f t="shared" si="0"/>
        <v>45197</v>
      </c>
      <c r="M6" s="113">
        <f t="shared" si="0"/>
        <v>45227</v>
      </c>
      <c r="N6" s="113">
        <f t="shared" si="0"/>
        <v>45258</v>
      </c>
      <c r="O6" s="113">
        <f t="shared" si="0"/>
        <v>45288</v>
      </c>
      <c r="P6" s="113">
        <f t="shared" ref="P6:Q6" si="1">EDATE(O6,1)</f>
        <v>45319</v>
      </c>
      <c r="Q6" s="113">
        <f t="shared" si="1"/>
        <v>45350</v>
      </c>
    </row>
    <row r="7" spans="1:17" x14ac:dyDescent="0.2">
      <c r="A7" s="101"/>
      <c r="B7" s="101"/>
      <c r="C7" s="101"/>
      <c r="D7" s="101"/>
      <c r="E7" s="101"/>
      <c r="F7" s="101"/>
      <c r="G7" s="101"/>
      <c r="H7" s="101"/>
      <c r="I7" s="101"/>
      <c r="J7" s="101"/>
      <c r="K7" s="101"/>
      <c r="L7" s="101"/>
      <c r="M7" s="101"/>
      <c r="N7" s="101"/>
      <c r="O7" s="101"/>
    </row>
    <row r="8" spans="1:17" ht="12" x14ac:dyDescent="0.2">
      <c r="A8" s="101">
        <v>1</v>
      </c>
      <c r="B8" s="286" t="s">
        <v>402</v>
      </c>
      <c r="C8" s="125">
        <v>1893571.2944039861</v>
      </c>
      <c r="D8" s="125">
        <v>3428670.9840404638</v>
      </c>
      <c r="E8" s="125">
        <v>4597304.3139152545</v>
      </c>
      <c r="F8" s="125">
        <v>4804300.1130862506</v>
      </c>
      <c r="G8" s="125">
        <v>4437849.7304228572</v>
      </c>
      <c r="H8" s="125">
        <v>4473020.2105524773</v>
      </c>
      <c r="I8" s="125">
        <v>4248490.8300700309</v>
      </c>
      <c r="J8" s="125">
        <v>4706134.1823642058</v>
      </c>
      <c r="K8" s="125">
        <v>4811443.3305774014</v>
      </c>
      <c r="L8" s="125">
        <v>4442486.3501874451</v>
      </c>
      <c r="M8" s="125">
        <v>4392488.3200099766</v>
      </c>
      <c r="N8" s="125">
        <v>4495131.8078922248</v>
      </c>
      <c r="O8" s="125">
        <v>5172711.3914889228</v>
      </c>
      <c r="P8" s="125">
        <v>4996548.0241784928</v>
      </c>
      <c r="Q8" s="125">
        <v>4722431.2591863768</v>
      </c>
    </row>
    <row r="9" spans="1:17" x14ac:dyDescent="0.2">
      <c r="A9" s="101">
        <f t="shared" ref="A9:A56" si="2">A8+1</f>
        <v>2</v>
      </c>
    </row>
    <row r="10" spans="1:17" x14ac:dyDescent="0.2">
      <c r="A10" s="101">
        <f t="shared" si="2"/>
        <v>3</v>
      </c>
      <c r="B10" s="287" t="s">
        <v>184</v>
      </c>
      <c r="C10" s="288">
        <v>77783362.198919028</v>
      </c>
      <c r="D10" s="288">
        <v>217530883.95956668</v>
      </c>
      <c r="E10" s="288">
        <v>217901158.85322651</v>
      </c>
      <c r="F10" s="288">
        <v>274488171.87817705</v>
      </c>
      <c r="G10" s="288">
        <v>257708545.79224262</v>
      </c>
      <c r="H10" s="288">
        <v>290052911.50524038</v>
      </c>
      <c r="I10" s="288">
        <v>217997343.06588271</v>
      </c>
      <c r="J10" s="288">
        <v>253288089.46343252</v>
      </c>
      <c r="K10" s="288">
        <v>283958137.07244563</v>
      </c>
      <c r="L10" s="288">
        <v>237753285.67799872</v>
      </c>
      <c r="M10" s="288">
        <v>256537218.94839373</v>
      </c>
      <c r="N10" s="288">
        <v>259233436.26063228</v>
      </c>
      <c r="O10" s="288">
        <v>272997281.65696192</v>
      </c>
      <c r="P10" s="289">
        <v>302826145.70119572</v>
      </c>
      <c r="Q10" s="289">
        <v>253032469.49691153</v>
      </c>
    </row>
    <row r="11" spans="1:17" ht="12" x14ac:dyDescent="0.2">
      <c r="A11" s="101">
        <f t="shared" si="2"/>
        <v>4</v>
      </c>
      <c r="B11" s="286" t="s">
        <v>403</v>
      </c>
      <c r="C11" s="121">
        <v>2.2546E-2</v>
      </c>
      <c r="D11" s="121">
        <v>1.8245999999999998E-2</v>
      </c>
      <c r="E11" s="121">
        <f t="shared" ref="E11:O11" si="3">D11</f>
        <v>1.8245999999999998E-2</v>
      </c>
      <c r="F11" s="121">
        <f t="shared" si="3"/>
        <v>1.8245999999999998E-2</v>
      </c>
      <c r="G11" s="121">
        <f t="shared" si="3"/>
        <v>1.8245999999999998E-2</v>
      </c>
      <c r="H11" s="121">
        <f t="shared" si="3"/>
        <v>1.8245999999999998E-2</v>
      </c>
      <c r="I11" s="121">
        <f t="shared" si="3"/>
        <v>1.8245999999999998E-2</v>
      </c>
      <c r="J11" s="121">
        <f t="shared" si="3"/>
        <v>1.8245999999999998E-2</v>
      </c>
      <c r="K11" s="121">
        <f t="shared" si="3"/>
        <v>1.8245999999999998E-2</v>
      </c>
      <c r="L11" s="121">
        <f t="shared" si="3"/>
        <v>1.8245999999999998E-2</v>
      </c>
      <c r="M11" s="121">
        <f t="shared" si="3"/>
        <v>1.8245999999999998E-2</v>
      </c>
      <c r="N11" s="121">
        <f t="shared" si="3"/>
        <v>1.8245999999999998E-2</v>
      </c>
      <c r="O11" s="121">
        <f t="shared" si="3"/>
        <v>1.8245999999999998E-2</v>
      </c>
      <c r="P11" s="121">
        <v>1.7748E-2</v>
      </c>
      <c r="Q11" s="121">
        <f t="shared" ref="Q11" si="4">P11</f>
        <v>1.7748E-2</v>
      </c>
    </row>
    <row r="12" spans="1:17" x14ac:dyDescent="0.2">
      <c r="A12" s="101">
        <f t="shared" si="2"/>
        <v>5</v>
      </c>
      <c r="B12" s="92" t="s">
        <v>195</v>
      </c>
      <c r="C12" s="88">
        <f t="shared" ref="C12:O12" si="5">C10*C11</f>
        <v>1753703.6841368284</v>
      </c>
      <c r="D12" s="88">
        <f t="shared" si="5"/>
        <v>3969068.5087262532</v>
      </c>
      <c r="E12" s="88">
        <f t="shared" si="5"/>
        <v>3975824.5444359705</v>
      </c>
      <c r="F12" s="88">
        <f t="shared" si="5"/>
        <v>5008311.1840892183</v>
      </c>
      <c r="G12" s="88">
        <f t="shared" si="5"/>
        <v>4702150.1265252586</v>
      </c>
      <c r="H12" s="88">
        <f t="shared" si="5"/>
        <v>5292305.4233246157</v>
      </c>
      <c r="I12" s="88">
        <f t="shared" si="5"/>
        <v>3977579.5215800954</v>
      </c>
      <c r="J12" s="88">
        <f t="shared" si="5"/>
        <v>4621494.4803497894</v>
      </c>
      <c r="K12" s="88">
        <f t="shared" si="5"/>
        <v>5181100.1690238426</v>
      </c>
      <c r="L12" s="88">
        <f t="shared" si="5"/>
        <v>4338046.4504807647</v>
      </c>
      <c r="M12" s="88">
        <f t="shared" si="5"/>
        <v>4680778.0969323916</v>
      </c>
      <c r="N12" s="88">
        <f t="shared" si="5"/>
        <v>4729973.2780114962</v>
      </c>
      <c r="O12" s="88">
        <f t="shared" si="5"/>
        <v>4981108.4011129271</v>
      </c>
      <c r="P12" s="88">
        <f t="shared" ref="P12:Q12" si="6">P10*P11</f>
        <v>5374558.433904822</v>
      </c>
      <c r="Q12" s="88">
        <f t="shared" si="6"/>
        <v>4490820.2686311854</v>
      </c>
    </row>
    <row r="13" spans="1:17" x14ac:dyDescent="0.2">
      <c r="A13" s="101">
        <f t="shared" si="2"/>
        <v>6</v>
      </c>
    </row>
    <row r="14" spans="1:17" ht="12" x14ac:dyDescent="0.2">
      <c r="A14" s="101">
        <f t="shared" si="2"/>
        <v>7</v>
      </c>
      <c r="B14" s="287" t="s">
        <v>404</v>
      </c>
      <c r="C14" s="290"/>
      <c r="D14" s="290"/>
      <c r="E14" s="288">
        <v>41170309.273000002</v>
      </c>
      <c r="F14" s="288">
        <v>11176795.319999993</v>
      </c>
      <c r="G14" s="290"/>
      <c r="H14" s="288">
        <v>-52858200.798153311</v>
      </c>
      <c r="I14" s="288">
        <v>30627981.844000012</v>
      </c>
      <c r="J14" s="288">
        <v>5594570.802000016</v>
      </c>
      <c r="K14" s="290"/>
      <c r="L14" s="290"/>
      <c r="M14" s="290"/>
      <c r="N14" s="290"/>
      <c r="O14" s="290"/>
      <c r="P14" s="289">
        <v>2145432.5310120583</v>
      </c>
      <c r="Q14" s="289">
        <v>5384396.9360000007</v>
      </c>
    </row>
    <row r="15" spans="1:17" x14ac:dyDescent="0.2">
      <c r="A15" s="101">
        <f t="shared" si="2"/>
        <v>8</v>
      </c>
      <c r="B15" s="286" t="s">
        <v>308</v>
      </c>
      <c r="C15" s="121">
        <v>2.2546E-2</v>
      </c>
      <c r="D15" s="121">
        <f>C15</f>
        <v>2.2546E-2</v>
      </c>
      <c r="E15" s="121">
        <f>D15</f>
        <v>2.2546E-2</v>
      </c>
      <c r="F15" s="121">
        <f>E15</f>
        <v>2.2546E-2</v>
      </c>
      <c r="G15" s="121">
        <f>F15</f>
        <v>2.2546E-2</v>
      </c>
      <c r="H15" s="121">
        <f>G11</f>
        <v>1.8245999999999998E-2</v>
      </c>
      <c r="I15" s="121">
        <f t="shared" ref="I15:O15" si="7">H15</f>
        <v>1.8245999999999998E-2</v>
      </c>
      <c r="J15" s="121">
        <f t="shared" si="7"/>
        <v>1.8245999999999998E-2</v>
      </c>
      <c r="K15" s="121">
        <f t="shared" si="7"/>
        <v>1.8245999999999998E-2</v>
      </c>
      <c r="L15" s="121">
        <f t="shared" si="7"/>
        <v>1.8245999999999998E-2</v>
      </c>
      <c r="M15" s="121">
        <f t="shared" si="7"/>
        <v>1.8245999999999998E-2</v>
      </c>
      <c r="N15" s="121">
        <f t="shared" si="7"/>
        <v>1.8245999999999998E-2</v>
      </c>
      <c r="O15" s="121">
        <f t="shared" si="7"/>
        <v>1.8245999999999998E-2</v>
      </c>
      <c r="P15" s="121">
        <f t="shared" ref="P15:Q15" si="8">O15</f>
        <v>1.8245999999999998E-2</v>
      </c>
      <c r="Q15" s="121">
        <f t="shared" si="8"/>
        <v>1.8245999999999998E-2</v>
      </c>
    </row>
    <row r="16" spans="1:17" x14ac:dyDescent="0.2">
      <c r="A16" s="101">
        <f t="shared" si="2"/>
        <v>9</v>
      </c>
      <c r="B16" s="92" t="s">
        <v>195</v>
      </c>
      <c r="C16" s="88">
        <f t="shared" ref="C16:O16" si="9">C14*C15</f>
        <v>0</v>
      </c>
      <c r="D16" s="88">
        <f t="shared" si="9"/>
        <v>0</v>
      </c>
      <c r="E16" s="88">
        <f t="shared" si="9"/>
        <v>928225.79286905809</v>
      </c>
      <c r="F16" s="88">
        <f t="shared" si="9"/>
        <v>251992.02728471984</v>
      </c>
      <c r="G16" s="88">
        <f t="shared" si="9"/>
        <v>0</v>
      </c>
      <c r="H16" s="88">
        <f t="shared" si="9"/>
        <v>-964450.73176310526</v>
      </c>
      <c r="I16" s="88">
        <f t="shared" si="9"/>
        <v>558838.15672562411</v>
      </c>
      <c r="J16" s="88">
        <f t="shared" si="9"/>
        <v>102078.53885329228</v>
      </c>
      <c r="K16" s="88">
        <f t="shared" si="9"/>
        <v>0</v>
      </c>
      <c r="L16" s="88">
        <f t="shared" si="9"/>
        <v>0</v>
      </c>
      <c r="M16" s="88">
        <f t="shared" si="9"/>
        <v>0</v>
      </c>
      <c r="N16" s="88">
        <f t="shared" si="9"/>
        <v>0</v>
      </c>
      <c r="O16" s="88">
        <f t="shared" si="9"/>
        <v>0</v>
      </c>
      <c r="P16" s="88">
        <f t="shared" ref="P16:Q16" si="10">P14*P15</f>
        <v>39145.561960846011</v>
      </c>
      <c r="Q16" s="88">
        <f t="shared" si="10"/>
        <v>98243.70649425601</v>
      </c>
    </row>
    <row r="17" spans="1:17" x14ac:dyDescent="0.2">
      <c r="A17" s="101">
        <f t="shared" si="2"/>
        <v>10</v>
      </c>
    </row>
    <row r="18" spans="1:17" x14ac:dyDescent="0.2">
      <c r="A18" s="101">
        <f t="shared" si="2"/>
        <v>11</v>
      </c>
      <c r="B18" s="92" t="s">
        <v>196</v>
      </c>
      <c r="C18" s="88">
        <f t="shared" ref="C18:O18" si="11">C12+C16</f>
        <v>1753703.6841368284</v>
      </c>
      <c r="D18" s="88">
        <f t="shared" si="11"/>
        <v>3969068.5087262532</v>
      </c>
      <c r="E18" s="88">
        <f t="shared" si="11"/>
        <v>4904050.3373050289</v>
      </c>
      <c r="F18" s="88">
        <f t="shared" si="11"/>
        <v>5260303.2113739382</v>
      </c>
      <c r="G18" s="88">
        <f t="shared" si="11"/>
        <v>4702150.1265252586</v>
      </c>
      <c r="H18" s="88">
        <f t="shared" si="11"/>
        <v>4327854.6915615108</v>
      </c>
      <c r="I18" s="88">
        <f t="shared" si="11"/>
        <v>4536417.678305719</v>
      </c>
      <c r="J18" s="88">
        <f t="shared" si="11"/>
        <v>4723573.0192030817</v>
      </c>
      <c r="K18" s="88">
        <f t="shared" si="11"/>
        <v>5181100.1690238426</v>
      </c>
      <c r="L18" s="88">
        <f t="shared" si="11"/>
        <v>4338046.4504807647</v>
      </c>
      <c r="M18" s="88">
        <f t="shared" si="11"/>
        <v>4680778.0969323916</v>
      </c>
      <c r="N18" s="88">
        <f t="shared" si="11"/>
        <v>4729973.2780114962</v>
      </c>
      <c r="O18" s="88">
        <f t="shared" si="11"/>
        <v>4981108.4011129271</v>
      </c>
      <c r="P18" s="88">
        <f t="shared" ref="P18:Q18" si="12">P12+P16</f>
        <v>5413703.9958656682</v>
      </c>
      <c r="Q18" s="88">
        <f t="shared" si="12"/>
        <v>4589063.9751254413</v>
      </c>
    </row>
    <row r="19" spans="1:17" x14ac:dyDescent="0.2">
      <c r="A19" s="101">
        <f t="shared" si="2"/>
        <v>12</v>
      </c>
    </row>
    <row r="20" spans="1:17" x14ac:dyDescent="0.2">
      <c r="A20" s="101">
        <f t="shared" si="2"/>
        <v>13</v>
      </c>
      <c r="B20" s="92" t="s">
        <v>186</v>
      </c>
      <c r="C20" s="88">
        <f t="shared" ref="C20:O20" si="13">C8-C18</f>
        <v>139867.61026715767</v>
      </c>
      <c r="D20" s="88">
        <f t="shared" si="13"/>
        <v>-540397.52468578937</v>
      </c>
      <c r="E20" s="88">
        <f t="shared" si="13"/>
        <v>-306746.02338977437</v>
      </c>
      <c r="F20" s="88">
        <f t="shared" si="13"/>
        <v>-456003.09828768764</v>
      </c>
      <c r="G20" s="88">
        <f t="shared" si="13"/>
        <v>-264300.39610240143</v>
      </c>
      <c r="H20" s="88">
        <f t="shared" si="13"/>
        <v>145165.51899096649</v>
      </c>
      <c r="I20" s="88">
        <f t="shared" si="13"/>
        <v>-287926.84823568817</v>
      </c>
      <c r="J20" s="88">
        <f t="shared" si="13"/>
        <v>-17438.836838875897</v>
      </c>
      <c r="K20" s="88">
        <f t="shared" si="13"/>
        <v>-369656.83844644111</v>
      </c>
      <c r="L20" s="88">
        <f t="shared" si="13"/>
        <v>104439.89970668033</v>
      </c>
      <c r="M20" s="88">
        <f t="shared" si="13"/>
        <v>-288289.77692241501</v>
      </c>
      <c r="N20" s="88">
        <f t="shared" si="13"/>
        <v>-234841.47011927143</v>
      </c>
      <c r="O20" s="88">
        <f t="shared" si="13"/>
        <v>191602.99037599564</v>
      </c>
      <c r="P20" s="88">
        <f t="shared" ref="P20:Q20" si="14">P8-P18</f>
        <v>-417155.97168717533</v>
      </c>
      <c r="Q20" s="88">
        <f t="shared" si="14"/>
        <v>133367.28406093549</v>
      </c>
    </row>
    <row r="21" spans="1:17" x14ac:dyDescent="0.2">
      <c r="A21" s="101">
        <f t="shared" si="2"/>
        <v>14</v>
      </c>
      <c r="C21" s="88"/>
      <c r="D21" s="88"/>
      <c r="E21" s="88"/>
      <c r="F21" s="88"/>
      <c r="G21" s="88"/>
      <c r="H21" s="88"/>
      <c r="I21" s="88"/>
      <c r="J21" s="88"/>
      <c r="K21" s="88"/>
      <c r="L21" s="88"/>
      <c r="M21" s="88"/>
      <c r="N21" s="88"/>
      <c r="O21" s="88"/>
    </row>
    <row r="22" spans="1:17" x14ac:dyDescent="0.2">
      <c r="A22" s="101">
        <f t="shared" si="2"/>
        <v>15</v>
      </c>
      <c r="B22" s="92" t="s">
        <v>190</v>
      </c>
      <c r="C22" s="125">
        <v>1755.5451612903223</v>
      </c>
      <c r="D22" s="125">
        <v>3686.6448387096771</v>
      </c>
      <c r="E22" s="88">
        <v>835.87</v>
      </c>
      <c r="F22" s="88">
        <v>-3859.56</v>
      </c>
      <c r="G22" s="88">
        <v>-10033.76</v>
      </c>
      <c r="H22" s="88">
        <v>-11317.82</v>
      </c>
      <c r="I22" s="88">
        <v>-11241.5</v>
      </c>
      <c r="J22" s="88">
        <v>-13026.32</v>
      </c>
      <c r="K22" s="88">
        <v>-13963.22</v>
      </c>
      <c r="L22" s="88">
        <v>-14470.05</v>
      </c>
      <c r="M22" s="88">
        <v>-14735.66</v>
      </c>
      <c r="N22" s="88">
        <v>-16728.240000000002</v>
      </c>
      <c r="O22" s="88">
        <v>-16513.349999999999</v>
      </c>
      <c r="P22" s="88">
        <v>-17174.84</v>
      </c>
      <c r="Q22" s="88">
        <v>-17746.099999999999</v>
      </c>
    </row>
    <row r="23" spans="1:17" x14ac:dyDescent="0.2">
      <c r="A23" s="101">
        <f t="shared" si="2"/>
        <v>16</v>
      </c>
    </row>
    <row r="24" spans="1:17" ht="12" x14ac:dyDescent="0.2">
      <c r="A24" s="101">
        <f t="shared" si="2"/>
        <v>17</v>
      </c>
      <c r="B24" s="291" t="s">
        <v>405</v>
      </c>
      <c r="C24" s="84">
        <v>2.1380000000000001E-3</v>
      </c>
      <c r="D24" s="84">
        <f>C24</f>
        <v>2.1380000000000001E-3</v>
      </c>
      <c r="E24" s="84">
        <f>D24</f>
        <v>2.1380000000000001E-3</v>
      </c>
      <c r="F24" s="84">
        <f>E24</f>
        <v>2.1380000000000001E-3</v>
      </c>
      <c r="G24" s="84">
        <f>F24</f>
        <v>2.1380000000000001E-3</v>
      </c>
      <c r="H24" s="120">
        <v>-1.4799999999999999E-4</v>
      </c>
      <c r="I24" s="120">
        <f t="shared" ref="I24:O24" si="15">H24</f>
        <v>-1.4799999999999999E-4</v>
      </c>
      <c r="J24" s="120">
        <f t="shared" si="15"/>
        <v>-1.4799999999999999E-4</v>
      </c>
      <c r="K24" s="120">
        <f t="shared" si="15"/>
        <v>-1.4799999999999999E-4</v>
      </c>
      <c r="L24" s="120">
        <f t="shared" si="15"/>
        <v>-1.4799999999999999E-4</v>
      </c>
      <c r="M24" s="120">
        <f t="shared" si="15"/>
        <v>-1.4799999999999999E-4</v>
      </c>
      <c r="N24" s="120">
        <f t="shared" si="15"/>
        <v>-1.4799999999999999E-4</v>
      </c>
      <c r="O24" s="120">
        <f t="shared" si="15"/>
        <v>-1.4799999999999999E-4</v>
      </c>
      <c r="P24" s="120">
        <f t="shared" ref="P24:Q24" si="16">O24</f>
        <v>-1.4799999999999999E-4</v>
      </c>
      <c r="Q24" s="120">
        <f t="shared" si="16"/>
        <v>-1.4799999999999999E-4</v>
      </c>
    </row>
    <row r="25" spans="1:17" x14ac:dyDescent="0.2">
      <c r="A25" s="101">
        <f t="shared" si="2"/>
        <v>18</v>
      </c>
      <c r="C25" s="93"/>
      <c r="D25" s="93"/>
      <c r="E25" s="93"/>
      <c r="F25" s="93"/>
      <c r="G25" s="93"/>
      <c r="H25" s="93"/>
      <c r="I25" s="93"/>
      <c r="J25" s="93"/>
      <c r="K25" s="93"/>
      <c r="L25" s="93"/>
      <c r="M25" s="93"/>
      <c r="N25" s="93"/>
      <c r="O25" s="93"/>
    </row>
    <row r="26" spans="1:17" x14ac:dyDescent="0.2">
      <c r="A26" s="101">
        <f t="shared" si="2"/>
        <v>19</v>
      </c>
      <c r="B26" s="291" t="s">
        <v>228</v>
      </c>
      <c r="C26" s="84">
        <v>2.1380000000000001E-3</v>
      </c>
      <c r="D26" s="84">
        <f t="shared" ref="D26:J26" si="17">C26</f>
        <v>2.1380000000000001E-3</v>
      </c>
      <c r="E26" s="84">
        <f t="shared" si="17"/>
        <v>2.1380000000000001E-3</v>
      </c>
      <c r="F26" s="84">
        <f t="shared" si="17"/>
        <v>2.1380000000000001E-3</v>
      </c>
      <c r="G26" s="84">
        <f t="shared" si="17"/>
        <v>2.1380000000000001E-3</v>
      </c>
      <c r="H26" s="84">
        <f t="shared" si="17"/>
        <v>2.1380000000000001E-3</v>
      </c>
      <c r="I26" s="84">
        <f t="shared" si="17"/>
        <v>2.1380000000000001E-3</v>
      </c>
      <c r="J26" s="84">
        <f t="shared" si="17"/>
        <v>2.1380000000000001E-3</v>
      </c>
      <c r="K26" s="120">
        <f>J24</f>
        <v>-1.4799999999999999E-4</v>
      </c>
      <c r="L26" s="120">
        <f>K26</f>
        <v>-1.4799999999999999E-4</v>
      </c>
      <c r="M26" s="120">
        <f>L26</f>
        <v>-1.4799999999999999E-4</v>
      </c>
      <c r="N26" s="120">
        <f>M26</f>
        <v>-1.4799999999999999E-4</v>
      </c>
      <c r="O26" s="120">
        <f>N26</f>
        <v>-1.4799999999999999E-4</v>
      </c>
      <c r="P26" s="120">
        <f t="shared" ref="P26:Q26" si="18">O26</f>
        <v>-1.4799999999999999E-4</v>
      </c>
      <c r="Q26" s="120">
        <f t="shared" si="18"/>
        <v>-1.4799999999999999E-4</v>
      </c>
    </row>
    <row r="27" spans="1:17" x14ac:dyDescent="0.2">
      <c r="A27" s="101">
        <f t="shared" si="2"/>
        <v>20</v>
      </c>
      <c r="C27" s="88"/>
      <c r="D27" s="88"/>
      <c r="E27" s="88"/>
      <c r="F27" s="88"/>
      <c r="G27" s="88"/>
      <c r="H27" s="88"/>
      <c r="I27" s="88"/>
      <c r="J27" s="88"/>
      <c r="K27" s="88"/>
      <c r="L27" s="88"/>
      <c r="M27" s="88"/>
      <c r="N27" s="88"/>
      <c r="O27" s="88"/>
    </row>
    <row r="28" spans="1:17" x14ac:dyDescent="0.2">
      <c r="A28" s="101">
        <f t="shared" si="2"/>
        <v>21</v>
      </c>
      <c r="B28" s="292" t="s">
        <v>304</v>
      </c>
      <c r="C28" s="119">
        <v>0</v>
      </c>
      <c r="D28" s="119">
        <f t="shared" ref="D28:O28" si="19">C28</f>
        <v>0</v>
      </c>
      <c r="E28" s="119">
        <f t="shared" si="19"/>
        <v>0</v>
      </c>
      <c r="F28" s="119">
        <f t="shared" si="19"/>
        <v>0</v>
      </c>
      <c r="G28" s="119">
        <f t="shared" si="19"/>
        <v>0</v>
      </c>
      <c r="H28" s="119">
        <f t="shared" si="19"/>
        <v>0</v>
      </c>
      <c r="I28" s="119">
        <f t="shared" si="19"/>
        <v>0</v>
      </c>
      <c r="J28" s="119">
        <f t="shared" si="19"/>
        <v>0</v>
      </c>
      <c r="K28" s="119">
        <f t="shared" si="19"/>
        <v>0</v>
      </c>
      <c r="L28" s="119">
        <f t="shared" si="19"/>
        <v>0</v>
      </c>
      <c r="M28" s="119">
        <f t="shared" si="19"/>
        <v>0</v>
      </c>
      <c r="N28" s="119">
        <f t="shared" si="19"/>
        <v>0</v>
      </c>
      <c r="O28" s="119">
        <f t="shared" si="19"/>
        <v>0</v>
      </c>
      <c r="P28" s="119">
        <f t="shared" ref="P28:Q28" si="20">O28</f>
        <v>0</v>
      </c>
      <c r="Q28" s="119">
        <f t="shared" si="20"/>
        <v>0</v>
      </c>
    </row>
    <row r="29" spans="1:17" x14ac:dyDescent="0.2">
      <c r="A29" s="101">
        <f t="shared" si="2"/>
        <v>22</v>
      </c>
      <c r="C29" s="93"/>
      <c r="D29" s="93"/>
      <c r="E29" s="93"/>
      <c r="F29" s="93"/>
      <c r="G29" s="93"/>
      <c r="H29" s="93"/>
      <c r="I29" s="93"/>
      <c r="J29" s="93"/>
      <c r="K29" s="93"/>
      <c r="L29" s="93"/>
      <c r="M29" s="93"/>
      <c r="N29" s="93"/>
      <c r="O29" s="93"/>
    </row>
    <row r="30" spans="1:17" x14ac:dyDescent="0.2">
      <c r="A30" s="101">
        <f t="shared" si="2"/>
        <v>23</v>
      </c>
      <c r="B30" s="292" t="s">
        <v>303</v>
      </c>
      <c r="C30" s="119">
        <v>0</v>
      </c>
      <c r="D30" s="119">
        <f t="shared" ref="D30:O30" si="21">C28</f>
        <v>0</v>
      </c>
      <c r="E30" s="119">
        <f t="shared" si="21"/>
        <v>0</v>
      </c>
      <c r="F30" s="119">
        <f t="shared" si="21"/>
        <v>0</v>
      </c>
      <c r="G30" s="119">
        <f t="shared" si="21"/>
        <v>0</v>
      </c>
      <c r="H30" s="119">
        <f t="shared" si="21"/>
        <v>0</v>
      </c>
      <c r="I30" s="119">
        <f t="shared" si="21"/>
        <v>0</v>
      </c>
      <c r="J30" s="119">
        <f t="shared" si="21"/>
        <v>0</v>
      </c>
      <c r="K30" s="119">
        <f t="shared" si="21"/>
        <v>0</v>
      </c>
      <c r="L30" s="119">
        <f t="shared" si="21"/>
        <v>0</v>
      </c>
      <c r="M30" s="119">
        <f t="shared" si="21"/>
        <v>0</v>
      </c>
      <c r="N30" s="119">
        <f t="shared" si="21"/>
        <v>0</v>
      </c>
      <c r="O30" s="119">
        <f t="shared" si="21"/>
        <v>0</v>
      </c>
      <c r="P30" s="119">
        <f t="shared" ref="P30:Q30" si="22">O28</f>
        <v>0</v>
      </c>
      <c r="Q30" s="119">
        <f t="shared" si="22"/>
        <v>0</v>
      </c>
    </row>
    <row r="31" spans="1:17" x14ac:dyDescent="0.2">
      <c r="A31" s="101">
        <f t="shared" si="2"/>
        <v>24</v>
      </c>
      <c r="C31" s="88"/>
      <c r="D31" s="88"/>
      <c r="E31" s="88"/>
      <c r="F31" s="88"/>
      <c r="G31" s="88"/>
      <c r="H31" s="88"/>
      <c r="I31" s="88"/>
      <c r="J31" s="88"/>
      <c r="K31" s="88"/>
      <c r="L31" s="88"/>
      <c r="M31" s="88"/>
      <c r="N31" s="88"/>
      <c r="O31" s="88"/>
    </row>
    <row r="32" spans="1:17" x14ac:dyDescent="0.2">
      <c r="A32" s="101">
        <f t="shared" si="2"/>
        <v>25</v>
      </c>
      <c r="B32" s="92" t="s">
        <v>93</v>
      </c>
      <c r="C32" s="88">
        <f t="shared" ref="C32:O32" si="23">(C10*C24)+(C14*C26)</f>
        <v>166300.82838128888</v>
      </c>
      <c r="D32" s="88">
        <f t="shared" si="23"/>
        <v>465081.02990555362</v>
      </c>
      <c r="E32" s="88">
        <f t="shared" si="23"/>
        <v>553894.79885387234</v>
      </c>
      <c r="F32" s="88">
        <f t="shared" si="23"/>
        <v>610751.69986970245</v>
      </c>
      <c r="G32" s="88">
        <f t="shared" si="23"/>
        <v>550980.87090381479</v>
      </c>
      <c r="H32" s="88">
        <f t="shared" si="23"/>
        <v>-155938.66420922737</v>
      </c>
      <c r="I32" s="88">
        <f t="shared" si="23"/>
        <v>33219.018408721393</v>
      </c>
      <c r="J32" s="88">
        <f t="shared" si="23"/>
        <v>-25525.444865911973</v>
      </c>
      <c r="K32" s="88">
        <f t="shared" si="23"/>
        <v>-42025.804286721948</v>
      </c>
      <c r="L32" s="88">
        <f t="shared" si="23"/>
        <v>-35187.486280343808</v>
      </c>
      <c r="M32" s="88">
        <f t="shared" si="23"/>
        <v>-37967.50840436227</v>
      </c>
      <c r="N32" s="88">
        <f t="shared" si="23"/>
        <v>-38366.548566573576</v>
      </c>
      <c r="O32" s="88">
        <f t="shared" si="23"/>
        <v>-40403.597685230365</v>
      </c>
      <c r="P32" s="88">
        <f t="shared" ref="P32:Q32" si="24">(P10*P24)+(P14*P26)</f>
        <v>-45135.793578366749</v>
      </c>
      <c r="Q32" s="88">
        <f t="shared" si="24"/>
        <v>-38245.696232070906</v>
      </c>
    </row>
    <row r="33" spans="1:17" x14ac:dyDescent="0.2">
      <c r="A33" s="101">
        <f t="shared" si="2"/>
        <v>26</v>
      </c>
      <c r="C33" s="88"/>
      <c r="D33" s="88"/>
      <c r="E33" s="88"/>
      <c r="F33" s="88"/>
      <c r="G33" s="88"/>
      <c r="H33" s="88"/>
      <c r="I33" s="88"/>
      <c r="J33" s="88"/>
      <c r="K33" s="88"/>
      <c r="L33" s="88"/>
      <c r="M33" s="88"/>
      <c r="N33" s="88"/>
      <c r="O33" s="88"/>
    </row>
    <row r="34" spans="1:17" x14ac:dyDescent="0.2">
      <c r="A34" s="101">
        <f t="shared" si="2"/>
        <v>27</v>
      </c>
      <c r="B34" s="92" t="s">
        <v>302</v>
      </c>
      <c r="C34" s="88">
        <f t="shared" ref="C34:O34" si="25">(C10*C28)+(C14*C30)</f>
        <v>0</v>
      </c>
      <c r="D34" s="88">
        <f t="shared" si="25"/>
        <v>0</v>
      </c>
      <c r="E34" s="88">
        <f t="shared" si="25"/>
        <v>0</v>
      </c>
      <c r="F34" s="88">
        <f t="shared" si="25"/>
        <v>0</v>
      </c>
      <c r="G34" s="88">
        <f t="shared" si="25"/>
        <v>0</v>
      </c>
      <c r="H34" s="88">
        <f t="shared" si="25"/>
        <v>0</v>
      </c>
      <c r="I34" s="88">
        <f t="shared" si="25"/>
        <v>0</v>
      </c>
      <c r="J34" s="88">
        <f t="shared" si="25"/>
        <v>0</v>
      </c>
      <c r="K34" s="88">
        <f t="shared" si="25"/>
        <v>0</v>
      </c>
      <c r="L34" s="88">
        <f t="shared" si="25"/>
        <v>0</v>
      </c>
      <c r="M34" s="88">
        <f t="shared" si="25"/>
        <v>0</v>
      </c>
      <c r="N34" s="88">
        <f t="shared" si="25"/>
        <v>0</v>
      </c>
      <c r="O34" s="88">
        <f t="shared" si="25"/>
        <v>0</v>
      </c>
      <c r="P34" s="88">
        <f t="shared" ref="P34:Q34" si="26">(P10*P28)+(P14*P30)</f>
        <v>0</v>
      </c>
      <c r="Q34" s="88">
        <f t="shared" si="26"/>
        <v>0</v>
      </c>
    </row>
    <row r="35" spans="1:17" x14ac:dyDescent="0.2">
      <c r="A35" s="101">
        <f t="shared" si="2"/>
        <v>28</v>
      </c>
      <c r="C35" s="88"/>
      <c r="D35" s="88"/>
      <c r="E35" s="88"/>
      <c r="F35" s="88"/>
      <c r="G35" s="88"/>
      <c r="H35" s="88"/>
      <c r="I35" s="88"/>
      <c r="J35" s="88"/>
      <c r="K35" s="88"/>
      <c r="L35" s="88"/>
      <c r="M35" s="88"/>
      <c r="N35" s="88"/>
      <c r="O35" s="88"/>
    </row>
    <row r="36" spans="1:17" ht="12" x14ac:dyDescent="0.2">
      <c r="A36" s="101">
        <f t="shared" si="2"/>
        <v>29</v>
      </c>
      <c r="B36" s="293" t="s">
        <v>406</v>
      </c>
      <c r="C36" s="294"/>
      <c r="D36" s="121">
        <v>0.95234799999999997</v>
      </c>
      <c r="E36" s="294">
        <f t="shared" ref="E36:O36" si="27">D36</f>
        <v>0.95234799999999997</v>
      </c>
      <c r="F36" s="294">
        <f t="shared" si="27"/>
        <v>0.95234799999999997</v>
      </c>
      <c r="G36" s="294">
        <f t="shared" si="27"/>
        <v>0.95234799999999997</v>
      </c>
      <c r="H36" s="294">
        <f t="shared" si="27"/>
        <v>0.95234799999999997</v>
      </c>
      <c r="I36" s="294">
        <f t="shared" si="27"/>
        <v>0.95234799999999997</v>
      </c>
      <c r="J36" s="294">
        <f t="shared" si="27"/>
        <v>0.95234799999999997</v>
      </c>
      <c r="K36" s="294">
        <f t="shared" si="27"/>
        <v>0.95234799999999997</v>
      </c>
      <c r="L36" s="294">
        <f t="shared" si="27"/>
        <v>0.95234799999999997</v>
      </c>
      <c r="M36" s="294">
        <f t="shared" si="27"/>
        <v>0.95234799999999997</v>
      </c>
      <c r="N36" s="294">
        <f t="shared" si="27"/>
        <v>0.95234799999999997</v>
      </c>
      <c r="O36" s="294">
        <f t="shared" si="27"/>
        <v>0.95234799999999997</v>
      </c>
      <c r="P36" s="294">
        <f t="shared" ref="P36:Q36" si="28">O36</f>
        <v>0.95234799999999997</v>
      </c>
      <c r="Q36" s="294">
        <f t="shared" si="28"/>
        <v>0.95234799999999997</v>
      </c>
    </row>
    <row r="37" spans="1:17" x14ac:dyDescent="0.2">
      <c r="A37" s="101">
        <f t="shared" si="2"/>
        <v>30</v>
      </c>
      <c r="C37" s="88"/>
      <c r="D37" s="88"/>
      <c r="E37" s="88"/>
      <c r="F37" s="88"/>
      <c r="G37" s="88"/>
      <c r="H37" s="88"/>
      <c r="I37" s="88"/>
      <c r="J37" s="88"/>
      <c r="K37" s="88"/>
      <c r="L37" s="88"/>
      <c r="M37" s="88"/>
      <c r="N37" s="88"/>
      <c r="O37" s="88"/>
    </row>
    <row r="38" spans="1:17" ht="12" x14ac:dyDescent="0.2">
      <c r="A38" s="101">
        <f t="shared" si="2"/>
        <v>31</v>
      </c>
      <c r="B38" s="293" t="s">
        <v>407</v>
      </c>
      <c r="C38" s="294"/>
      <c r="D38" s="294"/>
      <c r="E38" s="294"/>
      <c r="F38" s="294"/>
      <c r="G38" s="294"/>
      <c r="H38" s="121">
        <v>0.95034799999999997</v>
      </c>
      <c r="I38" s="294">
        <f t="shared" ref="I38:O38" si="29">H38</f>
        <v>0.95034799999999997</v>
      </c>
      <c r="J38" s="294">
        <f t="shared" si="29"/>
        <v>0.95034799999999997</v>
      </c>
      <c r="K38" s="294">
        <f t="shared" si="29"/>
        <v>0.95034799999999997</v>
      </c>
      <c r="L38" s="294">
        <f t="shared" si="29"/>
        <v>0.95034799999999997</v>
      </c>
      <c r="M38" s="294">
        <f t="shared" si="29"/>
        <v>0.95034799999999997</v>
      </c>
      <c r="N38" s="294">
        <f t="shared" si="29"/>
        <v>0.95034799999999997</v>
      </c>
      <c r="O38" s="294">
        <f t="shared" si="29"/>
        <v>0.95034799999999997</v>
      </c>
      <c r="P38" s="294">
        <f t="shared" ref="P38:Q38" si="30">O38</f>
        <v>0.95034799999999997</v>
      </c>
      <c r="Q38" s="294">
        <f t="shared" si="30"/>
        <v>0.95034799999999997</v>
      </c>
    </row>
    <row r="39" spans="1:17" x14ac:dyDescent="0.2">
      <c r="A39" s="101">
        <f t="shared" si="2"/>
        <v>32</v>
      </c>
      <c r="C39" s="114"/>
      <c r="D39" s="114"/>
      <c r="E39" s="114"/>
      <c r="F39" s="114"/>
      <c r="G39" s="114"/>
      <c r="H39" s="114"/>
      <c r="I39" s="114"/>
      <c r="J39" s="114"/>
      <c r="K39" s="114"/>
      <c r="L39" s="114"/>
      <c r="M39" s="114"/>
      <c r="N39" s="114"/>
      <c r="O39" s="114"/>
    </row>
    <row r="40" spans="1:17" x14ac:dyDescent="0.2">
      <c r="A40" s="101">
        <f t="shared" si="2"/>
        <v>33</v>
      </c>
      <c r="B40" s="293" t="s">
        <v>227</v>
      </c>
      <c r="C40" s="294">
        <v>0.95111500000000004</v>
      </c>
      <c r="D40" s="294">
        <f>C40</f>
        <v>0.95111500000000004</v>
      </c>
      <c r="E40" s="294">
        <f>D40</f>
        <v>0.95111500000000004</v>
      </c>
      <c r="F40" s="294">
        <f>E40</f>
        <v>0.95111500000000004</v>
      </c>
      <c r="G40" s="294">
        <f>F40</f>
        <v>0.95111500000000004</v>
      </c>
      <c r="H40" s="294"/>
      <c r="I40" s="294"/>
      <c r="J40" s="294"/>
      <c r="K40" s="294"/>
      <c r="L40" s="294"/>
      <c r="M40" s="294"/>
      <c r="N40" s="294"/>
      <c r="O40" s="294"/>
      <c r="P40" s="294"/>
      <c r="Q40" s="294"/>
    </row>
    <row r="41" spans="1:17" x14ac:dyDescent="0.2">
      <c r="A41" s="101">
        <f t="shared" si="2"/>
        <v>34</v>
      </c>
      <c r="C41" s="114"/>
      <c r="D41" s="114"/>
      <c r="E41" s="114"/>
      <c r="F41" s="114"/>
      <c r="G41" s="114"/>
      <c r="H41" s="114"/>
      <c r="I41" s="114"/>
      <c r="J41" s="114"/>
      <c r="K41" s="114"/>
      <c r="L41" s="114"/>
      <c r="M41" s="114"/>
      <c r="N41" s="114"/>
      <c r="O41" s="114"/>
    </row>
    <row r="42" spans="1:17" ht="10.5" thickBot="1" x14ac:dyDescent="0.25">
      <c r="A42" s="101">
        <f t="shared" si="2"/>
        <v>35</v>
      </c>
      <c r="B42" s="92" t="s">
        <v>191</v>
      </c>
      <c r="C42" s="295">
        <f>ROUND((C20*C40),2)</f>
        <v>133030.18</v>
      </c>
      <c r="D42" s="295">
        <f t="shared" ref="D42:O42" si="31">ROUND((D20*D36),2)</f>
        <v>-514646.5</v>
      </c>
      <c r="E42" s="295">
        <f t="shared" si="31"/>
        <v>-292128.96000000002</v>
      </c>
      <c r="F42" s="295">
        <f t="shared" si="31"/>
        <v>-434273.64</v>
      </c>
      <c r="G42" s="295">
        <f t="shared" si="31"/>
        <v>-251705.95</v>
      </c>
      <c r="H42" s="295">
        <f t="shared" si="31"/>
        <v>138248.09</v>
      </c>
      <c r="I42" s="295">
        <f t="shared" si="31"/>
        <v>-274206.56</v>
      </c>
      <c r="J42" s="295">
        <f t="shared" si="31"/>
        <v>-16607.84</v>
      </c>
      <c r="K42" s="295">
        <f t="shared" si="31"/>
        <v>-352041.95</v>
      </c>
      <c r="L42" s="295">
        <f t="shared" si="31"/>
        <v>99463.13</v>
      </c>
      <c r="M42" s="295">
        <f t="shared" si="31"/>
        <v>-274552.19</v>
      </c>
      <c r="N42" s="295">
        <f t="shared" si="31"/>
        <v>-223650.8</v>
      </c>
      <c r="O42" s="295">
        <f t="shared" si="31"/>
        <v>182472.72</v>
      </c>
      <c r="P42" s="295">
        <f t="shared" ref="P42:Q42" si="32">ROUND((P20*P36),2)</f>
        <v>-397277.66</v>
      </c>
      <c r="Q42" s="295">
        <f t="shared" si="32"/>
        <v>127012.07</v>
      </c>
    </row>
    <row r="43" spans="1:17" x14ac:dyDescent="0.2">
      <c r="A43" s="101">
        <f t="shared" si="2"/>
        <v>36</v>
      </c>
      <c r="C43" s="88"/>
      <c r="D43" s="88"/>
      <c r="E43" s="88"/>
      <c r="F43" s="88"/>
      <c r="G43" s="88"/>
      <c r="H43" s="88"/>
      <c r="I43" s="88"/>
      <c r="J43" s="88"/>
      <c r="K43" s="88"/>
      <c r="L43" s="88"/>
      <c r="M43" s="88"/>
      <c r="N43" s="88"/>
      <c r="O43" s="88"/>
    </row>
    <row r="44" spans="1:17" ht="10.5" thickBot="1" x14ac:dyDescent="0.25">
      <c r="A44" s="101">
        <f t="shared" si="2"/>
        <v>37</v>
      </c>
      <c r="B44" s="92" t="s">
        <v>229</v>
      </c>
      <c r="C44" s="295">
        <f t="shared" ref="C44:G44" si="33">ROUND((C32*C40),2)</f>
        <v>158171.21</v>
      </c>
      <c r="D44" s="295">
        <f t="shared" si="33"/>
        <v>442345.54</v>
      </c>
      <c r="E44" s="295">
        <f t="shared" si="33"/>
        <v>526817.65</v>
      </c>
      <c r="F44" s="295">
        <f t="shared" si="33"/>
        <v>580895.1</v>
      </c>
      <c r="G44" s="295">
        <f t="shared" si="33"/>
        <v>524046.17</v>
      </c>
      <c r="H44" s="295">
        <f t="shared" ref="H44:O44" si="34">ROUND((H32*H38),2)</f>
        <v>-148196</v>
      </c>
      <c r="I44" s="295">
        <f t="shared" si="34"/>
        <v>31569.63</v>
      </c>
      <c r="J44" s="295">
        <f t="shared" si="34"/>
        <v>-24258.06</v>
      </c>
      <c r="K44" s="295">
        <f t="shared" si="34"/>
        <v>-39939.14</v>
      </c>
      <c r="L44" s="295">
        <f t="shared" si="34"/>
        <v>-33440.36</v>
      </c>
      <c r="M44" s="295">
        <f t="shared" si="34"/>
        <v>-36082.35</v>
      </c>
      <c r="N44" s="295">
        <f t="shared" si="34"/>
        <v>-36461.57</v>
      </c>
      <c r="O44" s="295">
        <f t="shared" si="34"/>
        <v>-38397.480000000003</v>
      </c>
      <c r="P44" s="295">
        <f t="shared" ref="P44:Q44" si="35">ROUND((P32*P38),2)</f>
        <v>-42894.71</v>
      </c>
      <c r="Q44" s="295">
        <f t="shared" si="35"/>
        <v>-36346.720000000001</v>
      </c>
    </row>
    <row r="45" spans="1:17" x14ac:dyDescent="0.2">
      <c r="A45" s="101">
        <f t="shared" si="2"/>
        <v>38</v>
      </c>
      <c r="C45" s="296"/>
      <c r="D45" s="296"/>
      <c r="E45" s="296"/>
      <c r="F45" s="296"/>
      <c r="G45" s="296"/>
      <c r="H45" s="296"/>
      <c r="I45" s="296"/>
      <c r="J45" s="296"/>
      <c r="K45" s="296"/>
      <c r="L45" s="296"/>
      <c r="M45" s="296"/>
      <c r="N45" s="296"/>
      <c r="O45" s="296"/>
    </row>
    <row r="46" spans="1:17" ht="10.5" thickBot="1" x14ac:dyDescent="0.25">
      <c r="A46" s="101">
        <f t="shared" si="2"/>
        <v>39</v>
      </c>
      <c r="B46" s="92" t="s">
        <v>301</v>
      </c>
      <c r="C46" s="295">
        <f t="shared" ref="C46:G46" si="36">ROUND((C34*C40),2)</f>
        <v>0</v>
      </c>
      <c r="D46" s="295">
        <f t="shared" si="36"/>
        <v>0</v>
      </c>
      <c r="E46" s="295">
        <f t="shared" si="36"/>
        <v>0</v>
      </c>
      <c r="F46" s="295">
        <f t="shared" si="36"/>
        <v>0</v>
      </c>
      <c r="G46" s="295">
        <f t="shared" si="36"/>
        <v>0</v>
      </c>
      <c r="H46" s="295">
        <f t="shared" ref="H46:O46" si="37">ROUND((H34*H38),2)</f>
        <v>0</v>
      </c>
      <c r="I46" s="295">
        <f t="shared" si="37"/>
        <v>0</v>
      </c>
      <c r="J46" s="295">
        <f t="shared" si="37"/>
        <v>0</v>
      </c>
      <c r="K46" s="295">
        <f t="shared" si="37"/>
        <v>0</v>
      </c>
      <c r="L46" s="295">
        <f t="shared" si="37"/>
        <v>0</v>
      </c>
      <c r="M46" s="295">
        <f t="shared" si="37"/>
        <v>0</v>
      </c>
      <c r="N46" s="295">
        <f t="shared" si="37"/>
        <v>0</v>
      </c>
      <c r="O46" s="295">
        <f t="shared" si="37"/>
        <v>0</v>
      </c>
      <c r="P46" s="295">
        <f t="shared" ref="P46:Q46" si="38">ROUND((P34*P38),2)</f>
        <v>0</v>
      </c>
      <c r="Q46" s="295">
        <f t="shared" si="38"/>
        <v>0</v>
      </c>
    </row>
    <row r="47" spans="1:17" x14ac:dyDescent="0.2">
      <c r="A47" s="101">
        <f t="shared" si="2"/>
        <v>40</v>
      </c>
    </row>
    <row r="48" spans="1:17" x14ac:dyDescent="0.2">
      <c r="A48" s="101">
        <f t="shared" si="2"/>
        <v>41</v>
      </c>
      <c r="B48" s="297" t="s">
        <v>271</v>
      </c>
      <c r="C48" s="288"/>
      <c r="D48" s="288"/>
      <c r="E48" s="288"/>
      <c r="F48" s="288"/>
      <c r="G48" s="288"/>
      <c r="H48" s="288"/>
      <c r="I48" s="288"/>
      <c r="J48" s="288"/>
      <c r="K48" s="288"/>
      <c r="L48" s="288"/>
      <c r="M48" s="288"/>
      <c r="N48" s="288"/>
      <c r="O48" s="288"/>
      <c r="P48" s="288"/>
      <c r="Q48" s="288"/>
    </row>
    <row r="49" spans="1:17" x14ac:dyDescent="0.2">
      <c r="A49" s="101">
        <f t="shared" si="2"/>
        <v>42</v>
      </c>
      <c r="B49" s="298" t="s">
        <v>192</v>
      </c>
      <c r="C49" s="84"/>
      <c r="D49" s="84"/>
      <c r="E49" s="84"/>
      <c r="F49" s="84"/>
      <c r="G49" s="84"/>
      <c r="H49" s="84"/>
      <c r="I49" s="84"/>
      <c r="J49" s="84"/>
      <c r="K49" s="84"/>
      <c r="L49" s="84"/>
      <c r="M49" s="84"/>
      <c r="N49" s="84"/>
      <c r="O49" s="84"/>
      <c r="P49" s="84"/>
      <c r="Q49" s="84"/>
    </row>
    <row r="50" spans="1:17" x14ac:dyDescent="0.2">
      <c r="A50" s="101">
        <f t="shared" si="2"/>
        <v>43</v>
      </c>
      <c r="B50" s="299" t="s">
        <v>300</v>
      </c>
      <c r="C50" s="119"/>
      <c r="D50" s="119"/>
      <c r="E50" s="119"/>
      <c r="F50" s="119"/>
      <c r="G50" s="119"/>
      <c r="H50" s="119"/>
      <c r="I50" s="119"/>
      <c r="J50" s="119"/>
      <c r="K50" s="119"/>
      <c r="L50" s="119"/>
      <c r="M50" s="119"/>
      <c r="N50" s="119"/>
      <c r="O50" s="119"/>
      <c r="P50" s="119"/>
      <c r="Q50" s="119"/>
    </row>
    <row r="51" spans="1:17" x14ac:dyDescent="0.2">
      <c r="A51" s="101">
        <f t="shared" si="2"/>
        <v>44</v>
      </c>
      <c r="B51" s="300" t="s">
        <v>193</v>
      </c>
      <c r="C51" s="294"/>
      <c r="D51" s="294"/>
      <c r="E51" s="294"/>
      <c r="F51" s="294"/>
      <c r="G51" s="294"/>
      <c r="H51" s="294"/>
      <c r="I51" s="294"/>
      <c r="J51" s="294"/>
      <c r="K51" s="294"/>
      <c r="L51" s="294"/>
      <c r="M51" s="294"/>
      <c r="N51" s="294"/>
      <c r="O51" s="294"/>
      <c r="P51" s="294"/>
      <c r="Q51" s="294"/>
    </row>
    <row r="52" spans="1:17" x14ac:dyDescent="0.2">
      <c r="A52" s="101">
        <f t="shared" si="2"/>
        <v>45</v>
      </c>
    </row>
    <row r="53" spans="1:17" ht="10.5" x14ac:dyDescent="0.25">
      <c r="A53" s="101">
        <f t="shared" si="2"/>
        <v>46</v>
      </c>
      <c r="B53" s="86" t="s">
        <v>270</v>
      </c>
    </row>
    <row r="54" spans="1:17" ht="12" x14ac:dyDescent="0.2">
      <c r="A54" s="101">
        <f t="shared" si="2"/>
        <v>47</v>
      </c>
      <c r="B54" s="92" t="s">
        <v>408</v>
      </c>
    </row>
    <row r="55" spans="1:17" ht="12" x14ac:dyDescent="0.2">
      <c r="A55" s="101">
        <f t="shared" si="2"/>
        <v>48</v>
      </c>
      <c r="B55" s="286" t="s">
        <v>409</v>
      </c>
    </row>
    <row r="56" spans="1:17" ht="12" x14ac:dyDescent="0.2">
      <c r="A56" s="101">
        <f t="shared" si="2"/>
        <v>49</v>
      </c>
      <c r="B56" s="301" t="s">
        <v>410</v>
      </c>
    </row>
    <row r="59" spans="1:17" x14ac:dyDescent="0.2">
      <c r="A59" s="101"/>
    </row>
    <row r="60" spans="1:17" x14ac:dyDescent="0.2">
      <c r="A60" s="101"/>
    </row>
    <row r="61" spans="1:17" x14ac:dyDescent="0.2">
      <c r="A61" s="101"/>
    </row>
    <row r="62" spans="1:17" x14ac:dyDescent="0.2">
      <c r="A62" s="101"/>
    </row>
    <row r="63" spans="1:17" x14ac:dyDescent="0.2">
      <c r="A63" s="101"/>
    </row>
    <row r="64" spans="1:17" x14ac:dyDescent="0.2">
      <c r="A64" s="101"/>
    </row>
    <row r="65" spans="1:1" x14ac:dyDescent="0.2">
      <c r="A65" s="101"/>
    </row>
    <row r="66" spans="1:1" x14ac:dyDescent="0.2">
      <c r="A66" s="101"/>
    </row>
    <row r="67" spans="1:1" x14ac:dyDescent="0.2">
      <c r="A67" s="101"/>
    </row>
    <row r="68" spans="1:1" x14ac:dyDescent="0.2">
      <c r="A68" s="101"/>
    </row>
    <row r="69" spans="1:1" x14ac:dyDescent="0.2">
      <c r="A69" s="101"/>
    </row>
    <row r="70" spans="1:1" x14ac:dyDescent="0.2">
      <c r="A70" s="101"/>
    </row>
    <row r="71" spans="1:1" x14ac:dyDescent="0.2">
      <c r="A71" s="101"/>
    </row>
    <row r="72" spans="1:1" x14ac:dyDescent="0.2">
      <c r="A72" s="101"/>
    </row>
    <row r="73" spans="1:1" x14ac:dyDescent="0.2">
      <c r="A73" s="101"/>
    </row>
    <row r="74" spans="1:1" x14ac:dyDescent="0.2">
      <c r="A74" s="101"/>
    </row>
    <row r="75" spans="1:1" x14ac:dyDescent="0.2">
      <c r="A75" s="101"/>
    </row>
    <row r="76" spans="1:1" x14ac:dyDescent="0.2">
      <c r="A76" s="101"/>
    </row>
    <row r="77" spans="1:1" x14ac:dyDescent="0.2">
      <c r="A77" s="101"/>
    </row>
    <row r="78" spans="1:1" x14ac:dyDescent="0.2">
      <c r="A78" s="101"/>
    </row>
    <row r="79" spans="1:1" x14ac:dyDescent="0.2">
      <c r="A79" s="101"/>
    </row>
    <row r="80" spans="1:1" x14ac:dyDescent="0.2">
      <c r="A80" s="101"/>
    </row>
    <row r="81" spans="1:1" x14ac:dyDescent="0.2">
      <c r="A81" s="101"/>
    </row>
    <row r="82" spans="1:1" x14ac:dyDescent="0.2">
      <c r="A82" s="101"/>
    </row>
    <row r="83" spans="1:1" x14ac:dyDescent="0.2">
      <c r="A83" s="101"/>
    </row>
    <row r="84" spans="1:1" x14ac:dyDescent="0.2">
      <c r="A84" s="101"/>
    </row>
    <row r="85" spans="1:1" x14ac:dyDescent="0.2">
      <c r="A85" s="101"/>
    </row>
    <row r="86" spans="1:1" x14ac:dyDescent="0.2">
      <c r="A86" s="101"/>
    </row>
    <row r="87" spans="1:1" x14ac:dyDescent="0.2">
      <c r="A87" s="101"/>
    </row>
    <row r="88" spans="1:1" x14ac:dyDescent="0.2">
      <c r="A88" s="101"/>
    </row>
    <row r="89" spans="1:1" x14ac:dyDescent="0.2">
      <c r="A89" s="101"/>
    </row>
    <row r="90" spans="1:1" x14ac:dyDescent="0.2">
      <c r="A90" s="101"/>
    </row>
    <row r="91" spans="1:1" x14ac:dyDescent="0.2">
      <c r="A91" s="101"/>
    </row>
    <row r="92" spans="1:1" x14ac:dyDescent="0.2">
      <c r="A92" s="101"/>
    </row>
    <row r="93" spans="1:1" x14ac:dyDescent="0.2">
      <c r="A93" s="101"/>
    </row>
    <row r="94" spans="1:1" x14ac:dyDescent="0.2">
      <c r="A94" s="101"/>
    </row>
    <row r="95" spans="1:1" x14ac:dyDescent="0.2">
      <c r="A95" s="101"/>
    </row>
    <row r="96" spans="1:1" x14ac:dyDescent="0.2">
      <c r="A96" s="101"/>
    </row>
    <row r="97" spans="1:1" x14ac:dyDescent="0.2">
      <c r="A97" s="101"/>
    </row>
    <row r="98" spans="1:1" x14ac:dyDescent="0.2">
      <c r="A98" s="101"/>
    </row>
  </sheetData>
  <mergeCells count="1">
    <mergeCell ref="C4:D4"/>
  </mergeCells>
  <printOptions horizontalCentered="1"/>
  <pageMargins left="0.45" right="0.45" top="0.75" bottom="0.75" header="0.3" footer="0.3"/>
  <pageSetup scale="70" orientation="landscape" blackAndWhite="1" r:id="rId1"/>
  <headerFooter>
    <oddFooter>&amp;R&amp;A</oddFooter>
  </headerFooter>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Q74"/>
  <sheetViews>
    <sheetView workbookViewId="0">
      <pane ySplit="6" topLeftCell="A7" activePane="bottomLeft" state="frozen"/>
      <selection pane="bottomLeft" activeCell="A7" sqref="A7:XFD7"/>
    </sheetView>
  </sheetViews>
  <sheetFormatPr defaultColWidth="9.1796875" defaultRowHeight="10" x14ac:dyDescent="0.2"/>
  <cols>
    <col min="1" max="1" width="5.54296875" style="92" bestFit="1" customWidth="1"/>
    <col min="2" max="2" width="41.453125" style="92" customWidth="1"/>
    <col min="3" max="4" width="11.7265625" style="92" customWidth="1"/>
    <col min="5" max="5" width="10.1796875" style="92" bestFit="1" customWidth="1"/>
    <col min="6" max="6" width="9.81640625" style="92" bestFit="1" customWidth="1"/>
    <col min="7" max="7" width="10.1796875" style="92" bestFit="1" customWidth="1"/>
    <col min="8" max="8" width="11.26953125" style="92" bestFit="1" customWidth="1"/>
    <col min="9" max="13" width="9.81640625" style="92" bestFit="1" customWidth="1"/>
    <col min="14" max="14" width="10.7265625" style="92" customWidth="1"/>
    <col min="15" max="15" width="10.81640625" style="92" customWidth="1"/>
    <col min="16" max="16" width="12" style="92" bestFit="1" customWidth="1"/>
    <col min="17" max="17" width="11.7265625" style="92" customWidth="1"/>
    <col min="18" max="16384" width="9.1796875" style="92"/>
  </cols>
  <sheetData>
    <row r="1" spans="1:17" ht="10.5" x14ac:dyDescent="0.25">
      <c r="A1" s="5" t="s">
        <v>0</v>
      </c>
      <c r="B1" s="5"/>
    </row>
    <row r="2" spans="1:17" ht="10.5" x14ac:dyDescent="0.25">
      <c r="A2" s="5" t="s">
        <v>1</v>
      </c>
      <c r="B2" s="5"/>
    </row>
    <row r="3" spans="1:17" ht="10.5" x14ac:dyDescent="0.25">
      <c r="A3" s="5" t="s">
        <v>194</v>
      </c>
      <c r="B3" s="5"/>
    </row>
    <row r="4" spans="1:17" ht="10.5" x14ac:dyDescent="0.25">
      <c r="A4" s="5" t="s">
        <v>230</v>
      </c>
      <c r="B4" s="5"/>
      <c r="C4" s="375" t="s">
        <v>305</v>
      </c>
      <c r="D4" s="375"/>
    </row>
    <row r="5" spans="1:17" ht="10.5" x14ac:dyDescent="0.25">
      <c r="C5" s="284" t="s">
        <v>287</v>
      </c>
      <c r="D5" s="284" t="s">
        <v>288</v>
      </c>
    </row>
    <row r="6" spans="1:17" ht="25.5" customHeight="1" x14ac:dyDescent="0.2">
      <c r="A6" s="71" t="s">
        <v>53</v>
      </c>
      <c r="B6" s="285"/>
      <c r="C6" s="122">
        <v>44957</v>
      </c>
      <c r="D6" s="122">
        <v>44957</v>
      </c>
      <c r="E6" s="113">
        <f t="shared" ref="E6:O6" si="0">EDATE(D6,1)</f>
        <v>44985</v>
      </c>
      <c r="F6" s="113">
        <f t="shared" si="0"/>
        <v>45013</v>
      </c>
      <c r="G6" s="113">
        <f t="shared" si="0"/>
        <v>45044</v>
      </c>
      <c r="H6" s="113">
        <f t="shared" si="0"/>
        <v>45074</v>
      </c>
      <c r="I6" s="113">
        <f t="shared" si="0"/>
        <v>45105</v>
      </c>
      <c r="J6" s="113">
        <f t="shared" si="0"/>
        <v>45135</v>
      </c>
      <c r="K6" s="113">
        <f t="shared" si="0"/>
        <v>45166</v>
      </c>
      <c r="L6" s="113">
        <f t="shared" si="0"/>
        <v>45197</v>
      </c>
      <c r="M6" s="113">
        <f t="shared" si="0"/>
        <v>45227</v>
      </c>
      <c r="N6" s="113">
        <f t="shared" si="0"/>
        <v>45258</v>
      </c>
      <c r="O6" s="113">
        <f t="shared" si="0"/>
        <v>45288</v>
      </c>
      <c r="P6" s="113">
        <f t="shared" ref="P6:Q6" si="1">EDATE(O6,1)</f>
        <v>45319</v>
      </c>
      <c r="Q6" s="113">
        <f t="shared" si="1"/>
        <v>45350</v>
      </c>
    </row>
    <row r="7" spans="1:17" x14ac:dyDescent="0.2">
      <c r="A7" s="101"/>
      <c r="B7" s="101"/>
      <c r="C7" s="101"/>
      <c r="D7" s="101"/>
      <c r="E7" s="101"/>
      <c r="F7" s="101"/>
      <c r="G7" s="101"/>
      <c r="H7" s="101"/>
      <c r="I7" s="101"/>
      <c r="J7" s="101"/>
      <c r="K7" s="101"/>
      <c r="L7" s="101"/>
      <c r="M7" s="101"/>
      <c r="N7" s="101"/>
      <c r="O7" s="101"/>
    </row>
    <row r="8" spans="1:17" ht="12" x14ac:dyDescent="0.2">
      <c r="A8" s="101">
        <v>1</v>
      </c>
      <c r="B8" s="286" t="s">
        <v>402</v>
      </c>
      <c r="C8" s="125">
        <v>0</v>
      </c>
      <c r="D8" s="125">
        <v>0</v>
      </c>
      <c r="E8" s="125">
        <v>0</v>
      </c>
      <c r="F8" s="125">
        <v>0</v>
      </c>
      <c r="G8" s="125">
        <v>0</v>
      </c>
      <c r="H8" s="125">
        <v>0</v>
      </c>
      <c r="I8" s="125">
        <v>0</v>
      </c>
      <c r="J8" s="125">
        <v>0</v>
      </c>
      <c r="K8" s="125">
        <v>0</v>
      </c>
      <c r="L8" s="125">
        <v>0</v>
      </c>
      <c r="M8" s="125">
        <v>0</v>
      </c>
      <c r="N8" s="125">
        <v>0</v>
      </c>
      <c r="O8" s="125">
        <v>0</v>
      </c>
      <c r="P8" s="125">
        <v>0</v>
      </c>
      <c r="Q8" s="125">
        <v>0</v>
      </c>
    </row>
    <row r="9" spans="1:17" x14ac:dyDescent="0.2">
      <c r="A9" s="101">
        <f t="shared" ref="A9:A56" si="2">A8+1</f>
        <v>2</v>
      </c>
    </row>
    <row r="10" spans="1:17" x14ac:dyDescent="0.2">
      <c r="A10" s="101">
        <f t="shared" si="2"/>
        <v>3</v>
      </c>
      <c r="B10" s="287" t="s">
        <v>184</v>
      </c>
      <c r="C10" s="288">
        <v>7667969.3920967691</v>
      </c>
      <c r="D10" s="288">
        <v>14071898.372903228</v>
      </c>
      <c r="E10" s="288">
        <v>25241551.922999997</v>
      </c>
      <c r="F10" s="288">
        <v>32652273.008999996</v>
      </c>
      <c r="G10" s="288">
        <v>22509799.845000006</v>
      </c>
      <c r="H10" s="288">
        <v>26763902.360999987</v>
      </c>
      <c r="I10" s="288">
        <v>24694506.43700001</v>
      </c>
      <c r="J10" s="288">
        <v>25706053.168000001</v>
      </c>
      <c r="K10" s="288">
        <v>26770856.347000007</v>
      </c>
      <c r="L10" s="288">
        <v>25204479.851999983</v>
      </c>
      <c r="M10" s="288">
        <v>33816858.467000008</v>
      </c>
      <c r="N10" s="288">
        <v>27606587.578000005</v>
      </c>
      <c r="O10" s="288">
        <v>32672941.029999994</v>
      </c>
      <c r="P10" s="289">
        <v>51703838.097000003</v>
      </c>
      <c r="Q10" s="289">
        <v>27325098.745999984</v>
      </c>
    </row>
    <row r="11" spans="1:17" ht="12" x14ac:dyDescent="0.2">
      <c r="A11" s="101">
        <f t="shared" si="2"/>
        <v>4</v>
      </c>
      <c r="B11" s="286" t="s">
        <v>403</v>
      </c>
      <c r="C11" s="125">
        <v>0</v>
      </c>
      <c r="D11" s="125">
        <f t="shared" ref="D11:O11" si="3">C11</f>
        <v>0</v>
      </c>
      <c r="E11" s="125">
        <f t="shared" si="3"/>
        <v>0</v>
      </c>
      <c r="F11" s="125">
        <f t="shared" si="3"/>
        <v>0</v>
      </c>
      <c r="G11" s="125">
        <f t="shared" si="3"/>
        <v>0</v>
      </c>
      <c r="H11" s="125">
        <f t="shared" si="3"/>
        <v>0</v>
      </c>
      <c r="I11" s="125">
        <f t="shared" si="3"/>
        <v>0</v>
      </c>
      <c r="J11" s="125">
        <f t="shared" si="3"/>
        <v>0</v>
      </c>
      <c r="K11" s="125">
        <f t="shared" si="3"/>
        <v>0</v>
      </c>
      <c r="L11" s="125">
        <f t="shared" si="3"/>
        <v>0</v>
      </c>
      <c r="M11" s="125">
        <f t="shared" si="3"/>
        <v>0</v>
      </c>
      <c r="N11" s="125">
        <f t="shared" si="3"/>
        <v>0</v>
      </c>
      <c r="O11" s="125">
        <f t="shared" si="3"/>
        <v>0</v>
      </c>
      <c r="P11" s="125">
        <f t="shared" ref="P11:Q11" si="4">O11</f>
        <v>0</v>
      </c>
      <c r="Q11" s="125">
        <f t="shared" si="4"/>
        <v>0</v>
      </c>
    </row>
    <row r="12" spans="1:17" x14ac:dyDescent="0.2">
      <c r="A12" s="101">
        <f t="shared" si="2"/>
        <v>5</v>
      </c>
      <c r="B12" s="92" t="s">
        <v>195</v>
      </c>
      <c r="C12" s="88">
        <f t="shared" ref="C12:O12" si="5">C10*C11</f>
        <v>0</v>
      </c>
      <c r="D12" s="88">
        <f t="shared" si="5"/>
        <v>0</v>
      </c>
      <c r="E12" s="88">
        <f t="shared" si="5"/>
        <v>0</v>
      </c>
      <c r="F12" s="88">
        <f t="shared" si="5"/>
        <v>0</v>
      </c>
      <c r="G12" s="88">
        <f t="shared" si="5"/>
        <v>0</v>
      </c>
      <c r="H12" s="88">
        <f t="shared" si="5"/>
        <v>0</v>
      </c>
      <c r="I12" s="88">
        <f t="shared" si="5"/>
        <v>0</v>
      </c>
      <c r="J12" s="88">
        <f t="shared" si="5"/>
        <v>0</v>
      </c>
      <c r="K12" s="88">
        <f t="shared" si="5"/>
        <v>0</v>
      </c>
      <c r="L12" s="88">
        <f t="shared" si="5"/>
        <v>0</v>
      </c>
      <c r="M12" s="88">
        <f t="shared" si="5"/>
        <v>0</v>
      </c>
      <c r="N12" s="88">
        <f t="shared" si="5"/>
        <v>0</v>
      </c>
      <c r="O12" s="88">
        <f t="shared" si="5"/>
        <v>0</v>
      </c>
      <c r="P12" s="88">
        <f t="shared" ref="P12:Q12" si="6">P10*P11</f>
        <v>0</v>
      </c>
      <c r="Q12" s="88">
        <f t="shared" si="6"/>
        <v>0</v>
      </c>
    </row>
    <row r="13" spans="1:17" x14ac:dyDescent="0.2">
      <c r="A13" s="101">
        <f t="shared" si="2"/>
        <v>6</v>
      </c>
    </row>
    <row r="14" spans="1:17" ht="12" x14ac:dyDescent="0.2">
      <c r="A14" s="101">
        <f t="shared" si="2"/>
        <v>7</v>
      </c>
      <c r="B14" s="287" t="s">
        <v>404</v>
      </c>
      <c r="C14" s="290"/>
      <c r="D14" s="290"/>
      <c r="E14" s="288">
        <v>0</v>
      </c>
      <c r="F14" s="288">
        <v>0</v>
      </c>
      <c r="G14" s="290"/>
      <c r="H14" s="288">
        <v>0</v>
      </c>
      <c r="I14" s="288">
        <v>0</v>
      </c>
      <c r="J14" s="288">
        <v>0</v>
      </c>
      <c r="K14" s="290"/>
      <c r="L14" s="290"/>
      <c r="M14" s="290"/>
      <c r="N14" s="290"/>
      <c r="O14" s="290"/>
      <c r="P14" s="289">
        <v>-27819134.539000012</v>
      </c>
      <c r="Q14" s="289">
        <v>0</v>
      </c>
    </row>
    <row r="15" spans="1:17" x14ac:dyDescent="0.2">
      <c r="A15" s="101">
        <f t="shared" si="2"/>
        <v>8</v>
      </c>
      <c r="B15" s="286" t="s">
        <v>308</v>
      </c>
      <c r="C15" s="121">
        <v>0</v>
      </c>
      <c r="D15" s="121">
        <f>C15</f>
        <v>0</v>
      </c>
      <c r="E15" s="121">
        <f>D15</f>
        <v>0</v>
      </c>
      <c r="F15" s="121">
        <f>E15</f>
        <v>0</v>
      </c>
      <c r="G15" s="121">
        <f>F15</f>
        <v>0</v>
      </c>
      <c r="H15" s="121">
        <f>G11</f>
        <v>0</v>
      </c>
      <c r="I15" s="121">
        <f t="shared" ref="I15:O15" si="7">H15</f>
        <v>0</v>
      </c>
      <c r="J15" s="121">
        <f t="shared" si="7"/>
        <v>0</v>
      </c>
      <c r="K15" s="121">
        <f t="shared" si="7"/>
        <v>0</v>
      </c>
      <c r="L15" s="121">
        <f t="shared" si="7"/>
        <v>0</v>
      </c>
      <c r="M15" s="121">
        <f t="shared" si="7"/>
        <v>0</v>
      </c>
      <c r="N15" s="121">
        <f t="shared" si="7"/>
        <v>0</v>
      </c>
      <c r="O15" s="121">
        <f t="shared" si="7"/>
        <v>0</v>
      </c>
      <c r="P15" s="121">
        <f t="shared" ref="P15:Q15" si="8">O15</f>
        <v>0</v>
      </c>
      <c r="Q15" s="121">
        <f t="shared" si="8"/>
        <v>0</v>
      </c>
    </row>
    <row r="16" spans="1:17" x14ac:dyDescent="0.2">
      <c r="A16" s="101">
        <f t="shared" si="2"/>
        <v>9</v>
      </c>
      <c r="B16" s="92" t="s">
        <v>195</v>
      </c>
      <c r="C16" s="88">
        <f t="shared" ref="C16:O16" si="9">C14*C15</f>
        <v>0</v>
      </c>
      <c r="D16" s="88">
        <f t="shared" si="9"/>
        <v>0</v>
      </c>
      <c r="E16" s="88">
        <f t="shared" si="9"/>
        <v>0</v>
      </c>
      <c r="F16" s="88">
        <f t="shared" si="9"/>
        <v>0</v>
      </c>
      <c r="G16" s="88">
        <f t="shared" si="9"/>
        <v>0</v>
      </c>
      <c r="H16" s="88">
        <f t="shared" si="9"/>
        <v>0</v>
      </c>
      <c r="I16" s="88">
        <f t="shared" si="9"/>
        <v>0</v>
      </c>
      <c r="J16" s="88">
        <f t="shared" si="9"/>
        <v>0</v>
      </c>
      <c r="K16" s="88">
        <f t="shared" si="9"/>
        <v>0</v>
      </c>
      <c r="L16" s="88">
        <f t="shared" si="9"/>
        <v>0</v>
      </c>
      <c r="M16" s="88">
        <f t="shared" si="9"/>
        <v>0</v>
      </c>
      <c r="N16" s="88">
        <f t="shared" si="9"/>
        <v>0</v>
      </c>
      <c r="O16" s="88">
        <f t="shared" si="9"/>
        <v>0</v>
      </c>
      <c r="P16" s="88">
        <f t="shared" ref="P16:Q16" si="10">P14*P15</f>
        <v>0</v>
      </c>
      <c r="Q16" s="88">
        <f t="shared" si="10"/>
        <v>0</v>
      </c>
    </row>
    <row r="17" spans="1:17" x14ac:dyDescent="0.2">
      <c r="A17" s="101">
        <f t="shared" si="2"/>
        <v>10</v>
      </c>
    </row>
    <row r="18" spans="1:17" x14ac:dyDescent="0.2">
      <c r="A18" s="101">
        <f t="shared" si="2"/>
        <v>11</v>
      </c>
      <c r="B18" s="92" t="s">
        <v>196</v>
      </c>
      <c r="C18" s="88">
        <f t="shared" ref="C18:O18" si="11">C12+C16</f>
        <v>0</v>
      </c>
      <c r="D18" s="88">
        <f t="shared" si="11"/>
        <v>0</v>
      </c>
      <c r="E18" s="88">
        <f t="shared" si="11"/>
        <v>0</v>
      </c>
      <c r="F18" s="88">
        <f t="shared" si="11"/>
        <v>0</v>
      </c>
      <c r="G18" s="88">
        <f t="shared" si="11"/>
        <v>0</v>
      </c>
      <c r="H18" s="88">
        <f t="shared" si="11"/>
        <v>0</v>
      </c>
      <c r="I18" s="88">
        <f t="shared" si="11"/>
        <v>0</v>
      </c>
      <c r="J18" s="88">
        <f t="shared" si="11"/>
        <v>0</v>
      </c>
      <c r="K18" s="88">
        <f t="shared" si="11"/>
        <v>0</v>
      </c>
      <c r="L18" s="88">
        <f t="shared" si="11"/>
        <v>0</v>
      </c>
      <c r="M18" s="88">
        <f t="shared" si="11"/>
        <v>0</v>
      </c>
      <c r="N18" s="88">
        <f t="shared" si="11"/>
        <v>0</v>
      </c>
      <c r="O18" s="88">
        <f t="shared" si="11"/>
        <v>0</v>
      </c>
      <c r="P18" s="88">
        <f t="shared" ref="P18:Q18" si="12">P12+P16</f>
        <v>0</v>
      </c>
      <c r="Q18" s="88">
        <f t="shared" si="12"/>
        <v>0</v>
      </c>
    </row>
    <row r="19" spans="1:17" x14ac:dyDescent="0.2">
      <c r="A19" s="101">
        <f t="shared" si="2"/>
        <v>12</v>
      </c>
    </row>
    <row r="20" spans="1:17" x14ac:dyDescent="0.2">
      <c r="A20" s="101">
        <f t="shared" si="2"/>
        <v>13</v>
      </c>
      <c r="B20" s="92" t="s">
        <v>186</v>
      </c>
      <c r="C20" s="88">
        <f t="shared" ref="C20:O20" si="13">C8-C18</f>
        <v>0</v>
      </c>
      <c r="D20" s="88">
        <f t="shared" si="13"/>
        <v>0</v>
      </c>
      <c r="E20" s="88">
        <f t="shared" si="13"/>
        <v>0</v>
      </c>
      <c r="F20" s="88">
        <f t="shared" si="13"/>
        <v>0</v>
      </c>
      <c r="G20" s="88">
        <f t="shared" si="13"/>
        <v>0</v>
      </c>
      <c r="H20" s="88">
        <f t="shared" si="13"/>
        <v>0</v>
      </c>
      <c r="I20" s="88">
        <f t="shared" si="13"/>
        <v>0</v>
      </c>
      <c r="J20" s="88">
        <f t="shared" si="13"/>
        <v>0</v>
      </c>
      <c r="K20" s="88">
        <f t="shared" si="13"/>
        <v>0</v>
      </c>
      <c r="L20" s="88">
        <f t="shared" si="13"/>
        <v>0</v>
      </c>
      <c r="M20" s="88">
        <f t="shared" si="13"/>
        <v>0</v>
      </c>
      <c r="N20" s="88">
        <f t="shared" si="13"/>
        <v>0</v>
      </c>
      <c r="O20" s="88">
        <f t="shared" si="13"/>
        <v>0</v>
      </c>
      <c r="P20" s="88">
        <f t="shared" ref="P20:Q20" si="14">P8-P18</f>
        <v>0</v>
      </c>
      <c r="Q20" s="88">
        <f t="shared" si="14"/>
        <v>0</v>
      </c>
    </row>
    <row r="21" spans="1:17" x14ac:dyDescent="0.2">
      <c r="A21" s="101">
        <f t="shared" si="2"/>
        <v>14</v>
      </c>
      <c r="C21" s="88"/>
      <c r="D21" s="88"/>
      <c r="E21" s="88"/>
      <c r="F21" s="88"/>
      <c r="G21" s="88"/>
      <c r="H21" s="88"/>
      <c r="I21" s="88"/>
      <c r="J21" s="88"/>
      <c r="K21" s="88"/>
      <c r="L21" s="88"/>
      <c r="M21" s="88"/>
      <c r="N21" s="88"/>
      <c r="O21" s="88"/>
    </row>
    <row r="22" spans="1:17" x14ac:dyDescent="0.2">
      <c r="A22" s="101">
        <f t="shared" si="2"/>
        <v>15</v>
      </c>
      <c r="B22" s="92" t="s">
        <v>190</v>
      </c>
      <c r="C22" s="125">
        <v>414.51612903225805</v>
      </c>
      <c r="D22" s="125">
        <v>870.48387096774195</v>
      </c>
      <c r="E22" s="88">
        <v>1051.06</v>
      </c>
      <c r="F22" s="88">
        <v>762.78</v>
      </c>
      <c r="G22" s="88">
        <v>580.15</v>
      </c>
      <c r="H22" s="88">
        <v>396.74</v>
      </c>
      <c r="I22" s="88">
        <v>300.26</v>
      </c>
      <c r="J22" s="88">
        <v>220.02</v>
      </c>
      <c r="K22" s="88">
        <v>114.81</v>
      </c>
      <c r="L22" s="88">
        <v>10.6</v>
      </c>
      <c r="M22" s="88">
        <v>-107.74</v>
      </c>
      <c r="N22" s="88">
        <v>-240.39</v>
      </c>
      <c r="O22" s="88">
        <v>-366.22</v>
      </c>
      <c r="P22" s="88">
        <v>-492.98</v>
      </c>
      <c r="Q22" s="88">
        <v>-601.79999999999995</v>
      </c>
    </row>
    <row r="23" spans="1:17" x14ac:dyDescent="0.2">
      <c r="A23" s="101">
        <f t="shared" si="2"/>
        <v>16</v>
      </c>
    </row>
    <row r="24" spans="1:17" ht="12" x14ac:dyDescent="0.2">
      <c r="A24" s="101">
        <f t="shared" si="2"/>
        <v>17</v>
      </c>
      <c r="B24" s="291" t="s">
        <v>405</v>
      </c>
      <c r="C24" s="84">
        <v>2.1060000000000002E-3</v>
      </c>
      <c r="D24" s="84">
        <f>C24</f>
        <v>2.1060000000000002E-3</v>
      </c>
      <c r="E24" s="84">
        <f>D24</f>
        <v>2.1060000000000002E-3</v>
      </c>
      <c r="F24" s="84">
        <f>E24</f>
        <v>2.1060000000000002E-3</v>
      </c>
      <c r="G24" s="84">
        <f>F24</f>
        <v>2.1060000000000002E-3</v>
      </c>
      <c r="H24" s="120">
        <v>7.0399999999999998E-4</v>
      </c>
      <c r="I24" s="120">
        <f t="shared" ref="I24:O24" si="15">H24</f>
        <v>7.0399999999999998E-4</v>
      </c>
      <c r="J24" s="120">
        <f t="shared" si="15"/>
        <v>7.0399999999999998E-4</v>
      </c>
      <c r="K24" s="120">
        <f t="shared" si="15"/>
        <v>7.0399999999999998E-4</v>
      </c>
      <c r="L24" s="120">
        <f t="shared" si="15"/>
        <v>7.0399999999999998E-4</v>
      </c>
      <c r="M24" s="120">
        <f t="shared" si="15"/>
        <v>7.0399999999999998E-4</v>
      </c>
      <c r="N24" s="120">
        <f t="shared" si="15"/>
        <v>7.0399999999999998E-4</v>
      </c>
      <c r="O24" s="120">
        <f t="shared" si="15"/>
        <v>7.0399999999999998E-4</v>
      </c>
      <c r="P24" s="120">
        <f t="shared" ref="P24:Q24" si="16">O24</f>
        <v>7.0399999999999998E-4</v>
      </c>
      <c r="Q24" s="120">
        <f t="shared" si="16"/>
        <v>7.0399999999999998E-4</v>
      </c>
    </row>
    <row r="25" spans="1:17" x14ac:dyDescent="0.2">
      <c r="A25" s="101">
        <f t="shared" si="2"/>
        <v>18</v>
      </c>
      <c r="C25" s="93"/>
      <c r="D25" s="93"/>
      <c r="E25" s="93"/>
      <c r="F25" s="93"/>
      <c r="G25" s="93"/>
      <c r="H25" s="93"/>
      <c r="I25" s="93"/>
      <c r="J25" s="93"/>
      <c r="K25" s="93"/>
      <c r="L25" s="93"/>
      <c r="M25" s="93"/>
      <c r="N25" s="93"/>
      <c r="O25" s="93"/>
    </row>
    <row r="26" spans="1:17" x14ac:dyDescent="0.2">
      <c r="A26" s="101">
        <f t="shared" si="2"/>
        <v>19</v>
      </c>
      <c r="B26" s="291" t="s">
        <v>228</v>
      </c>
      <c r="C26" s="84">
        <v>2.1060000000000002E-3</v>
      </c>
      <c r="D26" s="84">
        <f t="shared" ref="D26:J26" si="17">C26</f>
        <v>2.1060000000000002E-3</v>
      </c>
      <c r="E26" s="84">
        <f t="shared" si="17"/>
        <v>2.1060000000000002E-3</v>
      </c>
      <c r="F26" s="84">
        <f t="shared" si="17"/>
        <v>2.1060000000000002E-3</v>
      </c>
      <c r="G26" s="84">
        <f t="shared" si="17"/>
        <v>2.1060000000000002E-3</v>
      </c>
      <c r="H26" s="84">
        <f t="shared" si="17"/>
        <v>2.1060000000000002E-3</v>
      </c>
      <c r="I26" s="84">
        <f t="shared" si="17"/>
        <v>2.1060000000000002E-3</v>
      </c>
      <c r="J26" s="84">
        <f t="shared" si="17"/>
        <v>2.1060000000000002E-3</v>
      </c>
      <c r="K26" s="120">
        <f>J24</f>
        <v>7.0399999999999998E-4</v>
      </c>
      <c r="L26" s="120">
        <f>K26</f>
        <v>7.0399999999999998E-4</v>
      </c>
      <c r="M26" s="120">
        <f>L26</f>
        <v>7.0399999999999998E-4</v>
      </c>
      <c r="N26" s="120">
        <f>M26</f>
        <v>7.0399999999999998E-4</v>
      </c>
      <c r="O26" s="120">
        <f>N26</f>
        <v>7.0399999999999998E-4</v>
      </c>
      <c r="P26" s="120">
        <f t="shared" ref="P26:Q26" si="18">O26</f>
        <v>7.0399999999999998E-4</v>
      </c>
      <c r="Q26" s="120">
        <f t="shared" si="18"/>
        <v>7.0399999999999998E-4</v>
      </c>
    </row>
    <row r="27" spans="1:17" x14ac:dyDescent="0.2">
      <c r="A27" s="101">
        <f t="shared" si="2"/>
        <v>20</v>
      </c>
      <c r="C27" s="88"/>
      <c r="D27" s="88"/>
      <c r="E27" s="88"/>
      <c r="F27" s="88"/>
      <c r="G27" s="88"/>
      <c r="H27" s="88"/>
      <c r="I27" s="88"/>
      <c r="J27" s="88"/>
      <c r="K27" s="88"/>
      <c r="L27" s="88"/>
      <c r="M27" s="88"/>
      <c r="N27" s="88"/>
      <c r="O27" s="88"/>
    </row>
    <row r="28" spans="1:17" x14ac:dyDescent="0.2">
      <c r="A28" s="101">
        <f t="shared" si="2"/>
        <v>21</v>
      </c>
      <c r="B28" s="292" t="s">
        <v>304</v>
      </c>
      <c r="C28" s="119">
        <v>0</v>
      </c>
      <c r="D28" s="119">
        <f t="shared" ref="D28:O28" si="19">C28</f>
        <v>0</v>
      </c>
      <c r="E28" s="119">
        <f t="shared" si="19"/>
        <v>0</v>
      </c>
      <c r="F28" s="119">
        <f t="shared" si="19"/>
        <v>0</v>
      </c>
      <c r="G28" s="119">
        <f t="shared" si="19"/>
        <v>0</v>
      </c>
      <c r="H28" s="119">
        <f t="shared" si="19"/>
        <v>0</v>
      </c>
      <c r="I28" s="119">
        <f t="shared" si="19"/>
        <v>0</v>
      </c>
      <c r="J28" s="119">
        <f t="shared" si="19"/>
        <v>0</v>
      </c>
      <c r="K28" s="119">
        <f t="shared" si="19"/>
        <v>0</v>
      </c>
      <c r="L28" s="119">
        <f t="shared" si="19"/>
        <v>0</v>
      </c>
      <c r="M28" s="119">
        <f t="shared" si="19"/>
        <v>0</v>
      </c>
      <c r="N28" s="119">
        <f t="shared" si="19"/>
        <v>0</v>
      </c>
      <c r="O28" s="119">
        <f t="shared" si="19"/>
        <v>0</v>
      </c>
      <c r="P28" s="119">
        <f t="shared" ref="P28:Q28" si="20">O28</f>
        <v>0</v>
      </c>
      <c r="Q28" s="119">
        <f t="shared" si="20"/>
        <v>0</v>
      </c>
    </row>
    <row r="29" spans="1:17" x14ac:dyDescent="0.2">
      <c r="A29" s="101">
        <f t="shared" si="2"/>
        <v>22</v>
      </c>
      <c r="C29" s="93"/>
      <c r="D29" s="93"/>
      <c r="E29" s="93"/>
      <c r="F29" s="93"/>
      <c r="G29" s="93"/>
      <c r="H29" s="93"/>
      <c r="I29" s="93"/>
      <c r="J29" s="93"/>
      <c r="K29" s="93"/>
      <c r="L29" s="93"/>
      <c r="M29" s="93"/>
      <c r="N29" s="93"/>
      <c r="O29" s="93"/>
    </row>
    <row r="30" spans="1:17" x14ac:dyDescent="0.2">
      <c r="A30" s="101">
        <f t="shared" si="2"/>
        <v>23</v>
      </c>
      <c r="B30" s="292" t="s">
        <v>303</v>
      </c>
      <c r="C30" s="119">
        <v>0</v>
      </c>
      <c r="D30" s="119">
        <f t="shared" ref="D30:O30" si="21">C28</f>
        <v>0</v>
      </c>
      <c r="E30" s="119">
        <f t="shared" si="21"/>
        <v>0</v>
      </c>
      <c r="F30" s="119">
        <f t="shared" si="21"/>
        <v>0</v>
      </c>
      <c r="G30" s="119">
        <f t="shared" si="21"/>
        <v>0</v>
      </c>
      <c r="H30" s="119">
        <f t="shared" si="21"/>
        <v>0</v>
      </c>
      <c r="I30" s="119">
        <f t="shared" si="21"/>
        <v>0</v>
      </c>
      <c r="J30" s="119">
        <f t="shared" si="21"/>
        <v>0</v>
      </c>
      <c r="K30" s="119">
        <f t="shared" si="21"/>
        <v>0</v>
      </c>
      <c r="L30" s="119">
        <f t="shared" si="21"/>
        <v>0</v>
      </c>
      <c r="M30" s="119">
        <f t="shared" si="21"/>
        <v>0</v>
      </c>
      <c r="N30" s="119">
        <f t="shared" si="21"/>
        <v>0</v>
      </c>
      <c r="O30" s="119">
        <f t="shared" si="21"/>
        <v>0</v>
      </c>
      <c r="P30" s="119">
        <f t="shared" ref="P30:Q30" si="22">O28</f>
        <v>0</v>
      </c>
      <c r="Q30" s="119">
        <f t="shared" si="22"/>
        <v>0</v>
      </c>
    </row>
    <row r="31" spans="1:17" x14ac:dyDescent="0.2">
      <c r="A31" s="101">
        <f t="shared" si="2"/>
        <v>24</v>
      </c>
      <c r="C31" s="88"/>
      <c r="D31" s="88"/>
      <c r="E31" s="88"/>
      <c r="F31" s="88"/>
      <c r="G31" s="88"/>
      <c r="H31" s="88"/>
      <c r="I31" s="88"/>
      <c r="J31" s="88"/>
      <c r="K31" s="88"/>
      <c r="L31" s="88"/>
      <c r="M31" s="88"/>
      <c r="N31" s="88"/>
      <c r="O31" s="88"/>
    </row>
    <row r="32" spans="1:17" x14ac:dyDescent="0.2">
      <c r="A32" s="101">
        <f t="shared" si="2"/>
        <v>25</v>
      </c>
      <c r="B32" s="92" t="s">
        <v>93</v>
      </c>
      <c r="C32" s="88">
        <f t="shared" ref="C32:O32" si="23">(C10*C24)+(C14*C26)</f>
        <v>16148.743539755798</v>
      </c>
      <c r="D32" s="88">
        <f t="shared" si="23"/>
        <v>29635.417973334203</v>
      </c>
      <c r="E32" s="88">
        <f t="shared" si="23"/>
        <v>53158.708349838002</v>
      </c>
      <c r="F32" s="88">
        <f t="shared" si="23"/>
        <v>68765.686956953999</v>
      </c>
      <c r="G32" s="88">
        <f t="shared" si="23"/>
        <v>47405.638473570019</v>
      </c>
      <c r="H32" s="88">
        <f t="shared" si="23"/>
        <v>18841.787262143989</v>
      </c>
      <c r="I32" s="88">
        <f t="shared" si="23"/>
        <v>17384.932531648006</v>
      </c>
      <c r="J32" s="88">
        <f t="shared" si="23"/>
        <v>18097.061430272002</v>
      </c>
      <c r="K32" s="88">
        <f t="shared" si="23"/>
        <v>18846.682868288004</v>
      </c>
      <c r="L32" s="88">
        <f t="shared" si="23"/>
        <v>17743.953815807989</v>
      </c>
      <c r="M32" s="88">
        <f t="shared" si="23"/>
        <v>23807.068360768004</v>
      </c>
      <c r="N32" s="88">
        <f t="shared" si="23"/>
        <v>19435.037654912005</v>
      </c>
      <c r="O32" s="88">
        <f t="shared" si="23"/>
        <v>23001.750485119996</v>
      </c>
      <c r="P32" s="88">
        <f t="shared" ref="P32:Q32" si="24">(P10*P24)+(P14*P26)</f>
        <v>16814.831304831998</v>
      </c>
      <c r="Q32" s="88">
        <f t="shared" si="24"/>
        <v>19236.86951718399</v>
      </c>
    </row>
    <row r="33" spans="1:17" x14ac:dyDescent="0.2">
      <c r="A33" s="101">
        <f t="shared" si="2"/>
        <v>26</v>
      </c>
      <c r="C33" s="88"/>
      <c r="D33" s="88"/>
      <c r="E33" s="88"/>
      <c r="F33" s="88"/>
      <c r="G33" s="88"/>
      <c r="H33" s="88"/>
      <c r="I33" s="88"/>
      <c r="J33" s="88"/>
      <c r="K33" s="88"/>
      <c r="L33" s="88"/>
      <c r="M33" s="88"/>
      <c r="N33" s="88"/>
      <c r="O33" s="88"/>
    </row>
    <row r="34" spans="1:17" x14ac:dyDescent="0.2">
      <c r="A34" s="101">
        <f t="shared" si="2"/>
        <v>27</v>
      </c>
      <c r="B34" s="92" t="s">
        <v>302</v>
      </c>
      <c r="C34" s="88">
        <f t="shared" ref="C34:O34" si="25">(C10*C28)+(C14*C30)</f>
        <v>0</v>
      </c>
      <c r="D34" s="88">
        <f t="shared" si="25"/>
        <v>0</v>
      </c>
      <c r="E34" s="88">
        <f t="shared" si="25"/>
        <v>0</v>
      </c>
      <c r="F34" s="88">
        <f t="shared" si="25"/>
        <v>0</v>
      </c>
      <c r="G34" s="88">
        <f t="shared" si="25"/>
        <v>0</v>
      </c>
      <c r="H34" s="88">
        <f t="shared" si="25"/>
        <v>0</v>
      </c>
      <c r="I34" s="88">
        <f t="shared" si="25"/>
        <v>0</v>
      </c>
      <c r="J34" s="88">
        <f t="shared" si="25"/>
        <v>0</v>
      </c>
      <c r="K34" s="88">
        <f t="shared" si="25"/>
        <v>0</v>
      </c>
      <c r="L34" s="88">
        <f t="shared" si="25"/>
        <v>0</v>
      </c>
      <c r="M34" s="88">
        <f t="shared" si="25"/>
        <v>0</v>
      </c>
      <c r="N34" s="88">
        <f t="shared" si="25"/>
        <v>0</v>
      </c>
      <c r="O34" s="88">
        <f t="shared" si="25"/>
        <v>0</v>
      </c>
      <c r="P34" s="88">
        <f t="shared" ref="P34:Q34" si="26">(P10*P28)+(P14*P30)</f>
        <v>0</v>
      </c>
      <c r="Q34" s="88">
        <f t="shared" si="26"/>
        <v>0</v>
      </c>
    </row>
    <row r="35" spans="1:17" x14ac:dyDescent="0.2">
      <c r="A35" s="101">
        <f t="shared" si="2"/>
        <v>28</v>
      </c>
      <c r="C35" s="88"/>
      <c r="D35" s="88"/>
      <c r="E35" s="88"/>
      <c r="F35" s="88"/>
      <c r="G35" s="88"/>
      <c r="H35" s="88"/>
      <c r="I35" s="88"/>
      <c r="J35" s="88"/>
      <c r="K35" s="88"/>
      <c r="L35" s="88"/>
      <c r="M35" s="88"/>
      <c r="N35" s="88"/>
      <c r="O35" s="88"/>
    </row>
    <row r="36" spans="1:17" ht="12" x14ac:dyDescent="0.2">
      <c r="A36" s="101">
        <f t="shared" si="2"/>
        <v>29</v>
      </c>
      <c r="B36" s="293" t="s">
        <v>406</v>
      </c>
      <c r="C36" s="294"/>
      <c r="D36" s="121">
        <v>0.95234799999999997</v>
      </c>
      <c r="E36" s="294">
        <f t="shared" ref="E36:O36" si="27">D36</f>
        <v>0.95234799999999997</v>
      </c>
      <c r="F36" s="294">
        <f t="shared" si="27"/>
        <v>0.95234799999999997</v>
      </c>
      <c r="G36" s="294">
        <f t="shared" si="27"/>
        <v>0.95234799999999997</v>
      </c>
      <c r="H36" s="294">
        <f t="shared" si="27"/>
        <v>0.95234799999999997</v>
      </c>
      <c r="I36" s="294">
        <f t="shared" si="27"/>
        <v>0.95234799999999997</v>
      </c>
      <c r="J36" s="294">
        <f t="shared" si="27"/>
        <v>0.95234799999999997</v>
      </c>
      <c r="K36" s="294">
        <f t="shared" si="27"/>
        <v>0.95234799999999997</v>
      </c>
      <c r="L36" s="294">
        <f t="shared" si="27"/>
        <v>0.95234799999999997</v>
      </c>
      <c r="M36" s="294">
        <f t="shared" si="27"/>
        <v>0.95234799999999997</v>
      </c>
      <c r="N36" s="294">
        <f t="shared" si="27"/>
        <v>0.95234799999999997</v>
      </c>
      <c r="O36" s="294">
        <f t="shared" si="27"/>
        <v>0.95234799999999997</v>
      </c>
      <c r="P36" s="294">
        <f t="shared" ref="P36:Q36" si="28">O36</f>
        <v>0.95234799999999997</v>
      </c>
      <c r="Q36" s="294">
        <f t="shared" si="28"/>
        <v>0.95234799999999997</v>
      </c>
    </row>
    <row r="37" spans="1:17" x14ac:dyDescent="0.2">
      <c r="A37" s="101">
        <f t="shared" si="2"/>
        <v>30</v>
      </c>
      <c r="C37" s="88"/>
      <c r="D37" s="88"/>
      <c r="E37" s="88"/>
      <c r="F37" s="88"/>
      <c r="G37" s="88"/>
      <c r="H37" s="88"/>
      <c r="I37" s="88"/>
      <c r="J37" s="88"/>
      <c r="K37" s="88"/>
      <c r="L37" s="88"/>
      <c r="M37" s="88"/>
      <c r="N37" s="88"/>
      <c r="O37" s="88"/>
    </row>
    <row r="38" spans="1:17" ht="12" x14ac:dyDescent="0.2">
      <c r="A38" s="101">
        <f t="shared" si="2"/>
        <v>31</v>
      </c>
      <c r="B38" s="293" t="s">
        <v>407</v>
      </c>
      <c r="C38" s="294"/>
      <c r="D38" s="294"/>
      <c r="E38" s="294"/>
      <c r="F38" s="294"/>
      <c r="G38" s="294"/>
      <c r="H38" s="121">
        <v>0.95034799999999997</v>
      </c>
      <c r="I38" s="294">
        <f t="shared" ref="I38:O38" si="29">H38</f>
        <v>0.95034799999999997</v>
      </c>
      <c r="J38" s="294">
        <f t="shared" si="29"/>
        <v>0.95034799999999997</v>
      </c>
      <c r="K38" s="294">
        <f t="shared" si="29"/>
        <v>0.95034799999999997</v>
      </c>
      <c r="L38" s="294">
        <f t="shared" si="29"/>
        <v>0.95034799999999997</v>
      </c>
      <c r="M38" s="294">
        <f t="shared" si="29"/>
        <v>0.95034799999999997</v>
      </c>
      <c r="N38" s="294">
        <f t="shared" si="29"/>
        <v>0.95034799999999997</v>
      </c>
      <c r="O38" s="294">
        <f t="shared" si="29"/>
        <v>0.95034799999999997</v>
      </c>
      <c r="P38" s="294">
        <f t="shared" ref="P38:Q38" si="30">O38</f>
        <v>0.95034799999999997</v>
      </c>
      <c r="Q38" s="294">
        <f t="shared" si="30"/>
        <v>0.95034799999999997</v>
      </c>
    </row>
    <row r="39" spans="1:17" x14ac:dyDescent="0.2">
      <c r="A39" s="101">
        <f t="shared" si="2"/>
        <v>32</v>
      </c>
      <c r="C39" s="114"/>
      <c r="D39" s="114"/>
      <c r="E39" s="114"/>
      <c r="F39" s="114"/>
      <c r="G39" s="114"/>
      <c r="H39" s="114"/>
      <c r="I39" s="114"/>
      <c r="J39" s="114"/>
      <c r="K39" s="114"/>
      <c r="L39" s="114"/>
      <c r="M39" s="114"/>
      <c r="N39" s="114"/>
      <c r="O39" s="114"/>
    </row>
    <row r="40" spans="1:17" x14ac:dyDescent="0.2">
      <c r="A40" s="101">
        <f t="shared" si="2"/>
        <v>33</v>
      </c>
      <c r="B40" s="293" t="s">
        <v>227</v>
      </c>
      <c r="C40" s="294">
        <v>0.95111500000000004</v>
      </c>
      <c r="D40" s="294">
        <f>C40</f>
        <v>0.95111500000000004</v>
      </c>
      <c r="E40" s="294">
        <f>D40</f>
        <v>0.95111500000000004</v>
      </c>
      <c r="F40" s="294">
        <f>E40</f>
        <v>0.95111500000000004</v>
      </c>
      <c r="G40" s="294">
        <f>F40</f>
        <v>0.95111500000000004</v>
      </c>
      <c r="H40" s="294"/>
      <c r="I40" s="294"/>
      <c r="J40" s="294"/>
      <c r="K40" s="294"/>
      <c r="L40" s="294"/>
      <c r="M40" s="294"/>
      <c r="N40" s="294"/>
      <c r="O40" s="294"/>
      <c r="P40" s="294"/>
      <c r="Q40" s="294"/>
    </row>
    <row r="41" spans="1:17" x14ac:dyDescent="0.2">
      <c r="A41" s="101">
        <f t="shared" si="2"/>
        <v>34</v>
      </c>
      <c r="C41" s="114"/>
      <c r="D41" s="114"/>
      <c r="E41" s="114"/>
      <c r="F41" s="114"/>
      <c r="G41" s="114"/>
      <c r="H41" s="114"/>
      <c r="I41" s="114"/>
      <c r="J41" s="114"/>
      <c r="K41" s="114"/>
      <c r="L41" s="114"/>
      <c r="M41" s="114"/>
      <c r="N41" s="114"/>
      <c r="O41" s="114"/>
    </row>
    <row r="42" spans="1:17" ht="10.5" thickBot="1" x14ac:dyDescent="0.25">
      <c r="A42" s="101">
        <f t="shared" si="2"/>
        <v>35</v>
      </c>
      <c r="B42" s="92" t="s">
        <v>191</v>
      </c>
      <c r="C42" s="295">
        <f>ROUND((C20*C40),2)</f>
        <v>0</v>
      </c>
      <c r="D42" s="295">
        <f t="shared" ref="D42:O42" si="31">ROUND((D20*D36),2)</f>
        <v>0</v>
      </c>
      <c r="E42" s="295">
        <f t="shared" si="31"/>
        <v>0</v>
      </c>
      <c r="F42" s="295">
        <f t="shared" si="31"/>
        <v>0</v>
      </c>
      <c r="G42" s="295">
        <f t="shared" si="31"/>
        <v>0</v>
      </c>
      <c r="H42" s="295">
        <f t="shared" si="31"/>
        <v>0</v>
      </c>
      <c r="I42" s="295">
        <f t="shared" si="31"/>
        <v>0</v>
      </c>
      <c r="J42" s="295">
        <f t="shared" si="31"/>
        <v>0</v>
      </c>
      <c r="K42" s="295">
        <f t="shared" si="31"/>
        <v>0</v>
      </c>
      <c r="L42" s="295">
        <f t="shared" si="31"/>
        <v>0</v>
      </c>
      <c r="M42" s="295">
        <f t="shared" si="31"/>
        <v>0</v>
      </c>
      <c r="N42" s="295">
        <f t="shared" si="31"/>
        <v>0</v>
      </c>
      <c r="O42" s="295">
        <f t="shared" si="31"/>
        <v>0</v>
      </c>
      <c r="P42" s="295">
        <f t="shared" ref="P42:Q42" si="32">ROUND((P20*P36),2)</f>
        <v>0</v>
      </c>
      <c r="Q42" s="295">
        <f t="shared" si="32"/>
        <v>0</v>
      </c>
    </row>
    <row r="43" spans="1:17" x14ac:dyDescent="0.2">
      <c r="A43" s="101">
        <f t="shared" si="2"/>
        <v>36</v>
      </c>
      <c r="C43" s="88"/>
      <c r="D43" s="88"/>
      <c r="E43" s="88"/>
      <c r="F43" s="88"/>
      <c r="G43" s="88"/>
      <c r="H43" s="88"/>
      <c r="I43" s="88"/>
      <c r="J43" s="88"/>
      <c r="K43" s="88"/>
      <c r="L43" s="88"/>
      <c r="M43" s="88"/>
      <c r="N43" s="88"/>
      <c r="O43" s="88"/>
    </row>
    <row r="44" spans="1:17" ht="10.5" thickBot="1" x14ac:dyDescent="0.25">
      <c r="A44" s="101">
        <f t="shared" si="2"/>
        <v>37</v>
      </c>
      <c r="B44" s="92" t="s">
        <v>229</v>
      </c>
      <c r="C44" s="295">
        <f t="shared" ref="C44:G44" si="33">ROUND((C32*C40),2)</f>
        <v>15359.31</v>
      </c>
      <c r="D44" s="295">
        <f t="shared" si="33"/>
        <v>28186.69</v>
      </c>
      <c r="E44" s="295">
        <f t="shared" si="33"/>
        <v>50560.04</v>
      </c>
      <c r="F44" s="295">
        <f t="shared" si="33"/>
        <v>65404.08</v>
      </c>
      <c r="G44" s="295">
        <f t="shared" si="33"/>
        <v>45088.21</v>
      </c>
      <c r="H44" s="295">
        <f t="shared" ref="H44:O44" si="34">ROUND((H32*H38),2)</f>
        <v>17906.25</v>
      </c>
      <c r="I44" s="295">
        <f t="shared" si="34"/>
        <v>16521.740000000002</v>
      </c>
      <c r="J44" s="295">
        <f t="shared" si="34"/>
        <v>17198.509999999998</v>
      </c>
      <c r="K44" s="295">
        <f t="shared" si="34"/>
        <v>17910.91</v>
      </c>
      <c r="L44" s="295">
        <f t="shared" si="34"/>
        <v>16862.93</v>
      </c>
      <c r="M44" s="295">
        <f t="shared" si="34"/>
        <v>22625</v>
      </c>
      <c r="N44" s="295">
        <f t="shared" si="34"/>
        <v>18470.05</v>
      </c>
      <c r="O44" s="295">
        <f t="shared" si="34"/>
        <v>21859.67</v>
      </c>
      <c r="P44" s="295">
        <f t="shared" ref="P44:Q44" si="35">ROUND((P32*P38),2)</f>
        <v>15979.94</v>
      </c>
      <c r="Q44" s="295">
        <f t="shared" si="35"/>
        <v>18281.72</v>
      </c>
    </row>
    <row r="45" spans="1:17" x14ac:dyDescent="0.2">
      <c r="A45" s="101">
        <f t="shared" si="2"/>
        <v>38</v>
      </c>
      <c r="C45" s="296"/>
      <c r="D45" s="296"/>
      <c r="E45" s="296"/>
      <c r="F45" s="296"/>
      <c r="G45" s="296"/>
      <c r="H45" s="296"/>
      <c r="I45" s="296"/>
      <c r="J45" s="296"/>
      <c r="K45" s="296"/>
      <c r="L45" s="296"/>
      <c r="M45" s="296"/>
      <c r="N45" s="296"/>
      <c r="O45" s="296"/>
    </row>
    <row r="46" spans="1:17" ht="10.5" thickBot="1" x14ac:dyDescent="0.25">
      <c r="A46" s="101">
        <f t="shared" si="2"/>
        <v>39</v>
      </c>
      <c r="B46" s="92" t="s">
        <v>301</v>
      </c>
      <c r="C46" s="295">
        <f t="shared" ref="C46:G46" si="36">ROUND((C34*C40),2)</f>
        <v>0</v>
      </c>
      <c r="D46" s="295">
        <f t="shared" si="36"/>
        <v>0</v>
      </c>
      <c r="E46" s="295">
        <f t="shared" si="36"/>
        <v>0</v>
      </c>
      <c r="F46" s="295">
        <f t="shared" si="36"/>
        <v>0</v>
      </c>
      <c r="G46" s="295">
        <f t="shared" si="36"/>
        <v>0</v>
      </c>
      <c r="H46" s="295">
        <f t="shared" ref="H46:O46" si="37">ROUND((H34*H38),2)</f>
        <v>0</v>
      </c>
      <c r="I46" s="295">
        <f t="shared" si="37"/>
        <v>0</v>
      </c>
      <c r="J46" s="295">
        <f t="shared" si="37"/>
        <v>0</v>
      </c>
      <c r="K46" s="295">
        <f t="shared" si="37"/>
        <v>0</v>
      </c>
      <c r="L46" s="295">
        <f t="shared" si="37"/>
        <v>0</v>
      </c>
      <c r="M46" s="295">
        <f t="shared" si="37"/>
        <v>0</v>
      </c>
      <c r="N46" s="295">
        <f t="shared" si="37"/>
        <v>0</v>
      </c>
      <c r="O46" s="295">
        <f t="shared" si="37"/>
        <v>0</v>
      </c>
      <c r="P46" s="295">
        <f t="shared" ref="P46:Q46" si="38">ROUND((P34*P38),2)</f>
        <v>0</v>
      </c>
      <c r="Q46" s="295">
        <f t="shared" si="38"/>
        <v>0</v>
      </c>
    </row>
    <row r="47" spans="1:17" x14ac:dyDescent="0.2">
      <c r="A47" s="101">
        <f t="shared" si="2"/>
        <v>40</v>
      </c>
    </row>
    <row r="48" spans="1:17" x14ac:dyDescent="0.2">
      <c r="A48" s="101">
        <f t="shared" si="2"/>
        <v>41</v>
      </c>
      <c r="B48" s="297" t="s">
        <v>271</v>
      </c>
      <c r="C48" s="288"/>
      <c r="D48" s="288"/>
      <c r="E48" s="288"/>
      <c r="F48" s="288"/>
      <c r="G48" s="288"/>
      <c r="H48" s="288"/>
      <c r="I48" s="288"/>
      <c r="J48" s="288"/>
      <c r="K48" s="288"/>
      <c r="L48" s="288"/>
      <c r="M48" s="288"/>
      <c r="N48" s="288"/>
      <c r="O48" s="288"/>
      <c r="P48" s="288"/>
      <c r="Q48" s="288"/>
    </row>
    <row r="49" spans="1:17" x14ac:dyDescent="0.2">
      <c r="A49" s="101">
        <f t="shared" si="2"/>
        <v>42</v>
      </c>
      <c r="B49" s="298" t="s">
        <v>192</v>
      </c>
      <c r="C49" s="84"/>
      <c r="D49" s="84"/>
      <c r="E49" s="84"/>
      <c r="F49" s="84"/>
      <c r="G49" s="84"/>
      <c r="H49" s="84"/>
      <c r="I49" s="84"/>
      <c r="J49" s="84"/>
      <c r="K49" s="84"/>
      <c r="L49" s="84"/>
      <c r="M49" s="84"/>
      <c r="N49" s="84"/>
      <c r="O49" s="84"/>
      <c r="P49" s="84"/>
      <c r="Q49" s="84"/>
    </row>
    <row r="50" spans="1:17" x14ac:dyDescent="0.2">
      <c r="A50" s="101">
        <f t="shared" si="2"/>
        <v>43</v>
      </c>
      <c r="B50" s="299" t="s">
        <v>300</v>
      </c>
      <c r="C50" s="119"/>
      <c r="D50" s="119"/>
      <c r="E50" s="119"/>
      <c r="F50" s="119"/>
      <c r="G50" s="119"/>
      <c r="H50" s="119"/>
      <c r="I50" s="119"/>
      <c r="J50" s="119"/>
      <c r="K50" s="119"/>
      <c r="L50" s="119"/>
      <c r="M50" s="119"/>
      <c r="N50" s="119"/>
      <c r="O50" s="119"/>
      <c r="P50" s="119"/>
      <c r="Q50" s="119"/>
    </row>
    <row r="51" spans="1:17" x14ac:dyDescent="0.2">
      <c r="A51" s="101">
        <f t="shared" si="2"/>
        <v>44</v>
      </c>
      <c r="B51" s="300" t="s">
        <v>193</v>
      </c>
      <c r="C51" s="294"/>
      <c r="D51" s="294"/>
      <c r="E51" s="294"/>
      <c r="F51" s="294"/>
      <c r="G51" s="294"/>
      <c r="H51" s="294"/>
      <c r="I51" s="294"/>
      <c r="J51" s="294"/>
      <c r="K51" s="294"/>
      <c r="L51" s="294"/>
      <c r="M51" s="294"/>
      <c r="N51" s="294"/>
      <c r="O51" s="294"/>
      <c r="P51" s="294"/>
      <c r="Q51" s="294"/>
    </row>
    <row r="52" spans="1:17" x14ac:dyDescent="0.2">
      <c r="A52" s="101">
        <f t="shared" si="2"/>
        <v>45</v>
      </c>
    </row>
    <row r="53" spans="1:17" ht="10.5" x14ac:dyDescent="0.25">
      <c r="A53" s="101">
        <f t="shared" si="2"/>
        <v>46</v>
      </c>
      <c r="B53" s="86" t="s">
        <v>270</v>
      </c>
    </row>
    <row r="54" spans="1:17" ht="12" x14ac:dyDescent="0.2">
      <c r="A54" s="101">
        <f t="shared" si="2"/>
        <v>47</v>
      </c>
      <c r="B54" s="92" t="s">
        <v>408</v>
      </c>
    </row>
    <row r="55" spans="1:17" ht="12" x14ac:dyDescent="0.2">
      <c r="A55" s="101">
        <f t="shared" si="2"/>
        <v>48</v>
      </c>
      <c r="B55" s="286" t="s">
        <v>409</v>
      </c>
    </row>
    <row r="56" spans="1:17" ht="12" x14ac:dyDescent="0.2">
      <c r="A56" s="101">
        <f t="shared" si="2"/>
        <v>49</v>
      </c>
      <c r="B56" s="301" t="s">
        <v>410</v>
      </c>
    </row>
    <row r="57" spans="1:17" x14ac:dyDescent="0.2">
      <c r="A57" s="101"/>
    </row>
    <row r="58" spans="1:17" x14ac:dyDescent="0.2">
      <c r="A58" s="101"/>
    </row>
    <row r="59" spans="1:17" x14ac:dyDescent="0.2">
      <c r="A59" s="101"/>
    </row>
    <row r="60" spans="1:17" x14ac:dyDescent="0.2">
      <c r="A60" s="101"/>
    </row>
    <row r="61" spans="1:17" x14ac:dyDescent="0.2">
      <c r="A61" s="101"/>
    </row>
    <row r="62" spans="1:17" x14ac:dyDescent="0.2">
      <c r="A62" s="101"/>
    </row>
    <row r="63" spans="1:17" x14ac:dyDescent="0.2">
      <c r="A63" s="101"/>
    </row>
    <row r="64" spans="1:17" x14ac:dyDescent="0.2">
      <c r="A64" s="101"/>
    </row>
    <row r="65" spans="1:1" x14ac:dyDescent="0.2">
      <c r="A65" s="101"/>
    </row>
    <row r="66" spans="1:1" x14ac:dyDescent="0.2">
      <c r="A66" s="101"/>
    </row>
    <row r="67" spans="1:1" x14ac:dyDescent="0.2">
      <c r="A67" s="101"/>
    </row>
    <row r="68" spans="1:1" x14ac:dyDescent="0.2">
      <c r="A68" s="101"/>
    </row>
    <row r="69" spans="1:1" x14ac:dyDescent="0.2">
      <c r="A69" s="101"/>
    </row>
    <row r="70" spans="1:1" x14ac:dyDescent="0.2">
      <c r="A70" s="101"/>
    </row>
    <row r="71" spans="1:1" x14ac:dyDescent="0.2">
      <c r="A71" s="101"/>
    </row>
    <row r="72" spans="1:1" x14ac:dyDescent="0.2">
      <c r="A72" s="101"/>
    </row>
    <row r="73" spans="1:1" x14ac:dyDescent="0.2">
      <c r="A73" s="101"/>
    </row>
    <row r="74" spans="1:1" x14ac:dyDescent="0.2">
      <c r="A74" s="101"/>
    </row>
  </sheetData>
  <mergeCells count="1">
    <mergeCell ref="C4:D4"/>
  </mergeCells>
  <printOptions horizontalCentered="1"/>
  <pageMargins left="0.45" right="0.45" top="0.75" bottom="0.75" header="0.3" footer="0.3"/>
  <pageSetup scale="73" orientation="landscape" blackAndWhite="1" r:id="rId1"/>
  <headerFooter>
    <oddFooter>&amp;R&amp;A</oddFooter>
  </headerFooter>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Q100"/>
  <sheetViews>
    <sheetView workbookViewId="0">
      <pane ySplit="6" topLeftCell="A7" activePane="bottomLeft" state="frozen"/>
      <selection pane="bottomLeft" activeCell="A7" sqref="A7:XFD7"/>
    </sheetView>
  </sheetViews>
  <sheetFormatPr defaultColWidth="9.1796875" defaultRowHeight="10" x14ac:dyDescent="0.2"/>
  <cols>
    <col min="1" max="1" width="5.54296875" style="92" bestFit="1" customWidth="1"/>
    <col min="2" max="2" width="41" style="92" customWidth="1"/>
    <col min="3" max="4" width="11.54296875" style="92" customWidth="1"/>
    <col min="5" max="13" width="10.7265625" style="92" bestFit="1" customWidth="1"/>
    <col min="14" max="15" width="11.54296875" style="92" customWidth="1"/>
    <col min="16" max="16" width="12.81640625" style="92" bestFit="1" customWidth="1"/>
    <col min="17" max="17" width="11.7265625" style="92" customWidth="1"/>
    <col min="18" max="16384" width="9.1796875" style="92"/>
  </cols>
  <sheetData>
    <row r="1" spans="1:17" ht="10.5" x14ac:dyDescent="0.25">
      <c r="A1" s="5" t="s">
        <v>0</v>
      </c>
      <c r="B1" s="5"/>
    </row>
    <row r="2" spans="1:17" ht="10.5" x14ac:dyDescent="0.25">
      <c r="A2" s="5" t="s">
        <v>1</v>
      </c>
      <c r="B2" s="5"/>
    </row>
    <row r="3" spans="1:17" ht="10.5" x14ac:dyDescent="0.25">
      <c r="A3" s="5" t="s">
        <v>194</v>
      </c>
      <c r="B3" s="5"/>
    </row>
    <row r="4" spans="1:17" ht="10.5" x14ac:dyDescent="0.25">
      <c r="A4" s="5" t="s">
        <v>359</v>
      </c>
      <c r="B4" s="5"/>
      <c r="C4" s="375" t="s">
        <v>305</v>
      </c>
      <c r="D4" s="375"/>
    </row>
    <row r="5" spans="1:17" ht="10.5" x14ac:dyDescent="0.25">
      <c r="C5" s="284" t="s">
        <v>287</v>
      </c>
      <c r="D5" s="284" t="s">
        <v>288</v>
      </c>
    </row>
    <row r="6" spans="1:17" ht="25.5" customHeight="1" x14ac:dyDescent="0.2">
      <c r="A6" s="71" t="s">
        <v>53</v>
      </c>
      <c r="B6" s="285"/>
      <c r="C6" s="122">
        <v>44957</v>
      </c>
      <c r="D6" s="122">
        <v>44957</v>
      </c>
      <c r="E6" s="113">
        <f t="shared" ref="E6:O6" si="0">EDATE(D6,1)</f>
        <v>44985</v>
      </c>
      <c r="F6" s="113">
        <f t="shared" si="0"/>
        <v>45013</v>
      </c>
      <c r="G6" s="113">
        <f t="shared" si="0"/>
        <v>45044</v>
      </c>
      <c r="H6" s="113">
        <f t="shared" si="0"/>
        <v>45074</v>
      </c>
      <c r="I6" s="113">
        <f t="shared" si="0"/>
        <v>45105</v>
      </c>
      <c r="J6" s="113">
        <f t="shared" si="0"/>
        <v>45135</v>
      </c>
      <c r="K6" s="113">
        <f t="shared" si="0"/>
        <v>45166</v>
      </c>
      <c r="L6" s="113">
        <f t="shared" si="0"/>
        <v>45197</v>
      </c>
      <c r="M6" s="113">
        <f t="shared" si="0"/>
        <v>45227</v>
      </c>
      <c r="N6" s="113">
        <f t="shared" si="0"/>
        <v>45258</v>
      </c>
      <c r="O6" s="113">
        <f t="shared" si="0"/>
        <v>45288</v>
      </c>
      <c r="P6" s="113">
        <f t="shared" ref="P6:Q6" si="1">EDATE(O6,1)</f>
        <v>45319</v>
      </c>
      <c r="Q6" s="113">
        <f t="shared" si="1"/>
        <v>45350</v>
      </c>
    </row>
    <row r="7" spans="1:17" x14ac:dyDescent="0.2">
      <c r="A7" s="101"/>
      <c r="B7" s="101"/>
      <c r="C7" s="101"/>
      <c r="D7" s="101"/>
      <c r="E7" s="101"/>
      <c r="F7" s="101"/>
      <c r="G7" s="101"/>
      <c r="H7" s="101"/>
      <c r="I7" s="101"/>
      <c r="J7" s="101"/>
      <c r="K7" s="101"/>
      <c r="L7" s="101"/>
      <c r="M7" s="101"/>
      <c r="N7" s="101"/>
      <c r="O7" s="101"/>
    </row>
    <row r="8" spans="1:17" ht="12" x14ac:dyDescent="0.2">
      <c r="A8" s="101">
        <v>1</v>
      </c>
      <c r="B8" s="286" t="s">
        <v>402</v>
      </c>
      <c r="C8" s="125">
        <v>1147672.9631232223</v>
      </c>
      <c r="D8" s="125">
        <v>1832066.4037308004</v>
      </c>
      <c r="E8" s="125">
        <v>2458387.5861774911</v>
      </c>
      <c r="F8" s="125">
        <v>2565427.4781217873</v>
      </c>
      <c r="G8" s="125">
        <v>2470915.371784939</v>
      </c>
      <c r="H8" s="125">
        <v>2601297.7813873105</v>
      </c>
      <c r="I8" s="125">
        <v>2532412.2641176302</v>
      </c>
      <c r="J8" s="125">
        <v>2835363.1901054638</v>
      </c>
      <c r="K8" s="125">
        <v>2909145.6180476691</v>
      </c>
      <c r="L8" s="125">
        <v>2665372.9058408719</v>
      </c>
      <c r="M8" s="125">
        <v>2595085.7992974296</v>
      </c>
      <c r="N8" s="125">
        <v>2544818.9247261109</v>
      </c>
      <c r="O8" s="125">
        <v>2805133.8510775482</v>
      </c>
      <c r="P8" s="125">
        <v>2668879.9310461874</v>
      </c>
      <c r="Q8" s="125">
        <v>2524217.1169299213</v>
      </c>
    </row>
    <row r="9" spans="1:17" x14ac:dyDescent="0.2">
      <c r="A9" s="101">
        <f t="shared" ref="A9:A56" si="2">A8+1</f>
        <v>2</v>
      </c>
    </row>
    <row r="10" spans="1:17" x14ac:dyDescent="0.2">
      <c r="A10" s="101">
        <f t="shared" si="2"/>
        <v>3</v>
      </c>
      <c r="B10" s="287" t="s">
        <v>184</v>
      </c>
      <c r="C10" s="288">
        <v>32997420.157660037</v>
      </c>
      <c r="D10" s="288">
        <v>117496538.90841211</v>
      </c>
      <c r="E10" s="288">
        <v>117923647.21989644</v>
      </c>
      <c r="F10" s="288">
        <v>140340177.51943314</v>
      </c>
      <c r="G10" s="288">
        <v>149661311.44005743</v>
      </c>
      <c r="H10" s="288">
        <v>171971389.75730121</v>
      </c>
      <c r="I10" s="288">
        <v>136813845.31746286</v>
      </c>
      <c r="J10" s="288">
        <v>156707344.37034857</v>
      </c>
      <c r="K10" s="288">
        <v>179838846.53695625</v>
      </c>
      <c r="L10" s="288">
        <v>149364891.50893104</v>
      </c>
      <c r="M10" s="288">
        <v>162581233.67985374</v>
      </c>
      <c r="N10" s="288">
        <v>153868762.50902623</v>
      </c>
      <c r="O10" s="288">
        <v>159966146.9590224</v>
      </c>
      <c r="P10" s="289">
        <v>176695064.32390723</v>
      </c>
      <c r="Q10" s="289">
        <v>142010586.1718691</v>
      </c>
    </row>
    <row r="11" spans="1:17" ht="12" x14ac:dyDescent="0.2">
      <c r="A11" s="101">
        <f t="shared" si="2"/>
        <v>4</v>
      </c>
      <c r="B11" s="286" t="s">
        <v>403</v>
      </c>
      <c r="C11" s="121">
        <v>2.2095E-2</v>
      </c>
      <c r="D11" s="121">
        <v>1.7304E-2</v>
      </c>
      <c r="E11" s="121">
        <f t="shared" ref="E11:O11" si="3">D11</f>
        <v>1.7304E-2</v>
      </c>
      <c r="F11" s="121">
        <f t="shared" si="3"/>
        <v>1.7304E-2</v>
      </c>
      <c r="G11" s="121">
        <f t="shared" si="3"/>
        <v>1.7304E-2</v>
      </c>
      <c r="H11" s="121">
        <f t="shared" si="3"/>
        <v>1.7304E-2</v>
      </c>
      <c r="I11" s="121">
        <f t="shared" si="3"/>
        <v>1.7304E-2</v>
      </c>
      <c r="J11" s="121">
        <f t="shared" si="3"/>
        <v>1.7304E-2</v>
      </c>
      <c r="K11" s="121">
        <f t="shared" si="3"/>
        <v>1.7304E-2</v>
      </c>
      <c r="L11" s="121">
        <f t="shared" si="3"/>
        <v>1.7304E-2</v>
      </c>
      <c r="M11" s="121">
        <f t="shared" si="3"/>
        <v>1.7304E-2</v>
      </c>
      <c r="N11" s="121">
        <f t="shared" si="3"/>
        <v>1.7304E-2</v>
      </c>
      <c r="O11" s="121">
        <f t="shared" si="3"/>
        <v>1.7304E-2</v>
      </c>
      <c r="P11" s="121">
        <v>1.6834999999999999E-2</v>
      </c>
      <c r="Q11" s="121">
        <f t="shared" ref="Q11" si="4">P11</f>
        <v>1.6834999999999999E-2</v>
      </c>
    </row>
    <row r="12" spans="1:17" x14ac:dyDescent="0.2">
      <c r="A12" s="101">
        <f t="shared" si="2"/>
        <v>5</v>
      </c>
      <c r="B12" s="92" t="s">
        <v>195</v>
      </c>
      <c r="C12" s="88">
        <f t="shared" ref="C12:O12" si="5">C10*C11</f>
        <v>729077.99838349852</v>
      </c>
      <c r="D12" s="88">
        <f t="shared" si="5"/>
        <v>2033160.1092711631</v>
      </c>
      <c r="E12" s="88">
        <f t="shared" si="5"/>
        <v>2040550.791493088</v>
      </c>
      <c r="F12" s="88">
        <f t="shared" si="5"/>
        <v>2428446.4317962709</v>
      </c>
      <c r="G12" s="88">
        <f t="shared" si="5"/>
        <v>2589739.3331587538</v>
      </c>
      <c r="H12" s="88">
        <f t="shared" si="5"/>
        <v>2975792.9283603402</v>
      </c>
      <c r="I12" s="88">
        <f t="shared" si="5"/>
        <v>2367426.7793733776</v>
      </c>
      <c r="J12" s="88">
        <f t="shared" si="5"/>
        <v>2711663.8869845117</v>
      </c>
      <c r="K12" s="88">
        <f t="shared" si="5"/>
        <v>3111931.4004754908</v>
      </c>
      <c r="L12" s="88">
        <f t="shared" si="5"/>
        <v>2584610.0826705429</v>
      </c>
      <c r="M12" s="88">
        <f t="shared" si="5"/>
        <v>2813305.6675961888</v>
      </c>
      <c r="N12" s="88">
        <f t="shared" si="5"/>
        <v>2662545.0664561898</v>
      </c>
      <c r="O12" s="88">
        <f t="shared" si="5"/>
        <v>2768054.2069789236</v>
      </c>
      <c r="P12" s="88">
        <f t="shared" ref="P12:Q12" si="6">P10*P11</f>
        <v>2974661.4078929778</v>
      </c>
      <c r="Q12" s="88">
        <f t="shared" si="6"/>
        <v>2390748.2182034161</v>
      </c>
    </row>
    <row r="13" spans="1:17" x14ac:dyDescent="0.2">
      <c r="A13" s="101">
        <f t="shared" si="2"/>
        <v>6</v>
      </c>
    </row>
    <row r="14" spans="1:17" ht="12" x14ac:dyDescent="0.2">
      <c r="A14" s="101">
        <f t="shared" si="2"/>
        <v>7</v>
      </c>
      <c r="B14" s="287" t="s">
        <v>404</v>
      </c>
      <c r="C14" s="290"/>
      <c r="D14" s="290"/>
      <c r="E14" s="288">
        <v>26761134.920000002</v>
      </c>
      <c r="F14" s="288">
        <v>7176208.5849999934</v>
      </c>
      <c r="G14" s="290"/>
      <c r="H14" s="288">
        <v>-20446670.311642125</v>
      </c>
      <c r="I14" s="288">
        <v>14675319.780000001</v>
      </c>
      <c r="J14" s="288">
        <v>2443653.099999994</v>
      </c>
      <c r="K14" s="290"/>
      <c r="L14" s="290"/>
      <c r="M14" s="290"/>
      <c r="N14" s="290"/>
      <c r="O14" s="290"/>
      <c r="P14" s="289">
        <v>416267.57509762049</v>
      </c>
      <c r="Q14" s="289">
        <v>4837879.82</v>
      </c>
    </row>
    <row r="15" spans="1:17" x14ac:dyDescent="0.2">
      <c r="A15" s="101">
        <f t="shared" si="2"/>
        <v>8</v>
      </c>
      <c r="B15" s="286" t="s">
        <v>308</v>
      </c>
      <c r="C15" s="121">
        <v>2.2095E-2</v>
      </c>
      <c r="D15" s="121">
        <f>C15</f>
        <v>2.2095E-2</v>
      </c>
      <c r="E15" s="121">
        <f>D15</f>
        <v>2.2095E-2</v>
      </c>
      <c r="F15" s="121">
        <f>E15</f>
        <v>2.2095E-2</v>
      </c>
      <c r="G15" s="121">
        <f>F15</f>
        <v>2.2095E-2</v>
      </c>
      <c r="H15" s="121">
        <f>G11</f>
        <v>1.7304E-2</v>
      </c>
      <c r="I15" s="121">
        <f t="shared" ref="I15:O15" si="7">H15</f>
        <v>1.7304E-2</v>
      </c>
      <c r="J15" s="121">
        <f t="shared" si="7"/>
        <v>1.7304E-2</v>
      </c>
      <c r="K15" s="121">
        <f t="shared" si="7"/>
        <v>1.7304E-2</v>
      </c>
      <c r="L15" s="121">
        <f t="shared" si="7"/>
        <v>1.7304E-2</v>
      </c>
      <c r="M15" s="121">
        <f t="shared" si="7"/>
        <v>1.7304E-2</v>
      </c>
      <c r="N15" s="121">
        <f t="shared" si="7"/>
        <v>1.7304E-2</v>
      </c>
      <c r="O15" s="121">
        <f t="shared" si="7"/>
        <v>1.7304E-2</v>
      </c>
      <c r="P15" s="121">
        <f t="shared" ref="P15:Q15" si="8">O15</f>
        <v>1.7304E-2</v>
      </c>
      <c r="Q15" s="121">
        <f t="shared" si="8"/>
        <v>1.7304E-2</v>
      </c>
    </row>
    <row r="16" spans="1:17" x14ac:dyDescent="0.2">
      <c r="A16" s="101">
        <f t="shared" si="2"/>
        <v>9</v>
      </c>
      <c r="B16" s="92" t="s">
        <v>195</v>
      </c>
      <c r="C16" s="88">
        <f t="shared" ref="C16:O16" si="9">C14*C15</f>
        <v>0</v>
      </c>
      <c r="D16" s="88">
        <f t="shared" si="9"/>
        <v>0</v>
      </c>
      <c r="E16" s="88">
        <f t="shared" si="9"/>
        <v>591287.27605740004</v>
      </c>
      <c r="F16" s="88">
        <f t="shared" si="9"/>
        <v>158558.32868557484</v>
      </c>
      <c r="G16" s="88">
        <f t="shared" si="9"/>
        <v>0</v>
      </c>
      <c r="H16" s="88">
        <f t="shared" si="9"/>
        <v>-353809.18307265535</v>
      </c>
      <c r="I16" s="88">
        <f t="shared" si="9"/>
        <v>253941.73347312002</v>
      </c>
      <c r="J16" s="88">
        <f t="shared" si="9"/>
        <v>42284.973242399894</v>
      </c>
      <c r="K16" s="88">
        <f t="shared" si="9"/>
        <v>0</v>
      </c>
      <c r="L16" s="88">
        <f t="shared" si="9"/>
        <v>0</v>
      </c>
      <c r="M16" s="88">
        <f t="shared" si="9"/>
        <v>0</v>
      </c>
      <c r="N16" s="88">
        <f t="shared" si="9"/>
        <v>0</v>
      </c>
      <c r="O16" s="88">
        <f t="shared" si="9"/>
        <v>0</v>
      </c>
      <c r="P16" s="88">
        <f t="shared" ref="P16:Q16" si="10">P14*P15</f>
        <v>7203.0941194892248</v>
      </c>
      <c r="Q16" s="88">
        <f t="shared" si="10"/>
        <v>83714.672405279998</v>
      </c>
    </row>
    <row r="17" spans="1:17" x14ac:dyDescent="0.2">
      <c r="A17" s="101">
        <f t="shared" si="2"/>
        <v>10</v>
      </c>
    </row>
    <row r="18" spans="1:17" x14ac:dyDescent="0.2">
      <c r="A18" s="101">
        <f t="shared" si="2"/>
        <v>11</v>
      </c>
      <c r="B18" s="92" t="s">
        <v>196</v>
      </c>
      <c r="C18" s="88">
        <f t="shared" ref="C18:O18" si="11">C12+C16</f>
        <v>729077.99838349852</v>
      </c>
      <c r="D18" s="88">
        <f t="shared" si="11"/>
        <v>2033160.1092711631</v>
      </c>
      <c r="E18" s="88">
        <f t="shared" si="11"/>
        <v>2631838.0675504878</v>
      </c>
      <c r="F18" s="88">
        <f t="shared" si="11"/>
        <v>2587004.7604818456</v>
      </c>
      <c r="G18" s="88">
        <f t="shared" si="11"/>
        <v>2589739.3331587538</v>
      </c>
      <c r="H18" s="88">
        <f t="shared" si="11"/>
        <v>2621983.7452876847</v>
      </c>
      <c r="I18" s="88">
        <f t="shared" si="11"/>
        <v>2621368.5128464978</v>
      </c>
      <c r="J18" s="88">
        <f t="shared" si="11"/>
        <v>2753948.8602269115</v>
      </c>
      <c r="K18" s="88">
        <f t="shared" si="11"/>
        <v>3111931.4004754908</v>
      </c>
      <c r="L18" s="88">
        <f t="shared" si="11"/>
        <v>2584610.0826705429</v>
      </c>
      <c r="M18" s="88">
        <f t="shared" si="11"/>
        <v>2813305.6675961888</v>
      </c>
      <c r="N18" s="88">
        <f t="shared" si="11"/>
        <v>2662545.0664561898</v>
      </c>
      <c r="O18" s="88">
        <f t="shared" si="11"/>
        <v>2768054.2069789236</v>
      </c>
      <c r="P18" s="88">
        <f t="shared" ref="P18:Q18" si="12">P12+P16</f>
        <v>2981864.502012467</v>
      </c>
      <c r="Q18" s="88">
        <f t="shared" si="12"/>
        <v>2474462.8906086963</v>
      </c>
    </row>
    <row r="19" spans="1:17" x14ac:dyDescent="0.2">
      <c r="A19" s="101">
        <f t="shared" si="2"/>
        <v>12</v>
      </c>
    </row>
    <row r="20" spans="1:17" x14ac:dyDescent="0.2">
      <c r="A20" s="101">
        <f t="shared" si="2"/>
        <v>13</v>
      </c>
      <c r="B20" s="92" t="s">
        <v>186</v>
      </c>
      <c r="C20" s="88">
        <f t="shared" ref="C20:O20" si="13">C8-C18</f>
        <v>418594.96473972383</v>
      </c>
      <c r="D20" s="88">
        <f t="shared" si="13"/>
        <v>-201093.70554036275</v>
      </c>
      <c r="E20" s="88">
        <f t="shared" si="13"/>
        <v>-173450.4813729967</v>
      </c>
      <c r="F20" s="88">
        <f t="shared" si="13"/>
        <v>-21577.282360058278</v>
      </c>
      <c r="G20" s="88">
        <f t="shared" si="13"/>
        <v>-118823.96137381485</v>
      </c>
      <c r="H20" s="88">
        <f t="shared" si="13"/>
        <v>-20685.963900374249</v>
      </c>
      <c r="I20" s="88">
        <f t="shared" si="13"/>
        <v>-88956.24872886762</v>
      </c>
      <c r="J20" s="88">
        <f t="shared" si="13"/>
        <v>81414.329878552351</v>
      </c>
      <c r="K20" s="88">
        <f t="shared" si="13"/>
        <v>-202785.78242782177</v>
      </c>
      <c r="L20" s="88">
        <f t="shared" si="13"/>
        <v>80762.823170328978</v>
      </c>
      <c r="M20" s="88">
        <f t="shared" si="13"/>
        <v>-218219.86829875922</v>
      </c>
      <c r="N20" s="88">
        <f t="shared" si="13"/>
        <v>-117726.14173007896</v>
      </c>
      <c r="O20" s="88">
        <f t="shared" si="13"/>
        <v>37079.644098624587</v>
      </c>
      <c r="P20" s="88">
        <f t="shared" ref="P20:Q20" si="14">P8-P18</f>
        <v>-312984.5709662796</v>
      </c>
      <c r="Q20" s="88">
        <f t="shared" si="14"/>
        <v>49754.226321225055</v>
      </c>
    </row>
    <row r="21" spans="1:17" x14ac:dyDescent="0.2">
      <c r="A21" s="101">
        <f t="shared" si="2"/>
        <v>14</v>
      </c>
      <c r="C21" s="88"/>
      <c r="D21" s="88"/>
      <c r="E21" s="88"/>
      <c r="F21" s="88"/>
      <c r="G21" s="88"/>
      <c r="H21" s="88"/>
      <c r="I21" s="88"/>
      <c r="J21" s="88"/>
      <c r="K21" s="88"/>
      <c r="L21" s="88"/>
      <c r="M21" s="88"/>
      <c r="N21" s="88"/>
      <c r="O21" s="88"/>
    </row>
    <row r="22" spans="1:17" x14ac:dyDescent="0.2">
      <c r="A22" s="101">
        <f t="shared" si="2"/>
        <v>15</v>
      </c>
      <c r="B22" s="92" t="s">
        <v>190</v>
      </c>
      <c r="C22" s="125">
        <v>3484.5612903225806</v>
      </c>
      <c r="D22" s="125">
        <v>7317.5787096774193</v>
      </c>
      <c r="E22" s="88">
        <v>9028.7000000000007</v>
      </c>
      <c r="F22" s="88">
        <v>6676.97</v>
      </c>
      <c r="G22" s="88">
        <v>5265.8</v>
      </c>
      <c r="H22" s="88">
        <v>3644.6</v>
      </c>
      <c r="I22" s="88">
        <v>2986.31</v>
      </c>
      <c r="J22" s="88">
        <v>2672.98</v>
      </c>
      <c r="K22" s="88">
        <v>1838.4</v>
      </c>
      <c r="L22" s="88">
        <v>1028.33</v>
      </c>
      <c r="M22" s="88">
        <v>191.25</v>
      </c>
      <c r="N22" s="88">
        <v>-1336.08</v>
      </c>
      <c r="O22" s="88">
        <v>-2021.88</v>
      </c>
      <c r="P22" s="88">
        <v>-3446.48</v>
      </c>
      <c r="Q22" s="88">
        <v>-4774.1899999999996</v>
      </c>
    </row>
    <row r="23" spans="1:17" x14ac:dyDescent="0.2">
      <c r="A23" s="101">
        <f t="shared" si="2"/>
        <v>16</v>
      </c>
    </row>
    <row r="24" spans="1:17" ht="12" x14ac:dyDescent="0.2">
      <c r="A24" s="101">
        <f t="shared" si="2"/>
        <v>17</v>
      </c>
      <c r="B24" s="291" t="s">
        <v>405</v>
      </c>
      <c r="C24" s="84">
        <v>2.6450000000000002E-3</v>
      </c>
      <c r="D24" s="84">
        <f>C24</f>
        <v>2.6450000000000002E-3</v>
      </c>
      <c r="E24" s="84">
        <f>D24</f>
        <v>2.6450000000000002E-3</v>
      </c>
      <c r="F24" s="84">
        <f>E24</f>
        <v>2.6450000000000002E-3</v>
      </c>
      <c r="G24" s="84">
        <f>F24</f>
        <v>2.6450000000000002E-3</v>
      </c>
      <c r="H24" s="120">
        <v>4.8200000000000001E-4</v>
      </c>
      <c r="I24" s="120">
        <f t="shared" ref="I24:O24" si="15">H24</f>
        <v>4.8200000000000001E-4</v>
      </c>
      <c r="J24" s="120">
        <f t="shared" si="15"/>
        <v>4.8200000000000001E-4</v>
      </c>
      <c r="K24" s="120">
        <f t="shared" si="15"/>
        <v>4.8200000000000001E-4</v>
      </c>
      <c r="L24" s="120">
        <f t="shared" si="15"/>
        <v>4.8200000000000001E-4</v>
      </c>
      <c r="M24" s="120">
        <f t="shared" si="15"/>
        <v>4.8200000000000001E-4</v>
      </c>
      <c r="N24" s="120">
        <f t="shared" si="15"/>
        <v>4.8200000000000001E-4</v>
      </c>
      <c r="O24" s="120">
        <f t="shared" si="15"/>
        <v>4.8200000000000001E-4</v>
      </c>
      <c r="P24" s="120">
        <f t="shared" ref="P24:Q24" si="16">O24</f>
        <v>4.8200000000000001E-4</v>
      </c>
      <c r="Q24" s="120">
        <f t="shared" si="16"/>
        <v>4.8200000000000001E-4</v>
      </c>
    </row>
    <row r="25" spans="1:17" x14ac:dyDescent="0.2">
      <c r="A25" s="101">
        <f t="shared" si="2"/>
        <v>18</v>
      </c>
      <c r="C25" s="93"/>
      <c r="D25" s="93"/>
      <c r="E25" s="93"/>
      <c r="F25" s="93"/>
      <c r="G25" s="93"/>
      <c r="H25" s="93"/>
      <c r="I25" s="93"/>
      <c r="J25" s="93"/>
      <c r="K25" s="93"/>
      <c r="L25" s="93"/>
      <c r="M25" s="93"/>
      <c r="N25" s="93"/>
      <c r="O25" s="93"/>
    </row>
    <row r="26" spans="1:17" x14ac:dyDescent="0.2">
      <c r="A26" s="101">
        <f t="shared" si="2"/>
        <v>19</v>
      </c>
      <c r="B26" s="291" t="s">
        <v>228</v>
      </c>
      <c r="C26" s="84">
        <v>2.6450000000000002E-3</v>
      </c>
      <c r="D26" s="84">
        <f t="shared" ref="D26:J26" si="17">C26</f>
        <v>2.6450000000000002E-3</v>
      </c>
      <c r="E26" s="84">
        <f t="shared" si="17"/>
        <v>2.6450000000000002E-3</v>
      </c>
      <c r="F26" s="84">
        <f t="shared" si="17"/>
        <v>2.6450000000000002E-3</v>
      </c>
      <c r="G26" s="84">
        <f t="shared" si="17"/>
        <v>2.6450000000000002E-3</v>
      </c>
      <c r="H26" s="84">
        <f t="shared" si="17"/>
        <v>2.6450000000000002E-3</v>
      </c>
      <c r="I26" s="84">
        <f t="shared" si="17"/>
        <v>2.6450000000000002E-3</v>
      </c>
      <c r="J26" s="84">
        <f t="shared" si="17"/>
        <v>2.6450000000000002E-3</v>
      </c>
      <c r="K26" s="120">
        <f>J24</f>
        <v>4.8200000000000001E-4</v>
      </c>
      <c r="L26" s="120">
        <f>K26</f>
        <v>4.8200000000000001E-4</v>
      </c>
      <c r="M26" s="120">
        <f>L26</f>
        <v>4.8200000000000001E-4</v>
      </c>
      <c r="N26" s="120">
        <f>M26</f>
        <v>4.8200000000000001E-4</v>
      </c>
      <c r="O26" s="120">
        <f>N26</f>
        <v>4.8200000000000001E-4</v>
      </c>
      <c r="P26" s="120">
        <f t="shared" ref="P26:Q26" si="18">O26</f>
        <v>4.8200000000000001E-4</v>
      </c>
      <c r="Q26" s="120">
        <f t="shared" si="18"/>
        <v>4.8200000000000001E-4</v>
      </c>
    </row>
    <row r="27" spans="1:17" x14ac:dyDescent="0.2">
      <c r="A27" s="101">
        <f t="shared" si="2"/>
        <v>20</v>
      </c>
      <c r="C27" s="88"/>
      <c r="D27" s="88"/>
      <c r="E27" s="88"/>
      <c r="F27" s="88"/>
      <c r="G27" s="88"/>
      <c r="H27" s="88"/>
      <c r="I27" s="88"/>
      <c r="J27" s="88"/>
      <c r="K27" s="88"/>
      <c r="L27" s="88"/>
      <c r="M27" s="88"/>
      <c r="N27" s="88"/>
      <c r="O27" s="88"/>
    </row>
    <row r="28" spans="1:17" x14ac:dyDescent="0.2">
      <c r="A28" s="101">
        <f t="shared" si="2"/>
        <v>21</v>
      </c>
      <c r="B28" s="292" t="s">
        <v>304</v>
      </c>
      <c r="C28" s="119">
        <v>0</v>
      </c>
      <c r="D28" s="119">
        <f t="shared" ref="D28:O28" si="19">C28</f>
        <v>0</v>
      </c>
      <c r="E28" s="119">
        <f t="shared" si="19"/>
        <v>0</v>
      </c>
      <c r="F28" s="119">
        <f t="shared" si="19"/>
        <v>0</v>
      </c>
      <c r="G28" s="119">
        <f t="shared" si="19"/>
        <v>0</v>
      </c>
      <c r="H28" s="119">
        <f t="shared" si="19"/>
        <v>0</v>
      </c>
      <c r="I28" s="119">
        <f t="shared" si="19"/>
        <v>0</v>
      </c>
      <c r="J28" s="119">
        <f t="shared" si="19"/>
        <v>0</v>
      </c>
      <c r="K28" s="119">
        <f t="shared" si="19"/>
        <v>0</v>
      </c>
      <c r="L28" s="119">
        <f t="shared" si="19"/>
        <v>0</v>
      </c>
      <c r="M28" s="119">
        <f t="shared" si="19"/>
        <v>0</v>
      </c>
      <c r="N28" s="119">
        <f t="shared" si="19"/>
        <v>0</v>
      </c>
      <c r="O28" s="119">
        <f t="shared" si="19"/>
        <v>0</v>
      </c>
      <c r="P28" s="119">
        <f t="shared" ref="P28:Q28" si="20">O28</f>
        <v>0</v>
      </c>
      <c r="Q28" s="119">
        <f t="shared" si="20"/>
        <v>0</v>
      </c>
    </row>
    <row r="29" spans="1:17" x14ac:dyDescent="0.2">
      <c r="A29" s="101">
        <f t="shared" si="2"/>
        <v>22</v>
      </c>
      <c r="C29" s="93"/>
      <c r="D29" s="93"/>
      <c r="E29" s="93"/>
      <c r="F29" s="93"/>
      <c r="G29" s="93"/>
      <c r="H29" s="93"/>
      <c r="I29" s="93"/>
      <c r="J29" s="93"/>
      <c r="K29" s="93"/>
      <c r="L29" s="93"/>
      <c r="M29" s="93"/>
      <c r="N29" s="93"/>
      <c r="O29" s="93"/>
    </row>
    <row r="30" spans="1:17" x14ac:dyDescent="0.2">
      <c r="A30" s="101">
        <f t="shared" si="2"/>
        <v>23</v>
      </c>
      <c r="B30" s="292" t="s">
        <v>303</v>
      </c>
      <c r="C30" s="119">
        <v>0</v>
      </c>
      <c r="D30" s="119">
        <f t="shared" ref="D30:O30" si="21">C28</f>
        <v>0</v>
      </c>
      <c r="E30" s="119">
        <f t="shared" si="21"/>
        <v>0</v>
      </c>
      <c r="F30" s="119">
        <f t="shared" si="21"/>
        <v>0</v>
      </c>
      <c r="G30" s="119">
        <f t="shared" si="21"/>
        <v>0</v>
      </c>
      <c r="H30" s="119">
        <f t="shared" si="21"/>
        <v>0</v>
      </c>
      <c r="I30" s="119">
        <f t="shared" si="21"/>
        <v>0</v>
      </c>
      <c r="J30" s="119">
        <f t="shared" si="21"/>
        <v>0</v>
      </c>
      <c r="K30" s="119">
        <f t="shared" si="21"/>
        <v>0</v>
      </c>
      <c r="L30" s="119">
        <f t="shared" si="21"/>
        <v>0</v>
      </c>
      <c r="M30" s="119">
        <f t="shared" si="21"/>
        <v>0</v>
      </c>
      <c r="N30" s="119">
        <f t="shared" si="21"/>
        <v>0</v>
      </c>
      <c r="O30" s="119">
        <f t="shared" si="21"/>
        <v>0</v>
      </c>
      <c r="P30" s="119">
        <f t="shared" ref="P30:Q30" si="22">O28</f>
        <v>0</v>
      </c>
      <c r="Q30" s="119">
        <f t="shared" si="22"/>
        <v>0</v>
      </c>
    </row>
    <row r="31" spans="1:17" x14ac:dyDescent="0.2">
      <c r="A31" s="101">
        <f t="shared" si="2"/>
        <v>24</v>
      </c>
      <c r="C31" s="88"/>
      <c r="D31" s="88"/>
      <c r="E31" s="88"/>
      <c r="F31" s="88"/>
      <c r="G31" s="88"/>
      <c r="H31" s="88"/>
      <c r="I31" s="88"/>
      <c r="J31" s="88"/>
      <c r="K31" s="88"/>
      <c r="L31" s="88"/>
      <c r="M31" s="88"/>
      <c r="N31" s="88"/>
      <c r="O31" s="88"/>
    </row>
    <row r="32" spans="1:17" x14ac:dyDescent="0.2">
      <c r="A32" s="101">
        <f t="shared" si="2"/>
        <v>25</v>
      </c>
      <c r="B32" s="92" t="s">
        <v>93</v>
      </c>
      <c r="C32" s="88">
        <f t="shared" ref="C32:O32" si="23">(C10*C24)+(C14*C26)</f>
        <v>87278.176317010802</v>
      </c>
      <c r="D32" s="88">
        <f t="shared" si="23"/>
        <v>310778.34541275009</v>
      </c>
      <c r="E32" s="88">
        <f t="shared" si="23"/>
        <v>382691.24876002612</v>
      </c>
      <c r="F32" s="88">
        <f t="shared" si="23"/>
        <v>390180.8412462257</v>
      </c>
      <c r="G32" s="88">
        <f t="shared" si="23"/>
        <v>395854.16875895194</v>
      </c>
      <c r="H32" s="88">
        <f t="shared" si="23"/>
        <v>28808.766888725768</v>
      </c>
      <c r="I32" s="88">
        <f t="shared" si="23"/>
        <v>104760.4942611171</v>
      </c>
      <c r="J32" s="88">
        <f t="shared" si="23"/>
        <v>81996.402436008007</v>
      </c>
      <c r="K32" s="88">
        <f t="shared" si="23"/>
        <v>86682.324030812917</v>
      </c>
      <c r="L32" s="88">
        <f t="shared" si="23"/>
        <v>71993.877707304768</v>
      </c>
      <c r="M32" s="88">
        <f t="shared" si="23"/>
        <v>78364.154633689497</v>
      </c>
      <c r="N32" s="88">
        <f t="shared" si="23"/>
        <v>74164.743529350642</v>
      </c>
      <c r="O32" s="88">
        <f t="shared" si="23"/>
        <v>77103.682834248801</v>
      </c>
      <c r="P32" s="88">
        <f t="shared" ref="P32:Q32" si="24">(P10*P24)+(P14*P26)</f>
        <v>85367.661975320327</v>
      </c>
      <c r="Q32" s="88">
        <f t="shared" si="24"/>
        <v>70780.960608080903</v>
      </c>
    </row>
    <row r="33" spans="1:17" x14ac:dyDescent="0.2">
      <c r="A33" s="101">
        <f t="shared" si="2"/>
        <v>26</v>
      </c>
      <c r="C33" s="88"/>
      <c r="D33" s="88"/>
      <c r="E33" s="88"/>
      <c r="F33" s="88"/>
      <c r="G33" s="88"/>
      <c r="H33" s="88"/>
      <c r="I33" s="88"/>
      <c r="J33" s="88"/>
      <c r="K33" s="88"/>
      <c r="L33" s="88"/>
      <c r="M33" s="88"/>
      <c r="N33" s="88"/>
      <c r="O33" s="88"/>
    </row>
    <row r="34" spans="1:17" x14ac:dyDescent="0.2">
      <c r="A34" s="101">
        <f t="shared" si="2"/>
        <v>27</v>
      </c>
      <c r="B34" s="92" t="s">
        <v>302</v>
      </c>
      <c r="C34" s="88">
        <f t="shared" ref="C34:O34" si="25">(C10*C28)+(C14*C30)</f>
        <v>0</v>
      </c>
      <c r="D34" s="88">
        <f t="shared" si="25"/>
        <v>0</v>
      </c>
      <c r="E34" s="88">
        <f t="shared" si="25"/>
        <v>0</v>
      </c>
      <c r="F34" s="88">
        <f t="shared" si="25"/>
        <v>0</v>
      </c>
      <c r="G34" s="88">
        <f t="shared" si="25"/>
        <v>0</v>
      </c>
      <c r="H34" s="88">
        <f t="shared" si="25"/>
        <v>0</v>
      </c>
      <c r="I34" s="88">
        <f t="shared" si="25"/>
        <v>0</v>
      </c>
      <c r="J34" s="88">
        <f t="shared" si="25"/>
        <v>0</v>
      </c>
      <c r="K34" s="88">
        <f t="shared" si="25"/>
        <v>0</v>
      </c>
      <c r="L34" s="88">
        <f t="shared" si="25"/>
        <v>0</v>
      </c>
      <c r="M34" s="88">
        <f t="shared" si="25"/>
        <v>0</v>
      </c>
      <c r="N34" s="88">
        <f t="shared" si="25"/>
        <v>0</v>
      </c>
      <c r="O34" s="88">
        <f t="shared" si="25"/>
        <v>0</v>
      </c>
      <c r="P34" s="88">
        <f t="shared" ref="P34:Q34" si="26">(P10*P28)+(P14*P30)</f>
        <v>0</v>
      </c>
      <c r="Q34" s="88">
        <f t="shared" si="26"/>
        <v>0</v>
      </c>
    </row>
    <row r="35" spans="1:17" x14ac:dyDescent="0.2">
      <c r="A35" s="101">
        <f t="shared" si="2"/>
        <v>28</v>
      </c>
      <c r="C35" s="88"/>
      <c r="D35" s="88"/>
      <c r="E35" s="88"/>
      <c r="F35" s="88"/>
      <c r="G35" s="88"/>
      <c r="H35" s="88"/>
      <c r="I35" s="88"/>
      <c r="J35" s="88"/>
      <c r="K35" s="88"/>
      <c r="L35" s="88"/>
      <c r="M35" s="88"/>
      <c r="N35" s="88"/>
      <c r="O35" s="88"/>
    </row>
    <row r="36" spans="1:17" ht="12" x14ac:dyDescent="0.2">
      <c r="A36" s="101">
        <f t="shared" si="2"/>
        <v>29</v>
      </c>
      <c r="B36" s="293" t="s">
        <v>406</v>
      </c>
      <c r="C36" s="294"/>
      <c r="D36" s="121">
        <v>0.95234799999999997</v>
      </c>
      <c r="E36" s="294">
        <f t="shared" ref="E36:O36" si="27">D36</f>
        <v>0.95234799999999997</v>
      </c>
      <c r="F36" s="294">
        <f t="shared" si="27"/>
        <v>0.95234799999999997</v>
      </c>
      <c r="G36" s="294">
        <f t="shared" si="27"/>
        <v>0.95234799999999997</v>
      </c>
      <c r="H36" s="294">
        <f t="shared" si="27"/>
        <v>0.95234799999999997</v>
      </c>
      <c r="I36" s="294">
        <f t="shared" si="27"/>
        <v>0.95234799999999997</v>
      </c>
      <c r="J36" s="294">
        <f t="shared" si="27"/>
        <v>0.95234799999999997</v>
      </c>
      <c r="K36" s="294">
        <f t="shared" si="27"/>
        <v>0.95234799999999997</v>
      </c>
      <c r="L36" s="294">
        <f t="shared" si="27"/>
        <v>0.95234799999999997</v>
      </c>
      <c r="M36" s="294">
        <f t="shared" si="27"/>
        <v>0.95234799999999997</v>
      </c>
      <c r="N36" s="294">
        <f t="shared" si="27"/>
        <v>0.95234799999999997</v>
      </c>
      <c r="O36" s="294">
        <f t="shared" si="27"/>
        <v>0.95234799999999997</v>
      </c>
      <c r="P36" s="294">
        <f t="shared" ref="P36:Q36" si="28">O36</f>
        <v>0.95234799999999997</v>
      </c>
      <c r="Q36" s="294">
        <f t="shared" si="28"/>
        <v>0.95234799999999997</v>
      </c>
    </row>
    <row r="37" spans="1:17" x14ac:dyDescent="0.2">
      <c r="A37" s="101">
        <f t="shared" si="2"/>
        <v>30</v>
      </c>
      <c r="C37" s="88"/>
      <c r="D37" s="88"/>
      <c r="E37" s="88"/>
      <c r="F37" s="88"/>
      <c r="G37" s="88"/>
      <c r="H37" s="88"/>
      <c r="I37" s="88"/>
      <c r="J37" s="88"/>
      <c r="K37" s="88"/>
      <c r="L37" s="88"/>
      <c r="M37" s="88"/>
      <c r="N37" s="88"/>
      <c r="O37" s="88"/>
    </row>
    <row r="38" spans="1:17" ht="12" x14ac:dyDescent="0.2">
      <c r="A38" s="101">
        <f t="shared" si="2"/>
        <v>31</v>
      </c>
      <c r="B38" s="293" t="s">
        <v>407</v>
      </c>
      <c r="C38" s="294"/>
      <c r="D38" s="294"/>
      <c r="E38" s="294"/>
      <c r="F38" s="294"/>
      <c r="G38" s="294"/>
      <c r="H38" s="121">
        <v>0.95034799999999997</v>
      </c>
      <c r="I38" s="294">
        <f t="shared" ref="I38:O38" si="29">H38</f>
        <v>0.95034799999999997</v>
      </c>
      <c r="J38" s="294">
        <f t="shared" si="29"/>
        <v>0.95034799999999997</v>
      </c>
      <c r="K38" s="294">
        <f t="shared" si="29"/>
        <v>0.95034799999999997</v>
      </c>
      <c r="L38" s="294">
        <f t="shared" si="29"/>
        <v>0.95034799999999997</v>
      </c>
      <c r="M38" s="294">
        <f t="shared" si="29"/>
        <v>0.95034799999999997</v>
      </c>
      <c r="N38" s="294">
        <f t="shared" si="29"/>
        <v>0.95034799999999997</v>
      </c>
      <c r="O38" s="294">
        <f t="shared" si="29"/>
        <v>0.95034799999999997</v>
      </c>
      <c r="P38" s="294">
        <f t="shared" ref="P38:Q38" si="30">O38</f>
        <v>0.95034799999999997</v>
      </c>
      <c r="Q38" s="294">
        <f t="shared" si="30"/>
        <v>0.95034799999999997</v>
      </c>
    </row>
    <row r="39" spans="1:17" x14ac:dyDescent="0.2">
      <c r="A39" s="101">
        <f t="shared" si="2"/>
        <v>32</v>
      </c>
      <c r="C39" s="114"/>
      <c r="D39" s="114"/>
      <c r="E39" s="114"/>
      <c r="F39" s="114"/>
      <c r="G39" s="114"/>
      <c r="H39" s="114"/>
      <c r="I39" s="114"/>
      <c r="J39" s="114"/>
      <c r="K39" s="114"/>
      <c r="L39" s="114"/>
      <c r="M39" s="114"/>
      <c r="N39" s="114"/>
      <c r="O39" s="114"/>
    </row>
    <row r="40" spans="1:17" x14ac:dyDescent="0.2">
      <c r="A40" s="101">
        <f t="shared" si="2"/>
        <v>33</v>
      </c>
      <c r="B40" s="293" t="s">
        <v>227</v>
      </c>
      <c r="C40" s="294">
        <v>0.95111500000000004</v>
      </c>
      <c r="D40" s="294">
        <f>C40</f>
        <v>0.95111500000000004</v>
      </c>
      <c r="E40" s="294">
        <f>D40</f>
        <v>0.95111500000000004</v>
      </c>
      <c r="F40" s="294">
        <f>E40</f>
        <v>0.95111500000000004</v>
      </c>
      <c r="G40" s="294">
        <f>F40</f>
        <v>0.95111500000000004</v>
      </c>
      <c r="H40" s="294"/>
      <c r="I40" s="294"/>
      <c r="J40" s="294"/>
      <c r="K40" s="294"/>
      <c r="L40" s="294"/>
      <c r="M40" s="294"/>
      <c r="N40" s="294"/>
      <c r="O40" s="294"/>
      <c r="P40" s="294"/>
      <c r="Q40" s="294"/>
    </row>
    <row r="41" spans="1:17" x14ac:dyDescent="0.2">
      <c r="A41" s="101">
        <f t="shared" si="2"/>
        <v>34</v>
      </c>
      <c r="C41" s="114"/>
      <c r="D41" s="114"/>
      <c r="E41" s="114"/>
      <c r="F41" s="114"/>
      <c r="G41" s="114"/>
      <c r="H41" s="114"/>
      <c r="I41" s="114"/>
      <c r="J41" s="114"/>
      <c r="K41" s="114"/>
      <c r="L41" s="114"/>
      <c r="M41" s="114"/>
      <c r="N41" s="114"/>
      <c r="O41" s="114"/>
    </row>
    <row r="42" spans="1:17" ht="10.5" thickBot="1" x14ac:dyDescent="0.25">
      <c r="A42" s="101">
        <f t="shared" si="2"/>
        <v>35</v>
      </c>
      <c r="B42" s="92" t="s">
        <v>191</v>
      </c>
      <c r="C42" s="295">
        <f>ROUND((C20*C40),2)</f>
        <v>398131.95</v>
      </c>
      <c r="D42" s="295">
        <f t="shared" ref="D42:O42" si="31">ROUND((D20*D36),2)</f>
        <v>-191511.19</v>
      </c>
      <c r="E42" s="295">
        <f t="shared" si="31"/>
        <v>-165185.22</v>
      </c>
      <c r="F42" s="295">
        <f t="shared" si="31"/>
        <v>-20549.080000000002</v>
      </c>
      <c r="G42" s="295">
        <f t="shared" si="31"/>
        <v>-113161.76</v>
      </c>
      <c r="H42" s="295">
        <f t="shared" si="31"/>
        <v>-19700.240000000002</v>
      </c>
      <c r="I42" s="295">
        <f t="shared" si="31"/>
        <v>-84717.31</v>
      </c>
      <c r="J42" s="295">
        <f t="shared" si="31"/>
        <v>77534.77</v>
      </c>
      <c r="K42" s="295">
        <f t="shared" si="31"/>
        <v>-193122.63</v>
      </c>
      <c r="L42" s="295">
        <f t="shared" si="31"/>
        <v>76914.31</v>
      </c>
      <c r="M42" s="295">
        <f t="shared" si="31"/>
        <v>-207821.26</v>
      </c>
      <c r="N42" s="295">
        <f t="shared" si="31"/>
        <v>-112116.26</v>
      </c>
      <c r="O42" s="295">
        <f t="shared" si="31"/>
        <v>35312.720000000001</v>
      </c>
      <c r="P42" s="295">
        <f t="shared" ref="P42:Q42" si="32">ROUND((P20*P36),2)</f>
        <v>-298070.23</v>
      </c>
      <c r="Q42" s="295">
        <f t="shared" si="32"/>
        <v>47383.34</v>
      </c>
    </row>
    <row r="43" spans="1:17" x14ac:dyDescent="0.2">
      <c r="A43" s="101">
        <f t="shared" si="2"/>
        <v>36</v>
      </c>
      <c r="C43" s="88"/>
      <c r="D43" s="88"/>
      <c r="E43" s="88"/>
      <c r="F43" s="88"/>
      <c r="G43" s="88"/>
      <c r="H43" s="88"/>
      <c r="I43" s="88"/>
      <c r="J43" s="88"/>
      <c r="K43" s="88"/>
      <c r="L43" s="88"/>
      <c r="M43" s="88"/>
      <c r="N43" s="88"/>
      <c r="O43" s="88"/>
    </row>
    <row r="44" spans="1:17" ht="10.5" thickBot="1" x14ac:dyDescent="0.25">
      <c r="A44" s="101">
        <f t="shared" si="2"/>
        <v>37</v>
      </c>
      <c r="B44" s="92" t="s">
        <v>229</v>
      </c>
      <c r="C44" s="295">
        <f t="shared" ref="C44:G44" si="33">ROUND((C32*C40),2)</f>
        <v>83011.58</v>
      </c>
      <c r="D44" s="295">
        <f t="shared" si="33"/>
        <v>295585.95</v>
      </c>
      <c r="E44" s="295">
        <f t="shared" si="33"/>
        <v>363983.39</v>
      </c>
      <c r="F44" s="295">
        <f t="shared" si="33"/>
        <v>371106.85</v>
      </c>
      <c r="G44" s="295">
        <f t="shared" si="33"/>
        <v>376502.84</v>
      </c>
      <c r="H44" s="295">
        <f t="shared" ref="H44:O44" si="34">ROUND((H32*H38),2)</f>
        <v>27378.35</v>
      </c>
      <c r="I44" s="295">
        <f t="shared" si="34"/>
        <v>99558.93</v>
      </c>
      <c r="J44" s="295">
        <f t="shared" si="34"/>
        <v>77925.119999999995</v>
      </c>
      <c r="K44" s="295">
        <f t="shared" si="34"/>
        <v>82378.37</v>
      </c>
      <c r="L44" s="295">
        <f t="shared" si="34"/>
        <v>68419.240000000005</v>
      </c>
      <c r="M44" s="295">
        <f t="shared" si="34"/>
        <v>74473.22</v>
      </c>
      <c r="N44" s="295">
        <f t="shared" si="34"/>
        <v>70482.320000000007</v>
      </c>
      <c r="O44" s="295">
        <f t="shared" si="34"/>
        <v>73275.33</v>
      </c>
      <c r="P44" s="295">
        <f t="shared" ref="P44:Q44" si="35">ROUND((P32*P38),2)</f>
        <v>81128.990000000005</v>
      </c>
      <c r="Q44" s="295">
        <f t="shared" si="35"/>
        <v>67266.539999999994</v>
      </c>
    </row>
    <row r="45" spans="1:17" x14ac:dyDescent="0.2">
      <c r="A45" s="101">
        <f t="shared" si="2"/>
        <v>38</v>
      </c>
      <c r="C45" s="296"/>
      <c r="D45" s="296"/>
      <c r="E45" s="296"/>
      <c r="F45" s="296"/>
      <c r="G45" s="296"/>
      <c r="H45" s="296"/>
      <c r="I45" s="296"/>
      <c r="J45" s="296"/>
      <c r="K45" s="296"/>
      <c r="L45" s="296"/>
      <c r="M45" s="296"/>
      <c r="N45" s="296"/>
      <c r="O45" s="296"/>
    </row>
    <row r="46" spans="1:17" ht="10.5" thickBot="1" x14ac:dyDescent="0.25">
      <c r="A46" s="101">
        <f t="shared" si="2"/>
        <v>39</v>
      </c>
      <c r="B46" s="92" t="s">
        <v>301</v>
      </c>
      <c r="C46" s="295">
        <f t="shared" ref="C46:G46" si="36">ROUND((C34*C40),2)</f>
        <v>0</v>
      </c>
      <c r="D46" s="295">
        <f t="shared" si="36"/>
        <v>0</v>
      </c>
      <c r="E46" s="295">
        <f t="shared" si="36"/>
        <v>0</v>
      </c>
      <c r="F46" s="295">
        <f t="shared" si="36"/>
        <v>0</v>
      </c>
      <c r="G46" s="295">
        <f t="shared" si="36"/>
        <v>0</v>
      </c>
      <c r="H46" s="295">
        <f t="shared" ref="H46:O46" si="37">ROUND((H34*H38),2)</f>
        <v>0</v>
      </c>
      <c r="I46" s="295">
        <f t="shared" si="37"/>
        <v>0</v>
      </c>
      <c r="J46" s="295">
        <f t="shared" si="37"/>
        <v>0</v>
      </c>
      <c r="K46" s="295">
        <f t="shared" si="37"/>
        <v>0</v>
      </c>
      <c r="L46" s="295">
        <f t="shared" si="37"/>
        <v>0</v>
      </c>
      <c r="M46" s="295">
        <f t="shared" si="37"/>
        <v>0</v>
      </c>
      <c r="N46" s="295">
        <f t="shared" si="37"/>
        <v>0</v>
      </c>
      <c r="O46" s="295">
        <f t="shared" si="37"/>
        <v>0</v>
      </c>
      <c r="P46" s="295">
        <f t="shared" ref="P46:Q46" si="38">ROUND((P34*P38),2)</f>
        <v>0</v>
      </c>
      <c r="Q46" s="295">
        <f t="shared" si="38"/>
        <v>0</v>
      </c>
    </row>
    <row r="47" spans="1:17" x14ac:dyDescent="0.2">
      <c r="A47" s="101">
        <f t="shared" si="2"/>
        <v>40</v>
      </c>
    </row>
    <row r="48" spans="1:17" x14ac:dyDescent="0.2">
      <c r="A48" s="101">
        <f t="shared" si="2"/>
        <v>41</v>
      </c>
      <c r="B48" s="297" t="s">
        <v>271</v>
      </c>
      <c r="C48" s="288"/>
      <c r="D48" s="288"/>
      <c r="E48" s="288"/>
      <c r="F48" s="288"/>
      <c r="G48" s="288"/>
      <c r="H48" s="288"/>
      <c r="I48" s="288"/>
      <c r="J48" s="288"/>
      <c r="K48" s="288"/>
      <c r="L48" s="288"/>
      <c r="M48" s="288"/>
      <c r="N48" s="288"/>
      <c r="O48" s="288"/>
      <c r="P48" s="288"/>
      <c r="Q48" s="288"/>
    </row>
    <row r="49" spans="1:17" x14ac:dyDescent="0.2">
      <c r="A49" s="101">
        <f t="shared" si="2"/>
        <v>42</v>
      </c>
      <c r="B49" s="298" t="s">
        <v>192</v>
      </c>
      <c r="C49" s="84"/>
      <c r="D49" s="84"/>
      <c r="E49" s="84"/>
      <c r="F49" s="84"/>
      <c r="G49" s="84"/>
      <c r="H49" s="84"/>
      <c r="I49" s="84"/>
      <c r="J49" s="84"/>
      <c r="K49" s="84"/>
      <c r="L49" s="84"/>
      <c r="M49" s="84"/>
      <c r="N49" s="84"/>
      <c r="O49" s="84"/>
      <c r="P49" s="84"/>
      <c r="Q49" s="84"/>
    </row>
    <row r="50" spans="1:17" x14ac:dyDescent="0.2">
      <c r="A50" s="101">
        <f t="shared" si="2"/>
        <v>43</v>
      </c>
      <c r="B50" s="299" t="s">
        <v>300</v>
      </c>
      <c r="C50" s="119"/>
      <c r="D50" s="119"/>
      <c r="E50" s="119"/>
      <c r="F50" s="119"/>
      <c r="G50" s="119"/>
      <c r="H50" s="119"/>
      <c r="I50" s="119"/>
      <c r="J50" s="119"/>
      <c r="K50" s="119"/>
      <c r="L50" s="119"/>
      <c r="M50" s="119"/>
      <c r="N50" s="119"/>
      <c r="O50" s="119"/>
      <c r="P50" s="119"/>
      <c r="Q50" s="119"/>
    </row>
    <row r="51" spans="1:17" x14ac:dyDescent="0.2">
      <c r="A51" s="101">
        <f t="shared" si="2"/>
        <v>44</v>
      </c>
      <c r="B51" s="300" t="s">
        <v>193</v>
      </c>
      <c r="C51" s="294"/>
      <c r="D51" s="294"/>
      <c r="E51" s="294"/>
      <c r="F51" s="294"/>
      <c r="G51" s="294"/>
      <c r="H51" s="294"/>
      <c r="I51" s="294"/>
      <c r="J51" s="294"/>
      <c r="K51" s="294"/>
      <c r="L51" s="294"/>
      <c r="M51" s="294"/>
      <c r="N51" s="294"/>
      <c r="O51" s="294"/>
      <c r="P51" s="294"/>
      <c r="Q51" s="294"/>
    </row>
    <row r="52" spans="1:17" x14ac:dyDescent="0.2">
      <c r="A52" s="101">
        <f t="shared" si="2"/>
        <v>45</v>
      </c>
    </row>
    <row r="53" spans="1:17" ht="10.5" x14ac:dyDescent="0.25">
      <c r="A53" s="101">
        <f t="shared" si="2"/>
        <v>46</v>
      </c>
      <c r="B53" s="86" t="s">
        <v>270</v>
      </c>
    </row>
    <row r="54" spans="1:17" ht="12" x14ac:dyDescent="0.2">
      <c r="A54" s="101">
        <f t="shared" si="2"/>
        <v>47</v>
      </c>
      <c r="B54" s="92" t="s">
        <v>408</v>
      </c>
    </row>
    <row r="55" spans="1:17" ht="12" x14ac:dyDescent="0.2">
      <c r="A55" s="101">
        <f t="shared" si="2"/>
        <v>48</v>
      </c>
      <c r="B55" s="286" t="s">
        <v>409</v>
      </c>
    </row>
    <row r="56" spans="1:17" ht="12" x14ac:dyDescent="0.2">
      <c r="A56" s="101">
        <f t="shared" si="2"/>
        <v>49</v>
      </c>
      <c r="B56" s="301" t="s">
        <v>410</v>
      </c>
    </row>
    <row r="59" spans="1:17" x14ac:dyDescent="0.2">
      <c r="A59" s="101"/>
    </row>
    <row r="60" spans="1:17" x14ac:dyDescent="0.2">
      <c r="A60" s="101"/>
    </row>
    <row r="61" spans="1:17" x14ac:dyDescent="0.2">
      <c r="A61" s="101"/>
    </row>
    <row r="62" spans="1:17" x14ac:dyDescent="0.2">
      <c r="A62" s="101"/>
    </row>
    <row r="63" spans="1:17" x14ac:dyDescent="0.2">
      <c r="A63" s="101"/>
    </row>
    <row r="64" spans="1:17" x14ac:dyDescent="0.2">
      <c r="A64" s="101"/>
    </row>
    <row r="65" spans="1:1" x14ac:dyDescent="0.2">
      <c r="A65" s="101"/>
    </row>
    <row r="66" spans="1:1" x14ac:dyDescent="0.2">
      <c r="A66" s="101"/>
    </row>
    <row r="67" spans="1:1" x14ac:dyDescent="0.2">
      <c r="A67" s="101"/>
    </row>
    <row r="68" spans="1:1" x14ac:dyDescent="0.2">
      <c r="A68" s="101"/>
    </row>
    <row r="69" spans="1:1" x14ac:dyDescent="0.2">
      <c r="A69" s="101"/>
    </row>
    <row r="70" spans="1:1" x14ac:dyDescent="0.2">
      <c r="A70" s="101"/>
    </row>
    <row r="71" spans="1:1" x14ac:dyDescent="0.2">
      <c r="A71" s="101"/>
    </row>
    <row r="72" spans="1:1" x14ac:dyDescent="0.2">
      <c r="A72" s="101"/>
    </row>
    <row r="73" spans="1:1" x14ac:dyDescent="0.2">
      <c r="A73" s="101"/>
    </row>
    <row r="74" spans="1:1" x14ac:dyDescent="0.2">
      <c r="A74" s="101"/>
    </row>
    <row r="75" spans="1:1" x14ac:dyDescent="0.2">
      <c r="A75" s="101"/>
    </row>
    <row r="76" spans="1:1" x14ac:dyDescent="0.2">
      <c r="A76" s="101"/>
    </row>
    <row r="77" spans="1:1" x14ac:dyDescent="0.2">
      <c r="A77" s="101"/>
    </row>
    <row r="78" spans="1:1" x14ac:dyDescent="0.2">
      <c r="A78" s="101"/>
    </row>
    <row r="79" spans="1:1" x14ac:dyDescent="0.2">
      <c r="A79" s="101"/>
    </row>
    <row r="80" spans="1:1" x14ac:dyDescent="0.2">
      <c r="A80" s="101"/>
    </row>
    <row r="81" spans="1:1" x14ac:dyDescent="0.2">
      <c r="A81" s="101"/>
    </row>
    <row r="82" spans="1:1" x14ac:dyDescent="0.2">
      <c r="A82" s="101"/>
    </row>
    <row r="83" spans="1:1" x14ac:dyDescent="0.2">
      <c r="A83" s="101"/>
    </row>
    <row r="84" spans="1:1" x14ac:dyDescent="0.2">
      <c r="A84" s="101"/>
    </row>
    <row r="85" spans="1:1" x14ac:dyDescent="0.2">
      <c r="A85" s="101"/>
    </row>
    <row r="86" spans="1:1" x14ac:dyDescent="0.2">
      <c r="A86" s="101"/>
    </row>
    <row r="87" spans="1:1" x14ac:dyDescent="0.2">
      <c r="A87" s="101"/>
    </row>
    <row r="88" spans="1:1" x14ac:dyDescent="0.2">
      <c r="A88" s="101"/>
    </row>
    <row r="89" spans="1:1" x14ac:dyDescent="0.2">
      <c r="A89" s="101"/>
    </row>
    <row r="90" spans="1:1" x14ac:dyDescent="0.2">
      <c r="A90" s="101"/>
    </row>
    <row r="91" spans="1:1" x14ac:dyDescent="0.2">
      <c r="A91" s="101"/>
    </row>
    <row r="92" spans="1:1" x14ac:dyDescent="0.2">
      <c r="A92" s="101"/>
    </row>
    <row r="93" spans="1:1" x14ac:dyDescent="0.2">
      <c r="A93" s="101"/>
    </row>
    <row r="94" spans="1:1" x14ac:dyDescent="0.2">
      <c r="A94" s="101"/>
    </row>
    <row r="95" spans="1:1" x14ac:dyDescent="0.2">
      <c r="A95" s="101"/>
    </row>
    <row r="96" spans="1:1" x14ac:dyDescent="0.2">
      <c r="A96" s="101"/>
    </row>
    <row r="97" spans="1:1" x14ac:dyDescent="0.2">
      <c r="A97" s="101"/>
    </row>
    <row r="98" spans="1:1" x14ac:dyDescent="0.2">
      <c r="A98" s="101"/>
    </row>
    <row r="99" spans="1:1" x14ac:dyDescent="0.2">
      <c r="A99" s="101"/>
    </row>
    <row r="100" spans="1:1" x14ac:dyDescent="0.2">
      <c r="A100" s="101"/>
    </row>
  </sheetData>
  <mergeCells count="1">
    <mergeCell ref="C4:D4"/>
  </mergeCells>
  <printOptions horizontalCentered="1"/>
  <pageMargins left="0.45" right="0.45" top="0.75" bottom="0.75" header="0.3" footer="0.3"/>
  <pageSetup scale="71" orientation="landscape" blackAndWhite="1" r:id="rId1"/>
  <headerFooter>
    <oddFooter>&amp;R&amp;A</oddFooter>
  </headerFooter>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Q100"/>
  <sheetViews>
    <sheetView workbookViewId="0">
      <pane ySplit="6" topLeftCell="A7" activePane="bottomLeft" state="frozen"/>
      <selection pane="bottomLeft" activeCell="U33" sqref="U33"/>
    </sheetView>
  </sheetViews>
  <sheetFormatPr defaultColWidth="9.1796875" defaultRowHeight="10" x14ac:dyDescent="0.2"/>
  <cols>
    <col min="1" max="1" width="5.54296875" style="92" bestFit="1" customWidth="1"/>
    <col min="2" max="2" width="39.453125" style="92" customWidth="1"/>
    <col min="3" max="4" width="11.81640625" style="92" customWidth="1"/>
    <col min="5" max="8" width="10.7265625" style="92" bestFit="1" customWidth="1"/>
    <col min="9" max="9" width="9.81640625" style="92" bestFit="1" customWidth="1"/>
    <col min="10" max="13" width="10.7265625" style="92" bestFit="1" customWidth="1"/>
    <col min="14" max="14" width="11.26953125" style="92" customWidth="1"/>
    <col min="15" max="15" width="11.81640625" style="92" customWidth="1"/>
    <col min="16" max="16" width="12.81640625" style="92" bestFit="1" customWidth="1"/>
    <col min="17" max="17" width="11.7265625" style="92" customWidth="1"/>
    <col min="18" max="16384" width="9.1796875" style="92"/>
  </cols>
  <sheetData>
    <row r="1" spans="1:17" ht="10.5" x14ac:dyDescent="0.25">
      <c r="A1" s="5" t="s">
        <v>0</v>
      </c>
      <c r="B1" s="5"/>
    </row>
    <row r="2" spans="1:17" ht="10.5" x14ac:dyDescent="0.25">
      <c r="A2" s="5" t="s">
        <v>1</v>
      </c>
      <c r="B2" s="5"/>
    </row>
    <row r="3" spans="1:17" ht="10.5" x14ac:dyDescent="0.25">
      <c r="A3" s="5" t="s">
        <v>194</v>
      </c>
      <c r="B3" s="5"/>
    </row>
    <row r="4" spans="1:17" ht="10.5" x14ac:dyDescent="0.25">
      <c r="A4" s="5" t="s">
        <v>360</v>
      </c>
      <c r="B4" s="5"/>
      <c r="C4" s="375" t="s">
        <v>305</v>
      </c>
      <c r="D4" s="375"/>
    </row>
    <row r="5" spans="1:17" ht="10.5" x14ac:dyDescent="0.25">
      <c r="C5" s="284" t="s">
        <v>287</v>
      </c>
      <c r="D5" s="284" t="s">
        <v>288</v>
      </c>
    </row>
    <row r="6" spans="1:17" ht="25.5" customHeight="1" x14ac:dyDescent="0.2">
      <c r="A6" s="71" t="s">
        <v>53</v>
      </c>
      <c r="B6" s="285"/>
      <c r="C6" s="122">
        <v>44957</v>
      </c>
      <c r="D6" s="122">
        <v>44957</v>
      </c>
      <c r="E6" s="113">
        <f t="shared" ref="E6:O6" si="0">EDATE(D6,1)</f>
        <v>44985</v>
      </c>
      <c r="F6" s="113">
        <f t="shared" si="0"/>
        <v>45013</v>
      </c>
      <c r="G6" s="113">
        <f t="shared" si="0"/>
        <v>45044</v>
      </c>
      <c r="H6" s="113">
        <f t="shared" si="0"/>
        <v>45074</v>
      </c>
      <c r="I6" s="113">
        <f t="shared" si="0"/>
        <v>45105</v>
      </c>
      <c r="J6" s="113">
        <f t="shared" si="0"/>
        <v>45135</v>
      </c>
      <c r="K6" s="113">
        <f t="shared" si="0"/>
        <v>45166</v>
      </c>
      <c r="L6" s="113">
        <f t="shared" si="0"/>
        <v>45197</v>
      </c>
      <c r="M6" s="113">
        <f t="shared" si="0"/>
        <v>45227</v>
      </c>
      <c r="N6" s="113">
        <f t="shared" si="0"/>
        <v>45258</v>
      </c>
      <c r="O6" s="113">
        <f t="shared" si="0"/>
        <v>45288</v>
      </c>
      <c r="P6" s="113">
        <f t="shared" ref="P6:Q6" si="1">EDATE(O6,1)</f>
        <v>45319</v>
      </c>
      <c r="Q6" s="113">
        <f t="shared" si="1"/>
        <v>45350</v>
      </c>
    </row>
    <row r="7" spans="1:17" x14ac:dyDescent="0.2">
      <c r="A7" s="101"/>
      <c r="B7" s="101"/>
      <c r="C7" s="101"/>
      <c r="D7" s="101"/>
      <c r="E7" s="101"/>
      <c r="F7" s="101"/>
      <c r="G7" s="101"/>
      <c r="H7" s="101"/>
      <c r="I7" s="101"/>
      <c r="J7" s="101"/>
      <c r="K7" s="101"/>
      <c r="L7" s="101"/>
      <c r="M7" s="101"/>
      <c r="N7" s="101"/>
      <c r="O7" s="101"/>
    </row>
    <row r="8" spans="1:17" ht="12" x14ac:dyDescent="0.2">
      <c r="A8" s="101">
        <v>1</v>
      </c>
      <c r="B8" s="286" t="s">
        <v>402</v>
      </c>
      <c r="C8" s="125">
        <v>732018.3949538304</v>
      </c>
      <c r="D8" s="125">
        <v>1286945.1586142604</v>
      </c>
      <c r="E8" s="125">
        <v>1748271.1994140383</v>
      </c>
      <c r="F8" s="125">
        <v>1840087.8730726764</v>
      </c>
      <c r="G8" s="125">
        <v>1772541.8996520103</v>
      </c>
      <c r="H8" s="125">
        <v>1852995.699277265</v>
      </c>
      <c r="I8" s="125">
        <v>1775964.0517731754</v>
      </c>
      <c r="J8" s="125">
        <v>1915491.506460872</v>
      </c>
      <c r="K8" s="125">
        <v>1947055.0454424915</v>
      </c>
      <c r="L8" s="125">
        <v>1840386.8960735549</v>
      </c>
      <c r="M8" s="125">
        <v>1815335.4135555115</v>
      </c>
      <c r="N8" s="125">
        <v>1785781.9736353529</v>
      </c>
      <c r="O8" s="125">
        <v>1934147.2192379031</v>
      </c>
      <c r="P8" s="125">
        <v>1876023.5221079129</v>
      </c>
      <c r="Q8" s="125">
        <v>1795584.0463089489</v>
      </c>
    </row>
    <row r="9" spans="1:17" x14ac:dyDescent="0.2">
      <c r="A9" s="101">
        <f t="shared" ref="A9:A56" si="2">A8+1</f>
        <v>2</v>
      </c>
    </row>
    <row r="10" spans="1:17" x14ac:dyDescent="0.2">
      <c r="A10" s="101">
        <f t="shared" si="2"/>
        <v>3</v>
      </c>
      <c r="B10" s="287" t="s">
        <v>184</v>
      </c>
      <c r="C10" s="288">
        <v>20830137.512481194</v>
      </c>
      <c r="D10" s="288">
        <v>89491265.846405968</v>
      </c>
      <c r="E10" s="288">
        <v>90154592.977688789</v>
      </c>
      <c r="F10" s="288">
        <v>117412499.27369955</v>
      </c>
      <c r="G10" s="288">
        <v>113096247.71176456</v>
      </c>
      <c r="H10" s="288">
        <v>126159776.95396401</v>
      </c>
      <c r="I10" s="288">
        <v>99668164.095790178</v>
      </c>
      <c r="J10" s="288">
        <v>111425641.54674593</v>
      </c>
      <c r="K10" s="288">
        <v>132421740.30528727</v>
      </c>
      <c r="L10" s="288">
        <v>122625472.91221265</v>
      </c>
      <c r="M10" s="288">
        <v>107158229.52347314</v>
      </c>
      <c r="N10" s="288">
        <v>120728913.8403028</v>
      </c>
      <c r="O10" s="288">
        <v>131460674.32530098</v>
      </c>
      <c r="P10" s="289">
        <v>156956185.37020236</v>
      </c>
      <c r="Q10" s="289">
        <v>92868503.652697578</v>
      </c>
    </row>
    <row r="11" spans="1:17" ht="12" x14ac:dyDescent="0.2">
      <c r="A11" s="101">
        <f t="shared" si="2"/>
        <v>4</v>
      </c>
      <c r="B11" s="286" t="s">
        <v>403</v>
      </c>
      <c r="C11" s="121">
        <v>2.1257999999999999E-2</v>
      </c>
      <c r="D11" s="121">
        <v>1.6611999999999998E-2</v>
      </c>
      <c r="E11" s="121">
        <f t="shared" ref="E11:O11" si="3">D11</f>
        <v>1.6611999999999998E-2</v>
      </c>
      <c r="F11" s="121">
        <f t="shared" si="3"/>
        <v>1.6611999999999998E-2</v>
      </c>
      <c r="G11" s="121">
        <f t="shared" si="3"/>
        <v>1.6611999999999998E-2</v>
      </c>
      <c r="H11" s="121">
        <f t="shared" si="3"/>
        <v>1.6611999999999998E-2</v>
      </c>
      <c r="I11" s="121">
        <f t="shared" si="3"/>
        <v>1.6611999999999998E-2</v>
      </c>
      <c r="J11" s="121">
        <f t="shared" si="3"/>
        <v>1.6611999999999998E-2</v>
      </c>
      <c r="K11" s="121">
        <f t="shared" si="3"/>
        <v>1.6611999999999998E-2</v>
      </c>
      <c r="L11" s="121">
        <f t="shared" si="3"/>
        <v>1.6611999999999998E-2</v>
      </c>
      <c r="M11" s="121">
        <f t="shared" si="3"/>
        <v>1.6611999999999998E-2</v>
      </c>
      <c r="N11" s="121">
        <f t="shared" si="3"/>
        <v>1.6611999999999998E-2</v>
      </c>
      <c r="O11" s="121">
        <f t="shared" si="3"/>
        <v>1.6611999999999998E-2</v>
      </c>
      <c r="P11" s="121">
        <v>1.6320000000000001E-2</v>
      </c>
      <c r="Q11" s="121">
        <f t="shared" ref="Q11" si="4">P11</f>
        <v>1.6320000000000001E-2</v>
      </c>
    </row>
    <row r="12" spans="1:17" x14ac:dyDescent="0.2">
      <c r="A12" s="101">
        <f t="shared" si="2"/>
        <v>5</v>
      </c>
      <c r="B12" s="92" t="s">
        <v>195</v>
      </c>
      <c r="C12" s="88">
        <f t="shared" ref="C12:O12" si="5">C10*C11</f>
        <v>442807.06324032519</v>
      </c>
      <c r="D12" s="88">
        <f t="shared" si="5"/>
        <v>1486628.9082404957</v>
      </c>
      <c r="E12" s="88">
        <f t="shared" si="5"/>
        <v>1497648.098545366</v>
      </c>
      <c r="F12" s="88">
        <f t="shared" si="5"/>
        <v>1950456.4379346967</v>
      </c>
      <c r="G12" s="88">
        <f t="shared" si="5"/>
        <v>1878754.8669878326</v>
      </c>
      <c r="H12" s="88">
        <f t="shared" si="5"/>
        <v>2095766.2147592499</v>
      </c>
      <c r="I12" s="88">
        <f t="shared" si="5"/>
        <v>1655687.5419592662</v>
      </c>
      <c r="J12" s="88">
        <f t="shared" si="5"/>
        <v>1851002.7573745432</v>
      </c>
      <c r="K12" s="88">
        <f t="shared" si="5"/>
        <v>2199789.9499514317</v>
      </c>
      <c r="L12" s="88">
        <f t="shared" si="5"/>
        <v>2037054.3560176764</v>
      </c>
      <c r="M12" s="88">
        <f t="shared" si="5"/>
        <v>1780112.5088439358</v>
      </c>
      <c r="N12" s="88">
        <f t="shared" si="5"/>
        <v>2005548.7167151098</v>
      </c>
      <c r="O12" s="88">
        <f t="shared" si="5"/>
        <v>2183824.7218918996</v>
      </c>
      <c r="P12" s="88">
        <f t="shared" ref="P12:Q12" si="6">P10*P11</f>
        <v>2561524.9452417027</v>
      </c>
      <c r="Q12" s="88">
        <f t="shared" si="6"/>
        <v>1515613.9796120245</v>
      </c>
    </row>
    <row r="13" spans="1:17" x14ac:dyDescent="0.2">
      <c r="A13" s="101">
        <f t="shared" si="2"/>
        <v>6</v>
      </c>
    </row>
    <row r="14" spans="1:17" ht="12" x14ac:dyDescent="0.2">
      <c r="A14" s="101">
        <f t="shared" si="2"/>
        <v>7</v>
      </c>
      <c r="B14" s="287" t="s">
        <v>404</v>
      </c>
      <c r="C14" s="290"/>
      <c r="D14" s="290"/>
      <c r="E14" s="288">
        <v>34855456.339000002</v>
      </c>
      <c r="F14" s="288">
        <v>9239646.7600000054</v>
      </c>
      <c r="G14" s="290"/>
      <c r="H14" s="288">
        <v>-43849214.977901533</v>
      </c>
      <c r="I14" s="288">
        <v>28563850.298000008</v>
      </c>
      <c r="J14" s="288">
        <v>962721.56999999285</v>
      </c>
      <c r="K14" s="290"/>
      <c r="L14" s="290"/>
      <c r="M14" s="290"/>
      <c r="N14" s="290"/>
      <c r="O14" s="290"/>
      <c r="P14" s="289">
        <v>-12241301.405076921</v>
      </c>
      <c r="Q14" s="289">
        <v>2636070.3769999999</v>
      </c>
    </row>
    <row r="15" spans="1:17" x14ac:dyDescent="0.2">
      <c r="A15" s="101">
        <f t="shared" si="2"/>
        <v>8</v>
      </c>
      <c r="B15" s="286" t="s">
        <v>308</v>
      </c>
      <c r="C15" s="121">
        <v>2.1257999999999999E-2</v>
      </c>
      <c r="D15" s="121">
        <f>C15</f>
        <v>2.1257999999999999E-2</v>
      </c>
      <c r="E15" s="121">
        <f>D15</f>
        <v>2.1257999999999999E-2</v>
      </c>
      <c r="F15" s="121">
        <f>E15</f>
        <v>2.1257999999999999E-2</v>
      </c>
      <c r="G15" s="121">
        <f>F15</f>
        <v>2.1257999999999999E-2</v>
      </c>
      <c r="H15" s="121">
        <f>G11</f>
        <v>1.6611999999999998E-2</v>
      </c>
      <c r="I15" s="121">
        <f t="shared" ref="I15:O15" si="7">H15</f>
        <v>1.6611999999999998E-2</v>
      </c>
      <c r="J15" s="121">
        <f t="shared" si="7"/>
        <v>1.6611999999999998E-2</v>
      </c>
      <c r="K15" s="121">
        <f t="shared" si="7"/>
        <v>1.6611999999999998E-2</v>
      </c>
      <c r="L15" s="121">
        <f t="shared" si="7"/>
        <v>1.6611999999999998E-2</v>
      </c>
      <c r="M15" s="121">
        <f t="shared" si="7"/>
        <v>1.6611999999999998E-2</v>
      </c>
      <c r="N15" s="121">
        <f t="shared" si="7"/>
        <v>1.6611999999999998E-2</v>
      </c>
      <c r="O15" s="121">
        <f t="shared" si="7"/>
        <v>1.6611999999999998E-2</v>
      </c>
      <c r="P15" s="121">
        <f t="shared" ref="P15:Q15" si="8">O15</f>
        <v>1.6611999999999998E-2</v>
      </c>
      <c r="Q15" s="121">
        <f t="shared" si="8"/>
        <v>1.6611999999999998E-2</v>
      </c>
    </row>
    <row r="16" spans="1:17" x14ac:dyDescent="0.2">
      <c r="A16" s="101">
        <f t="shared" si="2"/>
        <v>9</v>
      </c>
      <c r="B16" s="92" t="s">
        <v>195</v>
      </c>
      <c r="C16" s="88">
        <f t="shared" ref="C16:O16" si="9">C14*C15</f>
        <v>0</v>
      </c>
      <c r="D16" s="88">
        <f t="shared" si="9"/>
        <v>0</v>
      </c>
      <c r="E16" s="88">
        <f t="shared" si="9"/>
        <v>740957.29085446196</v>
      </c>
      <c r="F16" s="88">
        <f t="shared" si="9"/>
        <v>196416.41082408011</v>
      </c>
      <c r="G16" s="88">
        <f t="shared" si="9"/>
        <v>0</v>
      </c>
      <c r="H16" s="88">
        <f t="shared" si="9"/>
        <v>-728423.15921290021</v>
      </c>
      <c r="I16" s="88">
        <f t="shared" si="9"/>
        <v>474502.6811503761</v>
      </c>
      <c r="J16" s="88">
        <f t="shared" si="9"/>
        <v>15992.73072083988</v>
      </c>
      <c r="K16" s="88">
        <f t="shared" si="9"/>
        <v>0</v>
      </c>
      <c r="L16" s="88">
        <f t="shared" si="9"/>
        <v>0</v>
      </c>
      <c r="M16" s="88">
        <f t="shared" si="9"/>
        <v>0</v>
      </c>
      <c r="N16" s="88">
        <f t="shared" si="9"/>
        <v>0</v>
      </c>
      <c r="O16" s="88">
        <f t="shared" si="9"/>
        <v>0</v>
      </c>
      <c r="P16" s="88">
        <f t="shared" ref="P16:Q16" si="10">P14*P15</f>
        <v>-203352.4989411378</v>
      </c>
      <c r="Q16" s="88">
        <f t="shared" si="10"/>
        <v>43790.40110272399</v>
      </c>
    </row>
    <row r="17" spans="1:17" x14ac:dyDescent="0.2">
      <c r="A17" s="101">
        <f t="shared" si="2"/>
        <v>10</v>
      </c>
    </row>
    <row r="18" spans="1:17" x14ac:dyDescent="0.2">
      <c r="A18" s="101">
        <f t="shared" si="2"/>
        <v>11</v>
      </c>
      <c r="B18" s="92" t="s">
        <v>196</v>
      </c>
      <c r="C18" s="88">
        <f t="shared" ref="C18:O18" si="11">C12+C16</f>
        <v>442807.06324032519</v>
      </c>
      <c r="D18" s="88">
        <f t="shared" si="11"/>
        <v>1486628.9082404957</v>
      </c>
      <c r="E18" s="88">
        <f t="shared" si="11"/>
        <v>2238605.3893998279</v>
      </c>
      <c r="F18" s="88">
        <f t="shared" si="11"/>
        <v>2146872.8487587767</v>
      </c>
      <c r="G18" s="88">
        <f t="shared" si="11"/>
        <v>1878754.8669878326</v>
      </c>
      <c r="H18" s="88">
        <f t="shared" si="11"/>
        <v>1367343.0555463498</v>
      </c>
      <c r="I18" s="88">
        <f t="shared" si="11"/>
        <v>2130190.223109642</v>
      </c>
      <c r="J18" s="88">
        <f t="shared" si="11"/>
        <v>1866995.4880953832</v>
      </c>
      <c r="K18" s="88">
        <f t="shared" si="11"/>
        <v>2199789.9499514317</v>
      </c>
      <c r="L18" s="88">
        <f t="shared" si="11"/>
        <v>2037054.3560176764</v>
      </c>
      <c r="M18" s="88">
        <f t="shared" si="11"/>
        <v>1780112.5088439358</v>
      </c>
      <c r="N18" s="88">
        <f t="shared" si="11"/>
        <v>2005548.7167151098</v>
      </c>
      <c r="O18" s="88">
        <f t="shared" si="11"/>
        <v>2183824.7218918996</v>
      </c>
      <c r="P18" s="88">
        <f t="shared" ref="P18:Q18" si="12">P12+P16</f>
        <v>2358172.4463005648</v>
      </c>
      <c r="Q18" s="88">
        <f t="shared" si="12"/>
        <v>1559404.3807147485</v>
      </c>
    </row>
    <row r="19" spans="1:17" x14ac:dyDescent="0.2">
      <c r="A19" s="101">
        <f t="shared" si="2"/>
        <v>12</v>
      </c>
    </row>
    <row r="20" spans="1:17" x14ac:dyDescent="0.2">
      <c r="A20" s="101">
        <f t="shared" si="2"/>
        <v>13</v>
      </c>
      <c r="B20" s="92" t="s">
        <v>186</v>
      </c>
      <c r="C20" s="88">
        <f t="shared" ref="C20:O20" si="13">C8-C18</f>
        <v>289211.33171350521</v>
      </c>
      <c r="D20" s="88">
        <f t="shared" si="13"/>
        <v>-199683.74962623534</v>
      </c>
      <c r="E20" s="88">
        <f t="shared" si="13"/>
        <v>-490334.18998578959</v>
      </c>
      <c r="F20" s="88">
        <f t="shared" si="13"/>
        <v>-306784.97568610031</v>
      </c>
      <c r="G20" s="88">
        <f t="shared" si="13"/>
        <v>-106212.96733582229</v>
      </c>
      <c r="H20" s="88">
        <f t="shared" si="13"/>
        <v>485652.64373091515</v>
      </c>
      <c r="I20" s="88">
        <f t="shared" si="13"/>
        <v>-354226.17133646668</v>
      </c>
      <c r="J20" s="88">
        <f t="shared" si="13"/>
        <v>48496.018365488853</v>
      </c>
      <c r="K20" s="88">
        <f t="shared" si="13"/>
        <v>-252734.90450894018</v>
      </c>
      <c r="L20" s="88">
        <f t="shared" si="13"/>
        <v>-196667.45994412154</v>
      </c>
      <c r="M20" s="88">
        <f t="shared" si="13"/>
        <v>35222.904711575713</v>
      </c>
      <c r="N20" s="88">
        <f t="shared" si="13"/>
        <v>-219766.74307975685</v>
      </c>
      <c r="O20" s="88">
        <f t="shared" si="13"/>
        <v>-249677.50265399646</v>
      </c>
      <c r="P20" s="88">
        <f t="shared" ref="P20:Q20" si="14">P8-P18</f>
        <v>-482148.92419265187</v>
      </c>
      <c r="Q20" s="88">
        <f t="shared" si="14"/>
        <v>236179.66559420037</v>
      </c>
    </row>
    <row r="21" spans="1:17" x14ac:dyDescent="0.2">
      <c r="A21" s="101">
        <f t="shared" si="2"/>
        <v>14</v>
      </c>
      <c r="C21" s="88"/>
      <c r="D21" s="88"/>
      <c r="E21" s="88"/>
      <c r="F21" s="88"/>
      <c r="G21" s="88"/>
      <c r="H21" s="88"/>
      <c r="I21" s="88"/>
      <c r="J21" s="88"/>
      <c r="K21" s="88"/>
      <c r="L21" s="88"/>
      <c r="M21" s="88"/>
      <c r="N21" s="88"/>
      <c r="O21" s="88"/>
    </row>
    <row r="22" spans="1:17" x14ac:dyDescent="0.2">
      <c r="A22" s="101">
        <f t="shared" si="2"/>
        <v>15</v>
      </c>
      <c r="B22" s="92" t="s">
        <v>190</v>
      </c>
      <c r="C22" s="125">
        <v>-586.14838709677417</v>
      </c>
      <c r="D22" s="125">
        <v>-1230.9116129032257</v>
      </c>
      <c r="E22" s="88">
        <v>-4187.96</v>
      </c>
      <c r="F22" s="88">
        <v>-7645.07</v>
      </c>
      <c r="G22" s="88">
        <v>-11970.53</v>
      </c>
      <c r="H22" s="88">
        <v>-10914.48</v>
      </c>
      <c r="I22" s="88">
        <v>-9731.99</v>
      </c>
      <c r="J22" s="88">
        <v>-10940.62</v>
      </c>
      <c r="K22" s="88">
        <v>-10817.16</v>
      </c>
      <c r="L22" s="88">
        <v>-11430.3</v>
      </c>
      <c r="M22" s="88">
        <v>-11207.97</v>
      </c>
      <c r="N22" s="88">
        <v>-11520.52</v>
      </c>
      <c r="O22" s="88">
        <v>-12234.83</v>
      </c>
      <c r="P22" s="88">
        <v>-13985.31</v>
      </c>
      <c r="Q22" s="88">
        <v>-13999.33</v>
      </c>
    </row>
    <row r="23" spans="1:17" x14ac:dyDescent="0.2">
      <c r="A23" s="101">
        <f t="shared" si="2"/>
        <v>16</v>
      </c>
    </row>
    <row r="24" spans="1:17" ht="12" x14ac:dyDescent="0.2">
      <c r="A24" s="101">
        <f t="shared" si="2"/>
        <v>17</v>
      </c>
      <c r="B24" s="291" t="s">
        <v>405</v>
      </c>
      <c r="C24" s="84">
        <v>2.4269999999999999E-3</v>
      </c>
      <c r="D24" s="84">
        <f>C24</f>
        <v>2.4269999999999999E-3</v>
      </c>
      <c r="E24" s="84">
        <f>D24</f>
        <v>2.4269999999999999E-3</v>
      </c>
      <c r="F24" s="84">
        <f>E24</f>
        <v>2.4269999999999999E-3</v>
      </c>
      <c r="G24" s="84">
        <f>F24</f>
        <v>2.4269999999999999E-3</v>
      </c>
      <c r="H24" s="120">
        <v>-9.68E-4</v>
      </c>
      <c r="I24" s="120">
        <f t="shared" ref="I24:O24" si="15">H24</f>
        <v>-9.68E-4</v>
      </c>
      <c r="J24" s="120">
        <f t="shared" si="15"/>
        <v>-9.68E-4</v>
      </c>
      <c r="K24" s="120">
        <f t="shared" si="15"/>
        <v>-9.68E-4</v>
      </c>
      <c r="L24" s="120">
        <f t="shared" si="15"/>
        <v>-9.68E-4</v>
      </c>
      <c r="M24" s="120">
        <f t="shared" si="15"/>
        <v>-9.68E-4</v>
      </c>
      <c r="N24" s="120">
        <f t="shared" si="15"/>
        <v>-9.68E-4</v>
      </c>
      <c r="O24" s="120">
        <f t="shared" si="15"/>
        <v>-9.68E-4</v>
      </c>
      <c r="P24" s="120">
        <f t="shared" ref="P24:Q24" si="16">O24</f>
        <v>-9.68E-4</v>
      </c>
      <c r="Q24" s="120">
        <f t="shared" si="16"/>
        <v>-9.68E-4</v>
      </c>
    </row>
    <row r="25" spans="1:17" x14ac:dyDescent="0.2">
      <c r="A25" s="101">
        <f t="shared" si="2"/>
        <v>18</v>
      </c>
      <c r="C25" s="93"/>
      <c r="D25" s="93"/>
      <c r="E25" s="93"/>
      <c r="F25" s="93"/>
      <c r="G25" s="93"/>
      <c r="H25" s="93"/>
      <c r="I25" s="93"/>
      <c r="J25" s="93"/>
      <c r="K25" s="93"/>
      <c r="L25" s="93"/>
      <c r="M25" s="93"/>
      <c r="N25" s="93"/>
      <c r="O25" s="93"/>
    </row>
    <row r="26" spans="1:17" x14ac:dyDescent="0.2">
      <c r="A26" s="101">
        <f t="shared" si="2"/>
        <v>19</v>
      </c>
      <c r="B26" s="291" t="s">
        <v>228</v>
      </c>
      <c r="C26" s="84">
        <v>2.4269999999999999E-3</v>
      </c>
      <c r="D26" s="84">
        <f t="shared" ref="D26:J26" si="17">C26</f>
        <v>2.4269999999999999E-3</v>
      </c>
      <c r="E26" s="84">
        <f t="shared" si="17"/>
        <v>2.4269999999999999E-3</v>
      </c>
      <c r="F26" s="84">
        <f t="shared" si="17"/>
        <v>2.4269999999999999E-3</v>
      </c>
      <c r="G26" s="84">
        <f t="shared" si="17"/>
        <v>2.4269999999999999E-3</v>
      </c>
      <c r="H26" s="84">
        <f t="shared" si="17"/>
        <v>2.4269999999999999E-3</v>
      </c>
      <c r="I26" s="84">
        <f t="shared" si="17"/>
        <v>2.4269999999999999E-3</v>
      </c>
      <c r="J26" s="84">
        <f t="shared" si="17"/>
        <v>2.4269999999999999E-3</v>
      </c>
      <c r="K26" s="120">
        <f>J24</f>
        <v>-9.68E-4</v>
      </c>
      <c r="L26" s="120">
        <f>K26</f>
        <v>-9.68E-4</v>
      </c>
      <c r="M26" s="120">
        <f>L26</f>
        <v>-9.68E-4</v>
      </c>
      <c r="N26" s="120">
        <f>M26</f>
        <v>-9.68E-4</v>
      </c>
      <c r="O26" s="120">
        <f>N26</f>
        <v>-9.68E-4</v>
      </c>
      <c r="P26" s="120">
        <f t="shared" ref="P26:Q26" si="18">O26</f>
        <v>-9.68E-4</v>
      </c>
      <c r="Q26" s="120">
        <f t="shared" si="18"/>
        <v>-9.68E-4</v>
      </c>
    </row>
    <row r="27" spans="1:17" x14ac:dyDescent="0.2">
      <c r="A27" s="101">
        <f t="shared" si="2"/>
        <v>20</v>
      </c>
      <c r="C27" s="88"/>
      <c r="D27" s="88"/>
      <c r="E27" s="88"/>
      <c r="F27" s="88"/>
      <c r="G27" s="88"/>
      <c r="H27" s="88"/>
      <c r="I27" s="88"/>
      <c r="J27" s="88"/>
      <c r="K27" s="88"/>
      <c r="L27" s="88"/>
      <c r="M27" s="88"/>
      <c r="N27" s="88"/>
      <c r="O27" s="88"/>
    </row>
    <row r="28" spans="1:17" x14ac:dyDescent="0.2">
      <c r="A28" s="101">
        <f t="shared" si="2"/>
        <v>21</v>
      </c>
      <c r="B28" s="292" t="s">
        <v>304</v>
      </c>
      <c r="C28" s="119">
        <v>0</v>
      </c>
      <c r="D28" s="119">
        <f t="shared" ref="D28:O28" si="19">C28</f>
        <v>0</v>
      </c>
      <c r="E28" s="119">
        <f t="shared" si="19"/>
        <v>0</v>
      </c>
      <c r="F28" s="119">
        <f t="shared" si="19"/>
        <v>0</v>
      </c>
      <c r="G28" s="119">
        <f t="shared" si="19"/>
        <v>0</v>
      </c>
      <c r="H28" s="119">
        <f t="shared" si="19"/>
        <v>0</v>
      </c>
      <c r="I28" s="119">
        <f t="shared" si="19"/>
        <v>0</v>
      </c>
      <c r="J28" s="119">
        <f t="shared" si="19"/>
        <v>0</v>
      </c>
      <c r="K28" s="119">
        <f t="shared" si="19"/>
        <v>0</v>
      </c>
      <c r="L28" s="119">
        <f t="shared" si="19"/>
        <v>0</v>
      </c>
      <c r="M28" s="119">
        <f t="shared" si="19"/>
        <v>0</v>
      </c>
      <c r="N28" s="119">
        <f t="shared" si="19"/>
        <v>0</v>
      </c>
      <c r="O28" s="119">
        <f t="shared" si="19"/>
        <v>0</v>
      </c>
      <c r="P28" s="119">
        <f t="shared" ref="P28:Q28" si="20">O28</f>
        <v>0</v>
      </c>
      <c r="Q28" s="119">
        <f t="shared" si="20"/>
        <v>0</v>
      </c>
    </row>
    <row r="29" spans="1:17" x14ac:dyDescent="0.2">
      <c r="A29" s="101">
        <f t="shared" si="2"/>
        <v>22</v>
      </c>
      <c r="C29" s="93"/>
      <c r="D29" s="93"/>
      <c r="E29" s="93"/>
      <c r="F29" s="93"/>
      <c r="G29" s="93"/>
      <c r="H29" s="93"/>
      <c r="I29" s="93"/>
      <c r="J29" s="93"/>
      <c r="K29" s="93"/>
      <c r="L29" s="93"/>
      <c r="M29" s="93"/>
      <c r="N29" s="93"/>
      <c r="O29" s="93"/>
    </row>
    <row r="30" spans="1:17" x14ac:dyDescent="0.2">
      <c r="A30" s="101">
        <f t="shared" si="2"/>
        <v>23</v>
      </c>
      <c r="B30" s="292" t="s">
        <v>303</v>
      </c>
      <c r="C30" s="119">
        <v>0</v>
      </c>
      <c r="D30" s="119">
        <f t="shared" ref="D30:O30" si="21">C28</f>
        <v>0</v>
      </c>
      <c r="E30" s="119">
        <f t="shared" si="21"/>
        <v>0</v>
      </c>
      <c r="F30" s="119">
        <f t="shared" si="21"/>
        <v>0</v>
      </c>
      <c r="G30" s="119">
        <f t="shared" si="21"/>
        <v>0</v>
      </c>
      <c r="H30" s="119">
        <f t="shared" si="21"/>
        <v>0</v>
      </c>
      <c r="I30" s="119">
        <f t="shared" si="21"/>
        <v>0</v>
      </c>
      <c r="J30" s="119">
        <f t="shared" si="21"/>
        <v>0</v>
      </c>
      <c r="K30" s="119">
        <f t="shared" si="21"/>
        <v>0</v>
      </c>
      <c r="L30" s="119">
        <f t="shared" si="21"/>
        <v>0</v>
      </c>
      <c r="M30" s="119">
        <f t="shared" si="21"/>
        <v>0</v>
      </c>
      <c r="N30" s="119">
        <f t="shared" si="21"/>
        <v>0</v>
      </c>
      <c r="O30" s="119">
        <f t="shared" si="21"/>
        <v>0</v>
      </c>
      <c r="P30" s="119">
        <f t="shared" ref="P30:Q30" si="22">O28</f>
        <v>0</v>
      </c>
      <c r="Q30" s="119">
        <f t="shared" si="22"/>
        <v>0</v>
      </c>
    </row>
    <row r="31" spans="1:17" x14ac:dyDescent="0.2">
      <c r="A31" s="101">
        <f t="shared" si="2"/>
        <v>24</v>
      </c>
      <c r="C31" s="88"/>
      <c r="D31" s="88"/>
      <c r="E31" s="88"/>
      <c r="F31" s="88"/>
      <c r="G31" s="88"/>
      <c r="H31" s="88"/>
      <c r="I31" s="88"/>
      <c r="J31" s="88"/>
      <c r="K31" s="88"/>
      <c r="L31" s="88"/>
      <c r="M31" s="88"/>
      <c r="N31" s="88"/>
      <c r="O31" s="88"/>
    </row>
    <row r="32" spans="1:17" x14ac:dyDescent="0.2">
      <c r="A32" s="101">
        <f t="shared" si="2"/>
        <v>25</v>
      </c>
      <c r="B32" s="92" t="s">
        <v>93</v>
      </c>
      <c r="C32" s="88">
        <f t="shared" ref="C32:O32" si="23">(C10*C24)+(C14*C26)</f>
        <v>50554.743742791856</v>
      </c>
      <c r="D32" s="88">
        <f t="shared" si="23"/>
        <v>217195.30220922729</v>
      </c>
      <c r="E32" s="88">
        <f t="shared" si="23"/>
        <v>303399.38969160372</v>
      </c>
      <c r="F32" s="88">
        <f t="shared" si="23"/>
        <v>307384.75842378876</v>
      </c>
      <c r="G32" s="88">
        <f t="shared" si="23"/>
        <v>274484.5931964526</v>
      </c>
      <c r="H32" s="88">
        <f t="shared" si="23"/>
        <v>-228544.70884280419</v>
      </c>
      <c r="I32" s="88">
        <f t="shared" si="23"/>
        <v>-27154.318171478881</v>
      </c>
      <c r="J32" s="88">
        <f t="shared" si="23"/>
        <v>-105523.49576686007</v>
      </c>
      <c r="K32" s="88">
        <f t="shared" si="23"/>
        <v>-128184.24461551808</v>
      </c>
      <c r="L32" s="88">
        <f t="shared" si="23"/>
        <v>-118701.45777902185</v>
      </c>
      <c r="M32" s="88">
        <f t="shared" si="23"/>
        <v>-103729.16617872201</v>
      </c>
      <c r="N32" s="88">
        <f t="shared" si="23"/>
        <v>-116865.58859741311</v>
      </c>
      <c r="O32" s="88">
        <f t="shared" si="23"/>
        <v>-127253.93274689134</v>
      </c>
      <c r="P32" s="88">
        <f t="shared" ref="P32:Q32" si="24">(P10*P24)+(P14*P26)</f>
        <v>-140084.00767824144</v>
      </c>
      <c r="Q32" s="88">
        <f t="shared" si="24"/>
        <v>-92448.427660747257</v>
      </c>
    </row>
    <row r="33" spans="1:17" x14ac:dyDescent="0.2">
      <c r="A33" s="101">
        <f t="shared" si="2"/>
        <v>26</v>
      </c>
      <c r="C33" s="88"/>
      <c r="D33" s="88"/>
      <c r="E33" s="88"/>
      <c r="F33" s="88"/>
      <c r="G33" s="88"/>
      <c r="H33" s="88"/>
      <c r="I33" s="88"/>
      <c r="J33" s="88"/>
      <c r="K33" s="88"/>
      <c r="L33" s="88"/>
      <c r="M33" s="88"/>
      <c r="N33" s="88"/>
      <c r="O33" s="88"/>
    </row>
    <row r="34" spans="1:17" x14ac:dyDescent="0.2">
      <c r="A34" s="101">
        <f t="shared" si="2"/>
        <v>27</v>
      </c>
      <c r="B34" s="92" t="s">
        <v>302</v>
      </c>
      <c r="C34" s="88">
        <f t="shared" ref="C34:O34" si="25">(C10*C28)+(C14*C30)</f>
        <v>0</v>
      </c>
      <c r="D34" s="88">
        <f t="shared" si="25"/>
        <v>0</v>
      </c>
      <c r="E34" s="88">
        <f t="shared" si="25"/>
        <v>0</v>
      </c>
      <c r="F34" s="88">
        <f t="shared" si="25"/>
        <v>0</v>
      </c>
      <c r="G34" s="88">
        <f t="shared" si="25"/>
        <v>0</v>
      </c>
      <c r="H34" s="88">
        <f t="shared" si="25"/>
        <v>0</v>
      </c>
      <c r="I34" s="88">
        <f t="shared" si="25"/>
        <v>0</v>
      </c>
      <c r="J34" s="88">
        <f t="shared" si="25"/>
        <v>0</v>
      </c>
      <c r="K34" s="88">
        <f t="shared" si="25"/>
        <v>0</v>
      </c>
      <c r="L34" s="88">
        <f t="shared" si="25"/>
        <v>0</v>
      </c>
      <c r="M34" s="88">
        <f t="shared" si="25"/>
        <v>0</v>
      </c>
      <c r="N34" s="88">
        <f t="shared" si="25"/>
        <v>0</v>
      </c>
      <c r="O34" s="88">
        <f t="shared" si="25"/>
        <v>0</v>
      </c>
      <c r="P34" s="88">
        <f t="shared" ref="P34:Q34" si="26">(P10*P28)+(P14*P30)</f>
        <v>0</v>
      </c>
      <c r="Q34" s="88">
        <f t="shared" si="26"/>
        <v>0</v>
      </c>
    </row>
    <row r="35" spans="1:17" x14ac:dyDescent="0.2">
      <c r="A35" s="101">
        <f t="shared" si="2"/>
        <v>28</v>
      </c>
      <c r="C35" s="88"/>
      <c r="D35" s="88"/>
      <c r="E35" s="88"/>
      <c r="F35" s="88"/>
      <c r="G35" s="88"/>
      <c r="H35" s="88"/>
      <c r="I35" s="88"/>
      <c r="J35" s="88"/>
      <c r="K35" s="88"/>
      <c r="L35" s="88"/>
      <c r="M35" s="88"/>
      <c r="N35" s="88"/>
      <c r="O35" s="88"/>
    </row>
    <row r="36" spans="1:17" ht="12" x14ac:dyDescent="0.2">
      <c r="A36" s="101">
        <f t="shared" si="2"/>
        <v>29</v>
      </c>
      <c r="B36" s="293" t="s">
        <v>406</v>
      </c>
      <c r="C36" s="294"/>
      <c r="D36" s="121">
        <v>0.95234799999999997</v>
      </c>
      <c r="E36" s="294">
        <f t="shared" ref="E36:O36" si="27">D36</f>
        <v>0.95234799999999997</v>
      </c>
      <c r="F36" s="294">
        <f t="shared" si="27"/>
        <v>0.95234799999999997</v>
      </c>
      <c r="G36" s="294">
        <f t="shared" si="27"/>
        <v>0.95234799999999997</v>
      </c>
      <c r="H36" s="294">
        <f t="shared" si="27"/>
        <v>0.95234799999999997</v>
      </c>
      <c r="I36" s="294">
        <f t="shared" si="27"/>
        <v>0.95234799999999997</v>
      </c>
      <c r="J36" s="294">
        <f t="shared" si="27"/>
        <v>0.95234799999999997</v>
      </c>
      <c r="K36" s="294">
        <f t="shared" si="27"/>
        <v>0.95234799999999997</v>
      </c>
      <c r="L36" s="294">
        <f t="shared" si="27"/>
        <v>0.95234799999999997</v>
      </c>
      <c r="M36" s="294">
        <f t="shared" si="27"/>
        <v>0.95234799999999997</v>
      </c>
      <c r="N36" s="294">
        <f t="shared" si="27"/>
        <v>0.95234799999999997</v>
      </c>
      <c r="O36" s="294">
        <f t="shared" si="27"/>
        <v>0.95234799999999997</v>
      </c>
      <c r="P36" s="294">
        <f t="shared" ref="P36:Q36" si="28">O36</f>
        <v>0.95234799999999997</v>
      </c>
      <c r="Q36" s="294">
        <f t="shared" si="28"/>
        <v>0.95234799999999997</v>
      </c>
    </row>
    <row r="37" spans="1:17" x14ac:dyDescent="0.2">
      <c r="A37" s="101">
        <f t="shared" si="2"/>
        <v>30</v>
      </c>
      <c r="C37" s="88"/>
      <c r="D37" s="88"/>
      <c r="E37" s="88"/>
      <c r="F37" s="88"/>
      <c r="G37" s="88"/>
      <c r="H37" s="88"/>
      <c r="I37" s="88"/>
      <c r="J37" s="88"/>
      <c r="K37" s="88"/>
      <c r="L37" s="88"/>
      <c r="M37" s="88"/>
      <c r="N37" s="88"/>
      <c r="O37" s="88"/>
    </row>
    <row r="38" spans="1:17" ht="12" x14ac:dyDescent="0.2">
      <c r="A38" s="101">
        <f t="shared" si="2"/>
        <v>31</v>
      </c>
      <c r="B38" s="293" t="s">
        <v>407</v>
      </c>
      <c r="C38" s="294"/>
      <c r="D38" s="294"/>
      <c r="E38" s="294"/>
      <c r="F38" s="294"/>
      <c r="G38" s="294"/>
      <c r="H38" s="121">
        <v>0.95034799999999997</v>
      </c>
      <c r="I38" s="294">
        <f t="shared" ref="I38:O38" si="29">H38</f>
        <v>0.95034799999999997</v>
      </c>
      <c r="J38" s="294">
        <f t="shared" si="29"/>
        <v>0.95034799999999997</v>
      </c>
      <c r="K38" s="294">
        <f t="shared" si="29"/>
        <v>0.95034799999999997</v>
      </c>
      <c r="L38" s="294">
        <f t="shared" si="29"/>
        <v>0.95034799999999997</v>
      </c>
      <c r="M38" s="294">
        <f t="shared" si="29"/>
        <v>0.95034799999999997</v>
      </c>
      <c r="N38" s="294">
        <f t="shared" si="29"/>
        <v>0.95034799999999997</v>
      </c>
      <c r="O38" s="294">
        <f t="shared" si="29"/>
        <v>0.95034799999999997</v>
      </c>
      <c r="P38" s="294">
        <f t="shared" ref="P38:Q38" si="30">O38</f>
        <v>0.95034799999999997</v>
      </c>
      <c r="Q38" s="294">
        <f t="shared" si="30"/>
        <v>0.95034799999999997</v>
      </c>
    </row>
    <row r="39" spans="1:17" x14ac:dyDescent="0.2">
      <c r="A39" s="101">
        <f t="shared" si="2"/>
        <v>32</v>
      </c>
      <c r="C39" s="114"/>
      <c r="D39" s="114"/>
      <c r="E39" s="114"/>
      <c r="F39" s="114"/>
      <c r="G39" s="114"/>
      <c r="H39" s="114"/>
      <c r="I39" s="114"/>
      <c r="J39" s="114"/>
      <c r="K39" s="114"/>
      <c r="L39" s="114"/>
      <c r="M39" s="114"/>
      <c r="N39" s="114"/>
      <c r="O39" s="114"/>
    </row>
    <row r="40" spans="1:17" x14ac:dyDescent="0.2">
      <c r="A40" s="101">
        <f t="shared" si="2"/>
        <v>33</v>
      </c>
      <c r="B40" s="293" t="s">
        <v>227</v>
      </c>
      <c r="C40" s="294">
        <v>0.95111500000000004</v>
      </c>
      <c r="D40" s="294">
        <f>C40</f>
        <v>0.95111500000000004</v>
      </c>
      <c r="E40" s="294">
        <f>D40</f>
        <v>0.95111500000000004</v>
      </c>
      <c r="F40" s="294">
        <f>E40</f>
        <v>0.95111500000000004</v>
      </c>
      <c r="G40" s="294">
        <f>F40</f>
        <v>0.95111500000000004</v>
      </c>
      <c r="H40" s="294"/>
      <c r="I40" s="294"/>
      <c r="J40" s="294"/>
      <c r="K40" s="294"/>
      <c r="L40" s="294"/>
      <c r="M40" s="294"/>
      <c r="N40" s="294"/>
      <c r="O40" s="294"/>
      <c r="P40" s="294"/>
      <c r="Q40" s="294"/>
    </row>
    <row r="41" spans="1:17" x14ac:dyDescent="0.2">
      <c r="A41" s="101">
        <f t="shared" si="2"/>
        <v>34</v>
      </c>
      <c r="C41" s="114"/>
      <c r="D41" s="114"/>
      <c r="E41" s="114"/>
      <c r="F41" s="114"/>
      <c r="G41" s="114"/>
      <c r="H41" s="114"/>
      <c r="I41" s="114"/>
      <c r="J41" s="114"/>
      <c r="K41" s="114"/>
      <c r="L41" s="114"/>
      <c r="M41" s="114"/>
      <c r="N41" s="114"/>
      <c r="O41" s="114"/>
    </row>
    <row r="42" spans="1:17" ht="10.5" thickBot="1" x14ac:dyDescent="0.25">
      <c r="A42" s="101">
        <f t="shared" si="2"/>
        <v>35</v>
      </c>
      <c r="B42" s="92" t="s">
        <v>191</v>
      </c>
      <c r="C42" s="295">
        <f>ROUND((C20*C40),2)</f>
        <v>275073.24</v>
      </c>
      <c r="D42" s="295">
        <f t="shared" ref="D42:O42" si="31">ROUND((D20*D36),2)</f>
        <v>-190168.42</v>
      </c>
      <c r="E42" s="295">
        <f t="shared" si="31"/>
        <v>-466968.79</v>
      </c>
      <c r="F42" s="295">
        <f t="shared" si="31"/>
        <v>-292166.06</v>
      </c>
      <c r="G42" s="295">
        <f t="shared" si="31"/>
        <v>-101151.71</v>
      </c>
      <c r="H42" s="295">
        <f t="shared" si="31"/>
        <v>462510.32</v>
      </c>
      <c r="I42" s="295">
        <f t="shared" si="31"/>
        <v>-337346.59</v>
      </c>
      <c r="J42" s="295">
        <f t="shared" si="31"/>
        <v>46185.09</v>
      </c>
      <c r="K42" s="295">
        <f t="shared" si="31"/>
        <v>-240691.58</v>
      </c>
      <c r="L42" s="295">
        <f t="shared" si="31"/>
        <v>-187295.86</v>
      </c>
      <c r="M42" s="295">
        <f t="shared" si="31"/>
        <v>33544.46</v>
      </c>
      <c r="N42" s="295">
        <f t="shared" si="31"/>
        <v>-209294.42</v>
      </c>
      <c r="O42" s="295">
        <f t="shared" si="31"/>
        <v>-237779.87</v>
      </c>
      <c r="P42" s="295">
        <f t="shared" ref="P42:Q42" si="32">ROUND((P20*P36),2)</f>
        <v>-459173.56</v>
      </c>
      <c r="Q42" s="295">
        <f t="shared" si="32"/>
        <v>224925.23</v>
      </c>
    </row>
    <row r="43" spans="1:17" x14ac:dyDescent="0.2">
      <c r="A43" s="101">
        <f t="shared" si="2"/>
        <v>36</v>
      </c>
      <c r="C43" s="88"/>
      <c r="D43" s="88"/>
      <c r="E43" s="88"/>
      <c r="F43" s="88"/>
      <c r="G43" s="88"/>
      <c r="H43" s="88"/>
      <c r="I43" s="88"/>
      <c r="J43" s="88"/>
      <c r="K43" s="88"/>
      <c r="L43" s="88"/>
      <c r="M43" s="88"/>
      <c r="N43" s="88"/>
      <c r="O43" s="88"/>
    </row>
    <row r="44" spans="1:17" ht="10.5" thickBot="1" x14ac:dyDescent="0.25">
      <c r="A44" s="101">
        <f t="shared" si="2"/>
        <v>37</v>
      </c>
      <c r="B44" s="92" t="s">
        <v>229</v>
      </c>
      <c r="C44" s="295">
        <f t="shared" ref="C44:G44" si="33">ROUND((C32*C40),2)</f>
        <v>48083.38</v>
      </c>
      <c r="D44" s="295">
        <f t="shared" si="33"/>
        <v>206577.71</v>
      </c>
      <c r="E44" s="295">
        <f t="shared" si="33"/>
        <v>288567.71000000002</v>
      </c>
      <c r="F44" s="295">
        <f t="shared" si="33"/>
        <v>292358.25</v>
      </c>
      <c r="G44" s="295">
        <f t="shared" si="33"/>
        <v>261066.41</v>
      </c>
      <c r="H44" s="295">
        <f t="shared" ref="H44:O44" si="34">ROUND((H32*H38),2)</f>
        <v>-217197.01</v>
      </c>
      <c r="I44" s="295">
        <f t="shared" si="34"/>
        <v>-25806.05</v>
      </c>
      <c r="J44" s="295">
        <f t="shared" si="34"/>
        <v>-100284.04</v>
      </c>
      <c r="K44" s="295">
        <f t="shared" si="34"/>
        <v>-121819.64</v>
      </c>
      <c r="L44" s="295">
        <f t="shared" si="34"/>
        <v>-112807.69</v>
      </c>
      <c r="M44" s="295">
        <f t="shared" si="34"/>
        <v>-98578.81</v>
      </c>
      <c r="N44" s="295">
        <f t="shared" si="34"/>
        <v>-111062.98</v>
      </c>
      <c r="O44" s="295">
        <f t="shared" si="34"/>
        <v>-120935.52</v>
      </c>
      <c r="P44" s="295">
        <f t="shared" ref="P44:Q44" si="35">ROUND((P32*P38),2)</f>
        <v>-133128.56</v>
      </c>
      <c r="Q44" s="295">
        <f t="shared" si="35"/>
        <v>-87858.18</v>
      </c>
    </row>
    <row r="45" spans="1:17" x14ac:dyDescent="0.2">
      <c r="A45" s="101">
        <f t="shared" si="2"/>
        <v>38</v>
      </c>
      <c r="C45" s="296"/>
      <c r="D45" s="296"/>
      <c r="E45" s="296"/>
      <c r="F45" s="296"/>
      <c r="G45" s="296"/>
      <c r="H45" s="296"/>
      <c r="I45" s="296"/>
      <c r="J45" s="296"/>
      <c r="K45" s="296"/>
      <c r="L45" s="296"/>
      <c r="M45" s="296"/>
      <c r="N45" s="296"/>
      <c r="O45" s="296"/>
    </row>
    <row r="46" spans="1:17" ht="10.5" thickBot="1" x14ac:dyDescent="0.25">
      <c r="A46" s="101">
        <f t="shared" si="2"/>
        <v>39</v>
      </c>
      <c r="B46" s="92" t="s">
        <v>301</v>
      </c>
      <c r="C46" s="295">
        <f t="shared" ref="C46:G46" si="36">ROUND((C34*C40),2)</f>
        <v>0</v>
      </c>
      <c r="D46" s="295">
        <f t="shared" si="36"/>
        <v>0</v>
      </c>
      <c r="E46" s="295">
        <f t="shared" si="36"/>
        <v>0</v>
      </c>
      <c r="F46" s="295">
        <f t="shared" si="36"/>
        <v>0</v>
      </c>
      <c r="G46" s="295">
        <f t="shared" si="36"/>
        <v>0</v>
      </c>
      <c r="H46" s="295">
        <f t="shared" ref="H46:O46" si="37">ROUND((H34*H38),2)</f>
        <v>0</v>
      </c>
      <c r="I46" s="295">
        <f t="shared" si="37"/>
        <v>0</v>
      </c>
      <c r="J46" s="295">
        <f t="shared" si="37"/>
        <v>0</v>
      </c>
      <c r="K46" s="295">
        <f t="shared" si="37"/>
        <v>0</v>
      </c>
      <c r="L46" s="295">
        <f t="shared" si="37"/>
        <v>0</v>
      </c>
      <c r="M46" s="295">
        <f t="shared" si="37"/>
        <v>0</v>
      </c>
      <c r="N46" s="295">
        <f t="shared" si="37"/>
        <v>0</v>
      </c>
      <c r="O46" s="295">
        <f t="shared" si="37"/>
        <v>0</v>
      </c>
      <c r="P46" s="295">
        <f t="shared" ref="P46:Q46" si="38">ROUND((P34*P38),2)</f>
        <v>0</v>
      </c>
      <c r="Q46" s="295">
        <f t="shared" si="38"/>
        <v>0</v>
      </c>
    </row>
    <row r="47" spans="1:17" x14ac:dyDescent="0.2">
      <c r="A47" s="101">
        <f t="shared" si="2"/>
        <v>40</v>
      </c>
    </row>
    <row r="48" spans="1:17" x14ac:dyDescent="0.2">
      <c r="A48" s="101">
        <f t="shared" si="2"/>
        <v>41</v>
      </c>
      <c r="B48" s="297" t="s">
        <v>271</v>
      </c>
      <c r="C48" s="288"/>
      <c r="D48" s="288"/>
      <c r="E48" s="288"/>
      <c r="F48" s="288"/>
      <c r="G48" s="288"/>
      <c r="H48" s="288"/>
      <c r="I48" s="288"/>
      <c r="J48" s="288"/>
      <c r="K48" s="288"/>
      <c r="L48" s="288"/>
      <c r="M48" s="288"/>
      <c r="N48" s="288"/>
      <c r="O48" s="288"/>
      <c r="P48" s="288"/>
      <c r="Q48" s="288"/>
    </row>
    <row r="49" spans="1:17" x14ac:dyDescent="0.2">
      <c r="A49" s="101">
        <f t="shared" si="2"/>
        <v>42</v>
      </c>
      <c r="B49" s="298" t="s">
        <v>192</v>
      </c>
      <c r="C49" s="84"/>
      <c r="D49" s="84"/>
      <c r="E49" s="84"/>
      <c r="F49" s="84"/>
      <c r="G49" s="84"/>
      <c r="H49" s="84"/>
      <c r="I49" s="84"/>
      <c r="J49" s="84"/>
      <c r="K49" s="84"/>
      <c r="L49" s="84"/>
      <c r="M49" s="84"/>
      <c r="N49" s="84"/>
      <c r="O49" s="84"/>
      <c r="P49" s="84"/>
      <c r="Q49" s="84"/>
    </row>
    <row r="50" spans="1:17" x14ac:dyDescent="0.2">
      <c r="A50" s="101">
        <f t="shared" si="2"/>
        <v>43</v>
      </c>
      <c r="B50" s="299" t="s">
        <v>300</v>
      </c>
      <c r="C50" s="119"/>
      <c r="D50" s="119"/>
      <c r="E50" s="119"/>
      <c r="F50" s="119"/>
      <c r="G50" s="119"/>
      <c r="H50" s="119"/>
      <c r="I50" s="119"/>
      <c r="J50" s="119"/>
      <c r="K50" s="119"/>
      <c r="L50" s="119"/>
      <c r="M50" s="119"/>
      <c r="N50" s="119"/>
      <c r="O50" s="119"/>
      <c r="P50" s="119"/>
      <c r="Q50" s="119"/>
    </row>
    <row r="51" spans="1:17" x14ac:dyDescent="0.2">
      <c r="A51" s="101">
        <f t="shared" si="2"/>
        <v>44</v>
      </c>
      <c r="B51" s="300" t="s">
        <v>193</v>
      </c>
      <c r="C51" s="294"/>
      <c r="D51" s="294"/>
      <c r="E51" s="294"/>
      <c r="F51" s="294"/>
      <c r="G51" s="294"/>
      <c r="H51" s="294"/>
      <c r="I51" s="294"/>
      <c r="J51" s="294"/>
      <c r="K51" s="294"/>
      <c r="L51" s="294"/>
      <c r="M51" s="294"/>
      <c r="N51" s="294"/>
      <c r="O51" s="294"/>
      <c r="P51" s="294"/>
      <c r="Q51" s="294"/>
    </row>
    <row r="52" spans="1:17" x14ac:dyDescent="0.2">
      <c r="A52" s="101">
        <f t="shared" si="2"/>
        <v>45</v>
      </c>
    </row>
    <row r="53" spans="1:17" ht="10.5" x14ac:dyDescent="0.25">
      <c r="A53" s="101">
        <f t="shared" si="2"/>
        <v>46</v>
      </c>
      <c r="B53" s="86" t="s">
        <v>270</v>
      </c>
    </row>
    <row r="54" spans="1:17" ht="12" x14ac:dyDescent="0.2">
      <c r="A54" s="101">
        <f t="shared" si="2"/>
        <v>47</v>
      </c>
      <c r="B54" s="92" t="s">
        <v>408</v>
      </c>
    </row>
    <row r="55" spans="1:17" ht="12" x14ac:dyDescent="0.2">
      <c r="A55" s="101">
        <f t="shared" si="2"/>
        <v>48</v>
      </c>
      <c r="B55" s="286" t="s">
        <v>409</v>
      </c>
    </row>
    <row r="56" spans="1:17" ht="12" x14ac:dyDescent="0.2">
      <c r="A56" s="101">
        <f t="shared" si="2"/>
        <v>49</v>
      </c>
      <c r="B56" s="301" t="s">
        <v>410</v>
      </c>
    </row>
    <row r="59" spans="1:17" x14ac:dyDescent="0.2">
      <c r="A59" s="101"/>
    </row>
    <row r="60" spans="1:17" x14ac:dyDescent="0.2">
      <c r="A60" s="101"/>
    </row>
    <row r="61" spans="1:17" x14ac:dyDescent="0.2">
      <c r="A61" s="101"/>
    </row>
    <row r="62" spans="1:17" x14ac:dyDescent="0.2">
      <c r="A62" s="101"/>
    </row>
    <row r="63" spans="1:17" x14ac:dyDescent="0.2">
      <c r="A63" s="101"/>
    </row>
    <row r="64" spans="1:17" x14ac:dyDescent="0.2">
      <c r="A64" s="101"/>
    </row>
    <row r="65" spans="1:1" x14ac:dyDescent="0.2">
      <c r="A65" s="101"/>
    </row>
    <row r="66" spans="1:1" x14ac:dyDescent="0.2">
      <c r="A66" s="101"/>
    </row>
    <row r="67" spans="1:1" x14ac:dyDescent="0.2">
      <c r="A67" s="101"/>
    </row>
    <row r="68" spans="1:1" x14ac:dyDescent="0.2">
      <c r="A68" s="101"/>
    </row>
    <row r="69" spans="1:1" x14ac:dyDescent="0.2">
      <c r="A69" s="101"/>
    </row>
    <row r="70" spans="1:1" x14ac:dyDescent="0.2">
      <c r="A70" s="101"/>
    </row>
    <row r="71" spans="1:1" x14ac:dyDescent="0.2">
      <c r="A71" s="101"/>
    </row>
    <row r="72" spans="1:1" x14ac:dyDescent="0.2">
      <c r="A72" s="101"/>
    </row>
    <row r="73" spans="1:1" x14ac:dyDescent="0.2">
      <c r="A73" s="101"/>
    </row>
    <row r="74" spans="1:1" x14ac:dyDescent="0.2">
      <c r="A74" s="101"/>
    </row>
    <row r="75" spans="1:1" x14ac:dyDescent="0.2">
      <c r="A75" s="101"/>
    </row>
    <row r="76" spans="1:1" x14ac:dyDescent="0.2">
      <c r="A76" s="101"/>
    </row>
    <row r="77" spans="1:1" x14ac:dyDescent="0.2">
      <c r="A77" s="101"/>
    </row>
    <row r="78" spans="1:1" x14ac:dyDescent="0.2">
      <c r="A78" s="101"/>
    </row>
    <row r="79" spans="1:1" x14ac:dyDescent="0.2">
      <c r="A79" s="101"/>
    </row>
    <row r="80" spans="1:1" x14ac:dyDescent="0.2">
      <c r="A80" s="101"/>
    </row>
    <row r="81" spans="1:1" x14ac:dyDescent="0.2">
      <c r="A81" s="101"/>
    </row>
    <row r="82" spans="1:1" x14ac:dyDescent="0.2">
      <c r="A82" s="101"/>
    </row>
    <row r="83" spans="1:1" x14ac:dyDescent="0.2">
      <c r="A83" s="101"/>
    </row>
    <row r="84" spans="1:1" x14ac:dyDescent="0.2">
      <c r="A84" s="101"/>
    </row>
    <row r="85" spans="1:1" x14ac:dyDescent="0.2">
      <c r="A85" s="101"/>
    </row>
    <row r="86" spans="1:1" x14ac:dyDescent="0.2">
      <c r="A86" s="101"/>
    </row>
    <row r="87" spans="1:1" x14ac:dyDescent="0.2">
      <c r="A87" s="101"/>
    </row>
    <row r="88" spans="1:1" x14ac:dyDescent="0.2">
      <c r="A88" s="101"/>
    </row>
    <row r="89" spans="1:1" x14ac:dyDescent="0.2">
      <c r="A89" s="101"/>
    </row>
    <row r="90" spans="1:1" x14ac:dyDescent="0.2">
      <c r="A90" s="101"/>
    </row>
    <row r="91" spans="1:1" x14ac:dyDescent="0.2">
      <c r="A91" s="101"/>
    </row>
    <row r="92" spans="1:1" x14ac:dyDescent="0.2">
      <c r="A92" s="101"/>
    </row>
    <row r="93" spans="1:1" x14ac:dyDescent="0.2">
      <c r="A93" s="101"/>
    </row>
    <row r="94" spans="1:1" x14ac:dyDescent="0.2">
      <c r="A94" s="101"/>
    </row>
    <row r="95" spans="1:1" x14ac:dyDescent="0.2">
      <c r="A95" s="101"/>
    </row>
    <row r="96" spans="1:1" x14ac:dyDescent="0.2">
      <c r="A96" s="101"/>
    </row>
    <row r="97" spans="1:1" x14ac:dyDescent="0.2">
      <c r="A97" s="101"/>
    </row>
    <row r="98" spans="1:1" x14ac:dyDescent="0.2">
      <c r="A98" s="101"/>
    </row>
    <row r="99" spans="1:1" x14ac:dyDescent="0.2">
      <c r="A99" s="101"/>
    </row>
    <row r="100" spans="1:1" x14ac:dyDescent="0.2">
      <c r="A100" s="101"/>
    </row>
  </sheetData>
  <mergeCells count="1">
    <mergeCell ref="C4:D4"/>
  </mergeCells>
  <printOptions horizontalCentered="1"/>
  <pageMargins left="0.45" right="0.45" top="0.75" bottom="0.75" header="0.3" footer="0.3"/>
  <pageSetup scale="71" orientation="landscape" blackAndWhite="1" r:id="rId1"/>
  <headerFooter>
    <oddFooter>&amp;R&amp;A</oddFooter>
  </headerFooter>
  <customProperties>
    <customPr name="_pios_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Q66"/>
  <sheetViews>
    <sheetView workbookViewId="0">
      <pane ySplit="7" topLeftCell="A8" activePane="bottomLeft" state="frozen"/>
      <selection pane="bottomLeft" activeCell="S16" sqref="S16"/>
    </sheetView>
  </sheetViews>
  <sheetFormatPr defaultRowHeight="11.25" customHeight="1" x14ac:dyDescent="0.2"/>
  <cols>
    <col min="1" max="1" width="22.1796875" style="92" customWidth="1"/>
    <col min="2" max="3" width="12.453125" style="92" customWidth="1"/>
    <col min="4" max="4" width="12" style="92" bestFit="1" customWidth="1"/>
    <col min="5" max="5" width="12.26953125" style="92" bestFit="1" customWidth="1"/>
    <col min="6" max="7" width="12" style="92" bestFit="1" customWidth="1"/>
    <col min="8" max="8" width="12.26953125" style="92" bestFit="1" customWidth="1"/>
    <col min="9" max="9" width="12" style="92" bestFit="1" customWidth="1"/>
    <col min="10" max="10" width="12.26953125" style="92" bestFit="1" customWidth="1"/>
    <col min="11" max="13" width="12" style="92" bestFit="1" customWidth="1"/>
    <col min="14" max="14" width="12.26953125" style="92" bestFit="1" customWidth="1"/>
    <col min="15" max="15" width="12.453125" style="92" customWidth="1"/>
    <col min="16" max="16" width="13.1796875" style="92" bestFit="1" customWidth="1"/>
    <col min="17" max="17" width="1" style="90" customWidth="1"/>
    <col min="18" max="237" width="9.1796875" style="92"/>
    <col min="238" max="238" width="12.1796875" style="92" customWidth="1"/>
    <col min="239" max="239" width="14.7265625" style="92" bestFit="1" customWidth="1"/>
    <col min="240" max="240" width="12.7265625" style="92" bestFit="1" customWidth="1"/>
    <col min="241" max="241" width="13.7265625" style="92" bestFit="1" customWidth="1"/>
    <col min="242" max="242" width="12.7265625" style="92" bestFit="1" customWidth="1"/>
    <col min="243" max="243" width="12.26953125" style="92" bestFit="1" customWidth="1"/>
    <col min="244" max="244" width="12.7265625" style="92" bestFit="1" customWidth="1"/>
    <col min="245" max="245" width="12.453125" style="92" bestFit="1" customWidth="1"/>
    <col min="246" max="246" width="12.54296875" style="92" bestFit="1" customWidth="1"/>
    <col min="247" max="247" width="13.7265625" style="92" bestFit="1" customWidth="1"/>
    <col min="248" max="252" width="13.7265625" style="92" customWidth="1"/>
    <col min="253" max="253" width="16" style="92" customWidth="1"/>
    <col min="254" max="255" width="14" style="92" bestFit="1" customWidth="1"/>
    <col min="256" max="256" width="4.7265625" style="92" bestFit="1" customWidth="1"/>
    <col min="257" max="493" width="9.1796875" style="92"/>
    <col min="494" max="494" width="12.1796875" style="92" customWidth="1"/>
    <col min="495" max="495" width="14.7265625" style="92" bestFit="1" customWidth="1"/>
    <col min="496" max="496" width="12.7265625" style="92" bestFit="1" customWidth="1"/>
    <col min="497" max="497" width="13.7265625" style="92" bestFit="1" customWidth="1"/>
    <col min="498" max="498" width="12.7265625" style="92" bestFit="1" customWidth="1"/>
    <col min="499" max="499" width="12.26953125" style="92" bestFit="1" customWidth="1"/>
    <col min="500" max="500" width="12.7265625" style="92" bestFit="1" customWidth="1"/>
    <col min="501" max="501" width="12.453125" style="92" bestFit="1" customWidth="1"/>
    <col min="502" max="502" width="12.54296875" style="92" bestFit="1" customWidth="1"/>
    <col min="503" max="503" width="13.7265625" style="92" bestFit="1" customWidth="1"/>
    <col min="504" max="508" width="13.7265625" style="92" customWidth="1"/>
    <col min="509" max="509" width="16" style="92" customWidth="1"/>
    <col min="510" max="511" width="14" style="92" bestFit="1" customWidth="1"/>
    <col min="512" max="512" width="4.7265625" style="92" bestFit="1" customWidth="1"/>
    <col min="513" max="749" width="9.1796875" style="92"/>
    <col min="750" max="750" width="12.1796875" style="92" customWidth="1"/>
    <col min="751" max="751" width="14.7265625" style="92" bestFit="1" customWidth="1"/>
    <col min="752" max="752" width="12.7265625" style="92" bestFit="1" customWidth="1"/>
    <col min="753" max="753" width="13.7265625" style="92" bestFit="1" customWidth="1"/>
    <col min="754" max="754" width="12.7265625" style="92" bestFit="1" customWidth="1"/>
    <col min="755" max="755" width="12.26953125" style="92" bestFit="1" customWidth="1"/>
    <col min="756" max="756" width="12.7265625" style="92" bestFit="1" customWidth="1"/>
    <col min="757" max="757" width="12.453125" style="92" bestFit="1" customWidth="1"/>
    <col min="758" max="758" width="12.54296875" style="92" bestFit="1" customWidth="1"/>
    <col min="759" max="759" width="13.7265625" style="92" bestFit="1" customWidth="1"/>
    <col min="760" max="764" width="13.7265625" style="92" customWidth="1"/>
    <col min="765" max="765" width="16" style="92" customWidth="1"/>
    <col min="766" max="767" width="14" style="92" bestFit="1" customWidth="1"/>
    <col min="768" max="768" width="4.7265625" style="92" bestFit="1" customWidth="1"/>
    <col min="769" max="1005" width="9.1796875" style="92"/>
    <col min="1006" max="1006" width="12.1796875" style="92" customWidth="1"/>
    <col min="1007" max="1007" width="14.7265625" style="92" bestFit="1" customWidth="1"/>
    <col min="1008" max="1008" width="12.7265625" style="92" bestFit="1" customWidth="1"/>
    <col min="1009" max="1009" width="13.7265625" style="92" bestFit="1" customWidth="1"/>
    <col min="1010" max="1010" width="12.7265625" style="92" bestFit="1" customWidth="1"/>
    <col min="1011" max="1011" width="12.26953125" style="92" bestFit="1" customWidth="1"/>
    <col min="1012" max="1012" width="12.7265625" style="92" bestFit="1" customWidth="1"/>
    <col min="1013" max="1013" width="12.453125" style="92" bestFit="1" customWidth="1"/>
    <col min="1014" max="1014" width="12.54296875" style="92" bestFit="1" customWidth="1"/>
    <col min="1015" max="1015" width="13.7265625" style="92" bestFit="1" customWidth="1"/>
    <col min="1016" max="1020" width="13.7265625" style="92" customWidth="1"/>
    <col min="1021" max="1021" width="16" style="92" customWidth="1"/>
    <col min="1022" max="1023" width="14" style="92" bestFit="1" customWidth="1"/>
    <col min="1024" max="1024" width="4.7265625" style="92" bestFit="1" customWidth="1"/>
    <col min="1025" max="1261" width="9.1796875" style="92"/>
    <col min="1262" max="1262" width="12.1796875" style="92" customWidth="1"/>
    <col min="1263" max="1263" width="14.7265625" style="92" bestFit="1" customWidth="1"/>
    <col min="1264" max="1264" width="12.7265625" style="92" bestFit="1" customWidth="1"/>
    <col min="1265" max="1265" width="13.7265625" style="92" bestFit="1" customWidth="1"/>
    <col min="1266" max="1266" width="12.7265625" style="92" bestFit="1" customWidth="1"/>
    <col min="1267" max="1267" width="12.26953125" style="92" bestFit="1" customWidth="1"/>
    <col min="1268" max="1268" width="12.7265625" style="92" bestFit="1" customWidth="1"/>
    <col min="1269" max="1269" width="12.453125" style="92" bestFit="1" customWidth="1"/>
    <col min="1270" max="1270" width="12.54296875" style="92" bestFit="1" customWidth="1"/>
    <col min="1271" max="1271" width="13.7265625" style="92" bestFit="1" customWidth="1"/>
    <col min="1272" max="1276" width="13.7265625" style="92" customWidth="1"/>
    <col min="1277" max="1277" width="16" style="92" customWidth="1"/>
    <col min="1278" max="1279" width="14" style="92" bestFit="1" customWidth="1"/>
    <col min="1280" max="1280" width="4.7265625" style="92" bestFit="1" customWidth="1"/>
    <col min="1281" max="1517" width="9.1796875" style="92"/>
    <col min="1518" max="1518" width="12.1796875" style="92" customWidth="1"/>
    <col min="1519" max="1519" width="14.7265625" style="92" bestFit="1" customWidth="1"/>
    <col min="1520" max="1520" width="12.7265625" style="92" bestFit="1" customWidth="1"/>
    <col min="1521" max="1521" width="13.7265625" style="92" bestFit="1" customWidth="1"/>
    <col min="1522" max="1522" width="12.7265625" style="92" bestFit="1" customWidth="1"/>
    <col min="1523" max="1523" width="12.26953125" style="92" bestFit="1" customWidth="1"/>
    <col min="1524" max="1524" width="12.7265625" style="92" bestFit="1" customWidth="1"/>
    <col min="1525" max="1525" width="12.453125" style="92" bestFit="1" customWidth="1"/>
    <col min="1526" max="1526" width="12.54296875" style="92" bestFit="1" customWidth="1"/>
    <col min="1527" max="1527" width="13.7265625" style="92" bestFit="1" customWidth="1"/>
    <col min="1528" max="1532" width="13.7265625" style="92" customWidth="1"/>
    <col min="1533" max="1533" width="16" style="92" customWidth="1"/>
    <col min="1534" max="1535" width="14" style="92" bestFit="1" customWidth="1"/>
    <col min="1536" max="1536" width="4.7265625" style="92" bestFit="1" customWidth="1"/>
    <col min="1537" max="1773" width="9.1796875" style="92"/>
    <col min="1774" max="1774" width="12.1796875" style="92" customWidth="1"/>
    <col min="1775" max="1775" width="14.7265625" style="92" bestFit="1" customWidth="1"/>
    <col min="1776" max="1776" width="12.7265625" style="92" bestFit="1" customWidth="1"/>
    <col min="1777" max="1777" width="13.7265625" style="92" bestFit="1" customWidth="1"/>
    <col min="1778" max="1778" width="12.7265625" style="92" bestFit="1" customWidth="1"/>
    <col min="1779" max="1779" width="12.26953125" style="92" bestFit="1" customWidth="1"/>
    <col min="1780" max="1780" width="12.7265625" style="92" bestFit="1" customWidth="1"/>
    <col min="1781" max="1781" width="12.453125" style="92" bestFit="1" customWidth="1"/>
    <col min="1782" max="1782" width="12.54296875" style="92" bestFit="1" customWidth="1"/>
    <col min="1783" max="1783" width="13.7265625" style="92" bestFit="1" customWidth="1"/>
    <col min="1784" max="1788" width="13.7265625" style="92" customWidth="1"/>
    <col min="1789" max="1789" width="16" style="92" customWidth="1"/>
    <col min="1790" max="1791" width="14" style="92" bestFit="1" customWidth="1"/>
    <col min="1792" max="1792" width="4.7265625" style="92" bestFit="1" customWidth="1"/>
    <col min="1793" max="2029" width="9.1796875" style="92"/>
    <col min="2030" max="2030" width="12.1796875" style="92" customWidth="1"/>
    <col min="2031" max="2031" width="14.7265625" style="92" bestFit="1" customWidth="1"/>
    <col min="2032" max="2032" width="12.7265625" style="92" bestFit="1" customWidth="1"/>
    <col min="2033" max="2033" width="13.7265625" style="92" bestFit="1" customWidth="1"/>
    <col min="2034" max="2034" width="12.7265625" style="92" bestFit="1" customWidth="1"/>
    <col min="2035" max="2035" width="12.26953125" style="92" bestFit="1" customWidth="1"/>
    <col min="2036" max="2036" width="12.7265625" style="92" bestFit="1" customWidth="1"/>
    <col min="2037" max="2037" width="12.453125" style="92" bestFit="1" customWidth="1"/>
    <col min="2038" max="2038" width="12.54296875" style="92" bestFit="1" customWidth="1"/>
    <col min="2039" max="2039" width="13.7265625" style="92" bestFit="1" customWidth="1"/>
    <col min="2040" max="2044" width="13.7265625" style="92" customWidth="1"/>
    <col min="2045" max="2045" width="16" style="92" customWidth="1"/>
    <col min="2046" max="2047" width="14" style="92" bestFit="1" customWidth="1"/>
    <col min="2048" max="2048" width="4.7265625" style="92" bestFit="1" customWidth="1"/>
    <col min="2049" max="2285" width="9.1796875" style="92"/>
    <col min="2286" max="2286" width="12.1796875" style="92" customWidth="1"/>
    <col min="2287" max="2287" width="14.7265625" style="92" bestFit="1" customWidth="1"/>
    <col min="2288" max="2288" width="12.7265625" style="92" bestFit="1" customWidth="1"/>
    <col min="2289" max="2289" width="13.7265625" style="92" bestFit="1" customWidth="1"/>
    <col min="2290" max="2290" width="12.7265625" style="92" bestFit="1" customWidth="1"/>
    <col min="2291" max="2291" width="12.26953125" style="92" bestFit="1" customWidth="1"/>
    <col min="2292" max="2292" width="12.7265625" style="92" bestFit="1" customWidth="1"/>
    <col min="2293" max="2293" width="12.453125" style="92" bestFit="1" customWidth="1"/>
    <col min="2294" max="2294" width="12.54296875" style="92" bestFit="1" customWidth="1"/>
    <col min="2295" max="2295" width="13.7265625" style="92" bestFit="1" customWidth="1"/>
    <col min="2296" max="2300" width="13.7265625" style="92" customWidth="1"/>
    <col min="2301" max="2301" width="16" style="92" customWidth="1"/>
    <col min="2302" max="2303" width="14" style="92" bestFit="1" customWidth="1"/>
    <col min="2304" max="2304" width="4.7265625" style="92" bestFit="1" customWidth="1"/>
    <col min="2305" max="2541" width="9.1796875" style="92"/>
    <col min="2542" max="2542" width="12.1796875" style="92" customWidth="1"/>
    <col min="2543" max="2543" width="14.7265625" style="92" bestFit="1" customWidth="1"/>
    <col min="2544" max="2544" width="12.7265625" style="92" bestFit="1" customWidth="1"/>
    <col min="2545" max="2545" width="13.7265625" style="92" bestFit="1" customWidth="1"/>
    <col min="2546" max="2546" width="12.7265625" style="92" bestFit="1" customWidth="1"/>
    <col min="2547" max="2547" width="12.26953125" style="92" bestFit="1" customWidth="1"/>
    <col min="2548" max="2548" width="12.7265625" style="92" bestFit="1" customWidth="1"/>
    <col min="2549" max="2549" width="12.453125" style="92" bestFit="1" customWidth="1"/>
    <col min="2550" max="2550" width="12.54296875" style="92" bestFit="1" customWidth="1"/>
    <col min="2551" max="2551" width="13.7265625" style="92" bestFit="1" customWidth="1"/>
    <col min="2552" max="2556" width="13.7265625" style="92" customWidth="1"/>
    <col min="2557" max="2557" width="16" style="92" customWidth="1"/>
    <col min="2558" max="2559" width="14" style="92" bestFit="1" customWidth="1"/>
    <col min="2560" max="2560" width="4.7265625" style="92" bestFit="1" customWidth="1"/>
    <col min="2561" max="2797" width="9.1796875" style="92"/>
    <col min="2798" max="2798" width="12.1796875" style="92" customWidth="1"/>
    <col min="2799" max="2799" width="14.7265625" style="92" bestFit="1" customWidth="1"/>
    <col min="2800" max="2800" width="12.7265625" style="92" bestFit="1" customWidth="1"/>
    <col min="2801" max="2801" width="13.7265625" style="92" bestFit="1" customWidth="1"/>
    <col min="2802" max="2802" width="12.7265625" style="92" bestFit="1" customWidth="1"/>
    <col min="2803" max="2803" width="12.26953125" style="92" bestFit="1" customWidth="1"/>
    <col min="2804" max="2804" width="12.7265625" style="92" bestFit="1" customWidth="1"/>
    <col min="2805" max="2805" width="12.453125" style="92" bestFit="1" customWidth="1"/>
    <col min="2806" max="2806" width="12.54296875" style="92" bestFit="1" customWidth="1"/>
    <col min="2807" max="2807" width="13.7265625" style="92" bestFit="1" customWidth="1"/>
    <col min="2808" max="2812" width="13.7265625" style="92" customWidth="1"/>
    <col min="2813" max="2813" width="16" style="92" customWidth="1"/>
    <col min="2814" max="2815" width="14" style="92" bestFit="1" customWidth="1"/>
    <col min="2816" max="2816" width="4.7265625" style="92" bestFit="1" customWidth="1"/>
    <col min="2817" max="3053" width="9.1796875" style="92"/>
    <col min="3054" max="3054" width="12.1796875" style="92" customWidth="1"/>
    <col min="3055" max="3055" width="14.7265625" style="92" bestFit="1" customWidth="1"/>
    <col min="3056" max="3056" width="12.7265625" style="92" bestFit="1" customWidth="1"/>
    <col min="3057" max="3057" width="13.7265625" style="92" bestFit="1" customWidth="1"/>
    <col min="3058" max="3058" width="12.7265625" style="92" bestFit="1" customWidth="1"/>
    <col min="3059" max="3059" width="12.26953125" style="92" bestFit="1" customWidth="1"/>
    <col min="3060" max="3060" width="12.7265625" style="92" bestFit="1" customWidth="1"/>
    <col min="3061" max="3061" width="12.453125" style="92" bestFit="1" customWidth="1"/>
    <col min="3062" max="3062" width="12.54296875" style="92" bestFit="1" customWidth="1"/>
    <col min="3063" max="3063" width="13.7265625" style="92" bestFit="1" customWidth="1"/>
    <col min="3064" max="3068" width="13.7265625" style="92" customWidth="1"/>
    <col min="3069" max="3069" width="16" style="92" customWidth="1"/>
    <col min="3070" max="3071" width="14" style="92" bestFit="1" customWidth="1"/>
    <col min="3072" max="3072" width="4.7265625" style="92" bestFit="1" customWidth="1"/>
    <col min="3073" max="3309" width="9.1796875" style="92"/>
    <col min="3310" max="3310" width="12.1796875" style="92" customWidth="1"/>
    <col min="3311" max="3311" width="14.7265625" style="92" bestFit="1" customWidth="1"/>
    <col min="3312" max="3312" width="12.7265625" style="92" bestFit="1" customWidth="1"/>
    <col min="3313" max="3313" width="13.7265625" style="92" bestFit="1" customWidth="1"/>
    <col min="3314" max="3314" width="12.7265625" style="92" bestFit="1" customWidth="1"/>
    <col min="3315" max="3315" width="12.26953125" style="92" bestFit="1" customWidth="1"/>
    <col min="3316" max="3316" width="12.7265625" style="92" bestFit="1" customWidth="1"/>
    <col min="3317" max="3317" width="12.453125" style="92" bestFit="1" customWidth="1"/>
    <col min="3318" max="3318" width="12.54296875" style="92" bestFit="1" customWidth="1"/>
    <col min="3319" max="3319" width="13.7265625" style="92" bestFit="1" customWidth="1"/>
    <col min="3320" max="3324" width="13.7265625" style="92" customWidth="1"/>
    <col min="3325" max="3325" width="16" style="92" customWidth="1"/>
    <col min="3326" max="3327" width="14" style="92" bestFit="1" customWidth="1"/>
    <col min="3328" max="3328" width="4.7265625" style="92" bestFit="1" customWidth="1"/>
    <col min="3329" max="3565" width="9.1796875" style="92"/>
    <col min="3566" max="3566" width="12.1796875" style="92" customWidth="1"/>
    <col min="3567" max="3567" width="14.7265625" style="92" bestFit="1" customWidth="1"/>
    <col min="3568" max="3568" width="12.7265625" style="92" bestFit="1" customWidth="1"/>
    <col min="3569" max="3569" width="13.7265625" style="92" bestFit="1" customWidth="1"/>
    <col min="3570" max="3570" width="12.7265625" style="92" bestFit="1" customWidth="1"/>
    <col min="3571" max="3571" width="12.26953125" style="92" bestFit="1" customWidth="1"/>
    <col min="3572" max="3572" width="12.7265625" style="92" bestFit="1" customWidth="1"/>
    <col min="3573" max="3573" width="12.453125" style="92" bestFit="1" customWidth="1"/>
    <col min="3574" max="3574" width="12.54296875" style="92" bestFit="1" customWidth="1"/>
    <col min="3575" max="3575" width="13.7265625" style="92" bestFit="1" customWidth="1"/>
    <col min="3576" max="3580" width="13.7265625" style="92" customWidth="1"/>
    <col min="3581" max="3581" width="16" style="92" customWidth="1"/>
    <col min="3582" max="3583" width="14" style="92" bestFit="1" customWidth="1"/>
    <col min="3584" max="3584" width="4.7265625" style="92" bestFit="1" customWidth="1"/>
    <col min="3585" max="3821" width="9.1796875" style="92"/>
    <col min="3822" max="3822" width="12.1796875" style="92" customWidth="1"/>
    <col min="3823" max="3823" width="14.7265625" style="92" bestFit="1" customWidth="1"/>
    <col min="3824" max="3824" width="12.7265625" style="92" bestFit="1" customWidth="1"/>
    <col min="3825" max="3825" width="13.7265625" style="92" bestFit="1" customWidth="1"/>
    <col min="3826" max="3826" width="12.7265625" style="92" bestFit="1" customWidth="1"/>
    <col min="3827" max="3827" width="12.26953125" style="92" bestFit="1" customWidth="1"/>
    <col min="3828" max="3828" width="12.7265625" style="92" bestFit="1" customWidth="1"/>
    <col min="3829" max="3829" width="12.453125" style="92" bestFit="1" customWidth="1"/>
    <col min="3830" max="3830" width="12.54296875" style="92" bestFit="1" customWidth="1"/>
    <col min="3831" max="3831" width="13.7265625" style="92" bestFit="1" customWidth="1"/>
    <col min="3832" max="3836" width="13.7265625" style="92" customWidth="1"/>
    <col min="3837" max="3837" width="16" style="92" customWidth="1"/>
    <col min="3838" max="3839" width="14" style="92" bestFit="1" customWidth="1"/>
    <col min="3840" max="3840" width="4.7265625" style="92" bestFit="1" customWidth="1"/>
    <col min="3841" max="4077" width="9.1796875" style="92"/>
    <col min="4078" max="4078" width="12.1796875" style="92" customWidth="1"/>
    <col min="4079" max="4079" width="14.7265625" style="92" bestFit="1" customWidth="1"/>
    <col min="4080" max="4080" width="12.7265625" style="92" bestFit="1" customWidth="1"/>
    <col min="4081" max="4081" width="13.7265625" style="92" bestFit="1" customWidth="1"/>
    <col min="4082" max="4082" width="12.7265625" style="92" bestFit="1" customWidth="1"/>
    <col min="4083" max="4083" width="12.26953125" style="92" bestFit="1" customWidth="1"/>
    <col min="4084" max="4084" width="12.7265625" style="92" bestFit="1" customWidth="1"/>
    <col min="4085" max="4085" width="12.453125" style="92" bestFit="1" customWidth="1"/>
    <col min="4086" max="4086" width="12.54296875" style="92" bestFit="1" customWidth="1"/>
    <col min="4087" max="4087" width="13.7265625" style="92" bestFit="1" customWidth="1"/>
    <col min="4088" max="4092" width="13.7265625" style="92" customWidth="1"/>
    <col min="4093" max="4093" width="16" style="92" customWidth="1"/>
    <col min="4094" max="4095" width="14" style="92" bestFit="1" customWidth="1"/>
    <col min="4096" max="4096" width="4.7265625" style="92" bestFit="1" customWidth="1"/>
    <col min="4097" max="4333" width="9.1796875" style="92"/>
    <col min="4334" max="4334" width="12.1796875" style="92" customWidth="1"/>
    <col min="4335" max="4335" width="14.7265625" style="92" bestFit="1" customWidth="1"/>
    <col min="4336" max="4336" width="12.7265625" style="92" bestFit="1" customWidth="1"/>
    <col min="4337" max="4337" width="13.7265625" style="92" bestFit="1" customWidth="1"/>
    <col min="4338" max="4338" width="12.7265625" style="92" bestFit="1" customWidth="1"/>
    <col min="4339" max="4339" width="12.26953125" style="92" bestFit="1" customWidth="1"/>
    <col min="4340" max="4340" width="12.7265625" style="92" bestFit="1" customWidth="1"/>
    <col min="4341" max="4341" width="12.453125" style="92" bestFit="1" customWidth="1"/>
    <col min="4342" max="4342" width="12.54296875" style="92" bestFit="1" customWidth="1"/>
    <col min="4343" max="4343" width="13.7265625" style="92" bestFit="1" customWidth="1"/>
    <col min="4344" max="4348" width="13.7265625" style="92" customWidth="1"/>
    <col min="4349" max="4349" width="16" style="92" customWidth="1"/>
    <col min="4350" max="4351" width="14" style="92" bestFit="1" customWidth="1"/>
    <col min="4352" max="4352" width="4.7265625" style="92" bestFit="1" customWidth="1"/>
    <col min="4353" max="4589" width="9.1796875" style="92"/>
    <col min="4590" max="4590" width="12.1796875" style="92" customWidth="1"/>
    <col min="4591" max="4591" width="14.7265625" style="92" bestFit="1" customWidth="1"/>
    <col min="4592" max="4592" width="12.7265625" style="92" bestFit="1" customWidth="1"/>
    <col min="4593" max="4593" width="13.7265625" style="92" bestFit="1" customWidth="1"/>
    <col min="4594" max="4594" width="12.7265625" style="92" bestFit="1" customWidth="1"/>
    <col min="4595" max="4595" width="12.26953125" style="92" bestFit="1" customWidth="1"/>
    <col min="4596" max="4596" width="12.7265625" style="92" bestFit="1" customWidth="1"/>
    <col min="4597" max="4597" width="12.453125" style="92" bestFit="1" customWidth="1"/>
    <col min="4598" max="4598" width="12.54296875" style="92" bestFit="1" customWidth="1"/>
    <col min="4599" max="4599" width="13.7265625" style="92" bestFit="1" customWidth="1"/>
    <col min="4600" max="4604" width="13.7265625" style="92" customWidth="1"/>
    <col min="4605" max="4605" width="16" style="92" customWidth="1"/>
    <col min="4606" max="4607" width="14" style="92" bestFit="1" customWidth="1"/>
    <col min="4608" max="4608" width="4.7265625" style="92" bestFit="1" customWidth="1"/>
    <col min="4609" max="4845" width="9.1796875" style="92"/>
    <col min="4846" max="4846" width="12.1796875" style="92" customWidth="1"/>
    <col min="4847" max="4847" width="14.7265625" style="92" bestFit="1" customWidth="1"/>
    <col min="4848" max="4848" width="12.7265625" style="92" bestFit="1" customWidth="1"/>
    <col min="4849" max="4849" width="13.7265625" style="92" bestFit="1" customWidth="1"/>
    <col min="4850" max="4850" width="12.7265625" style="92" bestFit="1" customWidth="1"/>
    <col min="4851" max="4851" width="12.26953125" style="92" bestFit="1" customWidth="1"/>
    <col min="4852" max="4852" width="12.7265625" style="92" bestFit="1" customWidth="1"/>
    <col min="4853" max="4853" width="12.453125" style="92" bestFit="1" customWidth="1"/>
    <col min="4854" max="4854" width="12.54296875" style="92" bestFit="1" customWidth="1"/>
    <col min="4855" max="4855" width="13.7265625" style="92" bestFit="1" customWidth="1"/>
    <col min="4856" max="4860" width="13.7265625" style="92" customWidth="1"/>
    <col min="4861" max="4861" width="16" style="92" customWidth="1"/>
    <col min="4862" max="4863" width="14" style="92" bestFit="1" customWidth="1"/>
    <col min="4864" max="4864" width="4.7265625" style="92" bestFit="1" customWidth="1"/>
    <col min="4865" max="5101" width="9.1796875" style="92"/>
    <col min="5102" max="5102" width="12.1796875" style="92" customWidth="1"/>
    <col min="5103" max="5103" width="14.7265625" style="92" bestFit="1" customWidth="1"/>
    <col min="5104" max="5104" width="12.7265625" style="92" bestFit="1" customWidth="1"/>
    <col min="5105" max="5105" width="13.7265625" style="92" bestFit="1" customWidth="1"/>
    <col min="5106" max="5106" width="12.7265625" style="92" bestFit="1" customWidth="1"/>
    <col min="5107" max="5107" width="12.26953125" style="92" bestFit="1" customWidth="1"/>
    <col min="5108" max="5108" width="12.7265625" style="92" bestFit="1" customWidth="1"/>
    <col min="5109" max="5109" width="12.453125" style="92" bestFit="1" customWidth="1"/>
    <col min="5110" max="5110" width="12.54296875" style="92" bestFit="1" customWidth="1"/>
    <col min="5111" max="5111" width="13.7265625" style="92" bestFit="1" customWidth="1"/>
    <col min="5112" max="5116" width="13.7265625" style="92" customWidth="1"/>
    <col min="5117" max="5117" width="16" style="92" customWidth="1"/>
    <col min="5118" max="5119" width="14" style="92" bestFit="1" customWidth="1"/>
    <col min="5120" max="5120" width="4.7265625" style="92" bestFit="1" customWidth="1"/>
    <col min="5121" max="5357" width="9.1796875" style="92"/>
    <col min="5358" max="5358" width="12.1796875" style="92" customWidth="1"/>
    <col min="5359" max="5359" width="14.7265625" style="92" bestFit="1" customWidth="1"/>
    <col min="5360" max="5360" width="12.7265625" style="92" bestFit="1" customWidth="1"/>
    <col min="5361" max="5361" width="13.7265625" style="92" bestFit="1" customWidth="1"/>
    <col min="5362" max="5362" width="12.7265625" style="92" bestFit="1" customWidth="1"/>
    <col min="5363" max="5363" width="12.26953125" style="92" bestFit="1" customWidth="1"/>
    <col min="5364" max="5364" width="12.7265625" style="92" bestFit="1" customWidth="1"/>
    <col min="5365" max="5365" width="12.453125" style="92" bestFit="1" customWidth="1"/>
    <col min="5366" max="5366" width="12.54296875" style="92" bestFit="1" customWidth="1"/>
    <col min="5367" max="5367" width="13.7265625" style="92" bestFit="1" customWidth="1"/>
    <col min="5368" max="5372" width="13.7265625" style="92" customWidth="1"/>
    <col min="5373" max="5373" width="16" style="92" customWidth="1"/>
    <col min="5374" max="5375" width="14" style="92" bestFit="1" customWidth="1"/>
    <col min="5376" max="5376" width="4.7265625" style="92" bestFit="1" customWidth="1"/>
    <col min="5377" max="5613" width="9.1796875" style="92"/>
    <col min="5614" max="5614" width="12.1796875" style="92" customWidth="1"/>
    <col min="5615" max="5615" width="14.7265625" style="92" bestFit="1" customWidth="1"/>
    <col min="5616" max="5616" width="12.7265625" style="92" bestFit="1" customWidth="1"/>
    <col min="5617" max="5617" width="13.7265625" style="92" bestFit="1" customWidth="1"/>
    <col min="5618" max="5618" width="12.7265625" style="92" bestFit="1" customWidth="1"/>
    <col min="5619" max="5619" width="12.26953125" style="92" bestFit="1" customWidth="1"/>
    <col min="5620" max="5620" width="12.7265625" style="92" bestFit="1" customWidth="1"/>
    <col min="5621" max="5621" width="12.453125" style="92" bestFit="1" customWidth="1"/>
    <col min="5622" max="5622" width="12.54296875" style="92" bestFit="1" customWidth="1"/>
    <col min="5623" max="5623" width="13.7265625" style="92" bestFit="1" customWidth="1"/>
    <col min="5624" max="5628" width="13.7265625" style="92" customWidth="1"/>
    <col min="5629" max="5629" width="16" style="92" customWidth="1"/>
    <col min="5630" max="5631" width="14" style="92" bestFit="1" customWidth="1"/>
    <col min="5632" max="5632" width="4.7265625" style="92" bestFit="1" customWidth="1"/>
    <col min="5633" max="5869" width="9.1796875" style="92"/>
    <col min="5870" max="5870" width="12.1796875" style="92" customWidth="1"/>
    <col min="5871" max="5871" width="14.7265625" style="92" bestFit="1" customWidth="1"/>
    <col min="5872" max="5872" width="12.7265625" style="92" bestFit="1" customWidth="1"/>
    <col min="5873" max="5873" width="13.7265625" style="92" bestFit="1" customWidth="1"/>
    <col min="5874" max="5874" width="12.7265625" style="92" bestFit="1" customWidth="1"/>
    <col min="5875" max="5875" width="12.26953125" style="92" bestFit="1" customWidth="1"/>
    <col min="5876" max="5876" width="12.7265625" style="92" bestFit="1" customWidth="1"/>
    <col min="5877" max="5877" width="12.453125" style="92" bestFit="1" customWidth="1"/>
    <col min="5878" max="5878" width="12.54296875" style="92" bestFit="1" customWidth="1"/>
    <col min="5879" max="5879" width="13.7265625" style="92" bestFit="1" customWidth="1"/>
    <col min="5880" max="5884" width="13.7265625" style="92" customWidth="1"/>
    <col min="5885" max="5885" width="16" style="92" customWidth="1"/>
    <col min="5886" max="5887" width="14" style="92" bestFit="1" customWidth="1"/>
    <col min="5888" max="5888" width="4.7265625" style="92" bestFit="1" customWidth="1"/>
    <col min="5889" max="6125" width="9.1796875" style="92"/>
    <col min="6126" max="6126" width="12.1796875" style="92" customWidth="1"/>
    <col min="6127" max="6127" width="14.7265625" style="92" bestFit="1" customWidth="1"/>
    <col min="6128" max="6128" width="12.7265625" style="92" bestFit="1" customWidth="1"/>
    <col min="6129" max="6129" width="13.7265625" style="92" bestFit="1" customWidth="1"/>
    <col min="6130" max="6130" width="12.7265625" style="92" bestFit="1" customWidth="1"/>
    <col min="6131" max="6131" width="12.26953125" style="92" bestFit="1" customWidth="1"/>
    <col min="6132" max="6132" width="12.7265625" style="92" bestFit="1" customWidth="1"/>
    <col min="6133" max="6133" width="12.453125" style="92" bestFit="1" customWidth="1"/>
    <col min="6134" max="6134" width="12.54296875" style="92" bestFit="1" customWidth="1"/>
    <col min="6135" max="6135" width="13.7265625" style="92" bestFit="1" customWidth="1"/>
    <col min="6136" max="6140" width="13.7265625" style="92" customWidth="1"/>
    <col min="6141" max="6141" width="16" style="92" customWidth="1"/>
    <col min="6142" max="6143" width="14" style="92" bestFit="1" customWidth="1"/>
    <col min="6144" max="6144" width="4.7265625" style="92" bestFit="1" customWidth="1"/>
    <col min="6145" max="6381" width="9.1796875" style="92"/>
    <col min="6382" max="6382" width="12.1796875" style="92" customWidth="1"/>
    <col min="6383" max="6383" width="14.7265625" style="92" bestFit="1" customWidth="1"/>
    <col min="6384" max="6384" width="12.7265625" style="92" bestFit="1" customWidth="1"/>
    <col min="6385" max="6385" width="13.7265625" style="92" bestFit="1" customWidth="1"/>
    <col min="6386" max="6386" width="12.7265625" style="92" bestFit="1" customWidth="1"/>
    <col min="6387" max="6387" width="12.26953125" style="92" bestFit="1" customWidth="1"/>
    <col min="6388" max="6388" width="12.7265625" style="92" bestFit="1" customWidth="1"/>
    <col min="6389" max="6389" width="12.453125" style="92" bestFit="1" customWidth="1"/>
    <col min="6390" max="6390" width="12.54296875" style="92" bestFit="1" customWidth="1"/>
    <col min="6391" max="6391" width="13.7265625" style="92" bestFit="1" customWidth="1"/>
    <col min="6392" max="6396" width="13.7265625" style="92" customWidth="1"/>
    <col min="6397" max="6397" width="16" style="92" customWidth="1"/>
    <col min="6398" max="6399" width="14" style="92" bestFit="1" customWidth="1"/>
    <col min="6400" max="6400" width="4.7265625" style="92" bestFit="1" customWidth="1"/>
    <col min="6401" max="6637" width="9.1796875" style="92"/>
    <col min="6638" max="6638" width="12.1796875" style="92" customWidth="1"/>
    <col min="6639" max="6639" width="14.7265625" style="92" bestFit="1" customWidth="1"/>
    <col min="6640" max="6640" width="12.7265625" style="92" bestFit="1" customWidth="1"/>
    <col min="6641" max="6641" width="13.7265625" style="92" bestFit="1" customWidth="1"/>
    <col min="6642" max="6642" width="12.7265625" style="92" bestFit="1" customWidth="1"/>
    <col min="6643" max="6643" width="12.26953125" style="92" bestFit="1" customWidth="1"/>
    <col min="6644" max="6644" width="12.7265625" style="92" bestFit="1" customWidth="1"/>
    <col min="6645" max="6645" width="12.453125" style="92" bestFit="1" customWidth="1"/>
    <col min="6646" max="6646" width="12.54296875" style="92" bestFit="1" customWidth="1"/>
    <col min="6647" max="6647" width="13.7265625" style="92" bestFit="1" customWidth="1"/>
    <col min="6648" max="6652" width="13.7265625" style="92" customWidth="1"/>
    <col min="6653" max="6653" width="16" style="92" customWidth="1"/>
    <col min="6654" max="6655" width="14" style="92" bestFit="1" customWidth="1"/>
    <col min="6656" max="6656" width="4.7265625" style="92" bestFit="1" customWidth="1"/>
    <col min="6657" max="6893" width="9.1796875" style="92"/>
    <col min="6894" max="6894" width="12.1796875" style="92" customWidth="1"/>
    <col min="6895" max="6895" width="14.7265625" style="92" bestFit="1" customWidth="1"/>
    <col min="6896" max="6896" width="12.7265625" style="92" bestFit="1" customWidth="1"/>
    <col min="6897" max="6897" width="13.7265625" style="92" bestFit="1" customWidth="1"/>
    <col min="6898" max="6898" width="12.7265625" style="92" bestFit="1" customWidth="1"/>
    <col min="6899" max="6899" width="12.26953125" style="92" bestFit="1" customWidth="1"/>
    <col min="6900" max="6900" width="12.7265625" style="92" bestFit="1" customWidth="1"/>
    <col min="6901" max="6901" width="12.453125" style="92" bestFit="1" customWidth="1"/>
    <col min="6902" max="6902" width="12.54296875" style="92" bestFit="1" customWidth="1"/>
    <col min="6903" max="6903" width="13.7265625" style="92" bestFit="1" customWidth="1"/>
    <col min="6904" max="6908" width="13.7265625" style="92" customWidth="1"/>
    <col min="6909" max="6909" width="16" style="92" customWidth="1"/>
    <col min="6910" max="6911" width="14" style="92" bestFit="1" customWidth="1"/>
    <col min="6912" max="6912" width="4.7265625" style="92" bestFit="1" customWidth="1"/>
    <col min="6913" max="7149" width="9.1796875" style="92"/>
    <col min="7150" max="7150" width="12.1796875" style="92" customWidth="1"/>
    <col min="7151" max="7151" width="14.7265625" style="92" bestFit="1" customWidth="1"/>
    <col min="7152" max="7152" width="12.7265625" style="92" bestFit="1" customWidth="1"/>
    <col min="7153" max="7153" width="13.7265625" style="92" bestFit="1" customWidth="1"/>
    <col min="7154" max="7154" width="12.7265625" style="92" bestFit="1" customWidth="1"/>
    <col min="7155" max="7155" width="12.26953125" style="92" bestFit="1" customWidth="1"/>
    <col min="7156" max="7156" width="12.7265625" style="92" bestFit="1" customWidth="1"/>
    <col min="7157" max="7157" width="12.453125" style="92" bestFit="1" customWidth="1"/>
    <col min="7158" max="7158" width="12.54296875" style="92" bestFit="1" customWidth="1"/>
    <col min="7159" max="7159" width="13.7265625" style="92" bestFit="1" customWidth="1"/>
    <col min="7160" max="7164" width="13.7265625" style="92" customWidth="1"/>
    <col min="7165" max="7165" width="16" style="92" customWidth="1"/>
    <col min="7166" max="7167" width="14" style="92" bestFit="1" customWidth="1"/>
    <col min="7168" max="7168" width="4.7265625" style="92" bestFit="1" customWidth="1"/>
    <col min="7169" max="7405" width="9.1796875" style="92"/>
    <col min="7406" max="7406" width="12.1796875" style="92" customWidth="1"/>
    <col min="7407" max="7407" width="14.7265625" style="92" bestFit="1" customWidth="1"/>
    <col min="7408" max="7408" width="12.7265625" style="92" bestFit="1" customWidth="1"/>
    <col min="7409" max="7409" width="13.7265625" style="92" bestFit="1" customWidth="1"/>
    <col min="7410" max="7410" width="12.7265625" style="92" bestFit="1" customWidth="1"/>
    <col min="7411" max="7411" width="12.26953125" style="92" bestFit="1" customWidth="1"/>
    <col min="7412" max="7412" width="12.7265625" style="92" bestFit="1" customWidth="1"/>
    <col min="7413" max="7413" width="12.453125" style="92" bestFit="1" customWidth="1"/>
    <col min="7414" max="7414" width="12.54296875" style="92" bestFit="1" customWidth="1"/>
    <col min="7415" max="7415" width="13.7265625" style="92" bestFit="1" customWidth="1"/>
    <col min="7416" max="7420" width="13.7265625" style="92" customWidth="1"/>
    <col min="7421" max="7421" width="16" style="92" customWidth="1"/>
    <col min="7422" max="7423" width="14" style="92" bestFit="1" customWidth="1"/>
    <col min="7424" max="7424" width="4.7265625" style="92" bestFit="1" customWidth="1"/>
    <col min="7425" max="7661" width="9.1796875" style="92"/>
    <col min="7662" max="7662" width="12.1796875" style="92" customWidth="1"/>
    <col min="7663" max="7663" width="14.7265625" style="92" bestFit="1" customWidth="1"/>
    <col min="7664" max="7664" width="12.7265625" style="92" bestFit="1" customWidth="1"/>
    <col min="7665" max="7665" width="13.7265625" style="92" bestFit="1" customWidth="1"/>
    <col min="7666" max="7666" width="12.7265625" style="92" bestFit="1" customWidth="1"/>
    <col min="7667" max="7667" width="12.26953125" style="92" bestFit="1" customWidth="1"/>
    <col min="7668" max="7668" width="12.7265625" style="92" bestFit="1" customWidth="1"/>
    <col min="7669" max="7669" width="12.453125" style="92" bestFit="1" customWidth="1"/>
    <col min="7670" max="7670" width="12.54296875" style="92" bestFit="1" customWidth="1"/>
    <col min="7671" max="7671" width="13.7265625" style="92" bestFit="1" customWidth="1"/>
    <col min="7672" max="7676" width="13.7265625" style="92" customWidth="1"/>
    <col min="7677" max="7677" width="16" style="92" customWidth="1"/>
    <col min="7678" max="7679" width="14" style="92" bestFit="1" customWidth="1"/>
    <col min="7680" max="7680" width="4.7265625" style="92" bestFit="1" customWidth="1"/>
    <col min="7681" max="7917" width="9.1796875" style="92"/>
    <col min="7918" max="7918" width="12.1796875" style="92" customWidth="1"/>
    <col min="7919" max="7919" width="14.7265625" style="92" bestFit="1" customWidth="1"/>
    <col min="7920" max="7920" width="12.7265625" style="92" bestFit="1" customWidth="1"/>
    <col min="7921" max="7921" width="13.7265625" style="92" bestFit="1" customWidth="1"/>
    <col min="7922" max="7922" width="12.7265625" style="92" bestFit="1" customWidth="1"/>
    <col min="7923" max="7923" width="12.26953125" style="92" bestFit="1" customWidth="1"/>
    <col min="7924" max="7924" width="12.7265625" style="92" bestFit="1" customWidth="1"/>
    <col min="7925" max="7925" width="12.453125" style="92" bestFit="1" customWidth="1"/>
    <col min="7926" max="7926" width="12.54296875" style="92" bestFit="1" customWidth="1"/>
    <col min="7927" max="7927" width="13.7265625" style="92" bestFit="1" customWidth="1"/>
    <col min="7928" max="7932" width="13.7265625" style="92" customWidth="1"/>
    <col min="7933" max="7933" width="16" style="92" customWidth="1"/>
    <col min="7934" max="7935" width="14" style="92" bestFit="1" customWidth="1"/>
    <col min="7936" max="7936" width="4.7265625" style="92" bestFit="1" customWidth="1"/>
    <col min="7937" max="8173" width="9.1796875" style="92"/>
    <col min="8174" max="8174" width="12.1796875" style="92" customWidth="1"/>
    <col min="8175" max="8175" width="14.7265625" style="92" bestFit="1" customWidth="1"/>
    <col min="8176" max="8176" width="12.7265625" style="92" bestFit="1" customWidth="1"/>
    <col min="8177" max="8177" width="13.7265625" style="92" bestFit="1" customWidth="1"/>
    <col min="8178" max="8178" width="12.7265625" style="92" bestFit="1" customWidth="1"/>
    <col min="8179" max="8179" width="12.26953125" style="92" bestFit="1" customWidth="1"/>
    <col min="8180" max="8180" width="12.7265625" style="92" bestFit="1" customWidth="1"/>
    <col min="8181" max="8181" width="12.453125" style="92" bestFit="1" customWidth="1"/>
    <col min="8182" max="8182" width="12.54296875" style="92" bestFit="1" customWidth="1"/>
    <col min="8183" max="8183" width="13.7265625" style="92" bestFit="1" customWidth="1"/>
    <col min="8184" max="8188" width="13.7265625" style="92" customWidth="1"/>
    <col min="8189" max="8189" width="16" style="92" customWidth="1"/>
    <col min="8190" max="8191" width="14" style="92" bestFit="1" customWidth="1"/>
    <col min="8192" max="8192" width="4.7265625" style="92" bestFit="1" customWidth="1"/>
    <col min="8193" max="8429" width="9.1796875" style="92"/>
    <col min="8430" max="8430" width="12.1796875" style="92" customWidth="1"/>
    <col min="8431" max="8431" width="14.7265625" style="92" bestFit="1" customWidth="1"/>
    <col min="8432" max="8432" width="12.7265625" style="92" bestFit="1" customWidth="1"/>
    <col min="8433" max="8433" width="13.7265625" style="92" bestFit="1" customWidth="1"/>
    <col min="8434" max="8434" width="12.7265625" style="92" bestFit="1" customWidth="1"/>
    <col min="8435" max="8435" width="12.26953125" style="92" bestFit="1" customWidth="1"/>
    <col min="8436" max="8436" width="12.7265625" style="92" bestFit="1" customWidth="1"/>
    <col min="8437" max="8437" width="12.453125" style="92" bestFit="1" customWidth="1"/>
    <col min="8438" max="8438" width="12.54296875" style="92" bestFit="1" customWidth="1"/>
    <col min="8439" max="8439" width="13.7265625" style="92" bestFit="1" customWidth="1"/>
    <col min="8440" max="8444" width="13.7265625" style="92" customWidth="1"/>
    <col min="8445" max="8445" width="16" style="92" customWidth="1"/>
    <col min="8446" max="8447" width="14" style="92" bestFit="1" customWidth="1"/>
    <col min="8448" max="8448" width="4.7265625" style="92" bestFit="1" customWidth="1"/>
    <col min="8449" max="8685" width="9.1796875" style="92"/>
    <col min="8686" max="8686" width="12.1796875" style="92" customWidth="1"/>
    <col min="8687" max="8687" width="14.7265625" style="92" bestFit="1" customWidth="1"/>
    <col min="8688" max="8688" width="12.7265625" style="92" bestFit="1" customWidth="1"/>
    <col min="8689" max="8689" width="13.7265625" style="92" bestFit="1" customWidth="1"/>
    <col min="8690" max="8690" width="12.7265625" style="92" bestFit="1" customWidth="1"/>
    <col min="8691" max="8691" width="12.26953125" style="92" bestFit="1" customWidth="1"/>
    <col min="8692" max="8692" width="12.7265625" style="92" bestFit="1" customWidth="1"/>
    <col min="8693" max="8693" width="12.453125" style="92" bestFit="1" customWidth="1"/>
    <col min="8694" max="8694" width="12.54296875" style="92" bestFit="1" customWidth="1"/>
    <col min="8695" max="8695" width="13.7265625" style="92" bestFit="1" customWidth="1"/>
    <col min="8696" max="8700" width="13.7265625" style="92" customWidth="1"/>
    <col min="8701" max="8701" width="16" style="92" customWidth="1"/>
    <col min="8702" max="8703" width="14" style="92" bestFit="1" customWidth="1"/>
    <col min="8704" max="8704" width="4.7265625" style="92" bestFit="1" customWidth="1"/>
    <col min="8705" max="8941" width="9.1796875" style="92"/>
    <col min="8942" max="8942" width="12.1796875" style="92" customWidth="1"/>
    <col min="8943" max="8943" width="14.7265625" style="92" bestFit="1" customWidth="1"/>
    <col min="8944" max="8944" width="12.7265625" style="92" bestFit="1" customWidth="1"/>
    <col min="8945" max="8945" width="13.7265625" style="92" bestFit="1" customWidth="1"/>
    <col min="8946" max="8946" width="12.7265625" style="92" bestFit="1" customWidth="1"/>
    <col min="8947" max="8947" width="12.26953125" style="92" bestFit="1" customWidth="1"/>
    <col min="8948" max="8948" width="12.7265625" style="92" bestFit="1" customWidth="1"/>
    <col min="8949" max="8949" width="12.453125" style="92" bestFit="1" customWidth="1"/>
    <col min="8950" max="8950" width="12.54296875" style="92" bestFit="1" customWidth="1"/>
    <col min="8951" max="8951" width="13.7265625" style="92" bestFit="1" customWidth="1"/>
    <col min="8952" max="8956" width="13.7265625" style="92" customWidth="1"/>
    <col min="8957" max="8957" width="16" style="92" customWidth="1"/>
    <col min="8958" max="8959" width="14" style="92" bestFit="1" customWidth="1"/>
    <col min="8960" max="8960" width="4.7265625" style="92" bestFit="1" customWidth="1"/>
    <col min="8961" max="9197" width="9.1796875" style="92"/>
    <col min="9198" max="9198" width="12.1796875" style="92" customWidth="1"/>
    <col min="9199" max="9199" width="14.7265625" style="92" bestFit="1" customWidth="1"/>
    <col min="9200" max="9200" width="12.7265625" style="92" bestFit="1" customWidth="1"/>
    <col min="9201" max="9201" width="13.7265625" style="92" bestFit="1" customWidth="1"/>
    <col min="9202" max="9202" width="12.7265625" style="92" bestFit="1" customWidth="1"/>
    <col min="9203" max="9203" width="12.26953125" style="92" bestFit="1" customWidth="1"/>
    <col min="9204" max="9204" width="12.7265625" style="92" bestFit="1" customWidth="1"/>
    <col min="9205" max="9205" width="12.453125" style="92" bestFit="1" customWidth="1"/>
    <col min="9206" max="9206" width="12.54296875" style="92" bestFit="1" customWidth="1"/>
    <col min="9207" max="9207" width="13.7265625" style="92" bestFit="1" customWidth="1"/>
    <col min="9208" max="9212" width="13.7265625" style="92" customWidth="1"/>
    <col min="9213" max="9213" width="16" style="92" customWidth="1"/>
    <col min="9214" max="9215" width="14" style="92" bestFit="1" customWidth="1"/>
    <col min="9216" max="9216" width="4.7265625" style="92" bestFit="1" customWidth="1"/>
    <col min="9217" max="9453" width="9.1796875" style="92"/>
    <col min="9454" max="9454" width="12.1796875" style="92" customWidth="1"/>
    <col min="9455" max="9455" width="14.7265625" style="92" bestFit="1" customWidth="1"/>
    <col min="9456" max="9456" width="12.7265625" style="92" bestFit="1" customWidth="1"/>
    <col min="9457" max="9457" width="13.7265625" style="92" bestFit="1" customWidth="1"/>
    <col min="9458" max="9458" width="12.7265625" style="92" bestFit="1" customWidth="1"/>
    <col min="9459" max="9459" width="12.26953125" style="92" bestFit="1" customWidth="1"/>
    <col min="9460" max="9460" width="12.7265625" style="92" bestFit="1" customWidth="1"/>
    <col min="9461" max="9461" width="12.453125" style="92" bestFit="1" customWidth="1"/>
    <col min="9462" max="9462" width="12.54296875" style="92" bestFit="1" customWidth="1"/>
    <col min="9463" max="9463" width="13.7265625" style="92" bestFit="1" customWidth="1"/>
    <col min="9464" max="9468" width="13.7265625" style="92" customWidth="1"/>
    <col min="9469" max="9469" width="16" style="92" customWidth="1"/>
    <col min="9470" max="9471" width="14" style="92" bestFit="1" customWidth="1"/>
    <col min="9472" max="9472" width="4.7265625" style="92" bestFit="1" customWidth="1"/>
    <col min="9473" max="9709" width="9.1796875" style="92"/>
    <col min="9710" max="9710" width="12.1796875" style="92" customWidth="1"/>
    <col min="9711" max="9711" width="14.7265625" style="92" bestFit="1" customWidth="1"/>
    <col min="9712" max="9712" width="12.7265625" style="92" bestFit="1" customWidth="1"/>
    <col min="9713" max="9713" width="13.7265625" style="92" bestFit="1" customWidth="1"/>
    <col min="9714" max="9714" width="12.7265625" style="92" bestFit="1" customWidth="1"/>
    <col min="9715" max="9715" width="12.26953125" style="92" bestFit="1" customWidth="1"/>
    <col min="9716" max="9716" width="12.7265625" style="92" bestFit="1" customWidth="1"/>
    <col min="9717" max="9717" width="12.453125" style="92" bestFit="1" customWidth="1"/>
    <col min="9718" max="9718" width="12.54296875" style="92" bestFit="1" customWidth="1"/>
    <col min="9719" max="9719" width="13.7265625" style="92" bestFit="1" customWidth="1"/>
    <col min="9720" max="9724" width="13.7265625" style="92" customWidth="1"/>
    <col min="9725" max="9725" width="16" style="92" customWidth="1"/>
    <col min="9726" max="9727" width="14" style="92" bestFit="1" customWidth="1"/>
    <col min="9728" max="9728" width="4.7265625" style="92" bestFit="1" customWidth="1"/>
    <col min="9729" max="9965" width="9.1796875" style="92"/>
    <col min="9966" max="9966" width="12.1796875" style="92" customWidth="1"/>
    <col min="9967" max="9967" width="14.7265625" style="92" bestFit="1" customWidth="1"/>
    <col min="9968" max="9968" width="12.7265625" style="92" bestFit="1" customWidth="1"/>
    <col min="9969" max="9969" width="13.7265625" style="92" bestFit="1" customWidth="1"/>
    <col min="9970" max="9970" width="12.7265625" style="92" bestFit="1" customWidth="1"/>
    <col min="9971" max="9971" width="12.26953125" style="92" bestFit="1" customWidth="1"/>
    <col min="9972" max="9972" width="12.7265625" style="92" bestFit="1" customWidth="1"/>
    <col min="9973" max="9973" width="12.453125" style="92" bestFit="1" customWidth="1"/>
    <col min="9974" max="9974" width="12.54296875" style="92" bestFit="1" customWidth="1"/>
    <col min="9975" max="9975" width="13.7265625" style="92" bestFit="1" customWidth="1"/>
    <col min="9976" max="9980" width="13.7265625" style="92" customWidth="1"/>
    <col min="9981" max="9981" width="16" style="92" customWidth="1"/>
    <col min="9982" max="9983" width="14" style="92" bestFit="1" customWidth="1"/>
    <col min="9984" max="9984" width="4.7265625" style="92" bestFit="1" customWidth="1"/>
    <col min="9985" max="10221" width="9.1796875" style="92"/>
    <col min="10222" max="10222" width="12.1796875" style="92" customWidth="1"/>
    <col min="10223" max="10223" width="14.7265625" style="92" bestFit="1" customWidth="1"/>
    <col min="10224" max="10224" width="12.7265625" style="92" bestFit="1" customWidth="1"/>
    <col min="10225" max="10225" width="13.7265625" style="92" bestFit="1" customWidth="1"/>
    <col min="10226" max="10226" width="12.7265625" style="92" bestFit="1" customWidth="1"/>
    <col min="10227" max="10227" width="12.26953125" style="92" bestFit="1" customWidth="1"/>
    <col min="10228" max="10228" width="12.7265625" style="92" bestFit="1" customWidth="1"/>
    <col min="10229" max="10229" width="12.453125" style="92" bestFit="1" customWidth="1"/>
    <col min="10230" max="10230" width="12.54296875" style="92" bestFit="1" customWidth="1"/>
    <col min="10231" max="10231" width="13.7265625" style="92" bestFit="1" customWidth="1"/>
    <col min="10232" max="10236" width="13.7265625" style="92" customWidth="1"/>
    <col min="10237" max="10237" width="16" style="92" customWidth="1"/>
    <col min="10238" max="10239" width="14" style="92" bestFit="1" customWidth="1"/>
    <col min="10240" max="10240" width="4.7265625" style="92" bestFit="1" customWidth="1"/>
    <col min="10241" max="10477" width="9.1796875" style="92"/>
    <col min="10478" max="10478" width="12.1796875" style="92" customWidth="1"/>
    <col min="10479" max="10479" width="14.7265625" style="92" bestFit="1" customWidth="1"/>
    <col min="10480" max="10480" width="12.7265625" style="92" bestFit="1" customWidth="1"/>
    <col min="10481" max="10481" width="13.7265625" style="92" bestFit="1" customWidth="1"/>
    <col min="10482" max="10482" width="12.7265625" style="92" bestFit="1" customWidth="1"/>
    <col min="10483" max="10483" width="12.26953125" style="92" bestFit="1" customWidth="1"/>
    <col min="10484" max="10484" width="12.7265625" style="92" bestFit="1" customWidth="1"/>
    <col min="10485" max="10485" width="12.453125" style="92" bestFit="1" customWidth="1"/>
    <col min="10486" max="10486" width="12.54296875" style="92" bestFit="1" customWidth="1"/>
    <col min="10487" max="10487" width="13.7265625" style="92" bestFit="1" customWidth="1"/>
    <col min="10488" max="10492" width="13.7265625" style="92" customWidth="1"/>
    <col min="10493" max="10493" width="16" style="92" customWidth="1"/>
    <col min="10494" max="10495" width="14" style="92" bestFit="1" customWidth="1"/>
    <col min="10496" max="10496" width="4.7265625" style="92" bestFit="1" customWidth="1"/>
    <col min="10497" max="10733" width="9.1796875" style="92"/>
    <col min="10734" max="10734" width="12.1796875" style="92" customWidth="1"/>
    <col min="10735" max="10735" width="14.7265625" style="92" bestFit="1" customWidth="1"/>
    <col min="10736" max="10736" width="12.7265625" style="92" bestFit="1" customWidth="1"/>
    <col min="10737" max="10737" width="13.7265625" style="92" bestFit="1" customWidth="1"/>
    <col min="10738" max="10738" width="12.7265625" style="92" bestFit="1" customWidth="1"/>
    <col min="10739" max="10739" width="12.26953125" style="92" bestFit="1" customWidth="1"/>
    <col min="10740" max="10740" width="12.7265625" style="92" bestFit="1" customWidth="1"/>
    <col min="10741" max="10741" width="12.453125" style="92" bestFit="1" customWidth="1"/>
    <col min="10742" max="10742" width="12.54296875" style="92" bestFit="1" customWidth="1"/>
    <col min="10743" max="10743" width="13.7265625" style="92" bestFit="1" customWidth="1"/>
    <col min="10744" max="10748" width="13.7265625" style="92" customWidth="1"/>
    <col min="10749" max="10749" width="16" style="92" customWidth="1"/>
    <col min="10750" max="10751" width="14" style="92" bestFit="1" customWidth="1"/>
    <col min="10752" max="10752" width="4.7265625" style="92" bestFit="1" customWidth="1"/>
    <col min="10753" max="10989" width="9.1796875" style="92"/>
    <col min="10990" max="10990" width="12.1796875" style="92" customWidth="1"/>
    <col min="10991" max="10991" width="14.7265625" style="92" bestFit="1" customWidth="1"/>
    <col min="10992" max="10992" width="12.7265625" style="92" bestFit="1" customWidth="1"/>
    <col min="10993" max="10993" width="13.7265625" style="92" bestFit="1" customWidth="1"/>
    <col min="10994" max="10994" width="12.7265625" style="92" bestFit="1" customWidth="1"/>
    <col min="10995" max="10995" width="12.26953125" style="92" bestFit="1" customWidth="1"/>
    <col min="10996" max="10996" width="12.7265625" style="92" bestFit="1" customWidth="1"/>
    <col min="10997" max="10997" width="12.453125" style="92" bestFit="1" customWidth="1"/>
    <col min="10998" max="10998" width="12.54296875" style="92" bestFit="1" customWidth="1"/>
    <col min="10999" max="10999" width="13.7265625" style="92" bestFit="1" customWidth="1"/>
    <col min="11000" max="11004" width="13.7265625" style="92" customWidth="1"/>
    <col min="11005" max="11005" width="16" style="92" customWidth="1"/>
    <col min="11006" max="11007" width="14" style="92" bestFit="1" customWidth="1"/>
    <col min="11008" max="11008" width="4.7265625" style="92" bestFit="1" customWidth="1"/>
    <col min="11009" max="11245" width="9.1796875" style="92"/>
    <col min="11246" max="11246" width="12.1796875" style="92" customWidth="1"/>
    <col min="11247" max="11247" width="14.7265625" style="92" bestFit="1" customWidth="1"/>
    <col min="11248" max="11248" width="12.7265625" style="92" bestFit="1" customWidth="1"/>
    <col min="11249" max="11249" width="13.7265625" style="92" bestFit="1" customWidth="1"/>
    <col min="11250" max="11250" width="12.7265625" style="92" bestFit="1" customWidth="1"/>
    <col min="11251" max="11251" width="12.26953125" style="92" bestFit="1" customWidth="1"/>
    <col min="11252" max="11252" width="12.7265625" style="92" bestFit="1" customWidth="1"/>
    <col min="11253" max="11253" width="12.453125" style="92" bestFit="1" customWidth="1"/>
    <col min="11254" max="11254" width="12.54296875" style="92" bestFit="1" customWidth="1"/>
    <col min="11255" max="11255" width="13.7265625" style="92" bestFit="1" customWidth="1"/>
    <col min="11256" max="11260" width="13.7265625" style="92" customWidth="1"/>
    <col min="11261" max="11261" width="16" style="92" customWidth="1"/>
    <col min="11262" max="11263" width="14" style="92" bestFit="1" customWidth="1"/>
    <col min="11264" max="11264" width="4.7265625" style="92" bestFit="1" customWidth="1"/>
    <col min="11265" max="11501" width="9.1796875" style="92"/>
    <col min="11502" max="11502" width="12.1796875" style="92" customWidth="1"/>
    <col min="11503" max="11503" width="14.7265625" style="92" bestFit="1" customWidth="1"/>
    <col min="11504" max="11504" width="12.7265625" style="92" bestFit="1" customWidth="1"/>
    <col min="11505" max="11505" width="13.7265625" style="92" bestFit="1" customWidth="1"/>
    <col min="11506" max="11506" width="12.7265625" style="92" bestFit="1" customWidth="1"/>
    <col min="11507" max="11507" width="12.26953125" style="92" bestFit="1" customWidth="1"/>
    <col min="11508" max="11508" width="12.7265625" style="92" bestFit="1" customWidth="1"/>
    <col min="11509" max="11509" width="12.453125" style="92" bestFit="1" customWidth="1"/>
    <col min="11510" max="11510" width="12.54296875" style="92" bestFit="1" customWidth="1"/>
    <col min="11511" max="11511" width="13.7265625" style="92" bestFit="1" customWidth="1"/>
    <col min="11512" max="11516" width="13.7265625" style="92" customWidth="1"/>
    <col min="11517" max="11517" width="16" style="92" customWidth="1"/>
    <col min="11518" max="11519" width="14" style="92" bestFit="1" customWidth="1"/>
    <col min="11520" max="11520" width="4.7265625" style="92" bestFit="1" customWidth="1"/>
    <col min="11521" max="11757" width="9.1796875" style="92"/>
    <col min="11758" max="11758" width="12.1796875" style="92" customWidth="1"/>
    <col min="11759" max="11759" width="14.7265625" style="92" bestFit="1" customWidth="1"/>
    <col min="11760" max="11760" width="12.7265625" style="92" bestFit="1" customWidth="1"/>
    <col min="11761" max="11761" width="13.7265625" style="92" bestFit="1" customWidth="1"/>
    <col min="11762" max="11762" width="12.7265625" style="92" bestFit="1" customWidth="1"/>
    <col min="11763" max="11763" width="12.26953125" style="92" bestFit="1" customWidth="1"/>
    <col min="11764" max="11764" width="12.7265625" style="92" bestFit="1" customWidth="1"/>
    <col min="11765" max="11765" width="12.453125" style="92" bestFit="1" customWidth="1"/>
    <col min="11766" max="11766" width="12.54296875" style="92" bestFit="1" customWidth="1"/>
    <col min="11767" max="11767" width="13.7265625" style="92" bestFit="1" customWidth="1"/>
    <col min="11768" max="11772" width="13.7265625" style="92" customWidth="1"/>
    <col min="11773" max="11773" width="16" style="92" customWidth="1"/>
    <col min="11774" max="11775" width="14" style="92" bestFit="1" customWidth="1"/>
    <col min="11776" max="11776" width="4.7265625" style="92" bestFit="1" customWidth="1"/>
    <col min="11777" max="12013" width="9.1796875" style="92"/>
    <col min="12014" max="12014" width="12.1796875" style="92" customWidth="1"/>
    <col min="12015" max="12015" width="14.7265625" style="92" bestFit="1" customWidth="1"/>
    <col min="12016" max="12016" width="12.7265625" style="92" bestFit="1" customWidth="1"/>
    <col min="12017" max="12017" width="13.7265625" style="92" bestFit="1" customWidth="1"/>
    <col min="12018" max="12018" width="12.7265625" style="92" bestFit="1" customWidth="1"/>
    <col min="12019" max="12019" width="12.26953125" style="92" bestFit="1" customWidth="1"/>
    <col min="12020" max="12020" width="12.7265625" style="92" bestFit="1" customWidth="1"/>
    <col min="12021" max="12021" width="12.453125" style="92" bestFit="1" customWidth="1"/>
    <col min="12022" max="12022" width="12.54296875" style="92" bestFit="1" customWidth="1"/>
    <col min="12023" max="12023" width="13.7265625" style="92" bestFit="1" customWidth="1"/>
    <col min="12024" max="12028" width="13.7265625" style="92" customWidth="1"/>
    <col min="12029" max="12029" width="16" style="92" customWidth="1"/>
    <col min="12030" max="12031" width="14" style="92" bestFit="1" customWidth="1"/>
    <col min="12032" max="12032" width="4.7265625" style="92" bestFit="1" customWidth="1"/>
    <col min="12033" max="12269" width="9.1796875" style="92"/>
    <col min="12270" max="12270" width="12.1796875" style="92" customWidth="1"/>
    <col min="12271" max="12271" width="14.7265625" style="92" bestFit="1" customWidth="1"/>
    <col min="12272" max="12272" width="12.7265625" style="92" bestFit="1" customWidth="1"/>
    <col min="12273" max="12273" width="13.7265625" style="92" bestFit="1" customWidth="1"/>
    <col min="12274" max="12274" width="12.7265625" style="92" bestFit="1" customWidth="1"/>
    <col min="12275" max="12275" width="12.26953125" style="92" bestFit="1" customWidth="1"/>
    <col min="12276" max="12276" width="12.7265625" style="92" bestFit="1" customWidth="1"/>
    <col min="12277" max="12277" width="12.453125" style="92" bestFit="1" customWidth="1"/>
    <col min="12278" max="12278" width="12.54296875" style="92" bestFit="1" customWidth="1"/>
    <col min="12279" max="12279" width="13.7265625" style="92" bestFit="1" customWidth="1"/>
    <col min="12280" max="12284" width="13.7265625" style="92" customWidth="1"/>
    <col min="12285" max="12285" width="16" style="92" customWidth="1"/>
    <col min="12286" max="12287" width="14" style="92" bestFit="1" customWidth="1"/>
    <col min="12288" max="12288" width="4.7265625" style="92" bestFit="1" customWidth="1"/>
    <col min="12289" max="12525" width="9.1796875" style="92"/>
    <col min="12526" max="12526" width="12.1796875" style="92" customWidth="1"/>
    <col min="12527" max="12527" width="14.7265625" style="92" bestFit="1" customWidth="1"/>
    <col min="12528" max="12528" width="12.7265625" style="92" bestFit="1" customWidth="1"/>
    <col min="12529" max="12529" width="13.7265625" style="92" bestFit="1" customWidth="1"/>
    <col min="12530" max="12530" width="12.7265625" style="92" bestFit="1" customWidth="1"/>
    <col min="12531" max="12531" width="12.26953125" style="92" bestFit="1" customWidth="1"/>
    <col min="12532" max="12532" width="12.7265625" style="92" bestFit="1" customWidth="1"/>
    <col min="12533" max="12533" width="12.453125" style="92" bestFit="1" customWidth="1"/>
    <col min="12534" max="12534" width="12.54296875" style="92" bestFit="1" customWidth="1"/>
    <col min="12535" max="12535" width="13.7265625" style="92" bestFit="1" customWidth="1"/>
    <col min="12536" max="12540" width="13.7265625" style="92" customWidth="1"/>
    <col min="12541" max="12541" width="16" style="92" customWidth="1"/>
    <col min="12542" max="12543" width="14" style="92" bestFit="1" customWidth="1"/>
    <col min="12544" max="12544" width="4.7265625" style="92" bestFit="1" customWidth="1"/>
    <col min="12545" max="12781" width="9.1796875" style="92"/>
    <col min="12782" max="12782" width="12.1796875" style="92" customWidth="1"/>
    <col min="12783" max="12783" width="14.7265625" style="92" bestFit="1" customWidth="1"/>
    <col min="12784" max="12784" width="12.7265625" style="92" bestFit="1" customWidth="1"/>
    <col min="12785" max="12785" width="13.7265625" style="92" bestFit="1" customWidth="1"/>
    <col min="12786" max="12786" width="12.7265625" style="92" bestFit="1" customWidth="1"/>
    <col min="12787" max="12787" width="12.26953125" style="92" bestFit="1" customWidth="1"/>
    <col min="12788" max="12788" width="12.7265625" style="92" bestFit="1" customWidth="1"/>
    <col min="12789" max="12789" width="12.453125" style="92" bestFit="1" customWidth="1"/>
    <col min="12790" max="12790" width="12.54296875" style="92" bestFit="1" customWidth="1"/>
    <col min="12791" max="12791" width="13.7265625" style="92" bestFit="1" customWidth="1"/>
    <col min="12792" max="12796" width="13.7265625" style="92" customWidth="1"/>
    <col min="12797" max="12797" width="16" style="92" customWidth="1"/>
    <col min="12798" max="12799" width="14" style="92" bestFit="1" customWidth="1"/>
    <col min="12800" max="12800" width="4.7265625" style="92" bestFit="1" customWidth="1"/>
    <col min="12801" max="13037" width="9.1796875" style="92"/>
    <col min="13038" max="13038" width="12.1796875" style="92" customWidth="1"/>
    <col min="13039" max="13039" width="14.7265625" style="92" bestFit="1" customWidth="1"/>
    <col min="13040" max="13040" width="12.7265625" style="92" bestFit="1" customWidth="1"/>
    <col min="13041" max="13041" width="13.7265625" style="92" bestFit="1" customWidth="1"/>
    <col min="13042" max="13042" width="12.7265625" style="92" bestFit="1" customWidth="1"/>
    <col min="13043" max="13043" width="12.26953125" style="92" bestFit="1" customWidth="1"/>
    <col min="13044" max="13044" width="12.7265625" style="92" bestFit="1" customWidth="1"/>
    <col min="13045" max="13045" width="12.453125" style="92" bestFit="1" customWidth="1"/>
    <col min="13046" max="13046" width="12.54296875" style="92" bestFit="1" customWidth="1"/>
    <col min="13047" max="13047" width="13.7265625" style="92" bestFit="1" customWidth="1"/>
    <col min="13048" max="13052" width="13.7265625" style="92" customWidth="1"/>
    <col min="13053" max="13053" width="16" style="92" customWidth="1"/>
    <col min="13054" max="13055" width="14" style="92" bestFit="1" customWidth="1"/>
    <col min="13056" max="13056" width="4.7265625" style="92" bestFit="1" customWidth="1"/>
    <col min="13057" max="13293" width="9.1796875" style="92"/>
    <col min="13294" max="13294" width="12.1796875" style="92" customWidth="1"/>
    <col min="13295" max="13295" width="14.7265625" style="92" bestFit="1" customWidth="1"/>
    <col min="13296" max="13296" width="12.7265625" style="92" bestFit="1" customWidth="1"/>
    <col min="13297" max="13297" width="13.7265625" style="92" bestFit="1" customWidth="1"/>
    <col min="13298" max="13298" width="12.7265625" style="92" bestFit="1" customWidth="1"/>
    <col min="13299" max="13299" width="12.26953125" style="92" bestFit="1" customWidth="1"/>
    <col min="13300" max="13300" width="12.7265625" style="92" bestFit="1" customWidth="1"/>
    <col min="13301" max="13301" width="12.453125" style="92" bestFit="1" customWidth="1"/>
    <col min="13302" max="13302" width="12.54296875" style="92" bestFit="1" customWidth="1"/>
    <col min="13303" max="13303" width="13.7265625" style="92" bestFit="1" customWidth="1"/>
    <col min="13304" max="13308" width="13.7265625" style="92" customWidth="1"/>
    <col min="13309" max="13309" width="16" style="92" customWidth="1"/>
    <col min="13310" max="13311" width="14" style="92" bestFit="1" customWidth="1"/>
    <col min="13312" max="13312" width="4.7265625" style="92" bestFit="1" customWidth="1"/>
    <col min="13313" max="13549" width="9.1796875" style="92"/>
    <col min="13550" max="13550" width="12.1796875" style="92" customWidth="1"/>
    <col min="13551" max="13551" width="14.7265625" style="92" bestFit="1" customWidth="1"/>
    <col min="13552" max="13552" width="12.7265625" style="92" bestFit="1" customWidth="1"/>
    <col min="13553" max="13553" width="13.7265625" style="92" bestFit="1" customWidth="1"/>
    <col min="13554" max="13554" width="12.7265625" style="92" bestFit="1" customWidth="1"/>
    <col min="13555" max="13555" width="12.26953125" style="92" bestFit="1" customWidth="1"/>
    <col min="13556" max="13556" width="12.7265625" style="92" bestFit="1" customWidth="1"/>
    <col min="13557" max="13557" width="12.453125" style="92" bestFit="1" customWidth="1"/>
    <col min="13558" max="13558" width="12.54296875" style="92" bestFit="1" customWidth="1"/>
    <col min="13559" max="13559" width="13.7265625" style="92" bestFit="1" customWidth="1"/>
    <col min="13560" max="13564" width="13.7265625" style="92" customWidth="1"/>
    <col min="13565" max="13565" width="16" style="92" customWidth="1"/>
    <col min="13566" max="13567" width="14" style="92" bestFit="1" customWidth="1"/>
    <col min="13568" max="13568" width="4.7265625" style="92" bestFit="1" customWidth="1"/>
    <col min="13569" max="13805" width="9.1796875" style="92"/>
    <col min="13806" max="13806" width="12.1796875" style="92" customWidth="1"/>
    <col min="13807" max="13807" width="14.7265625" style="92" bestFit="1" customWidth="1"/>
    <col min="13808" max="13808" width="12.7265625" style="92" bestFit="1" customWidth="1"/>
    <col min="13809" max="13809" width="13.7265625" style="92" bestFit="1" customWidth="1"/>
    <col min="13810" max="13810" width="12.7265625" style="92" bestFit="1" customWidth="1"/>
    <col min="13811" max="13811" width="12.26953125" style="92" bestFit="1" customWidth="1"/>
    <col min="13812" max="13812" width="12.7265625" style="92" bestFit="1" customWidth="1"/>
    <col min="13813" max="13813" width="12.453125" style="92" bestFit="1" customWidth="1"/>
    <col min="13814" max="13814" width="12.54296875" style="92" bestFit="1" customWidth="1"/>
    <col min="13815" max="13815" width="13.7265625" style="92" bestFit="1" customWidth="1"/>
    <col min="13816" max="13820" width="13.7265625" style="92" customWidth="1"/>
    <col min="13821" max="13821" width="16" style="92" customWidth="1"/>
    <col min="13822" max="13823" width="14" style="92" bestFit="1" customWidth="1"/>
    <col min="13824" max="13824" width="4.7265625" style="92" bestFit="1" customWidth="1"/>
    <col min="13825" max="14061" width="9.1796875" style="92"/>
    <col min="14062" max="14062" width="12.1796875" style="92" customWidth="1"/>
    <col min="14063" max="14063" width="14.7265625" style="92" bestFit="1" customWidth="1"/>
    <col min="14064" max="14064" width="12.7265625" style="92" bestFit="1" customWidth="1"/>
    <col min="14065" max="14065" width="13.7265625" style="92" bestFit="1" customWidth="1"/>
    <col min="14066" max="14066" width="12.7265625" style="92" bestFit="1" customWidth="1"/>
    <col min="14067" max="14067" width="12.26953125" style="92" bestFit="1" customWidth="1"/>
    <col min="14068" max="14068" width="12.7265625" style="92" bestFit="1" customWidth="1"/>
    <col min="14069" max="14069" width="12.453125" style="92" bestFit="1" customWidth="1"/>
    <col min="14070" max="14070" width="12.54296875" style="92" bestFit="1" customWidth="1"/>
    <col min="14071" max="14071" width="13.7265625" style="92" bestFit="1" customWidth="1"/>
    <col min="14072" max="14076" width="13.7265625" style="92" customWidth="1"/>
    <col min="14077" max="14077" width="16" style="92" customWidth="1"/>
    <col min="14078" max="14079" width="14" style="92" bestFit="1" customWidth="1"/>
    <col min="14080" max="14080" width="4.7265625" style="92" bestFit="1" customWidth="1"/>
    <col min="14081" max="14317" width="9.1796875" style="92"/>
    <col min="14318" max="14318" width="12.1796875" style="92" customWidth="1"/>
    <col min="14319" max="14319" width="14.7265625" style="92" bestFit="1" customWidth="1"/>
    <col min="14320" max="14320" width="12.7265625" style="92" bestFit="1" customWidth="1"/>
    <col min="14321" max="14321" width="13.7265625" style="92" bestFit="1" customWidth="1"/>
    <col min="14322" max="14322" width="12.7265625" style="92" bestFit="1" customWidth="1"/>
    <col min="14323" max="14323" width="12.26953125" style="92" bestFit="1" customWidth="1"/>
    <col min="14324" max="14324" width="12.7265625" style="92" bestFit="1" customWidth="1"/>
    <col min="14325" max="14325" width="12.453125" style="92" bestFit="1" customWidth="1"/>
    <col min="14326" max="14326" width="12.54296875" style="92" bestFit="1" customWidth="1"/>
    <col min="14327" max="14327" width="13.7265625" style="92" bestFit="1" customWidth="1"/>
    <col min="14328" max="14332" width="13.7265625" style="92" customWidth="1"/>
    <col min="14333" max="14333" width="16" style="92" customWidth="1"/>
    <col min="14334" max="14335" width="14" style="92" bestFit="1" customWidth="1"/>
    <col min="14336" max="14336" width="4.7265625" style="92" bestFit="1" customWidth="1"/>
    <col min="14337" max="14573" width="9.1796875" style="92"/>
    <col min="14574" max="14574" width="12.1796875" style="92" customWidth="1"/>
    <col min="14575" max="14575" width="14.7265625" style="92" bestFit="1" customWidth="1"/>
    <col min="14576" max="14576" width="12.7265625" style="92" bestFit="1" customWidth="1"/>
    <col min="14577" max="14577" width="13.7265625" style="92" bestFit="1" customWidth="1"/>
    <col min="14578" max="14578" width="12.7265625" style="92" bestFit="1" customWidth="1"/>
    <col min="14579" max="14579" width="12.26953125" style="92" bestFit="1" customWidth="1"/>
    <col min="14580" max="14580" width="12.7265625" style="92" bestFit="1" customWidth="1"/>
    <col min="14581" max="14581" width="12.453125" style="92" bestFit="1" customWidth="1"/>
    <col min="14582" max="14582" width="12.54296875" style="92" bestFit="1" customWidth="1"/>
    <col min="14583" max="14583" width="13.7265625" style="92" bestFit="1" customWidth="1"/>
    <col min="14584" max="14588" width="13.7265625" style="92" customWidth="1"/>
    <col min="14589" max="14589" width="16" style="92" customWidth="1"/>
    <col min="14590" max="14591" width="14" style="92" bestFit="1" customWidth="1"/>
    <col min="14592" max="14592" width="4.7265625" style="92" bestFit="1" customWidth="1"/>
    <col min="14593" max="14829" width="9.1796875" style="92"/>
    <col min="14830" max="14830" width="12.1796875" style="92" customWidth="1"/>
    <col min="14831" max="14831" width="14.7265625" style="92" bestFit="1" customWidth="1"/>
    <col min="14832" max="14832" width="12.7265625" style="92" bestFit="1" customWidth="1"/>
    <col min="14833" max="14833" width="13.7265625" style="92" bestFit="1" customWidth="1"/>
    <col min="14834" max="14834" width="12.7265625" style="92" bestFit="1" customWidth="1"/>
    <col min="14835" max="14835" width="12.26953125" style="92" bestFit="1" customWidth="1"/>
    <col min="14836" max="14836" width="12.7265625" style="92" bestFit="1" customWidth="1"/>
    <col min="14837" max="14837" width="12.453125" style="92" bestFit="1" customWidth="1"/>
    <col min="14838" max="14838" width="12.54296875" style="92" bestFit="1" customWidth="1"/>
    <col min="14839" max="14839" width="13.7265625" style="92" bestFit="1" customWidth="1"/>
    <col min="14840" max="14844" width="13.7265625" style="92" customWidth="1"/>
    <col min="14845" max="14845" width="16" style="92" customWidth="1"/>
    <col min="14846" max="14847" width="14" style="92" bestFit="1" customWidth="1"/>
    <col min="14848" max="14848" width="4.7265625" style="92" bestFit="1" customWidth="1"/>
    <col min="14849" max="15085" width="9.1796875" style="92"/>
    <col min="15086" max="15086" width="12.1796875" style="92" customWidth="1"/>
    <col min="15087" max="15087" width="14.7265625" style="92" bestFit="1" customWidth="1"/>
    <col min="15088" max="15088" width="12.7265625" style="92" bestFit="1" customWidth="1"/>
    <col min="15089" max="15089" width="13.7265625" style="92" bestFit="1" customWidth="1"/>
    <col min="15090" max="15090" width="12.7265625" style="92" bestFit="1" customWidth="1"/>
    <col min="15091" max="15091" width="12.26953125" style="92" bestFit="1" customWidth="1"/>
    <col min="15092" max="15092" width="12.7265625" style="92" bestFit="1" customWidth="1"/>
    <col min="15093" max="15093" width="12.453125" style="92" bestFit="1" customWidth="1"/>
    <col min="15094" max="15094" width="12.54296875" style="92" bestFit="1" customWidth="1"/>
    <col min="15095" max="15095" width="13.7265625" style="92" bestFit="1" customWidth="1"/>
    <col min="15096" max="15100" width="13.7265625" style="92" customWidth="1"/>
    <col min="15101" max="15101" width="16" style="92" customWidth="1"/>
    <col min="15102" max="15103" width="14" style="92" bestFit="1" customWidth="1"/>
    <col min="15104" max="15104" width="4.7265625" style="92" bestFit="1" customWidth="1"/>
    <col min="15105" max="15341" width="9.1796875" style="92"/>
    <col min="15342" max="15342" width="12.1796875" style="92" customWidth="1"/>
    <col min="15343" max="15343" width="14.7265625" style="92" bestFit="1" customWidth="1"/>
    <col min="15344" max="15344" width="12.7265625" style="92" bestFit="1" customWidth="1"/>
    <col min="15345" max="15345" width="13.7265625" style="92" bestFit="1" customWidth="1"/>
    <col min="15346" max="15346" width="12.7265625" style="92" bestFit="1" customWidth="1"/>
    <col min="15347" max="15347" width="12.26953125" style="92" bestFit="1" customWidth="1"/>
    <col min="15348" max="15348" width="12.7265625" style="92" bestFit="1" customWidth="1"/>
    <col min="15349" max="15349" width="12.453125" style="92" bestFit="1" customWidth="1"/>
    <col min="15350" max="15350" width="12.54296875" style="92" bestFit="1" customWidth="1"/>
    <col min="15351" max="15351" width="13.7265625" style="92" bestFit="1" customWidth="1"/>
    <col min="15352" max="15356" width="13.7265625" style="92" customWidth="1"/>
    <col min="15357" max="15357" width="16" style="92" customWidth="1"/>
    <col min="15358" max="15359" width="14" style="92" bestFit="1" customWidth="1"/>
    <col min="15360" max="15360" width="4.7265625" style="92" bestFit="1" customWidth="1"/>
    <col min="15361" max="15597" width="9.1796875" style="92"/>
    <col min="15598" max="15598" width="12.1796875" style="92" customWidth="1"/>
    <col min="15599" max="15599" width="14.7265625" style="92" bestFit="1" customWidth="1"/>
    <col min="15600" max="15600" width="12.7265625" style="92" bestFit="1" customWidth="1"/>
    <col min="15601" max="15601" width="13.7265625" style="92" bestFit="1" customWidth="1"/>
    <col min="15602" max="15602" width="12.7265625" style="92" bestFit="1" customWidth="1"/>
    <col min="15603" max="15603" width="12.26953125" style="92" bestFit="1" customWidth="1"/>
    <col min="15604" max="15604" width="12.7265625" style="92" bestFit="1" customWidth="1"/>
    <col min="15605" max="15605" width="12.453125" style="92" bestFit="1" customWidth="1"/>
    <col min="15606" max="15606" width="12.54296875" style="92" bestFit="1" customWidth="1"/>
    <col min="15607" max="15607" width="13.7265625" style="92" bestFit="1" customWidth="1"/>
    <col min="15608" max="15612" width="13.7265625" style="92" customWidth="1"/>
    <col min="15613" max="15613" width="16" style="92" customWidth="1"/>
    <col min="15614" max="15615" width="14" style="92" bestFit="1" customWidth="1"/>
    <col min="15616" max="15616" width="4.7265625" style="92" bestFit="1" customWidth="1"/>
    <col min="15617" max="15853" width="9.1796875" style="92"/>
    <col min="15854" max="15854" width="12.1796875" style="92" customWidth="1"/>
    <col min="15855" max="15855" width="14.7265625" style="92" bestFit="1" customWidth="1"/>
    <col min="15856" max="15856" width="12.7265625" style="92" bestFit="1" customWidth="1"/>
    <col min="15857" max="15857" width="13.7265625" style="92" bestFit="1" customWidth="1"/>
    <col min="15858" max="15858" width="12.7265625" style="92" bestFit="1" customWidth="1"/>
    <col min="15859" max="15859" width="12.26953125" style="92" bestFit="1" customWidth="1"/>
    <col min="15860" max="15860" width="12.7265625" style="92" bestFit="1" customWidth="1"/>
    <col min="15861" max="15861" width="12.453125" style="92" bestFit="1" customWidth="1"/>
    <col min="15862" max="15862" width="12.54296875" style="92" bestFit="1" customWidth="1"/>
    <col min="15863" max="15863" width="13.7265625" style="92" bestFit="1" customWidth="1"/>
    <col min="15864" max="15868" width="13.7265625" style="92" customWidth="1"/>
    <col min="15869" max="15869" width="16" style="92" customWidth="1"/>
    <col min="15870" max="15871" width="14" style="92" bestFit="1" customWidth="1"/>
    <col min="15872" max="15872" width="4.7265625" style="92" bestFit="1" customWidth="1"/>
    <col min="15873" max="16109" width="9.1796875" style="92"/>
    <col min="16110" max="16110" width="12.1796875" style="92" customWidth="1"/>
    <col min="16111" max="16111" width="14.7265625" style="92" bestFit="1" customWidth="1"/>
    <col min="16112" max="16112" width="12.7265625" style="92" bestFit="1" customWidth="1"/>
    <col min="16113" max="16113" width="13.7265625" style="92" bestFit="1" customWidth="1"/>
    <col min="16114" max="16114" width="12.7265625" style="92" bestFit="1" customWidth="1"/>
    <col min="16115" max="16115" width="12.26953125" style="92" bestFit="1" customWidth="1"/>
    <col min="16116" max="16116" width="12.7265625" style="92" bestFit="1" customWidth="1"/>
    <col min="16117" max="16117" width="12.453125" style="92" bestFit="1" customWidth="1"/>
    <col min="16118" max="16118" width="12.54296875" style="92" bestFit="1" customWidth="1"/>
    <col min="16119" max="16119" width="13.7265625" style="92" bestFit="1" customWidth="1"/>
    <col min="16120" max="16124" width="13.7265625" style="92" customWidth="1"/>
    <col min="16125" max="16125" width="16" style="92" customWidth="1"/>
    <col min="16126" max="16127" width="14" style="92" bestFit="1" customWidth="1"/>
    <col min="16128" max="16128" width="4.7265625" style="92" bestFit="1" customWidth="1"/>
    <col min="16129" max="16379" width="9.1796875" style="92"/>
    <col min="16380" max="16384" width="9.1796875" style="92" customWidth="1"/>
  </cols>
  <sheetData>
    <row r="1" spans="1:17" ht="10.5" x14ac:dyDescent="0.25">
      <c r="A1" s="350" t="s">
        <v>0</v>
      </c>
      <c r="B1" s="350"/>
      <c r="C1" s="350"/>
      <c r="D1" s="350"/>
      <c r="E1" s="350"/>
      <c r="F1" s="350"/>
      <c r="G1" s="350"/>
      <c r="H1" s="350"/>
      <c r="I1" s="350"/>
      <c r="J1" s="350"/>
      <c r="K1" s="350"/>
      <c r="L1" s="350"/>
      <c r="M1" s="350"/>
      <c r="N1" s="350"/>
      <c r="O1" s="350"/>
      <c r="P1" s="350"/>
      <c r="Q1" s="280"/>
    </row>
    <row r="2" spans="1:17" ht="10.5" x14ac:dyDescent="0.25">
      <c r="A2" s="350" t="str">
        <f>'Delivery Rate Change Calc'!A2:G2</f>
        <v>2024 Electric Decoupling Filing</v>
      </c>
      <c r="B2" s="350"/>
      <c r="C2" s="350"/>
      <c r="D2" s="350"/>
      <c r="E2" s="350"/>
      <c r="F2" s="350"/>
      <c r="G2" s="350"/>
      <c r="H2" s="350"/>
      <c r="I2" s="350"/>
      <c r="J2" s="350"/>
      <c r="K2" s="350"/>
      <c r="L2" s="350"/>
      <c r="M2" s="350"/>
      <c r="N2" s="350"/>
      <c r="O2" s="350"/>
      <c r="P2" s="350"/>
      <c r="Q2" s="280"/>
    </row>
    <row r="3" spans="1:17" ht="10.5" x14ac:dyDescent="0.25">
      <c r="A3" s="350" t="s">
        <v>82</v>
      </c>
      <c r="B3" s="350"/>
      <c r="C3" s="350"/>
      <c r="D3" s="350"/>
      <c r="E3" s="350"/>
      <c r="F3" s="350"/>
      <c r="G3" s="350"/>
      <c r="H3" s="350"/>
      <c r="I3" s="350"/>
      <c r="J3" s="350"/>
      <c r="K3" s="350"/>
      <c r="L3" s="350"/>
      <c r="M3" s="350"/>
      <c r="N3" s="350"/>
      <c r="O3" s="350"/>
      <c r="P3" s="350"/>
      <c r="Q3" s="280"/>
    </row>
    <row r="4" spans="1:17" ht="10.5" x14ac:dyDescent="0.25">
      <c r="A4" s="350" t="str">
        <f>'Delivery Rate Change Calc'!A4:G4</f>
        <v>Proposed Rate Effective May 1, 2024</v>
      </c>
      <c r="B4" s="350"/>
      <c r="C4" s="350"/>
      <c r="D4" s="350"/>
      <c r="E4" s="350"/>
      <c r="F4" s="350"/>
      <c r="G4" s="350"/>
      <c r="H4" s="350"/>
      <c r="I4" s="350"/>
      <c r="J4" s="350"/>
      <c r="K4" s="350"/>
      <c r="L4" s="350"/>
      <c r="M4" s="350"/>
      <c r="N4" s="350"/>
      <c r="O4" s="350"/>
      <c r="P4" s="350"/>
      <c r="Q4" s="82"/>
    </row>
    <row r="5" spans="1:17" ht="10.5" x14ac:dyDescent="0.25">
      <c r="A5" s="27"/>
      <c r="B5" s="27"/>
      <c r="C5" s="27"/>
      <c r="D5" s="27"/>
      <c r="E5" s="27"/>
      <c r="F5" s="27"/>
      <c r="G5" s="27"/>
      <c r="H5" s="27"/>
      <c r="I5" s="27"/>
      <c r="J5" s="27"/>
      <c r="K5" s="27"/>
      <c r="L5" s="27"/>
      <c r="M5" s="27"/>
      <c r="N5" s="27"/>
      <c r="O5" s="27"/>
      <c r="P5" s="27"/>
      <c r="Q5" s="280"/>
    </row>
    <row r="6" spans="1:17" ht="10.5" x14ac:dyDescent="0.25">
      <c r="A6" s="86" t="s">
        <v>83</v>
      </c>
      <c r="B6" s="86"/>
      <c r="C6" s="86"/>
      <c r="D6" s="86"/>
      <c r="E6" s="86"/>
      <c r="F6" s="86"/>
      <c r="G6" s="86"/>
      <c r="H6" s="86"/>
      <c r="I6" s="86"/>
      <c r="J6" s="86"/>
      <c r="K6" s="86"/>
      <c r="L6" s="86"/>
      <c r="M6" s="86"/>
      <c r="N6" s="86"/>
      <c r="O6" s="86"/>
      <c r="P6" s="243" t="s">
        <v>298</v>
      </c>
      <c r="Q6" s="280"/>
    </row>
    <row r="7" spans="1:17" ht="10.5" x14ac:dyDescent="0.25">
      <c r="A7" s="105" t="s">
        <v>84</v>
      </c>
      <c r="B7" s="281">
        <v>45352</v>
      </c>
      <c r="C7" s="107">
        <f t="shared" ref="C7:O7" si="0">EDATE(B7,1)</f>
        <v>45383</v>
      </c>
      <c r="D7" s="107">
        <f t="shared" si="0"/>
        <v>45413</v>
      </c>
      <c r="E7" s="107">
        <f t="shared" si="0"/>
        <v>45444</v>
      </c>
      <c r="F7" s="107">
        <f t="shared" si="0"/>
        <v>45474</v>
      </c>
      <c r="G7" s="107">
        <f t="shared" si="0"/>
        <v>45505</v>
      </c>
      <c r="H7" s="107">
        <f t="shared" si="0"/>
        <v>45536</v>
      </c>
      <c r="I7" s="107">
        <f t="shared" si="0"/>
        <v>45566</v>
      </c>
      <c r="J7" s="107">
        <f t="shared" si="0"/>
        <v>45597</v>
      </c>
      <c r="K7" s="107">
        <f t="shared" si="0"/>
        <v>45627</v>
      </c>
      <c r="L7" s="107">
        <f t="shared" si="0"/>
        <v>45658</v>
      </c>
      <c r="M7" s="107">
        <f t="shared" si="0"/>
        <v>45689</v>
      </c>
      <c r="N7" s="107">
        <f t="shared" si="0"/>
        <v>45717</v>
      </c>
      <c r="O7" s="107">
        <f t="shared" si="0"/>
        <v>45748</v>
      </c>
      <c r="P7" s="105" t="s">
        <v>56</v>
      </c>
      <c r="Q7" s="280"/>
    </row>
    <row r="8" spans="1:17" ht="10" x14ac:dyDescent="0.2">
      <c r="A8" s="101">
        <v>7</v>
      </c>
      <c r="B8" s="282">
        <v>1040534574</v>
      </c>
      <c r="C8" s="282">
        <v>871564901</v>
      </c>
      <c r="D8" s="282">
        <v>760468028</v>
      </c>
      <c r="E8" s="282">
        <v>726612131</v>
      </c>
      <c r="F8" s="282">
        <v>810211529</v>
      </c>
      <c r="G8" s="282">
        <v>816258861</v>
      </c>
      <c r="H8" s="282">
        <v>745804122</v>
      </c>
      <c r="I8" s="282">
        <v>873182304</v>
      </c>
      <c r="J8" s="282">
        <v>1052963380</v>
      </c>
      <c r="K8" s="282">
        <v>1265288172</v>
      </c>
      <c r="L8" s="282">
        <v>1193134477</v>
      </c>
      <c r="M8" s="282">
        <v>1039625337</v>
      </c>
      <c r="N8" s="282">
        <v>1042450629</v>
      </c>
      <c r="O8" s="282">
        <v>877511591</v>
      </c>
      <c r="P8" s="87">
        <f t="shared" ref="P8:P17" si="1">SUM(D8:O8)</f>
        <v>11203510561</v>
      </c>
      <c r="Q8" s="280"/>
    </row>
    <row r="9" spans="1:17" ht="10" x14ac:dyDescent="0.2">
      <c r="A9" s="101" t="s">
        <v>85</v>
      </c>
      <c r="B9" s="282">
        <v>213526</v>
      </c>
      <c r="C9" s="282">
        <v>180149</v>
      </c>
      <c r="D9" s="282">
        <v>165744</v>
      </c>
      <c r="E9" s="282">
        <v>183270</v>
      </c>
      <c r="F9" s="282">
        <v>214899</v>
      </c>
      <c r="G9" s="282">
        <v>236361</v>
      </c>
      <c r="H9" s="282">
        <v>198474</v>
      </c>
      <c r="I9" s="282">
        <v>173928</v>
      </c>
      <c r="J9" s="282">
        <v>196629</v>
      </c>
      <c r="K9" s="282">
        <v>242994</v>
      </c>
      <c r="L9" s="282">
        <v>259810</v>
      </c>
      <c r="M9" s="282">
        <v>233366</v>
      </c>
      <c r="N9" s="282">
        <v>213526</v>
      </c>
      <c r="O9" s="282">
        <v>180149</v>
      </c>
      <c r="P9" s="87">
        <f t="shared" si="1"/>
        <v>2499150</v>
      </c>
      <c r="Q9" s="280"/>
    </row>
    <row r="10" spans="1:17" ht="10" x14ac:dyDescent="0.2">
      <c r="A10" s="101" t="s">
        <v>7</v>
      </c>
      <c r="B10" s="282">
        <v>248796457</v>
      </c>
      <c r="C10" s="282">
        <v>218442361</v>
      </c>
      <c r="D10" s="282">
        <v>215614247</v>
      </c>
      <c r="E10" s="282">
        <v>210823412</v>
      </c>
      <c r="F10" s="282">
        <v>225516307</v>
      </c>
      <c r="G10" s="282">
        <v>226475734</v>
      </c>
      <c r="H10" s="282">
        <v>205194564</v>
      </c>
      <c r="I10" s="282">
        <v>215182402</v>
      </c>
      <c r="J10" s="282">
        <v>226933117</v>
      </c>
      <c r="K10" s="282">
        <v>264489574</v>
      </c>
      <c r="L10" s="282">
        <v>268377400</v>
      </c>
      <c r="M10" s="282">
        <v>232145430</v>
      </c>
      <c r="N10" s="282">
        <v>250114118</v>
      </c>
      <c r="O10" s="282">
        <v>219457340</v>
      </c>
      <c r="P10" s="87">
        <f t="shared" si="1"/>
        <v>2760323645</v>
      </c>
      <c r="Q10" s="280"/>
    </row>
    <row r="11" spans="1:17" ht="10" x14ac:dyDescent="0.2">
      <c r="A11" s="101" t="s">
        <v>86</v>
      </c>
      <c r="B11" s="282">
        <v>253604856</v>
      </c>
      <c r="C11" s="282">
        <v>230236380</v>
      </c>
      <c r="D11" s="282">
        <v>235205247</v>
      </c>
      <c r="E11" s="282">
        <v>235812405</v>
      </c>
      <c r="F11" s="282">
        <v>251438326</v>
      </c>
      <c r="G11" s="282">
        <v>253396222</v>
      </c>
      <c r="H11" s="282">
        <v>230157120</v>
      </c>
      <c r="I11" s="282">
        <v>243000558</v>
      </c>
      <c r="J11" s="282">
        <v>245369684</v>
      </c>
      <c r="K11" s="282">
        <v>274379294</v>
      </c>
      <c r="L11" s="282">
        <v>265805276</v>
      </c>
      <c r="M11" s="282">
        <v>235819854</v>
      </c>
      <c r="N11" s="282">
        <v>254911448</v>
      </c>
      <c r="O11" s="282">
        <v>231251246</v>
      </c>
      <c r="P11" s="87">
        <f t="shared" si="1"/>
        <v>2956546680</v>
      </c>
      <c r="Q11" s="280"/>
    </row>
    <row r="12" spans="1:17" ht="10" x14ac:dyDescent="0.2">
      <c r="A12" s="101" t="s">
        <v>24</v>
      </c>
      <c r="B12" s="282">
        <v>161870460</v>
      </c>
      <c r="C12" s="282">
        <v>153923109</v>
      </c>
      <c r="D12" s="282">
        <v>158896093</v>
      </c>
      <c r="E12" s="282">
        <v>161457411</v>
      </c>
      <c r="F12" s="282">
        <v>175717917</v>
      </c>
      <c r="G12" s="282">
        <v>180093069</v>
      </c>
      <c r="H12" s="282">
        <v>156693090</v>
      </c>
      <c r="I12" s="282">
        <v>162598746</v>
      </c>
      <c r="J12" s="282">
        <v>162242515</v>
      </c>
      <c r="K12" s="282">
        <v>170410002</v>
      </c>
      <c r="L12" s="282">
        <v>169944547</v>
      </c>
      <c r="M12" s="282">
        <v>154035584</v>
      </c>
      <c r="N12" s="282">
        <v>166036182</v>
      </c>
      <c r="O12" s="282">
        <v>157934547</v>
      </c>
      <c r="P12" s="87">
        <f t="shared" si="1"/>
        <v>1976059703</v>
      </c>
      <c r="Q12" s="280"/>
    </row>
    <row r="13" spans="1:17" ht="10" x14ac:dyDescent="0.2">
      <c r="A13" s="101">
        <v>29</v>
      </c>
      <c r="B13" s="282">
        <v>289072</v>
      </c>
      <c r="C13" s="282">
        <v>312654</v>
      </c>
      <c r="D13" s="282">
        <v>744004</v>
      </c>
      <c r="E13" s="282">
        <v>1488830</v>
      </c>
      <c r="F13" s="282">
        <v>2721659</v>
      </c>
      <c r="G13" s="282">
        <v>4057347</v>
      </c>
      <c r="H13" s="282">
        <v>2912175</v>
      </c>
      <c r="I13" s="282">
        <v>1307492</v>
      </c>
      <c r="J13" s="282">
        <v>374069</v>
      </c>
      <c r="K13" s="282">
        <v>267491</v>
      </c>
      <c r="L13" s="282">
        <v>293762</v>
      </c>
      <c r="M13" s="282">
        <v>263490</v>
      </c>
      <c r="N13" s="282">
        <v>288672</v>
      </c>
      <c r="O13" s="282">
        <v>311646</v>
      </c>
      <c r="P13" s="87">
        <f t="shared" si="1"/>
        <v>15030637</v>
      </c>
      <c r="Q13" s="280"/>
    </row>
    <row r="14" spans="1:17" ht="10" x14ac:dyDescent="0.2">
      <c r="A14" s="101" t="s">
        <v>25</v>
      </c>
      <c r="B14" s="282">
        <v>121988187</v>
      </c>
      <c r="C14" s="282">
        <v>115932925</v>
      </c>
      <c r="D14" s="282">
        <v>117541749</v>
      </c>
      <c r="E14" s="282">
        <v>118279009</v>
      </c>
      <c r="F14" s="282">
        <v>121481554</v>
      </c>
      <c r="G14" s="282">
        <v>123903982</v>
      </c>
      <c r="H14" s="282">
        <v>111316081</v>
      </c>
      <c r="I14" s="282">
        <v>116397995</v>
      </c>
      <c r="J14" s="282">
        <v>115244447</v>
      </c>
      <c r="K14" s="282">
        <v>118354489</v>
      </c>
      <c r="L14" s="282">
        <v>121510598</v>
      </c>
      <c r="M14" s="282">
        <v>111861382</v>
      </c>
      <c r="N14" s="282">
        <v>122309324</v>
      </c>
      <c r="O14" s="282">
        <v>116525921</v>
      </c>
      <c r="P14" s="87">
        <f t="shared" si="1"/>
        <v>1414726531</v>
      </c>
      <c r="Q14" s="280"/>
    </row>
    <row r="15" spans="1:17" ht="10" x14ac:dyDescent="0.2">
      <c r="A15" s="101">
        <v>35</v>
      </c>
      <c r="B15" s="282">
        <v>0</v>
      </c>
      <c r="C15" s="282">
        <v>0</v>
      </c>
      <c r="D15" s="282">
        <v>301084</v>
      </c>
      <c r="E15" s="282">
        <v>647045</v>
      </c>
      <c r="F15" s="282">
        <v>678187</v>
      </c>
      <c r="G15" s="282">
        <v>959670</v>
      </c>
      <c r="H15" s="282">
        <v>768919</v>
      </c>
      <c r="I15" s="282">
        <v>778502</v>
      </c>
      <c r="J15" s="282">
        <v>306860</v>
      </c>
      <c r="K15" s="282">
        <v>0</v>
      </c>
      <c r="L15" s="282">
        <v>0</v>
      </c>
      <c r="M15" s="282">
        <v>0</v>
      </c>
      <c r="N15" s="282">
        <v>0</v>
      </c>
      <c r="O15" s="282">
        <v>0</v>
      </c>
      <c r="P15" s="87">
        <f t="shared" si="1"/>
        <v>4440267</v>
      </c>
      <c r="Q15" s="280"/>
    </row>
    <row r="16" spans="1:17" ht="10" x14ac:dyDescent="0.2">
      <c r="A16" s="101">
        <v>43</v>
      </c>
      <c r="B16" s="282">
        <v>14459725</v>
      </c>
      <c r="C16" s="282">
        <v>11179689</v>
      </c>
      <c r="D16" s="282">
        <v>9680375</v>
      </c>
      <c r="E16" s="282">
        <v>8167263</v>
      </c>
      <c r="F16" s="282">
        <v>6389495</v>
      </c>
      <c r="G16" s="282">
        <v>5295444</v>
      </c>
      <c r="H16" s="282">
        <v>5864300</v>
      </c>
      <c r="I16" s="282">
        <v>8464033</v>
      </c>
      <c r="J16" s="282">
        <v>10962677</v>
      </c>
      <c r="K16" s="282">
        <v>14170813</v>
      </c>
      <c r="L16" s="282">
        <v>14790806</v>
      </c>
      <c r="M16" s="282">
        <v>13375841</v>
      </c>
      <c r="N16" s="282">
        <v>14439723</v>
      </c>
      <c r="O16" s="282">
        <v>11143657</v>
      </c>
      <c r="P16" s="87">
        <f t="shared" si="1"/>
        <v>122744427</v>
      </c>
      <c r="Q16" s="280"/>
    </row>
    <row r="17" spans="1:17" ht="10" x14ac:dyDescent="0.2">
      <c r="A17" s="101" t="s">
        <v>216</v>
      </c>
      <c r="B17" s="282">
        <v>24943830</v>
      </c>
      <c r="C17" s="282">
        <v>23819517</v>
      </c>
      <c r="D17" s="282">
        <v>23775373</v>
      </c>
      <c r="E17" s="282">
        <v>23957451</v>
      </c>
      <c r="F17" s="282">
        <v>26489769</v>
      </c>
      <c r="G17" s="282">
        <v>27146373</v>
      </c>
      <c r="H17" s="282">
        <v>24716404</v>
      </c>
      <c r="I17" s="282">
        <v>24706922</v>
      </c>
      <c r="J17" s="282">
        <v>26143386</v>
      </c>
      <c r="K17" s="282">
        <v>28874971</v>
      </c>
      <c r="L17" s="282">
        <v>26657308</v>
      </c>
      <c r="M17" s="282">
        <v>23431945</v>
      </c>
      <c r="N17" s="282">
        <v>24954589</v>
      </c>
      <c r="O17" s="282">
        <v>23829791</v>
      </c>
      <c r="P17" s="87">
        <f t="shared" si="1"/>
        <v>304684282</v>
      </c>
      <c r="Q17" s="280"/>
    </row>
    <row r="18" spans="1:17" ht="10" x14ac:dyDescent="0.2">
      <c r="A18" s="92" t="s">
        <v>56</v>
      </c>
      <c r="B18" s="28">
        <f t="shared" ref="B18:P18" si="2">SUM(B8:B17)</f>
        <v>1866700687</v>
      </c>
      <c r="C18" s="28">
        <f t="shared" si="2"/>
        <v>1625591685</v>
      </c>
      <c r="D18" s="28">
        <f t="shared" si="2"/>
        <v>1522391944</v>
      </c>
      <c r="E18" s="28">
        <f t="shared" si="2"/>
        <v>1487428227</v>
      </c>
      <c r="F18" s="28">
        <f t="shared" si="2"/>
        <v>1620859642</v>
      </c>
      <c r="G18" s="28">
        <f t="shared" si="2"/>
        <v>1637823063</v>
      </c>
      <c r="H18" s="28">
        <f t="shared" si="2"/>
        <v>1483625249</v>
      </c>
      <c r="I18" s="28">
        <f t="shared" si="2"/>
        <v>1645792882</v>
      </c>
      <c r="J18" s="28">
        <f t="shared" si="2"/>
        <v>1840736764</v>
      </c>
      <c r="K18" s="28">
        <f t="shared" si="2"/>
        <v>2136477800</v>
      </c>
      <c r="L18" s="28">
        <f t="shared" si="2"/>
        <v>2060773984</v>
      </c>
      <c r="M18" s="28">
        <f t="shared" si="2"/>
        <v>1810792229</v>
      </c>
      <c r="N18" s="28">
        <f t="shared" si="2"/>
        <v>1875718211</v>
      </c>
      <c r="O18" s="28">
        <f t="shared" si="2"/>
        <v>1638145888</v>
      </c>
      <c r="P18" s="28">
        <f t="shared" si="2"/>
        <v>20760565883</v>
      </c>
      <c r="Q18" s="280"/>
    </row>
    <row r="19" spans="1:17" ht="10" x14ac:dyDescent="0.2">
      <c r="A19" s="101" t="s">
        <v>282</v>
      </c>
      <c r="B19" s="283">
        <v>0</v>
      </c>
      <c r="C19" s="283">
        <v>0</v>
      </c>
      <c r="D19" s="283">
        <v>0</v>
      </c>
      <c r="E19" s="283">
        <v>0</v>
      </c>
      <c r="F19" s="283">
        <v>0</v>
      </c>
      <c r="G19" s="283">
        <v>0</v>
      </c>
      <c r="H19" s="283">
        <v>0</v>
      </c>
      <c r="I19" s="283">
        <v>0</v>
      </c>
      <c r="J19" s="283">
        <v>0</v>
      </c>
      <c r="K19" s="283">
        <v>0</v>
      </c>
      <c r="L19" s="283">
        <v>0</v>
      </c>
      <c r="M19" s="283">
        <v>0</v>
      </c>
      <c r="N19" s="283">
        <v>0</v>
      </c>
      <c r="O19" s="283">
        <v>0</v>
      </c>
      <c r="P19" s="87"/>
      <c r="Q19" s="280"/>
    </row>
    <row r="20" spans="1:17" ht="10" x14ac:dyDescent="0.2">
      <c r="A20" s="91" t="s">
        <v>90</v>
      </c>
      <c r="B20" s="87">
        <f t="shared" ref="B20:O20" si="3">SUM(B9,B11,B13,B15,B16)</f>
        <v>268567179</v>
      </c>
      <c r="C20" s="87">
        <f t="shared" si="3"/>
        <v>241908872</v>
      </c>
      <c r="D20" s="87">
        <f t="shared" si="3"/>
        <v>246096454</v>
      </c>
      <c r="E20" s="87">
        <f t="shared" si="3"/>
        <v>246298813</v>
      </c>
      <c r="F20" s="87">
        <f t="shared" si="3"/>
        <v>261442566</v>
      </c>
      <c r="G20" s="87">
        <f t="shared" si="3"/>
        <v>263945044</v>
      </c>
      <c r="H20" s="87">
        <f t="shared" si="3"/>
        <v>239900988</v>
      </c>
      <c r="I20" s="87">
        <f t="shared" si="3"/>
        <v>253724513</v>
      </c>
      <c r="J20" s="87">
        <f t="shared" si="3"/>
        <v>257209919</v>
      </c>
      <c r="K20" s="87">
        <f t="shared" si="3"/>
        <v>289060592</v>
      </c>
      <c r="L20" s="87">
        <f t="shared" si="3"/>
        <v>281149654</v>
      </c>
      <c r="M20" s="87">
        <f t="shared" si="3"/>
        <v>249692551</v>
      </c>
      <c r="N20" s="87">
        <f t="shared" si="3"/>
        <v>269853369</v>
      </c>
      <c r="O20" s="87">
        <f t="shared" si="3"/>
        <v>242886698</v>
      </c>
      <c r="P20" s="87">
        <f>SUM(D20:O20)</f>
        <v>3101261161</v>
      </c>
      <c r="Q20" s="280"/>
    </row>
    <row r="21" spans="1:17" ht="10" x14ac:dyDescent="0.2">
      <c r="A21" s="91"/>
      <c r="B21" s="91"/>
      <c r="C21" s="91"/>
      <c r="D21" s="87"/>
      <c r="E21" s="87"/>
      <c r="F21" s="87"/>
      <c r="G21" s="87"/>
      <c r="H21" s="87"/>
      <c r="I21" s="87"/>
      <c r="J21" s="87"/>
      <c r="K21" s="87"/>
      <c r="L21" s="87"/>
      <c r="M21" s="87"/>
      <c r="N21" s="87"/>
      <c r="O21" s="87"/>
      <c r="P21" s="87"/>
      <c r="Q21" s="280"/>
    </row>
    <row r="22" spans="1:17" ht="10.5" x14ac:dyDescent="0.25">
      <c r="A22" s="86" t="s">
        <v>87</v>
      </c>
      <c r="B22" s="86"/>
      <c r="C22" s="86"/>
      <c r="D22" s="86"/>
      <c r="E22" s="86"/>
      <c r="F22" s="86"/>
      <c r="G22" s="86"/>
      <c r="H22" s="86"/>
      <c r="I22" s="86"/>
      <c r="J22" s="86"/>
      <c r="K22" s="86"/>
      <c r="L22" s="86"/>
      <c r="M22" s="86"/>
      <c r="N22" s="86"/>
      <c r="O22" s="86"/>
      <c r="P22" s="242" t="str">
        <f>P6</f>
        <v>12ME Apr 2025</v>
      </c>
      <c r="Q22" s="280"/>
    </row>
    <row r="23" spans="1:17" ht="10.5" x14ac:dyDescent="0.25">
      <c r="A23" s="105" t="s">
        <v>84</v>
      </c>
      <c r="B23" s="107">
        <f t="shared" ref="B23:O23" si="4">B7</f>
        <v>45352</v>
      </c>
      <c r="C23" s="107">
        <f t="shared" si="4"/>
        <v>45383</v>
      </c>
      <c r="D23" s="107">
        <f t="shared" si="4"/>
        <v>45413</v>
      </c>
      <c r="E23" s="107">
        <f t="shared" si="4"/>
        <v>45444</v>
      </c>
      <c r="F23" s="107">
        <f t="shared" si="4"/>
        <v>45474</v>
      </c>
      <c r="G23" s="107">
        <f t="shared" si="4"/>
        <v>45505</v>
      </c>
      <c r="H23" s="107">
        <f t="shared" si="4"/>
        <v>45536</v>
      </c>
      <c r="I23" s="107">
        <f t="shared" si="4"/>
        <v>45566</v>
      </c>
      <c r="J23" s="107">
        <f t="shared" si="4"/>
        <v>45597</v>
      </c>
      <c r="K23" s="107">
        <f t="shared" si="4"/>
        <v>45627</v>
      </c>
      <c r="L23" s="107">
        <f t="shared" si="4"/>
        <v>45658</v>
      </c>
      <c r="M23" s="107">
        <f t="shared" si="4"/>
        <v>45689</v>
      </c>
      <c r="N23" s="107">
        <f t="shared" si="4"/>
        <v>45717</v>
      </c>
      <c r="O23" s="107">
        <f t="shared" si="4"/>
        <v>45748</v>
      </c>
      <c r="P23" s="105" t="s">
        <v>56</v>
      </c>
      <c r="Q23" s="280"/>
    </row>
    <row r="24" spans="1:17" ht="10" x14ac:dyDescent="0.2">
      <c r="A24" s="101" t="s">
        <v>24</v>
      </c>
      <c r="B24" s="275">
        <v>384308</v>
      </c>
      <c r="C24" s="275">
        <v>404070</v>
      </c>
      <c r="D24" s="275">
        <v>391296</v>
      </c>
      <c r="E24" s="275">
        <v>415683</v>
      </c>
      <c r="F24" s="275">
        <v>427332</v>
      </c>
      <c r="G24" s="275">
        <v>426158</v>
      </c>
      <c r="H24" s="275">
        <v>403426</v>
      </c>
      <c r="I24" s="275">
        <v>399291</v>
      </c>
      <c r="J24" s="275">
        <v>390945</v>
      </c>
      <c r="K24" s="275">
        <v>386211</v>
      </c>
      <c r="L24" s="275">
        <v>399979</v>
      </c>
      <c r="M24" s="275">
        <v>413531</v>
      </c>
      <c r="N24" s="275">
        <v>385720</v>
      </c>
      <c r="O24" s="275">
        <v>413968</v>
      </c>
      <c r="P24" s="87">
        <f>SUM(D24:O24)</f>
        <v>4853540</v>
      </c>
      <c r="Q24" s="280"/>
    </row>
    <row r="25" spans="1:17" ht="10" x14ac:dyDescent="0.2">
      <c r="A25" s="101" t="s">
        <v>25</v>
      </c>
      <c r="B25" s="275">
        <v>269649</v>
      </c>
      <c r="C25" s="275">
        <v>294866</v>
      </c>
      <c r="D25" s="275">
        <v>280191</v>
      </c>
      <c r="E25" s="275">
        <v>294612</v>
      </c>
      <c r="F25" s="275">
        <v>287954</v>
      </c>
      <c r="G25" s="275">
        <v>284961</v>
      </c>
      <c r="H25" s="275">
        <v>282138</v>
      </c>
      <c r="I25" s="275">
        <v>279840</v>
      </c>
      <c r="J25" s="275">
        <v>277715</v>
      </c>
      <c r="K25" s="275">
        <v>263760</v>
      </c>
      <c r="L25" s="275">
        <v>277377</v>
      </c>
      <c r="M25" s="275">
        <v>283454</v>
      </c>
      <c r="N25" s="275">
        <v>264662</v>
      </c>
      <c r="O25" s="275">
        <v>295838</v>
      </c>
      <c r="P25" s="87">
        <f>SUM(D25:O25)</f>
        <v>3372502</v>
      </c>
      <c r="Q25" s="280"/>
    </row>
    <row r="26" spans="1:17" ht="10" x14ac:dyDescent="0.2">
      <c r="A26" s="101" t="s">
        <v>282</v>
      </c>
      <c r="B26" s="283">
        <v>0</v>
      </c>
      <c r="C26" s="283">
        <v>0</v>
      </c>
      <c r="D26" s="283">
        <v>0</v>
      </c>
      <c r="E26" s="283">
        <v>0</v>
      </c>
      <c r="F26" s="283">
        <v>0</v>
      </c>
      <c r="G26" s="283">
        <v>0</v>
      </c>
      <c r="H26" s="283">
        <v>0</v>
      </c>
      <c r="I26" s="283">
        <v>0</v>
      </c>
      <c r="J26" s="283">
        <v>0</v>
      </c>
      <c r="K26" s="283">
        <v>0</v>
      </c>
      <c r="L26" s="283">
        <v>0</v>
      </c>
      <c r="M26" s="283">
        <v>0</v>
      </c>
      <c r="N26" s="283">
        <v>0</v>
      </c>
      <c r="O26" s="283">
        <v>0</v>
      </c>
      <c r="P26" s="87"/>
      <c r="Q26" s="280"/>
    </row>
    <row r="27" spans="1:17" ht="10" x14ac:dyDescent="0.2">
      <c r="A27" s="91"/>
      <c r="B27" s="91"/>
      <c r="C27" s="91"/>
      <c r="D27" s="87"/>
      <c r="E27" s="87"/>
      <c r="F27" s="87"/>
      <c r="G27" s="87"/>
      <c r="H27" s="87"/>
      <c r="I27" s="87"/>
      <c r="J27" s="87"/>
      <c r="K27" s="87"/>
      <c r="L27" s="87"/>
      <c r="M27" s="87"/>
      <c r="N27" s="87"/>
      <c r="O27" s="87"/>
      <c r="P27" s="87"/>
      <c r="Q27" s="280"/>
    </row>
    <row r="28" spans="1:17" ht="10.5" x14ac:dyDescent="0.25">
      <c r="A28" s="86" t="s">
        <v>88</v>
      </c>
      <c r="B28" s="86"/>
      <c r="C28" s="86"/>
      <c r="D28" s="108"/>
      <c r="E28" s="108"/>
      <c r="F28" s="108"/>
      <c r="G28" s="108"/>
      <c r="H28" s="108"/>
      <c r="I28" s="108"/>
      <c r="J28" s="108"/>
      <c r="K28" s="108"/>
      <c r="L28" s="108"/>
      <c r="M28" s="108"/>
      <c r="N28" s="108"/>
      <c r="O28" s="108"/>
      <c r="P28" s="242" t="str">
        <f>P6</f>
        <v>12ME Apr 2025</v>
      </c>
      <c r="Q28" s="280"/>
    </row>
    <row r="29" spans="1:17" ht="10.5" x14ac:dyDescent="0.25">
      <c r="A29" s="105" t="s">
        <v>84</v>
      </c>
      <c r="B29" s="107">
        <f t="shared" ref="B29:O29" si="5">B7</f>
        <v>45352</v>
      </c>
      <c r="C29" s="107">
        <f t="shared" si="5"/>
        <v>45383</v>
      </c>
      <c r="D29" s="107">
        <f t="shared" si="5"/>
        <v>45413</v>
      </c>
      <c r="E29" s="107">
        <f t="shared" si="5"/>
        <v>45444</v>
      </c>
      <c r="F29" s="107">
        <f t="shared" si="5"/>
        <v>45474</v>
      </c>
      <c r="G29" s="107">
        <f t="shared" si="5"/>
        <v>45505</v>
      </c>
      <c r="H29" s="107">
        <f t="shared" si="5"/>
        <v>45536</v>
      </c>
      <c r="I29" s="107">
        <f t="shared" si="5"/>
        <v>45566</v>
      </c>
      <c r="J29" s="107">
        <f t="shared" si="5"/>
        <v>45597</v>
      </c>
      <c r="K29" s="107">
        <f t="shared" si="5"/>
        <v>45627</v>
      </c>
      <c r="L29" s="107">
        <f t="shared" si="5"/>
        <v>45658</v>
      </c>
      <c r="M29" s="107">
        <f t="shared" si="5"/>
        <v>45689</v>
      </c>
      <c r="N29" s="107">
        <f t="shared" si="5"/>
        <v>45717</v>
      </c>
      <c r="O29" s="107">
        <f t="shared" si="5"/>
        <v>45748</v>
      </c>
      <c r="P29" s="109" t="s">
        <v>89</v>
      </c>
      <c r="Q29" s="280"/>
    </row>
    <row r="30" spans="1:17" ht="10" x14ac:dyDescent="0.2">
      <c r="A30" s="101">
        <v>7</v>
      </c>
      <c r="B30" s="282">
        <v>1085188</v>
      </c>
      <c r="C30" s="282">
        <v>1085582</v>
      </c>
      <c r="D30" s="282">
        <v>1086150</v>
      </c>
      <c r="E30" s="282">
        <v>1086798</v>
      </c>
      <c r="F30" s="282">
        <v>1087219</v>
      </c>
      <c r="G30" s="282">
        <v>1088254</v>
      </c>
      <c r="H30" s="282">
        <v>1089539</v>
      </c>
      <c r="I30" s="282">
        <v>1090984</v>
      </c>
      <c r="J30" s="282">
        <v>1092516</v>
      </c>
      <c r="K30" s="282">
        <v>1093821</v>
      </c>
      <c r="L30" s="282">
        <v>1094795</v>
      </c>
      <c r="M30" s="282">
        <v>1095575</v>
      </c>
      <c r="N30" s="282">
        <v>1096367</v>
      </c>
      <c r="O30" s="282">
        <v>1096854</v>
      </c>
      <c r="P30" s="283">
        <f t="shared" ref="P30:P39" si="6">AVERAGE(D30:O30)</f>
        <v>1091572.6666666667</v>
      </c>
      <c r="Q30" s="280"/>
    </row>
    <row r="31" spans="1:17" ht="10" x14ac:dyDescent="0.2">
      <c r="A31" s="101" t="s">
        <v>85</v>
      </c>
      <c r="B31" s="282">
        <v>2</v>
      </c>
      <c r="C31" s="282">
        <v>2</v>
      </c>
      <c r="D31" s="282">
        <v>2</v>
      </c>
      <c r="E31" s="282">
        <v>2</v>
      </c>
      <c r="F31" s="282">
        <v>2</v>
      </c>
      <c r="G31" s="282">
        <v>2</v>
      </c>
      <c r="H31" s="282">
        <v>2</v>
      </c>
      <c r="I31" s="282">
        <v>2</v>
      </c>
      <c r="J31" s="282">
        <v>2</v>
      </c>
      <c r="K31" s="282">
        <v>2</v>
      </c>
      <c r="L31" s="282">
        <v>2</v>
      </c>
      <c r="M31" s="282">
        <v>2</v>
      </c>
      <c r="N31" s="282">
        <v>2</v>
      </c>
      <c r="O31" s="282">
        <v>2</v>
      </c>
      <c r="P31" s="283">
        <f t="shared" si="6"/>
        <v>2</v>
      </c>
      <c r="Q31" s="280"/>
    </row>
    <row r="32" spans="1:17" ht="10" x14ac:dyDescent="0.2">
      <c r="A32" s="101" t="s">
        <v>7</v>
      </c>
      <c r="B32" s="282">
        <v>127236</v>
      </c>
      <c r="C32" s="282">
        <v>127395</v>
      </c>
      <c r="D32" s="282">
        <v>127547</v>
      </c>
      <c r="E32" s="282">
        <v>127688</v>
      </c>
      <c r="F32" s="282">
        <v>127832</v>
      </c>
      <c r="G32" s="282">
        <v>127954</v>
      </c>
      <c r="H32" s="282">
        <v>128009</v>
      </c>
      <c r="I32" s="282">
        <v>128099</v>
      </c>
      <c r="J32" s="282">
        <v>128198</v>
      </c>
      <c r="K32" s="282">
        <v>128262</v>
      </c>
      <c r="L32" s="282">
        <v>128328</v>
      </c>
      <c r="M32" s="282">
        <v>128542</v>
      </c>
      <c r="N32" s="282">
        <v>128676</v>
      </c>
      <c r="O32" s="282">
        <v>128838</v>
      </c>
      <c r="P32" s="283">
        <f t="shared" si="6"/>
        <v>128164.41666666667</v>
      </c>
      <c r="Q32" s="280"/>
    </row>
    <row r="33" spans="1:17" ht="10" x14ac:dyDescent="0.2">
      <c r="A33" s="29" t="s">
        <v>86</v>
      </c>
      <c r="B33" s="282">
        <v>8225</v>
      </c>
      <c r="C33" s="282">
        <v>8244</v>
      </c>
      <c r="D33" s="282">
        <v>8261</v>
      </c>
      <c r="E33" s="282">
        <v>8278</v>
      </c>
      <c r="F33" s="282">
        <v>8293</v>
      </c>
      <c r="G33" s="282">
        <v>8308</v>
      </c>
      <c r="H33" s="282">
        <v>8316</v>
      </c>
      <c r="I33" s="282">
        <v>8328</v>
      </c>
      <c r="J33" s="282">
        <v>8339</v>
      </c>
      <c r="K33" s="282">
        <v>8348</v>
      </c>
      <c r="L33" s="282">
        <v>8349</v>
      </c>
      <c r="M33" s="282">
        <v>8375</v>
      </c>
      <c r="N33" s="282">
        <v>8393</v>
      </c>
      <c r="O33" s="282">
        <v>8413</v>
      </c>
      <c r="P33" s="283">
        <f t="shared" si="6"/>
        <v>8333.4166666666661</v>
      </c>
      <c r="Q33" s="280"/>
    </row>
    <row r="34" spans="1:17" ht="10" x14ac:dyDescent="0.2">
      <c r="A34" s="101" t="s">
        <v>24</v>
      </c>
      <c r="B34" s="282">
        <v>919</v>
      </c>
      <c r="C34" s="282">
        <v>923</v>
      </c>
      <c r="D34" s="282">
        <v>929</v>
      </c>
      <c r="E34" s="282">
        <v>934</v>
      </c>
      <c r="F34" s="282">
        <v>941</v>
      </c>
      <c r="G34" s="282">
        <v>949</v>
      </c>
      <c r="H34" s="282">
        <v>959</v>
      </c>
      <c r="I34" s="282">
        <v>965</v>
      </c>
      <c r="J34" s="282">
        <v>974</v>
      </c>
      <c r="K34" s="282">
        <v>984</v>
      </c>
      <c r="L34" s="282">
        <v>999</v>
      </c>
      <c r="M34" s="282">
        <v>1005</v>
      </c>
      <c r="N34" s="282">
        <v>1010</v>
      </c>
      <c r="O34" s="282">
        <v>1018</v>
      </c>
      <c r="P34" s="283">
        <f t="shared" si="6"/>
        <v>972.25</v>
      </c>
      <c r="Q34" s="280"/>
    </row>
    <row r="35" spans="1:17" ht="10" x14ac:dyDescent="0.2">
      <c r="A35" s="101">
        <v>29</v>
      </c>
      <c r="B35" s="282">
        <v>550</v>
      </c>
      <c r="C35" s="282">
        <v>583</v>
      </c>
      <c r="D35" s="282">
        <v>634</v>
      </c>
      <c r="E35" s="282">
        <v>660</v>
      </c>
      <c r="F35" s="282">
        <v>687</v>
      </c>
      <c r="G35" s="282">
        <v>698</v>
      </c>
      <c r="H35" s="282">
        <v>688</v>
      </c>
      <c r="I35" s="282">
        <v>642</v>
      </c>
      <c r="J35" s="282">
        <v>585</v>
      </c>
      <c r="K35" s="282">
        <v>566</v>
      </c>
      <c r="L35" s="282">
        <v>553</v>
      </c>
      <c r="M35" s="282">
        <v>548</v>
      </c>
      <c r="N35" s="282">
        <v>551</v>
      </c>
      <c r="O35" s="282">
        <v>583</v>
      </c>
      <c r="P35" s="283">
        <f t="shared" si="6"/>
        <v>616.25</v>
      </c>
      <c r="Q35" s="280"/>
    </row>
    <row r="36" spans="1:17" ht="10" x14ac:dyDescent="0.2">
      <c r="A36" s="101" t="s">
        <v>25</v>
      </c>
      <c r="B36" s="282">
        <v>512</v>
      </c>
      <c r="C36" s="282">
        <v>511</v>
      </c>
      <c r="D36" s="282">
        <v>511</v>
      </c>
      <c r="E36" s="282">
        <v>511</v>
      </c>
      <c r="F36" s="282">
        <v>511</v>
      </c>
      <c r="G36" s="282">
        <v>512</v>
      </c>
      <c r="H36" s="282">
        <v>512</v>
      </c>
      <c r="I36" s="282">
        <v>512</v>
      </c>
      <c r="J36" s="282">
        <v>511</v>
      </c>
      <c r="K36" s="282">
        <v>512</v>
      </c>
      <c r="L36" s="282">
        <v>512</v>
      </c>
      <c r="M36" s="282">
        <v>512</v>
      </c>
      <c r="N36" s="282">
        <v>512</v>
      </c>
      <c r="O36" s="282">
        <v>512</v>
      </c>
      <c r="P36" s="283">
        <f t="shared" si="6"/>
        <v>511.66666666666669</v>
      </c>
      <c r="Q36" s="280"/>
    </row>
    <row r="37" spans="1:17" ht="10" x14ac:dyDescent="0.2">
      <c r="A37" s="101">
        <v>35</v>
      </c>
      <c r="B37" s="282">
        <v>1</v>
      </c>
      <c r="C37" s="282">
        <v>1</v>
      </c>
      <c r="D37" s="282">
        <v>1</v>
      </c>
      <c r="E37" s="282">
        <v>1</v>
      </c>
      <c r="F37" s="282">
        <v>1</v>
      </c>
      <c r="G37" s="282">
        <v>1</v>
      </c>
      <c r="H37" s="282">
        <v>1</v>
      </c>
      <c r="I37" s="282">
        <v>1</v>
      </c>
      <c r="J37" s="282">
        <v>1</v>
      </c>
      <c r="K37" s="282">
        <v>1</v>
      </c>
      <c r="L37" s="282">
        <v>1</v>
      </c>
      <c r="M37" s="282">
        <v>1</v>
      </c>
      <c r="N37" s="282">
        <v>1</v>
      </c>
      <c r="O37" s="282">
        <v>1</v>
      </c>
      <c r="P37" s="283">
        <f t="shared" si="6"/>
        <v>1</v>
      </c>
      <c r="Q37" s="280"/>
    </row>
    <row r="38" spans="1:17" ht="10" x14ac:dyDescent="0.2">
      <c r="A38" s="101">
        <v>43</v>
      </c>
      <c r="B38" s="282">
        <v>144</v>
      </c>
      <c r="C38" s="282">
        <v>144</v>
      </c>
      <c r="D38" s="282">
        <v>144</v>
      </c>
      <c r="E38" s="282">
        <v>144</v>
      </c>
      <c r="F38" s="282">
        <v>143</v>
      </c>
      <c r="G38" s="282">
        <v>143</v>
      </c>
      <c r="H38" s="282">
        <v>143</v>
      </c>
      <c r="I38" s="282">
        <v>143</v>
      </c>
      <c r="J38" s="282">
        <v>143</v>
      </c>
      <c r="K38" s="282">
        <v>143</v>
      </c>
      <c r="L38" s="282">
        <v>143</v>
      </c>
      <c r="M38" s="282">
        <v>143</v>
      </c>
      <c r="N38" s="282">
        <v>143</v>
      </c>
      <c r="O38" s="282">
        <v>143</v>
      </c>
      <c r="P38" s="283">
        <f t="shared" si="6"/>
        <v>143.16666666666666</v>
      </c>
      <c r="Q38" s="280"/>
    </row>
    <row r="39" spans="1:17" ht="10" x14ac:dyDescent="0.2">
      <c r="A39" s="101" t="s">
        <v>214</v>
      </c>
      <c r="B39" s="282">
        <v>82</v>
      </c>
      <c r="C39" s="282">
        <v>82</v>
      </c>
      <c r="D39" s="282">
        <v>82</v>
      </c>
      <c r="E39" s="282">
        <v>82</v>
      </c>
      <c r="F39" s="282">
        <v>82</v>
      </c>
      <c r="G39" s="282">
        <v>82</v>
      </c>
      <c r="H39" s="282">
        <v>82</v>
      </c>
      <c r="I39" s="282">
        <v>82</v>
      </c>
      <c r="J39" s="282">
        <v>82</v>
      </c>
      <c r="K39" s="282">
        <v>82</v>
      </c>
      <c r="L39" s="282">
        <v>82</v>
      </c>
      <c r="M39" s="282">
        <v>82</v>
      </c>
      <c r="N39" s="282">
        <v>82</v>
      </c>
      <c r="O39" s="282">
        <v>82</v>
      </c>
      <c r="P39" s="283">
        <f t="shared" si="6"/>
        <v>82</v>
      </c>
      <c r="Q39" s="280"/>
    </row>
    <row r="40" spans="1:17" ht="10" x14ac:dyDescent="0.2">
      <c r="A40" s="91" t="s">
        <v>56</v>
      </c>
      <c r="B40" s="47">
        <f t="shared" ref="B40:P40" si="7">SUM(B30:B39)</f>
        <v>1222859</v>
      </c>
      <c r="C40" s="47">
        <f t="shared" si="7"/>
        <v>1223467</v>
      </c>
      <c r="D40" s="47">
        <f t="shared" si="7"/>
        <v>1224261</v>
      </c>
      <c r="E40" s="47">
        <f t="shared" si="7"/>
        <v>1225098</v>
      </c>
      <c r="F40" s="47">
        <f t="shared" si="7"/>
        <v>1225711</v>
      </c>
      <c r="G40" s="47">
        <f t="shared" si="7"/>
        <v>1226903</v>
      </c>
      <c r="H40" s="47">
        <f t="shared" si="7"/>
        <v>1228251</v>
      </c>
      <c r="I40" s="47">
        <f t="shared" si="7"/>
        <v>1229758</v>
      </c>
      <c r="J40" s="47">
        <f t="shared" si="7"/>
        <v>1231351</v>
      </c>
      <c r="K40" s="47">
        <f t="shared" si="7"/>
        <v>1232721</v>
      </c>
      <c r="L40" s="47">
        <f t="shared" si="7"/>
        <v>1233764</v>
      </c>
      <c r="M40" s="47">
        <f t="shared" si="7"/>
        <v>1234785</v>
      </c>
      <c r="N40" s="47">
        <f t="shared" si="7"/>
        <v>1235737</v>
      </c>
      <c r="O40" s="47">
        <f t="shared" si="7"/>
        <v>1236446</v>
      </c>
      <c r="P40" s="47">
        <f t="shared" si="7"/>
        <v>1230398.8333333337</v>
      </c>
      <c r="Q40" s="280"/>
    </row>
    <row r="41" spans="1:17" ht="10" x14ac:dyDescent="0.2">
      <c r="A41" s="101" t="s">
        <v>282</v>
      </c>
      <c r="B41" s="283">
        <v>0</v>
      </c>
      <c r="C41" s="283">
        <v>0</v>
      </c>
      <c r="D41" s="283">
        <v>0</v>
      </c>
      <c r="E41" s="283">
        <v>0</v>
      </c>
      <c r="F41" s="283">
        <v>0</v>
      </c>
      <c r="G41" s="283">
        <v>0</v>
      </c>
      <c r="H41" s="283">
        <v>0</v>
      </c>
      <c r="I41" s="283">
        <v>0</v>
      </c>
      <c r="J41" s="283">
        <v>0</v>
      </c>
      <c r="K41" s="283">
        <v>0</v>
      </c>
      <c r="L41" s="283">
        <v>0</v>
      </c>
      <c r="M41" s="283">
        <v>0</v>
      </c>
      <c r="N41" s="283">
        <v>0</v>
      </c>
      <c r="O41" s="283">
        <v>0</v>
      </c>
      <c r="P41" s="283"/>
      <c r="Q41" s="280"/>
    </row>
    <row r="42" spans="1:17" ht="10" x14ac:dyDescent="0.2">
      <c r="A42" s="91" t="s">
        <v>90</v>
      </c>
      <c r="B42" s="87">
        <f t="shared" ref="B42:O42" si="8">SUM(B31,B33,B35,B37,B38)</f>
        <v>8922</v>
      </c>
      <c r="C42" s="87">
        <f t="shared" si="8"/>
        <v>8974</v>
      </c>
      <c r="D42" s="87">
        <f t="shared" si="8"/>
        <v>9042</v>
      </c>
      <c r="E42" s="87">
        <f t="shared" si="8"/>
        <v>9085</v>
      </c>
      <c r="F42" s="87">
        <f t="shared" si="8"/>
        <v>9126</v>
      </c>
      <c r="G42" s="87">
        <f t="shared" si="8"/>
        <v>9152</v>
      </c>
      <c r="H42" s="87">
        <f t="shared" si="8"/>
        <v>9150</v>
      </c>
      <c r="I42" s="87">
        <f t="shared" si="8"/>
        <v>9116</v>
      </c>
      <c r="J42" s="87">
        <f t="shared" si="8"/>
        <v>9070</v>
      </c>
      <c r="K42" s="87">
        <f t="shared" si="8"/>
        <v>9060</v>
      </c>
      <c r="L42" s="87">
        <f t="shared" si="8"/>
        <v>9048</v>
      </c>
      <c r="M42" s="87">
        <f t="shared" si="8"/>
        <v>9069</v>
      </c>
      <c r="N42" s="87">
        <f t="shared" si="8"/>
        <v>9090</v>
      </c>
      <c r="O42" s="87">
        <f t="shared" si="8"/>
        <v>9142</v>
      </c>
      <c r="P42" s="283">
        <f>AVERAGE(D42:O42)</f>
        <v>9095.8333333333339</v>
      </c>
      <c r="Q42" s="280"/>
    </row>
    <row r="43" spans="1:17" ht="10" x14ac:dyDescent="0.2">
      <c r="D43" s="87"/>
      <c r="E43" s="87"/>
      <c r="F43" s="87"/>
      <c r="G43" s="87"/>
      <c r="H43" s="87"/>
      <c r="I43" s="87"/>
      <c r="J43" s="87"/>
      <c r="K43" s="87"/>
      <c r="L43" s="87"/>
      <c r="M43" s="87"/>
      <c r="N43" s="87"/>
      <c r="O43" s="87"/>
      <c r="P43" s="87"/>
      <c r="Q43" s="280"/>
    </row>
    <row r="44" spans="1:17" ht="10" x14ac:dyDescent="0.2">
      <c r="D44" s="87"/>
      <c r="E44" s="87"/>
      <c r="F44" s="87"/>
      <c r="G44" s="87"/>
      <c r="H44" s="87"/>
      <c r="I44" s="87"/>
      <c r="J44" s="87"/>
      <c r="K44" s="87"/>
      <c r="L44" s="87"/>
      <c r="M44" s="87"/>
      <c r="N44" s="87"/>
      <c r="O44" s="87"/>
      <c r="P44" s="87"/>
      <c r="Q44" s="280"/>
    </row>
    <row r="45" spans="1:17" ht="10" x14ac:dyDescent="0.2">
      <c r="A45" s="118" t="s">
        <v>299</v>
      </c>
      <c r="B45" s="118"/>
      <c r="D45" s="87"/>
      <c r="E45" s="87"/>
      <c r="F45" s="87"/>
      <c r="G45" s="87"/>
      <c r="H45" s="87"/>
      <c r="I45" s="87"/>
      <c r="J45" s="87"/>
      <c r="K45" s="87"/>
      <c r="L45" s="87"/>
      <c r="M45" s="87"/>
      <c r="N45" s="87"/>
      <c r="O45" s="87"/>
      <c r="P45" s="87"/>
      <c r="Q45" s="280"/>
    </row>
    <row r="46" spans="1:17" ht="11.25" customHeight="1" x14ac:dyDescent="0.2">
      <c r="D46" s="30"/>
      <c r="E46" s="30"/>
      <c r="F46" s="30"/>
      <c r="G46" s="30"/>
      <c r="H46" s="30"/>
      <c r="I46" s="30"/>
      <c r="J46" s="30"/>
      <c r="K46" s="30"/>
      <c r="L46" s="30"/>
      <c r="M46" s="30"/>
      <c r="N46" s="30"/>
      <c r="O46" s="30"/>
      <c r="P46" s="30"/>
      <c r="Q46" s="280"/>
    </row>
    <row r="47" spans="1:17" ht="11.25" customHeight="1" x14ac:dyDescent="0.2">
      <c r="Q47" s="280"/>
    </row>
    <row r="48" spans="1:17" ht="11.25" customHeight="1" x14ac:dyDescent="0.2">
      <c r="Q48" s="280"/>
    </row>
    <row r="49" spans="1:17" ht="11.25" customHeight="1" x14ac:dyDescent="0.2">
      <c r="D49" s="31"/>
      <c r="E49" s="31"/>
      <c r="F49" s="31"/>
      <c r="G49" s="30"/>
      <c r="H49" s="30"/>
      <c r="I49" s="30"/>
      <c r="J49" s="30"/>
      <c r="K49" s="30"/>
      <c r="L49" s="30"/>
      <c r="M49" s="30"/>
      <c r="N49" s="30"/>
      <c r="O49" s="30"/>
      <c r="P49" s="30"/>
      <c r="Q49" s="280"/>
    </row>
    <row r="50" spans="1:17" ht="11.25" customHeight="1" x14ac:dyDescent="0.2">
      <c r="Q50" s="280"/>
    </row>
    <row r="51" spans="1:17" ht="11.25" customHeight="1" x14ac:dyDescent="0.2">
      <c r="Q51" s="280"/>
    </row>
    <row r="52" spans="1:17" ht="11.25" customHeight="1" x14ac:dyDescent="0.2">
      <c r="D52" s="32"/>
      <c r="E52" s="32"/>
      <c r="F52" s="32"/>
      <c r="Q52" s="280"/>
    </row>
    <row r="53" spans="1:17" ht="11.25" customHeight="1" x14ac:dyDescent="0.2">
      <c r="A53" s="101"/>
      <c r="B53" s="101"/>
      <c r="C53" s="101"/>
      <c r="D53" s="30"/>
      <c r="E53" s="30"/>
      <c r="F53" s="30"/>
      <c r="G53" s="30"/>
      <c r="H53" s="30"/>
      <c r="I53" s="30"/>
      <c r="J53" s="30"/>
      <c r="K53" s="30"/>
      <c r="L53" s="30"/>
      <c r="M53" s="30"/>
      <c r="N53" s="30"/>
      <c r="O53" s="30"/>
      <c r="P53" s="30"/>
      <c r="Q53" s="280"/>
    </row>
    <row r="54" spans="1:17" ht="11.25" customHeight="1" x14ac:dyDescent="0.2">
      <c r="A54" s="101"/>
      <c r="B54" s="101"/>
      <c r="C54" s="101"/>
      <c r="D54" s="33"/>
      <c r="E54" s="33"/>
      <c r="F54" s="33"/>
      <c r="G54" s="30"/>
      <c r="H54" s="30"/>
      <c r="I54" s="30"/>
      <c r="J54" s="30"/>
      <c r="K54" s="30"/>
      <c r="L54" s="30"/>
      <c r="M54" s="30"/>
      <c r="N54" s="30"/>
      <c r="O54" s="30"/>
      <c r="P54" s="30"/>
      <c r="Q54" s="280"/>
    </row>
    <row r="55" spans="1:17" ht="11.25" customHeight="1" x14ac:dyDescent="0.2">
      <c r="D55" s="30"/>
      <c r="E55" s="30"/>
      <c r="F55" s="30"/>
      <c r="G55" s="30"/>
      <c r="H55" s="30"/>
      <c r="I55" s="30"/>
      <c r="J55" s="30"/>
      <c r="K55" s="30"/>
      <c r="L55" s="30"/>
      <c r="M55" s="30"/>
      <c r="N55" s="30"/>
      <c r="O55" s="30"/>
      <c r="P55" s="30"/>
      <c r="Q55" s="280"/>
    </row>
    <row r="56" spans="1:17" ht="11.25" customHeight="1" x14ac:dyDescent="0.2">
      <c r="A56" s="101"/>
      <c r="B56" s="101"/>
      <c r="C56" s="101"/>
      <c r="D56" s="34"/>
      <c r="E56" s="34"/>
      <c r="F56" s="34"/>
      <c r="G56" s="30"/>
      <c r="H56" s="30"/>
      <c r="I56" s="30"/>
      <c r="J56" s="30"/>
      <c r="K56" s="30"/>
      <c r="L56" s="30"/>
      <c r="M56" s="30"/>
      <c r="N56" s="30"/>
      <c r="O56" s="30"/>
      <c r="P56" s="30"/>
    </row>
    <row r="57" spans="1:17" ht="11.25" customHeight="1" x14ac:dyDescent="0.2">
      <c r="A57" s="101"/>
      <c r="B57" s="101"/>
      <c r="C57" s="101"/>
      <c r="D57" s="30"/>
      <c r="E57" s="30"/>
      <c r="F57" s="30"/>
      <c r="G57" s="30"/>
      <c r="H57" s="30"/>
      <c r="I57" s="30"/>
      <c r="J57" s="30"/>
      <c r="K57" s="30"/>
      <c r="L57" s="30"/>
      <c r="M57" s="30"/>
      <c r="N57" s="30"/>
      <c r="O57" s="30"/>
      <c r="P57" s="30"/>
    </row>
    <row r="58" spans="1:17" ht="11.25" customHeight="1" x14ac:dyDescent="0.2">
      <c r="A58" s="101"/>
      <c r="B58" s="101"/>
      <c r="C58" s="101"/>
      <c r="D58" s="30"/>
      <c r="E58" s="30"/>
      <c r="F58" s="30"/>
      <c r="G58" s="30"/>
      <c r="H58" s="30"/>
      <c r="I58" s="30"/>
      <c r="J58" s="30"/>
      <c r="K58" s="30"/>
      <c r="L58" s="30"/>
      <c r="M58" s="30"/>
      <c r="N58" s="30"/>
      <c r="O58" s="30"/>
      <c r="P58" s="30"/>
    </row>
    <row r="59" spans="1:17" ht="11.25" customHeight="1" x14ac:dyDescent="0.2">
      <c r="A59" s="101"/>
      <c r="B59" s="101"/>
      <c r="C59" s="101"/>
      <c r="D59" s="30"/>
      <c r="E59" s="30"/>
      <c r="F59" s="30"/>
      <c r="G59" s="30"/>
      <c r="H59" s="30"/>
      <c r="I59" s="30"/>
      <c r="J59" s="30"/>
      <c r="K59" s="30"/>
      <c r="L59" s="30"/>
      <c r="M59" s="30"/>
      <c r="N59" s="30"/>
      <c r="O59" s="30"/>
      <c r="P59" s="30"/>
    </row>
    <row r="60" spans="1:17" ht="11.25" customHeight="1" x14ac:dyDescent="0.2">
      <c r="A60" s="101"/>
      <c r="B60" s="101"/>
      <c r="C60" s="101"/>
      <c r="D60" s="30"/>
      <c r="E60" s="30"/>
      <c r="F60" s="30"/>
      <c r="G60" s="30"/>
      <c r="H60" s="30"/>
      <c r="I60" s="30"/>
      <c r="J60" s="30"/>
      <c r="K60" s="30"/>
      <c r="L60" s="30"/>
      <c r="M60" s="30"/>
      <c r="N60" s="30"/>
      <c r="O60" s="30"/>
      <c r="P60" s="30"/>
    </row>
    <row r="61" spans="1:17" ht="11.25" customHeight="1" x14ac:dyDescent="0.2">
      <c r="A61" s="101"/>
      <c r="B61" s="101"/>
      <c r="C61" s="101"/>
      <c r="D61" s="30"/>
      <c r="E61" s="30"/>
      <c r="F61" s="30"/>
      <c r="G61" s="30"/>
      <c r="H61" s="30"/>
      <c r="I61" s="30"/>
      <c r="J61" s="30"/>
      <c r="K61" s="30"/>
      <c r="L61" s="30"/>
      <c r="M61" s="30"/>
      <c r="N61" s="30"/>
      <c r="O61" s="30"/>
      <c r="P61" s="30"/>
    </row>
    <row r="62" spans="1:17" ht="11.25" customHeight="1" x14ac:dyDescent="0.2">
      <c r="A62" s="101"/>
      <c r="B62" s="101"/>
      <c r="C62" s="101"/>
      <c r="D62" s="30"/>
      <c r="E62" s="30"/>
      <c r="F62" s="30"/>
      <c r="G62" s="30"/>
      <c r="H62" s="30"/>
      <c r="I62" s="30"/>
      <c r="J62" s="30"/>
      <c r="K62" s="30"/>
      <c r="L62" s="30"/>
      <c r="M62" s="30"/>
      <c r="N62" s="30"/>
      <c r="O62" s="30"/>
      <c r="P62" s="30"/>
    </row>
    <row r="63" spans="1:17" ht="11.25" customHeight="1" x14ac:dyDescent="0.2">
      <c r="D63" s="30"/>
      <c r="E63" s="30"/>
      <c r="F63" s="30"/>
      <c r="G63" s="30"/>
      <c r="H63" s="30"/>
      <c r="I63" s="30"/>
      <c r="J63" s="30"/>
      <c r="K63" s="30"/>
      <c r="L63" s="30"/>
      <c r="M63" s="30"/>
      <c r="N63" s="30"/>
      <c r="O63" s="30"/>
      <c r="P63" s="30"/>
    </row>
    <row r="65" spans="4:16" ht="11.25" customHeight="1" x14ac:dyDescent="0.2">
      <c r="D65" s="30"/>
      <c r="E65" s="30"/>
      <c r="F65" s="30"/>
      <c r="G65" s="30"/>
      <c r="H65" s="30"/>
      <c r="I65" s="30"/>
      <c r="J65" s="30"/>
      <c r="K65" s="30"/>
      <c r="L65" s="30"/>
      <c r="M65" s="30"/>
      <c r="N65" s="30"/>
      <c r="O65" s="30"/>
      <c r="P65" s="30"/>
    </row>
    <row r="66" spans="4:16" ht="11.25" customHeight="1" x14ac:dyDescent="0.2">
      <c r="D66" s="30"/>
      <c r="E66" s="30"/>
      <c r="F66" s="30"/>
      <c r="G66" s="30"/>
      <c r="H66" s="30"/>
      <c r="I66" s="30"/>
      <c r="J66" s="30"/>
      <c r="K66" s="30"/>
      <c r="L66" s="30"/>
      <c r="M66" s="30"/>
      <c r="N66" s="30"/>
      <c r="O66" s="30"/>
      <c r="P66" s="30"/>
    </row>
  </sheetData>
  <mergeCells count="4">
    <mergeCell ref="A1:P1"/>
    <mergeCell ref="A2:P2"/>
    <mergeCell ref="A3:P3"/>
    <mergeCell ref="A4:P4"/>
  </mergeCells>
  <printOptions horizontalCentered="1"/>
  <pageMargins left="0.45" right="0.45" top="0.75" bottom="0.75" header="0.3" footer="0.3"/>
  <pageSetup scale="63" orientation="landscape" blackAndWhite="1" r:id="rId1"/>
  <headerFooter>
    <oddFooter>&amp;R&amp;F
&amp;A</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
  <sheetViews>
    <sheetView workbookViewId="0">
      <selection activeCell="H23" sqref="H23"/>
    </sheetView>
  </sheetViews>
  <sheetFormatPr defaultColWidth="9.1796875" defaultRowHeight="14" x14ac:dyDescent="0.3"/>
  <cols>
    <col min="1" max="16384" width="9.1796875" style="266"/>
  </cols>
  <sheetData/>
  <printOptions horizontalCentered="1"/>
  <pageMargins left="0.45" right="0.45" top="0.75" bottom="0.75" header="0.3" footer="0.3"/>
  <pageSetup orientation="landscape" blackAndWhite="1" r:id="rId1"/>
  <headerFooter>
    <oddFooter>&amp;R&amp;F
&amp;A</oddFooter>
  </headerFooter>
  <customProperties>
    <customPr name="_pios_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X52"/>
  <sheetViews>
    <sheetView workbookViewId="0">
      <pane ySplit="7" topLeftCell="A8" activePane="bottomLeft" state="frozen"/>
      <selection pane="bottomLeft" activeCell="O28" sqref="O28"/>
    </sheetView>
  </sheetViews>
  <sheetFormatPr defaultColWidth="8.81640625" defaultRowHeight="10" x14ac:dyDescent="0.2"/>
  <cols>
    <col min="1" max="1" width="23" style="90" customWidth="1"/>
    <col min="2" max="8" width="12.26953125" style="90" bestFit="1" customWidth="1"/>
    <col min="9" max="9" width="12" style="90" bestFit="1" customWidth="1"/>
    <col min="10" max="10" width="12.26953125" style="90" bestFit="1" customWidth="1"/>
    <col min="11" max="11" width="12" style="90" bestFit="1" customWidth="1"/>
    <col min="12" max="13" width="12.26953125" style="90" bestFit="1" customWidth="1"/>
    <col min="14" max="14" width="13.453125" style="90" bestFit="1" customWidth="1"/>
    <col min="15" max="16384" width="8.81640625" style="90"/>
  </cols>
  <sheetData>
    <row r="1" spans="1:24" ht="10.5" x14ac:dyDescent="0.25">
      <c r="A1" s="89" t="s">
        <v>118</v>
      </c>
    </row>
    <row r="2" spans="1:24" ht="10.5" x14ac:dyDescent="0.25">
      <c r="A2" s="89" t="s">
        <v>119</v>
      </c>
    </row>
    <row r="4" spans="1:24" x14ac:dyDescent="0.2">
      <c r="A4" s="37"/>
    </row>
    <row r="5" spans="1:24" x14ac:dyDescent="0.2">
      <c r="B5" s="273"/>
      <c r="C5" s="273"/>
      <c r="D5" s="273"/>
      <c r="E5" s="273"/>
      <c r="F5" s="273"/>
      <c r="G5" s="273"/>
      <c r="H5" s="273"/>
      <c r="I5" s="273"/>
      <c r="J5" s="273"/>
      <c r="K5" s="273"/>
      <c r="L5" s="273"/>
      <c r="M5" s="273"/>
    </row>
    <row r="6" spans="1:24" x14ac:dyDescent="0.2">
      <c r="A6" s="38" t="s">
        <v>120</v>
      </c>
    </row>
    <row r="7" spans="1:24" s="89" customFormat="1" ht="10.5" x14ac:dyDescent="0.25">
      <c r="A7" s="89" t="s">
        <v>121</v>
      </c>
      <c r="B7" s="274">
        <v>44927</v>
      </c>
      <c r="C7" s="110">
        <f t="shared" ref="C7:M7" si="0">EDATE(B7,1)</f>
        <v>44958</v>
      </c>
      <c r="D7" s="110">
        <f t="shared" si="0"/>
        <v>44986</v>
      </c>
      <c r="E7" s="110">
        <f t="shared" si="0"/>
        <v>45017</v>
      </c>
      <c r="F7" s="110">
        <f t="shared" si="0"/>
        <v>45047</v>
      </c>
      <c r="G7" s="110">
        <f t="shared" si="0"/>
        <v>45078</v>
      </c>
      <c r="H7" s="110">
        <f t="shared" si="0"/>
        <v>45108</v>
      </c>
      <c r="I7" s="110">
        <f t="shared" si="0"/>
        <v>45139</v>
      </c>
      <c r="J7" s="110">
        <f t="shared" si="0"/>
        <v>45170</v>
      </c>
      <c r="K7" s="110">
        <f t="shared" si="0"/>
        <v>45200</v>
      </c>
      <c r="L7" s="110">
        <f t="shared" si="0"/>
        <v>45231</v>
      </c>
      <c r="M7" s="110">
        <f t="shared" si="0"/>
        <v>45261</v>
      </c>
      <c r="N7" s="111" t="s">
        <v>122</v>
      </c>
    </row>
    <row r="8" spans="1:24" x14ac:dyDescent="0.2">
      <c r="A8" s="39" t="s">
        <v>123</v>
      </c>
      <c r="B8" s="275">
        <v>1330449225.8396673</v>
      </c>
      <c r="C8" s="275">
        <v>1115575410.7595029</v>
      </c>
      <c r="D8" s="275">
        <v>1135888720.3696251</v>
      </c>
      <c r="E8" s="275">
        <v>1003767886.1563991</v>
      </c>
      <c r="F8" s="275">
        <v>822358534.51644838</v>
      </c>
      <c r="G8" s="275">
        <v>753135460.45238161</v>
      </c>
      <c r="H8" s="275">
        <v>752894705.02737319</v>
      </c>
      <c r="I8" s="275">
        <v>766886073.46621585</v>
      </c>
      <c r="J8" s="275">
        <v>798615583.08364356</v>
      </c>
      <c r="K8" s="275">
        <v>814890700.16960931</v>
      </c>
      <c r="L8" s="275">
        <v>1015347374.9392158</v>
      </c>
      <c r="M8" s="275">
        <v>1437810051.7607675</v>
      </c>
      <c r="N8" s="44">
        <f>SUM(B8:M8)</f>
        <v>11747619726.540852</v>
      </c>
    </row>
    <row r="9" spans="1:24" x14ac:dyDescent="0.2">
      <c r="A9" s="35" t="s">
        <v>75</v>
      </c>
      <c r="B9" s="276">
        <f t="shared" ref="B9:N9" si="1">SUM(B8:B8)</f>
        <v>1330449225.8396673</v>
      </c>
      <c r="C9" s="276">
        <f t="shared" si="1"/>
        <v>1115575410.7595029</v>
      </c>
      <c r="D9" s="276">
        <f t="shared" si="1"/>
        <v>1135888720.3696251</v>
      </c>
      <c r="E9" s="276">
        <f t="shared" si="1"/>
        <v>1003767886.1563991</v>
      </c>
      <c r="F9" s="276">
        <f t="shared" si="1"/>
        <v>822358534.51644838</v>
      </c>
      <c r="G9" s="276">
        <f t="shared" si="1"/>
        <v>753135460.45238161</v>
      </c>
      <c r="H9" s="276">
        <f t="shared" si="1"/>
        <v>752894705.02737319</v>
      </c>
      <c r="I9" s="276">
        <f t="shared" si="1"/>
        <v>766886073.46621585</v>
      </c>
      <c r="J9" s="276">
        <f t="shared" si="1"/>
        <v>798615583.08364356</v>
      </c>
      <c r="K9" s="276">
        <f t="shared" si="1"/>
        <v>814890700.16960931</v>
      </c>
      <c r="L9" s="276">
        <f t="shared" si="1"/>
        <v>1015347374.9392158</v>
      </c>
      <c r="M9" s="276">
        <f t="shared" si="1"/>
        <v>1437810051.7607675</v>
      </c>
      <c r="N9" s="276">
        <f t="shared" si="1"/>
        <v>11747619726.540852</v>
      </c>
    </row>
    <row r="10" spans="1:24" x14ac:dyDescent="0.2">
      <c r="B10" s="45"/>
      <c r="C10" s="45"/>
      <c r="D10" s="45"/>
      <c r="E10" s="45"/>
      <c r="F10" s="45"/>
      <c r="G10" s="45"/>
      <c r="H10" s="45"/>
      <c r="I10" s="45"/>
      <c r="J10" s="45"/>
      <c r="K10" s="45"/>
      <c r="L10" s="45"/>
      <c r="M10" s="45"/>
      <c r="N10" s="45"/>
    </row>
    <row r="11" spans="1:24" x14ac:dyDescent="0.2">
      <c r="A11" s="39" t="s">
        <v>124</v>
      </c>
      <c r="B11" s="275">
        <v>30384077.873725265</v>
      </c>
      <c r="C11" s="275">
        <v>25933778.162933867</v>
      </c>
      <c r="D11" s="275">
        <v>26072179.676938199</v>
      </c>
      <c r="E11" s="275">
        <v>24154385.396148931</v>
      </c>
      <c r="F11" s="275">
        <v>19132625.078463957</v>
      </c>
      <c r="G11" s="275">
        <v>18235871.028314751</v>
      </c>
      <c r="H11" s="275">
        <v>17398300.974968124</v>
      </c>
      <c r="I11" s="275">
        <v>20428541.6908</v>
      </c>
      <c r="J11" s="275">
        <v>18110151.230666999</v>
      </c>
      <c r="K11" s="275">
        <v>17248677.939727899</v>
      </c>
      <c r="L11" s="275">
        <v>19666609.400613301</v>
      </c>
      <c r="M11" s="275">
        <v>26406113.459209599</v>
      </c>
      <c r="N11" s="44">
        <f>SUM(B11:M11)</f>
        <v>263171311.9125109</v>
      </c>
    </row>
    <row r="12" spans="1:24" s="40" customFormat="1" x14ac:dyDescent="0.2">
      <c r="A12" s="39" t="s">
        <v>125</v>
      </c>
      <c r="B12" s="275">
        <v>241226236.48793042</v>
      </c>
      <c r="C12" s="275">
        <v>210045999.62468803</v>
      </c>
      <c r="D12" s="275">
        <v>222017483.83569986</v>
      </c>
      <c r="E12" s="275">
        <v>210654741.46713188</v>
      </c>
      <c r="F12" s="275">
        <v>186215467.93587658</v>
      </c>
      <c r="G12" s="275">
        <v>189908522.64256477</v>
      </c>
      <c r="H12" s="275">
        <v>189620650.22127998</v>
      </c>
      <c r="I12" s="275">
        <v>199948288.05583334</v>
      </c>
      <c r="J12" s="275">
        <v>196059608.46296814</v>
      </c>
      <c r="K12" s="275">
        <v>173461793.0943695</v>
      </c>
      <c r="L12" s="275">
        <v>183786662.60695636</v>
      </c>
      <c r="M12" s="275">
        <v>220328713.02796769</v>
      </c>
      <c r="N12" s="46">
        <f>SUM(B12:M12)</f>
        <v>2423274167.4632664</v>
      </c>
      <c r="O12" s="41"/>
      <c r="P12" s="41"/>
      <c r="Q12" s="41"/>
      <c r="R12" s="41"/>
      <c r="S12" s="41"/>
      <c r="T12" s="41"/>
      <c r="U12" s="41"/>
      <c r="V12" s="41"/>
      <c r="W12" s="41"/>
      <c r="X12" s="41"/>
    </row>
    <row r="13" spans="1:24" x14ac:dyDescent="0.2">
      <c r="A13" s="35" t="s">
        <v>126</v>
      </c>
      <c r="B13" s="276">
        <f t="shared" ref="B13:N13" si="2">SUM(B11:B12)</f>
        <v>271610314.36165571</v>
      </c>
      <c r="C13" s="276">
        <f t="shared" si="2"/>
        <v>235979777.78762189</v>
      </c>
      <c r="D13" s="276">
        <f t="shared" si="2"/>
        <v>248089663.51263806</v>
      </c>
      <c r="E13" s="276">
        <f t="shared" si="2"/>
        <v>234809126.8632808</v>
      </c>
      <c r="F13" s="276">
        <f t="shared" si="2"/>
        <v>205348093.01434052</v>
      </c>
      <c r="G13" s="276">
        <f t="shared" si="2"/>
        <v>208144393.67087951</v>
      </c>
      <c r="H13" s="276">
        <f t="shared" si="2"/>
        <v>207018951.19624811</v>
      </c>
      <c r="I13" s="276">
        <f t="shared" si="2"/>
        <v>220376829.74663335</v>
      </c>
      <c r="J13" s="276">
        <f t="shared" si="2"/>
        <v>214169759.69363514</v>
      </c>
      <c r="K13" s="276">
        <f t="shared" si="2"/>
        <v>190710471.0340974</v>
      </c>
      <c r="L13" s="276">
        <f t="shared" si="2"/>
        <v>203453272.00756967</v>
      </c>
      <c r="M13" s="276">
        <f t="shared" si="2"/>
        <v>246734826.48717728</v>
      </c>
      <c r="N13" s="276">
        <f t="shared" si="2"/>
        <v>2686445479.3757772</v>
      </c>
    </row>
    <row r="14" spans="1:24" x14ac:dyDescent="0.2">
      <c r="B14" s="45"/>
      <c r="C14" s="45"/>
      <c r="D14" s="45"/>
      <c r="E14" s="45"/>
      <c r="F14" s="45"/>
      <c r="G14" s="45"/>
      <c r="H14" s="45"/>
      <c r="I14" s="45"/>
      <c r="J14" s="45"/>
      <c r="K14" s="45"/>
      <c r="L14" s="45"/>
      <c r="M14" s="45"/>
      <c r="N14" s="44"/>
      <c r="O14" s="277"/>
      <c r="P14" s="277"/>
      <c r="Q14" s="277"/>
      <c r="R14" s="277"/>
      <c r="S14" s="277"/>
      <c r="T14" s="277"/>
      <c r="U14" s="277"/>
      <c r="V14" s="277"/>
      <c r="W14" s="277"/>
      <c r="X14" s="277"/>
    </row>
    <row r="15" spans="1:24" x14ac:dyDescent="0.2">
      <c r="A15" s="39" t="s">
        <v>127</v>
      </c>
      <c r="B15" s="275">
        <v>13119284.113312</v>
      </c>
      <c r="C15" s="275">
        <v>11017958.999352001</v>
      </c>
      <c r="D15" s="275">
        <v>12321349.43955775</v>
      </c>
      <c r="E15" s="275">
        <v>12380076.575072501</v>
      </c>
      <c r="F15" s="275">
        <v>9731970.8144265823</v>
      </c>
      <c r="G15" s="275">
        <v>9075651.6106040012</v>
      </c>
      <c r="H15" s="275">
        <v>9538653.9602066651</v>
      </c>
      <c r="I15" s="275">
        <v>9877673.3883333337</v>
      </c>
      <c r="J15" s="275">
        <v>9553935.3400273342</v>
      </c>
      <c r="K15" s="275">
        <v>9156983.0743339993</v>
      </c>
      <c r="L15" s="275">
        <v>10246104.239015749</v>
      </c>
      <c r="M15" s="275">
        <v>12978660.624667499</v>
      </c>
      <c r="N15" s="44">
        <f>SUM(B15:M15)</f>
        <v>128998302.17890939</v>
      </c>
    </row>
    <row r="16" spans="1:24" s="40" customFormat="1" x14ac:dyDescent="0.2">
      <c r="A16" s="39" t="s">
        <v>128</v>
      </c>
      <c r="B16" s="275">
        <v>259732497.307625</v>
      </c>
      <c r="C16" s="275">
        <v>236841871.92679998</v>
      </c>
      <c r="D16" s="275">
        <v>249042946.98355627</v>
      </c>
      <c r="E16" s="275">
        <v>242994482.87915626</v>
      </c>
      <c r="F16" s="275">
        <v>209550402.26414022</v>
      </c>
      <c r="G16" s="275">
        <v>247715329.77201</v>
      </c>
      <c r="H16" s="275">
        <v>239598405.11372501</v>
      </c>
      <c r="I16" s="275">
        <v>261385321.87466669</v>
      </c>
      <c r="J16" s="275">
        <v>245646877.79772332</v>
      </c>
      <c r="K16" s="275">
        <v>223363497.31843749</v>
      </c>
      <c r="L16" s="275">
        <v>220027939.68121874</v>
      </c>
      <c r="M16" s="275">
        <v>258847500.65609375</v>
      </c>
      <c r="N16" s="46">
        <f>SUM(B16:M16)</f>
        <v>2894747073.5751524</v>
      </c>
      <c r="O16" s="41"/>
      <c r="P16" s="41"/>
      <c r="Q16" s="41"/>
      <c r="R16" s="41"/>
      <c r="S16" s="41"/>
      <c r="T16" s="41"/>
      <c r="U16" s="41"/>
      <c r="V16" s="41"/>
      <c r="W16" s="41"/>
      <c r="X16" s="41"/>
    </row>
    <row r="17" spans="1:24" x14ac:dyDescent="0.2">
      <c r="A17" s="35" t="s">
        <v>129</v>
      </c>
      <c r="B17" s="276">
        <f t="shared" ref="B17:N17" si="3">SUM(B15:B16)</f>
        <v>272851781.420937</v>
      </c>
      <c r="C17" s="276">
        <f t="shared" si="3"/>
        <v>247859830.92615199</v>
      </c>
      <c r="D17" s="276">
        <f t="shared" si="3"/>
        <v>261364296.42311403</v>
      </c>
      <c r="E17" s="276">
        <f t="shared" si="3"/>
        <v>255374559.45422876</v>
      </c>
      <c r="F17" s="276">
        <f t="shared" si="3"/>
        <v>219282373.07856679</v>
      </c>
      <c r="G17" s="276">
        <f t="shared" si="3"/>
        <v>256790981.38261399</v>
      </c>
      <c r="H17" s="276">
        <f t="shared" si="3"/>
        <v>249137059.07393166</v>
      </c>
      <c r="I17" s="276">
        <f t="shared" si="3"/>
        <v>271262995.26300001</v>
      </c>
      <c r="J17" s="276">
        <f t="shared" si="3"/>
        <v>255200813.13775066</v>
      </c>
      <c r="K17" s="276">
        <f t="shared" si="3"/>
        <v>232520480.39277148</v>
      </c>
      <c r="L17" s="276">
        <f t="shared" si="3"/>
        <v>230274043.9202345</v>
      </c>
      <c r="M17" s="276">
        <f t="shared" si="3"/>
        <v>271826161.28076124</v>
      </c>
      <c r="N17" s="276">
        <f t="shared" si="3"/>
        <v>3023745375.7540617</v>
      </c>
    </row>
    <row r="18" spans="1:24" x14ac:dyDescent="0.2">
      <c r="B18" s="45"/>
      <c r="C18" s="45"/>
      <c r="D18" s="45"/>
      <c r="E18" s="45"/>
      <c r="F18" s="45"/>
      <c r="G18" s="45"/>
      <c r="H18" s="45"/>
      <c r="I18" s="45"/>
      <c r="J18" s="45"/>
      <c r="K18" s="45"/>
      <c r="L18" s="45"/>
      <c r="M18" s="45"/>
      <c r="N18" s="44"/>
      <c r="O18" s="277"/>
      <c r="P18" s="277"/>
      <c r="Q18" s="277"/>
      <c r="R18" s="277"/>
      <c r="S18" s="277"/>
      <c r="T18" s="277"/>
      <c r="U18" s="277"/>
      <c r="V18" s="277"/>
      <c r="W18" s="277"/>
      <c r="X18" s="277"/>
    </row>
    <row r="19" spans="1:24" x14ac:dyDescent="0.2">
      <c r="A19" s="39" t="s">
        <v>130</v>
      </c>
      <c r="B19" s="275">
        <v>1575234.8409063332</v>
      </c>
      <c r="C19" s="275">
        <v>1416562.4649413335</v>
      </c>
      <c r="D19" s="275">
        <v>1983923.2753457499</v>
      </c>
      <c r="E19" s="275">
        <v>1114320.9636211665</v>
      </c>
      <c r="F19" s="275">
        <v>939164.78880708327</v>
      </c>
      <c r="G19" s="275">
        <v>1397544.9049199999</v>
      </c>
      <c r="H19" s="275">
        <v>1571973.9331999999</v>
      </c>
      <c r="I19" s="275">
        <v>1518344.3840000003</v>
      </c>
      <c r="J19" s="275">
        <v>1418784.1771200001</v>
      </c>
      <c r="K19" s="275">
        <v>973486.52364600007</v>
      </c>
      <c r="L19" s="275">
        <v>1153545.07111825</v>
      </c>
      <c r="M19" s="275">
        <v>1514775.1077145</v>
      </c>
      <c r="N19" s="44">
        <f>SUM(B19:M19)</f>
        <v>16577660.435340418</v>
      </c>
    </row>
    <row r="20" spans="1:24" s="40" customFormat="1" x14ac:dyDescent="0.2">
      <c r="A20" s="39" t="s">
        <v>131</v>
      </c>
      <c r="B20" s="275">
        <v>152876112.72373</v>
      </c>
      <c r="C20" s="275">
        <v>139632670.99000001</v>
      </c>
      <c r="D20" s="275">
        <v>147798527.87827376</v>
      </c>
      <c r="E20" s="275">
        <v>151537072.74371248</v>
      </c>
      <c r="F20" s="275">
        <v>137195907.36753124</v>
      </c>
      <c r="G20" s="275">
        <v>146383068.55925</v>
      </c>
      <c r="H20" s="275">
        <v>163977961.97574997</v>
      </c>
      <c r="I20" s="275">
        <v>173245186.64600003</v>
      </c>
      <c r="J20" s="275">
        <v>163800067.68149999</v>
      </c>
      <c r="K20" s="275">
        <v>162218433.5011625</v>
      </c>
      <c r="L20" s="275">
        <v>146916908.72110626</v>
      </c>
      <c r="M20" s="275">
        <v>160949108.17742747</v>
      </c>
      <c r="N20" s="46">
        <f>SUM(B20:M20)</f>
        <v>1846531026.9654438</v>
      </c>
      <c r="O20" s="41"/>
      <c r="P20" s="41"/>
      <c r="Q20" s="41"/>
      <c r="R20" s="41"/>
      <c r="S20" s="41"/>
      <c r="T20" s="41"/>
      <c r="U20" s="41"/>
      <c r="V20" s="41"/>
      <c r="W20" s="41"/>
      <c r="X20" s="41"/>
    </row>
    <row r="21" spans="1:24" x14ac:dyDescent="0.2">
      <c r="A21" s="35" t="s">
        <v>132</v>
      </c>
      <c r="B21" s="276">
        <f t="shared" ref="B21:N21" si="4">SUM(B19:B20)</f>
        <v>154451347.56463632</v>
      </c>
      <c r="C21" s="276">
        <f t="shared" si="4"/>
        <v>141049233.45494133</v>
      </c>
      <c r="D21" s="276">
        <f t="shared" si="4"/>
        <v>149782451.1536195</v>
      </c>
      <c r="E21" s="276">
        <f t="shared" si="4"/>
        <v>152651393.70733365</v>
      </c>
      <c r="F21" s="276">
        <f t="shared" si="4"/>
        <v>138135072.15633833</v>
      </c>
      <c r="G21" s="276">
        <f t="shared" si="4"/>
        <v>147780613.46417001</v>
      </c>
      <c r="H21" s="276">
        <f t="shared" si="4"/>
        <v>165549935.90894997</v>
      </c>
      <c r="I21" s="276">
        <f t="shared" si="4"/>
        <v>174763531.03000003</v>
      </c>
      <c r="J21" s="276">
        <f t="shared" si="4"/>
        <v>165218851.85861999</v>
      </c>
      <c r="K21" s="276">
        <f t="shared" si="4"/>
        <v>163191920.0248085</v>
      </c>
      <c r="L21" s="276">
        <f t="shared" si="4"/>
        <v>148070453.7922245</v>
      </c>
      <c r="M21" s="276">
        <f t="shared" si="4"/>
        <v>162463883.28514197</v>
      </c>
      <c r="N21" s="276">
        <f t="shared" si="4"/>
        <v>1863108687.4007843</v>
      </c>
    </row>
    <row r="22" spans="1:24" x14ac:dyDescent="0.2">
      <c r="B22" s="45"/>
      <c r="C22" s="45"/>
      <c r="D22" s="45"/>
      <c r="E22" s="45"/>
      <c r="F22" s="45"/>
      <c r="G22" s="45"/>
      <c r="H22" s="45"/>
      <c r="I22" s="45"/>
      <c r="J22" s="45"/>
      <c r="K22" s="45"/>
      <c r="L22" s="45"/>
      <c r="M22" s="45"/>
      <c r="N22" s="44"/>
      <c r="O22" s="277"/>
      <c r="P22" s="277"/>
      <c r="Q22" s="277"/>
      <c r="R22" s="277"/>
      <c r="S22" s="277"/>
      <c r="T22" s="277"/>
      <c r="U22" s="277"/>
      <c r="V22" s="277"/>
      <c r="W22" s="277"/>
      <c r="X22" s="277"/>
    </row>
    <row r="23" spans="1:24" x14ac:dyDescent="0.2">
      <c r="A23" s="39" t="s">
        <v>133</v>
      </c>
      <c r="B23" s="275">
        <v>2792287.4001199999</v>
      </c>
      <c r="C23" s="275">
        <v>2488824.2955200002</v>
      </c>
      <c r="D23" s="275">
        <v>2015984.57913</v>
      </c>
      <c r="E23" s="275">
        <v>1819038.10198</v>
      </c>
      <c r="F23" s="275">
        <v>1691874.256485</v>
      </c>
      <c r="G23" s="275">
        <v>1815251.3967899999</v>
      </c>
      <c r="H23" s="275">
        <v>1582919.8759749997</v>
      </c>
      <c r="I23" s="275">
        <v>1444725.6920000003</v>
      </c>
      <c r="J23" s="275">
        <v>1700127.34981</v>
      </c>
      <c r="K23" s="275">
        <v>1443598.4252600002</v>
      </c>
      <c r="L23" s="275">
        <v>1560227.5524899999</v>
      </c>
      <c r="M23" s="275">
        <v>2289439.9775399999</v>
      </c>
      <c r="N23" s="44">
        <f>SUM(B23:M23)</f>
        <v>22644298.903099999</v>
      </c>
    </row>
    <row r="24" spans="1:24" s="40" customFormat="1" x14ac:dyDescent="0.2">
      <c r="A24" s="39" t="s">
        <v>134</v>
      </c>
      <c r="B24" s="275">
        <v>114933039.75684035</v>
      </c>
      <c r="C24" s="275">
        <v>115780664.95508802</v>
      </c>
      <c r="D24" s="275">
        <v>125636031.61307423</v>
      </c>
      <c r="E24" s="275">
        <v>97778197.254032165</v>
      </c>
      <c r="F24" s="275">
        <v>91104166.561099991</v>
      </c>
      <c r="G24" s="275">
        <v>124657575.32621251</v>
      </c>
      <c r="H24" s="275">
        <v>108404034.850375</v>
      </c>
      <c r="I24" s="275">
        <v>144274007.73900002</v>
      </c>
      <c r="J24" s="275">
        <v>127570967.18572499</v>
      </c>
      <c r="K24" s="275">
        <v>108861302.9904575</v>
      </c>
      <c r="L24" s="275">
        <v>103350287.33252026</v>
      </c>
      <c r="M24" s="275">
        <v>132916369.37032099</v>
      </c>
      <c r="N24" s="46">
        <f>SUM(B24:M24)</f>
        <v>1395266644.9347463</v>
      </c>
    </row>
    <row r="25" spans="1:24" x14ac:dyDescent="0.2">
      <c r="A25" s="35" t="s">
        <v>135</v>
      </c>
      <c r="B25" s="276">
        <f t="shared" ref="B25:N25" si="5">SUM(B23:B24)</f>
        <v>117725327.15696035</v>
      </c>
      <c r="C25" s="276">
        <f t="shared" si="5"/>
        <v>118269489.25060803</v>
      </c>
      <c r="D25" s="276">
        <f t="shared" si="5"/>
        <v>127652016.19220422</v>
      </c>
      <c r="E25" s="276">
        <f t="shared" si="5"/>
        <v>99597235.356012166</v>
      </c>
      <c r="F25" s="276">
        <f t="shared" si="5"/>
        <v>92796040.817584991</v>
      </c>
      <c r="G25" s="276">
        <f t="shared" si="5"/>
        <v>126472826.72300251</v>
      </c>
      <c r="H25" s="276">
        <f t="shared" si="5"/>
        <v>109986954.72634999</v>
      </c>
      <c r="I25" s="276">
        <f t="shared" si="5"/>
        <v>145718733.43100002</v>
      </c>
      <c r="J25" s="276">
        <f t="shared" si="5"/>
        <v>129271094.53553499</v>
      </c>
      <c r="K25" s="276">
        <f t="shared" si="5"/>
        <v>110304901.41571751</v>
      </c>
      <c r="L25" s="276">
        <f t="shared" si="5"/>
        <v>104910514.88501026</v>
      </c>
      <c r="M25" s="276">
        <f t="shared" si="5"/>
        <v>135205809.34786099</v>
      </c>
      <c r="N25" s="276">
        <f t="shared" si="5"/>
        <v>1417910943.8378463</v>
      </c>
    </row>
    <row r="26" spans="1:24" x14ac:dyDescent="0.2">
      <c r="B26" s="45"/>
      <c r="C26" s="45"/>
      <c r="D26" s="45"/>
      <c r="E26" s="45"/>
      <c r="F26" s="45"/>
      <c r="G26" s="45"/>
      <c r="H26" s="45"/>
      <c r="I26" s="45"/>
      <c r="J26" s="45"/>
      <c r="K26" s="45"/>
      <c r="L26" s="45"/>
      <c r="M26" s="45"/>
      <c r="N26" s="44"/>
    </row>
    <row r="27" spans="1:24" s="92" customFormat="1" x14ac:dyDescent="0.2">
      <c r="A27" s="42" t="s">
        <v>137</v>
      </c>
      <c r="B27" s="275">
        <v>15554998.415822333</v>
      </c>
      <c r="C27" s="275">
        <v>9986294.8445597496</v>
      </c>
      <c r="D27" s="275">
        <v>14741629.834106166</v>
      </c>
      <c r="E27" s="275">
        <v>12875152.974138916</v>
      </c>
      <c r="F27" s="275">
        <v>10432800.068945833</v>
      </c>
      <c r="G27" s="275">
        <v>10243895.6873725</v>
      </c>
      <c r="H27" s="275">
        <v>6772927.7252645828</v>
      </c>
      <c r="I27" s="275">
        <v>5653031.3196666678</v>
      </c>
      <c r="J27" s="275">
        <v>6197624.4121108325</v>
      </c>
      <c r="K27" s="275">
        <v>7292060.9676279146</v>
      </c>
      <c r="L27" s="275">
        <v>8286674.3150060866</v>
      </c>
      <c r="M27" s="275">
        <v>14176060.647952085</v>
      </c>
      <c r="N27" s="47">
        <f>SUM(B27:M27)</f>
        <v>122213151.21257366</v>
      </c>
    </row>
    <row r="28" spans="1:24" s="92" customFormat="1" x14ac:dyDescent="0.2">
      <c r="A28" s="42" t="s">
        <v>138</v>
      </c>
      <c r="B28" s="275">
        <v>879221.78122399992</v>
      </c>
      <c r="C28" s="275">
        <v>958125.56230400002</v>
      </c>
      <c r="D28" s="275">
        <v>880027.04812599998</v>
      </c>
      <c r="E28" s="275">
        <v>785154.52619600005</v>
      </c>
      <c r="F28" s="275">
        <v>504149.77954999998</v>
      </c>
      <c r="G28" s="275">
        <v>554051.19999999995</v>
      </c>
      <c r="H28" s="275">
        <v>271380</v>
      </c>
      <c r="I28" s="275">
        <v>296180</v>
      </c>
      <c r="J28" s="275">
        <v>243900</v>
      </c>
      <c r="K28" s="275">
        <v>292400.51965199999</v>
      </c>
      <c r="L28" s="275">
        <v>395635.12839800003</v>
      </c>
      <c r="M28" s="275">
        <v>725887.14890799997</v>
      </c>
      <c r="N28" s="47">
        <f>SUM(B28:M28)</f>
        <v>6786112.6943580005</v>
      </c>
    </row>
    <row r="29" spans="1:24" s="92" customFormat="1" x14ac:dyDescent="0.2">
      <c r="B29" s="87"/>
      <c r="C29" s="87"/>
      <c r="D29" s="87"/>
      <c r="E29" s="87"/>
      <c r="F29" s="87"/>
      <c r="G29" s="87"/>
      <c r="H29" s="87"/>
      <c r="I29" s="87"/>
      <c r="J29" s="87"/>
      <c r="K29" s="87"/>
      <c r="L29" s="87"/>
      <c r="M29" s="87"/>
      <c r="N29" s="87"/>
    </row>
    <row r="30" spans="1:24" s="92" customFormat="1" x14ac:dyDescent="0.2">
      <c r="A30" s="42" t="s">
        <v>56</v>
      </c>
      <c r="B30" s="278">
        <f t="shared" ref="B30:N30" si="6">SUM(B9,B13,B17,B21,B25,B27:B28)</f>
        <v>2163522216.5409026</v>
      </c>
      <c r="C30" s="278">
        <f t="shared" si="6"/>
        <v>1869678162.5856898</v>
      </c>
      <c r="D30" s="278">
        <f t="shared" si="6"/>
        <v>1938398804.5334332</v>
      </c>
      <c r="E30" s="278">
        <f t="shared" si="6"/>
        <v>1759860509.0375896</v>
      </c>
      <c r="F30" s="278">
        <f t="shared" si="6"/>
        <v>1488857063.4317751</v>
      </c>
      <c r="G30" s="278">
        <f t="shared" si="6"/>
        <v>1503122222.58042</v>
      </c>
      <c r="H30" s="278">
        <f t="shared" si="6"/>
        <v>1491631913.6581175</v>
      </c>
      <c r="I30" s="278">
        <f t="shared" si="6"/>
        <v>1584957374.2565157</v>
      </c>
      <c r="J30" s="278">
        <f t="shared" si="6"/>
        <v>1568917626.7212951</v>
      </c>
      <c r="K30" s="278">
        <f t="shared" si="6"/>
        <v>1519202934.5242841</v>
      </c>
      <c r="L30" s="278">
        <f t="shared" si="6"/>
        <v>1710737968.9876585</v>
      </c>
      <c r="M30" s="278">
        <f t="shared" si="6"/>
        <v>2268942679.958569</v>
      </c>
      <c r="N30" s="278">
        <f t="shared" si="6"/>
        <v>20867829476.816254</v>
      </c>
    </row>
    <row r="31" spans="1:24" s="92" customFormat="1" x14ac:dyDescent="0.2">
      <c r="A31" s="42"/>
      <c r="B31" s="87"/>
      <c r="C31" s="87"/>
      <c r="D31" s="87"/>
      <c r="E31" s="87"/>
      <c r="F31" s="87"/>
      <c r="G31" s="87"/>
      <c r="H31" s="87"/>
      <c r="I31" s="87"/>
      <c r="J31" s="87"/>
      <c r="K31" s="87"/>
      <c r="L31" s="87"/>
      <c r="M31" s="87"/>
      <c r="N31" s="87"/>
    </row>
    <row r="32" spans="1:24" s="92" customFormat="1" x14ac:dyDescent="0.2">
      <c r="A32" s="92" t="s">
        <v>139</v>
      </c>
      <c r="B32" s="279">
        <v>-1.70877578755535E-3</v>
      </c>
      <c r="C32" s="279">
        <v>-5.2434568955441074E-2</v>
      </c>
      <c r="D32" s="279">
        <v>-4.643064278492226E-2</v>
      </c>
      <c r="E32" s="279">
        <v>-4.6361640070333054E-2</v>
      </c>
      <c r="F32" s="279">
        <v>-1.5458580153226764E-2</v>
      </c>
      <c r="G32" s="279">
        <v>1.1802621235411426E-2</v>
      </c>
      <c r="H32" s="279">
        <v>2.2598628997327896E-3</v>
      </c>
      <c r="I32" s="279">
        <v>-1.8177584203647901E-2</v>
      </c>
      <c r="J32" s="279">
        <v>2.5233179559646102E-2</v>
      </c>
      <c r="K32" s="279">
        <v>6.7343306917662771E-2</v>
      </c>
      <c r="L32" s="279">
        <v>4.2446283041745581E-2</v>
      </c>
      <c r="M32" s="279">
        <v>0.1282923633857509</v>
      </c>
      <c r="N32" s="279">
        <v>6.9090330328525074E-3</v>
      </c>
    </row>
    <row r="33" spans="1:14" s="92" customFormat="1" x14ac:dyDescent="0.2">
      <c r="B33" s="87"/>
      <c r="C33" s="87"/>
      <c r="D33" s="87"/>
      <c r="E33" s="87"/>
      <c r="F33" s="87"/>
      <c r="G33" s="87"/>
      <c r="H33" s="87"/>
      <c r="I33" s="87"/>
      <c r="J33" s="87"/>
      <c r="K33" s="87"/>
      <c r="L33" s="87"/>
      <c r="M33" s="87"/>
      <c r="N33" s="87"/>
    </row>
    <row r="34" spans="1:14" s="92" customFormat="1" x14ac:dyDescent="0.2">
      <c r="A34" s="74" t="s">
        <v>140</v>
      </c>
      <c r="B34" s="87"/>
      <c r="C34" s="87"/>
      <c r="D34" s="87"/>
      <c r="E34" s="87"/>
      <c r="F34" s="87"/>
      <c r="G34" s="87"/>
      <c r="H34" s="87"/>
      <c r="I34" s="87"/>
      <c r="J34" s="87"/>
      <c r="K34" s="87"/>
      <c r="L34" s="87"/>
      <c r="M34" s="87"/>
      <c r="N34" s="87"/>
    </row>
    <row r="35" spans="1:14" s="92" customFormat="1" ht="10.5" x14ac:dyDescent="0.25">
      <c r="A35" s="86" t="s">
        <v>121</v>
      </c>
      <c r="B35" s="102">
        <f t="shared" ref="B35:M35" si="7">B7</f>
        <v>44927</v>
      </c>
      <c r="C35" s="102">
        <f t="shared" si="7"/>
        <v>44958</v>
      </c>
      <c r="D35" s="102">
        <f t="shared" si="7"/>
        <v>44986</v>
      </c>
      <c r="E35" s="102">
        <f t="shared" si="7"/>
        <v>45017</v>
      </c>
      <c r="F35" s="102">
        <f t="shared" si="7"/>
        <v>45047</v>
      </c>
      <c r="G35" s="102">
        <f t="shared" si="7"/>
        <v>45078</v>
      </c>
      <c r="H35" s="102">
        <f t="shared" si="7"/>
        <v>45108</v>
      </c>
      <c r="I35" s="102">
        <f t="shared" si="7"/>
        <v>45139</v>
      </c>
      <c r="J35" s="102">
        <f t="shared" si="7"/>
        <v>45170</v>
      </c>
      <c r="K35" s="102">
        <f t="shared" si="7"/>
        <v>45200</v>
      </c>
      <c r="L35" s="102">
        <f t="shared" si="7"/>
        <v>45231</v>
      </c>
      <c r="M35" s="102">
        <f t="shared" si="7"/>
        <v>45261</v>
      </c>
      <c r="N35" s="101" t="s">
        <v>122</v>
      </c>
    </row>
    <row r="36" spans="1:14" s="92" customFormat="1" x14ac:dyDescent="0.2">
      <c r="A36" s="42" t="s">
        <v>77</v>
      </c>
      <c r="B36" s="275">
        <v>5217656.0060000001</v>
      </c>
      <c r="C36" s="275">
        <v>5931054.8499999996</v>
      </c>
      <c r="D36" s="275">
        <v>4985787.2300000004</v>
      </c>
      <c r="E36" s="275">
        <v>4530577.0559999989</v>
      </c>
      <c r="F36" s="275">
        <v>5744782.3839999996</v>
      </c>
      <c r="G36" s="275">
        <v>5943293.8059999999</v>
      </c>
      <c r="H36" s="275">
        <v>5220519.220999999</v>
      </c>
      <c r="I36" s="275">
        <v>5780941.1000000006</v>
      </c>
      <c r="J36" s="275">
        <v>6812207.504999999</v>
      </c>
      <c r="K36" s="275">
        <v>5032200.6890000002</v>
      </c>
      <c r="L36" s="275">
        <v>5331195.0520000001</v>
      </c>
      <c r="M36" s="275">
        <v>5288034.8130000001</v>
      </c>
      <c r="N36" s="87">
        <f>SUM(B36:M36)</f>
        <v>65818249.711999997</v>
      </c>
    </row>
    <row r="37" spans="1:14" s="92" customFormat="1" x14ac:dyDescent="0.2">
      <c r="A37" s="42" t="s">
        <v>141</v>
      </c>
      <c r="B37" s="275">
        <v>53370997.539000005</v>
      </c>
      <c r="C37" s="275">
        <v>69835087.324000001</v>
      </c>
      <c r="D37" s="275">
        <v>31303352.454999998</v>
      </c>
      <c r="E37" s="275">
        <v>57654500.976999998</v>
      </c>
      <c r="F37" s="275">
        <v>47796365.197000004</v>
      </c>
      <c r="G37" s="275">
        <v>54066928.844999999</v>
      </c>
      <c r="H37" s="275">
        <v>44517786.982000001</v>
      </c>
      <c r="I37" s="275">
        <v>59754927.952</v>
      </c>
      <c r="J37" s="275">
        <v>53795354.159999996</v>
      </c>
      <c r="K37" s="275">
        <v>48976524.674000002</v>
      </c>
      <c r="L37" s="275">
        <v>50709154.732000001</v>
      </c>
      <c r="M37" s="275">
        <v>55295066.978999995</v>
      </c>
      <c r="N37" s="87">
        <f>SUM(B37:M37)</f>
        <v>627076047.81599998</v>
      </c>
    </row>
    <row r="38" spans="1:14" s="92" customFormat="1" x14ac:dyDescent="0.2">
      <c r="A38" s="42" t="s">
        <v>142</v>
      </c>
      <c r="B38" s="275">
        <v>5763.6</v>
      </c>
      <c r="C38" s="275">
        <v>13539</v>
      </c>
      <c r="D38" s="275">
        <v>5721</v>
      </c>
      <c r="E38" s="275">
        <v>6840</v>
      </c>
      <c r="F38" s="275">
        <v>274860</v>
      </c>
      <c r="G38" s="275">
        <v>600900</v>
      </c>
      <c r="H38" s="275">
        <v>712800</v>
      </c>
      <c r="I38" s="275">
        <v>1011000</v>
      </c>
      <c r="J38" s="275">
        <v>976800</v>
      </c>
      <c r="K38" s="275">
        <v>0</v>
      </c>
      <c r="L38" s="275">
        <v>1267800</v>
      </c>
      <c r="M38" s="275">
        <v>5400</v>
      </c>
      <c r="N38" s="87">
        <f t="shared" ref="N38:N40" si="8">SUM(B38:M38)</f>
        <v>4881423.5999999996</v>
      </c>
    </row>
    <row r="39" spans="1:14" s="92" customFormat="1" x14ac:dyDescent="0.2">
      <c r="A39" s="42" t="s">
        <v>211</v>
      </c>
      <c r="B39" s="275">
        <v>28293018.568999998</v>
      </c>
      <c r="C39" s="275">
        <v>46014354.283</v>
      </c>
      <c r="D39" s="275">
        <v>7803573.5259999996</v>
      </c>
      <c r="E39" s="275">
        <v>47358499.328000002</v>
      </c>
      <c r="F39" s="275">
        <v>5310927.33</v>
      </c>
      <c r="G39" s="275">
        <v>25837715.658</v>
      </c>
      <c r="H39" s="275">
        <v>24498933.600000001</v>
      </c>
      <c r="I39" s="275">
        <v>26120404.438999999</v>
      </c>
      <c r="J39" s="275">
        <v>26804553.780000001</v>
      </c>
      <c r="K39" s="275">
        <v>32416868.484000001</v>
      </c>
      <c r="L39" s="275">
        <v>26608512.870999999</v>
      </c>
      <c r="M39" s="275">
        <v>27819134.539000001</v>
      </c>
      <c r="N39" s="87">
        <f t="shared" si="8"/>
        <v>324886496.40700001</v>
      </c>
    </row>
    <row r="40" spans="1:14" s="92" customFormat="1" x14ac:dyDescent="0.2">
      <c r="A40" s="42" t="s">
        <v>136</v>
      </c>
      <c r="B40" s="275">
        <v>358831.31900000002</v>
      </c>
      <c r="C40" s="275">
        <v>205394.19</v>
      </c>
      <c r="D40" s="275">
        <v>264852.77600000001</v>
      </c>
      <c r="E40" s="275">
        <v>307786.50900000002</v>
      </c>
      <c r="F40" s="275">
        <v>535508.255</v>
      </c>
      <c r="G40" s="275">
        <v>1627603.4890000001</v>
      </c>
      <c r="H40" s="275">
        <v>3130036.2990000001</v>
      </c>
      <c r="I40" s="275">
        <v>4509331.9709999999</v>
      </c>
      <c r="J40" s="275">
        <v>3237808.5490000001</v>
      </c>
      <c r="K40" s="275">
        <v>1214271.3259999999</v>
      </c>
      <c r="L40" s="275">
        <v>321347.03600000002</v>
      </c>
      <c r="M40" s="275">
        <v>356399.03899999999</v>
      </c>
      <c r="N40" s="87">
        <f t="shared" si="8"/>
        <v>16069170.758000001</v>
      </c>
    </row>
    <row r="41" spans="1:14" x14ac:dyDescent="0.2">
      <c r="A41" s="35"/>
      <c r="B41" s="45"/>
      <c r="C41" s="45"/>
      <c r="D41" s="45"/>
      <c r="E41" s="45"/>
      <c r="F41" s="45"/>
      <c r="G41" s="45"/>
      <c r="H41" s="45"/>
      <c r="I41" s="45"/>
      <c r="J41" s="45"/>
      <c r="K41" s="45"/>
      <c r="L41" s="45"/>
      <c r="M41" s="45"/>
      <c r="N41" s="45"/>
    </row>
    <row r="42" spans="1:14" x14ac:dyDescent="0.2">
      <c r="A42" s="35" t="s">
        <v>56</v>
      </c>
      <c r="B42" s="276">
        <f>SUM(B36:B40)</f>
        <v>87246267.033000007</v>
      </c>
      <c r="C42" s="276">
        <f t="shared" ref="C42:N42" si="9">SUM(C36:C40)</f>
        <v>121999429.64699998</v>
      </c>
      <c r="D42" s="276">
        <f t="shared" si="9"/>
        <v>44363286.987000003</v>
      </c>
      <c r="E42" s="276">
        <f t="shared" si="9"/>
        <v>109858203.87</v>
      </c>
      <c r="F42" s="276">
        <f t="shared" si="9"/>
        <v>59662443.166000001</v>
      </c>
      <c r="G42" s="276">
        <f t="shared" si="9"/>
        <v>88076441.798000008</v>
      </c>
      <c r="H42" s="276">
        <f t="shared" si="9"/>
        <v>78080076.101999998</v>
      </c>
      <c r="I42" s="276">
        <f t="shared" si="9"/>
        <v>97176605.461999997</v>
      </c>
      <c r="J42" s="276">
        <f t="shared" si="9"/>
        <v>91626723.993999988</v>
      </c>
      <c r="K42" s="276">
        <f t="shared" si="9"/>
        <v>87639865.173000008</v>
      </c>
      <c r="L42" s="276">
        <f t="shared" si="9"/>
        <v>84238009.691</v>
      </c>
      <c r="M42" s="276">
        <f t="shared" si="9"/>
        <v>88764035.370000005</v>
      </c>
      <c r="N42" s="276">
        <f t="shared" si="9"/>
        <v>1038731388.2930001</v>
      </c>
    </row>
    <row r="43" spans="1:14" x14ac:dyDescent="0.2">
      <c r="B43" s="45"/>
      <c r="C43" s="45"/>
      <c r="D43" s="45"/>
      <c r="E43" s="45"/>
      <c r="F43" s="45"/>
      <c r="G43" s="45"/>
      <c r="H43" s="45"/>
      <c r="I43" s="45"/>
      <c r="J43" s="45"/>
      <c r="K43" s="45"/>
      <c r="L43" s="45"/>
      <c r="M43" s="45"/>
      <c r="N43" s="45"/>
    </row>
    <row r="44" spans="1:14" x14ac:dyDescent="0.2">
      <c r="B44" s="45"/>
      <c r="C44" s="45"/>
      <c r="D44" s="45"/>
      <c r="E44" s="45"/>
      <c r="F44" s="45"/>
      <c r="G44" s="45"/>
      <c r="H44" s="45"/>
      <c r="I44" s="45"/>
      <c r="J44" s="45"/>
      <c r="K44" s="45"/>
      <c r="L44" s="45"/>
      <c r="M44" s="45"/>
      <c r="N44" s="45"/>
    </row>
    <row r="45" spans="1:14" s="10" customFormat="1" ht="10.5" thickBot="1" x14ac:dyDescent="0.25">
      <c r="A45" s="43" t="s">
        <v>143</v>
      </c>
      <c r="B45" s="48">
        <f t="shared" ref="B45:N45" si="10">B42+B30</f>
        <v>2250768483.5739026</v>
      </c>
      <c r="C45" s="48">
        <f t="shared" si="10"/>
        <v>1991677592.2326899</v>
      </c>
      <c r="D45" s="48">
        <f t="shared" si="10"/>
        <v>1982762091.5204332</v>
      </c>
      <c r="E45" s="48">
        <f t="shared" si="10"/>
        <v>1869718712.9075894</v>
      </c>
      <c r="F45" s="48">
        <f t="shared" si="10"/>
        <v>1548519506.597775</v>
      </c>
      <c r="G45" s="48">
        <f t="shared" si="10"/>
        <v>1591198664.3784201</v>
      </c>
      <c r="H45" s="48">
        <f t="shared" si="10"/>
        <v>1569711989.7601175</v>
      </c>
      <c r="I45" s="48">
        <f t="shared" si="10"/>
        <v>1682133979.7185156</v>
      </c>
      <c r="J45" s="48">
        <f t="shared" si="10"/>
        <v>1660544350.7152951</v>
      </c>
      <c r="K45" s="48">
        <f t="shared" si="10"/>
        <v>1606842799.6972842</v>
      </c>
      <c r="L45" s="48">
        <f t="shared" si="10"/>
        <v>1794975978.6786585</v>
      </c>
      <c r="M45" s="48">
        <f t="shared" si="10"/>
        <v>2357706715.3285689</v>
      </c>
      <c r="N45" s="48">
        <f t="shared" si="10"/>
        <v>21906560865.109253</v>
      </c>
    </row>
    <row r="46" spans="1:14" ht="10.5" thickTop="1" x14ac:dyDescent="0.2">
      <c r="A46" s="90" t="s">
        <v>282</v>
      </c>
      <c r="B46" s="45">
        <v>0</v>
      </c>
      <c r="C46" s="45">
        <v>0</v>
      </c>
      <c r="D46" s="45">
        <v>0</v>
      </c>
      <c r="E46" s="45">
        <v>0</v>
      </c>
      <c r="F46" s="45">
        <v>0</v>
      </c>
      <c r="G46" s="45">
        <v>0</v>
      </c>
      <c r="H46" s="45">
        <v>0</v>
      </c>
      <c r="I46" s="45">
        <v>0</v>
      </c>
      <c r="J46" s="45">
        <v>0</v>
      </c>
      <c r="K46" s="45">
        <v>0</v>
      </c>
      <c r="L46" s="45">
        <v>0</v>
      </c>
      <c r="M46" s="45">
        <v>0</v>
      </c>
      <c r="N46" s="45">
        <v>0</v>
      </c>
    </row>
    <row r="47" spans="1:14" x14ac:dyDescent="0.2">
      <c r="B47" s="45"/>
      <c r="C47" s="45"/>
      <c r="D47" s="45"/>
      <c r="E47" s="45"/>
      <c r="F47" s="45"/>
      <c r="G47" s="45"/>
      <c r="H47" s="45"/>
      <c r="I47" s="45"/>
    </row>
    <row r="48" spans="1:14" x14ac:dyDescent="0.2">
      <c r="B48" s="45"/>
      <c r="C48" s="45"/>
      <c r="D48" s="45"/>
      <c r="E48" s="45"/>
      <c r="F48" s="45"/>
      <c r="G48" s="45"/>
      <c r="H48" s="45"/>
      <c r="I48" s="45"/>
    </row>
    <row r="49" spans="2:9" x14ac:dyDescent="0.2">
      <c r="B49" s="45"/>
      <c r="C49" s="45"/>
      <c r="D49" s="45"/>
      <c r="E49" s="45"/>
      <c r="F49" s="45"/>
      <c r="G49" s="45"/>
      <c r="H49" s="45"/>
      <c r="I49" s="45"/>
    </row>
    <row r="51" spans="2:9" x14ac:dyDescent="0.2">
      <c r="B51" s="45"/>
      <c r="C51" s="45"/>
      <c r="D51" s="45"/>
      <c r="E51" s="45"/>
      <c r="F51" s="45"/>
      <c r="G51" s="45"/>
      <c r="H51" s="45"/>
      <c r="I51" s="45"/>
    </row>
    <row r="52" spans="2:9" x14ac:dyDescent="0.2">
      <c r="B52" s="45"/>
      <c r="C52" s="45"/>
      <c r="D52" s="45"/>
      <c r="E52" s="45"/>
      <c r="F52" s="45"/>
      <c r="G52" s="45"/>
      <c r="H52" s="45"/>
      <c r="I52" s="45"/>
    </row>
  </sheetData>
  <printOptions horizontalCentered="1"/>
  <pageMargins left="0.45" right="0.45" top="0.75" bottom="0.75" header="0.3" footer="0.3"/>
  <pageSetup scale="64" orientation="landscape" blackAndWhite="1" r:id="rId1"/>
  <headerFooter>
    <oddFooter>&amp;R&amp;F
&amp;A</oddFooter>
  </headerFooter>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4" tint="0.79998168889431442"/>
    <pageSetUpPr fitToPage="1"/>
  </sheetPr>
  <dimension ref="A1:E19"/>
  <sheetViews>
    <sheetView workbookViewId="0">
      <pane xSplit="1" ySplit="8" topLeftCell="B9" activePane="bottomRight" state="frozen"/>
      <selection pane="topRight" activeCell="B1" sqref="B1"/>
      <selection pane="bottomLeft" activeCell="A9" sqref="A9"/>
      <selection pane="bottomRight" activeCell="B9" sqref="B9"/>
    </sheetView>
  </sheetViews>
  <sheetFormatPr defaultRowHeight="10" x14ac:dyDescent="0.2"/>
  <cols>
    <col min="1" max="1" width="5.1796875" style="90" bestFit="1" customWidth="1"/>
    <col min="2" max="2" width="54.453125" style="90" bestFit="1" customWidth="1"/>
    <col min="3" max="3" width="1.7265625" style="90" customWidth="1"/>
    <col min="4" max="4" width="7.453125" style="90" bestFit="1" customWidth="1"/>
    <col min="5" max="5" width="9" style="90" bestFit="1" customWidth="1"/>
    <col min="6" max="256" width="8.81640625" style="90"/>
    <col min="257" max="257" width="5" style="90" bestFit="1" customWidth="1"/>
    <col min="258" max="258" width="63" style="90" bestFit="1" customWidth="1"/>
    <col min="259" max="259" width="1.7265625" style="90" customWidth="1"/>
    <col min="260" max="260" width="7.26953125" style="90" bestFit="1" customWidth="1"/>
    <col min="261" max="512" width="8.81640625" style="90"/>
    <col min="513" max="513" width="5" style="90" bestFit="1" customWidth="1"/>
    <col min="514" max="514" width="63" style="90" bestFit="1" customWidth="1"/>
    <col min="515" max="515" width="1.7265625" style="90" customWidth="1"/>
    <col min="516" max="516" width="7.26953125" style="90" bestFit="1" customWidth="1"/>
    <col min="517" max="768" width="8.81640625" style="90"/>
    <col min="769" max="769" width="5" style="90" bestFit="1" customWidth="1"/>
    <col min="770" max="770" width="63" style="90" bestFit="1" customWidth="1"/>
    <col min="771" max="771" width="1.7265625" style="90" customWidth="1"/>
    <col min="772" max="772" width="7.26953125" style="90" bestFit="1" customWidth="1"/>
    <col min="773" max="1024" width="8.81640625" style="90"/>
    <col min="1025" max="1025" width="5" style="90" bestFit="1" customWidth="1"/>
    <col min="1026" max="1026" width="63" style="90" bestFit="1" customWidth="1"/>
    <col min="1027" max="1027" width="1.7265625" style="90" customWidth="1"/>
    <col min="1028" max="1028" width="7.26953125" style="90" bestFit="1" customWidth="1"/>
    <col min="1029" max="1280" width="8.81640625" style="90"/>
    <col min="1281" max="1281" width="5" style="90" bestFit="1" customWidth="1"/>
    <col min="1282" max="1282" width="63" style="90" bestFit="1" customWidth="1"/>
    <col min="1283" max="1283" width="1.7265625" style="90" customWidth="1"/>
    <col min="1284" max="1284" width="7.26953125" style="90" bestFit="1" customWidth="1"/>
    <col min="1285" max="1536" width="8.81640625" style="90"/>
    <col min="1537" max="1537" width="5" style="90" bestFit="1" customWidth="1"/>
    <col min="1538" max="1538" width="63" style="90" bestFit="1" customWidth="1"/>
    <col min="1539" max="1539" width="1.7265625" style="90" customWidth="1"/>
    <col min="1540" max="1540" width="7.26953125" style="90" bestFit="1" customWidth="1"/>
    <col min="1541" max="1792" width="8.81640625" style="90"/>
    <col min="1793" max="1793" width="5" style="90" bestFit="1" customWidth="1"/>
    <col min="1794" max="1794" width="63" style="90" bestFit="1" customWidth="1"/>
    <col min="1795" max="1795" width="1.7265625" style="90" customWidth="1"/>
    <col min="1796" max="1796" width="7.26953125" style="90" bestFit="1" customWidth="1"/>
    <col min="1797" max="2048" width="8.81640625" style="90"/>
    <col min="2049" max="2049" width="5" style="90" bestFit="1" customWidth="1"/>
    <col min="2050" max="2050" width="63" style="90" bestFit="1" customWidth="1"/>
    <col min="2051" max="2051" width="1.7265625" style="90" customWidth="1"/>
    <col min="2052" max="2052" width="7.26953125" style="90" bestFit="1" customWidth="1"/>
    <col min="2053" max="2304" width="8.81640625" style="90"/>
    <col min="2305" max="2305" width="5" style="90" bestFit="1" customWidth="1"/>
    <col min="2306" max="2306" width="63" style="90" bestFit="1" customWidth="1"/>
    <col min="2307" max="2307" width="1.7265625" style="90" customWidth="1"/>
    <col min="2308" max="2308" width="7.26953125" style="90" bestFit="1" customWidth="1"/>
    <col min="2309" max="2560" width="8.81640625" style="90"/>
    <col min="2561" max="2561" width="5" style="90" bestFit="1" customWidth="1"/>
    <col min="2562" max="2562" width="63" style="90" bestFit="1" customWidth="1"/>
    <col min="2563" max="2563" width="1.7265625" style="90" customWidth="1"/>
    <col min="2564" max="2564" width="7.26953125" style="90" bestFit="1" customWidth="1"/>
    <col min="2565" max="2816" width="8.81640625" style="90"/>
    <col min="2817" max="2817" width="5" style="90" bestFit="1" customWidth="1"/>
    <col min="2818" max="2818" width="63" style="90" bestFit="1" customWidth="1"/>
    <col min="2819" max="2819" width="1.7265625" style="90" customWidth="1"/>
    <col min="2820" max="2820" width="7.26953125" style="90" bestFit="1" customWidth="1"/>
    <col min="2821" max="3072" width="8.81640625" style="90"/>
    <col min="3073" max="3073" width="5" style="90" bestFit="1" customWidth="1"/>
    <col min="3074" max="3074" width="63" style="90" bestFit="1" customWidth="1"/>
    <col min="3075" max="3075" width="1.7265625" style="90" customWidth="1"/>
    <col min="3076" max="3076" width="7.26953125" style="90" bestFit="1" customWidth="1"/>
    <col min="3077" max="3328" width="8.81640625" style="90"/>
    <col min="3329" max="3329" width="5" style="90" bestFit="1" customWidth="1"/>
    <col min="3330" max="3330" width="63" style="90" bestFit="1" customWidth="1"/>
    <col min="3331" max="3331" width="1.7265625" style="90" customWidth="1"/>
    <col min="3332" max="3332" width="7.26953125" style="90" bestFit="1" customWidth="1"/>
    <col min="3333" max="3584" width="8.81640625" style="90"/>
    <col min="3585" max="3585" width="5" style="90" bestFit="1" customWidth="1"/>
    <col min="3586" max="3586" width="63" style="90" bestFit="1" customWidth="1"/>
    <col min="3587" max="3587" width="1.7265625" style="90" customWidth="1"/>
    <col min="3588" max="3588" width="7.26953125" style="90" bestFit="1" customWidth="1"/>
    <col min="3589" max="3840" width="8.81640625" style="90"/>
    <col min="3841" max="3841" width="5" style="90" bestFit="1" customWidth="1"/>
    <col min="3842" max="3842" width="63" style="90" bestFit="1" customWidth="1"/>
    <col min="3843" max="3843" width="1.7265625" style="90" customWidth="1"/>
    <col min="3844" max="3844" width="7.26953125" style="90" bestFit="1" customWidth="1"/>
    <col min="3845" max="4096" width="8.81640625" style="90"/>
    <col min="4097" max="4097" width="5" style="90" bestFit="1" customWidth="1"/>
    <col min="4098" max="4098" width="63" style="90" bestFit="1" customWidth="1"/>
    <col min="4099" max="4099" width="1.7265625" style="90" customWidth="1"/>
    <col min="4100" max="4100" width="7.26953125" style="90" bestFit="1" customWidth="1"/>
    <col min="4101" max="4352" width="8.81640625" style="90"/>
    <col min="4353" max="4353" width="5" style="90" bestFit="1" customWidth="1"/>
    <col min="4354" max="4354" width="63" style="90" bestFit="1" customWidth="1"/>
    <col min="4355" max="4355" width="1.7265625" style="90" customWidth="1"/>
    <col min="4356" max="4356" width="7.26953125" style="90" bestFit="1" customWidth="1"/>
    <col min="4357" max="4608" width="8.81640625" style="90"/>
    <col min="4609" max="4609" width="5" style="90" bestFit="1" customWidth="1"/>
    <col min="4610" max="4610" width="63" style="90" bestFit="1" customWidth="1"/>
    <col min="4611" max="4611" width="1.7265625" style="90" customWidth="1"/>
    <col min="4612" max="4612" width="7.26953125" style="90" bestFit="1" customWidth="1"/>
    <col min="4613" max="4864" width="8.81640625" style="90"/>
    <col min="4865" max="4865" width="5" style="90" bestFit="1" customWidth="1"/>
    <col min="4866" max="4866" width="63" style="90" bestFit="1" customWidth="1"/>
    <col min="4867" max="4867" width="1.7265625" style="90" customWidth="1"/>
    <col min="4868" max="4868" width="7.26953125" style="90" bestFit="1" customWidth="1"/>
    <col min="4869" max="5120" width="8.81640625" style="90"/>
    <col min="5121" max="5121" width="5" style="90" bestFit="1" customWidth="1"/>
    <col min="5122" max="5122" width="63" style="90" bestFit="1" customWidth="1"/>
    <col min="5123" max="5123" width="1.7265625" style="90" customWidth="1"/>
    <col min="5124" max="5124" width="7.26953125" style="90" bestFit="1" customWidth="1"/>
    <col min="5125" max="5376" width="8.81640625" style="90"/>
    <col min="5377" max="5377" width="5" style="90" bestFit="1" customWidth="1"/>
    <col min="5378" max="5378" width="63" style="90" bestFit="1" customWidth="1"/>
    <col min="5379" max="5379" width="1.7265625" style="90" customWidth="1"/>
    <col min="5380" max="5380" width="7.26953125" style="90" bestFit="1" customWidth="1"/>
    <col min="5381" max="5632" width="8.81640625" style="90"/>
    <col min="5633" max="5633" width="5" style="90" bestFit="1" customWidth="1"/>
    <col min="5634" max="5634" width="63" style="90" bestFit="1" customWidth="1"/>
    <col min="5635" max="5635" width="1.7265625" style="90" customWidth="1"/>
    <col min="5636" max="5636" width="7.26953125" style="90" bestFit="1" customWidth="1"/>
    <col min="5637" max="5888" width="8.81640625" style="90"/>
    <col min="5889" max="5889" width="5" style="90" bestFit="1" customWidth="1"/>
    <col min="5890" max="5890" width="63" style="90" bestFit="1" customWidth="1"/>
    <col min="5891" max="5891" width="1.7265625" style="90" customWidth="1"/>
    <col min="5892" max="5892" width="7.26953125" style="90" bestFit="1" customWidth="1"/>
    <col min="5893" max="6144" width="8.81640625" style="90"/>
    <col min="6145" max="6145" width="5" style="90" bestFit="1" customWidth="1"/>
    <col min="6146" max="6146" width="63" style="90" bestFit="1" customWidth="1"/>
    <col min="6147" max="6147" width="1.7265625" style="90" customWidth="1"/>
    <col min="6148" max="6148" width="7.26953125" style="90" bestFit="1" customWidth="1"/>
    <col min="6149" max="6400" width="8.81640625" style="90"/>
    <col min="6401" max="6401" width="5" style="90" bestFit="1" customWidth="1"/>
    <col min="6402" max="6402" width="63" style="90" bestFit="1" customWidth="1"/>
    <col min="6403" max="6403" width="1.7265625" style="90" customWidth="1"/>
    <col min="6404" max="6404" width="7.26953125" style="90" bestFit="1" customWidth="1"/>
    <col min="6405" max="6656" width="8.81640625" style="90"/>
    <col min="6657" max="6657" width="5" style="90" bestFit="1" customWidth="1"/>
    <col min="6658" max="6658" width="63" style="90" bestFit="1" customWidth="1"/>
    <col min="6659" max="6659" width="1.7265625" style="90" customWidth="1"/>
    <col min="6660" max="6660" width="7.26953125" style="90" bestFit="1" customWidth="1"/>
    <col min="6661" max="6912" width="8.81640625" style="90"/>
    <col min="6913" max="6913" width="5" style="90" bestFit="1" customWidth="1"/>
    <col min="6914" max="6914" width="63" style="90" bestFit="1" customWidth="1"/>
    <col min="6915" max="6915" width="1.7265625" style="90" customWidth="1"/>
    <col min="6916" max="6916" width="7.26953125" style="90" bestFit="1" customWidth="1"/>
    <col min="6917" max="7168" width="8.81640625" style="90"/>
    <col min="7169" max="7169" width="5" style="90" bestFit="1" customWidth="1"/>
    <col min="7170" max="7170" width="63" style="90" bestFit="1" customWidth="1"/>
    <col min="7171" max="7171" width="1.7265625" style="90" customWidth="1"/>
    <col min="7172" max="7172" width="7.26953125" style="90" bestFit="1" customWidth="1"/>
    <col min="7173" max="7424" width="8.81640625" style="90"/>
    <col min="7425" max="7425" width="5" style="90" bestFit="1" customWidth="1"/>
    <col min="7426" max="7426" width="63" style="90" bestFit="1" customWidth="1"/>
    <col min="7427" max="7427" width="1.7265625" style="90" customWidth="1"/>
    <col min="7428" max="7428" width="7.26953125" style="90" bestFit="1" customWidth="1"/>
    <col min="7429" max="7680" width="8.81640625" style="90"/>
    <col min="7681" max="7681" width="5" style="90" bestFit="1" customWidth="1"/>
    <col min="7682" max="7682" width="63" style="90" bestFit="1" customWidth="1"/>
    <col min="7683" max="7683" width="1.7265625" style="90" customWidth="1"/>
    <col min="7684" max="7684" width="7.26953125" style="90" bestFit="1" customWidth="1"/>
    <col min="7685" max="7936" width="8.81640625" style="90"/>
    <col min="7937" max="7937" width="5" style="90" bestFit="1" customWidth="1"/>
    <col min="7938" max="7938" width="63" style="90" bestFit="1" customWidth="1"/>
    <col min="7939" max="7939" width="1.7265625" style="90" customWidth="1"/>
    <col min="7940" max="7940" width="7.26953125" style="90" bestFit="1" customWidth="1"/>
    <col min="7941" max="8192" width="8.81640625" style="90"/>
    <col min="8193" max="8193" width="5" style="90" bestFit="1" customWidth="1"/>
    <col min="8194" max="8194" width="63" style="90" bestFit="1" customWidth="1"/>
    <col min="8195" max="8195" width="1.7265625" style="90" customWidth="1"/>
    <col min="8196" max="8196" width="7.26953125" style="90" bestFit="1" customWidth="1"/>
    <col min="8197" max="8448" width="8.81640625" style="90"/>
    <col min="8449" max="8449" width="5" style="90" bestFit="1" customWidth="1"/>
    <col min="8450" max="8450" width="63" style="90" bestFit="1" customWidth="1"/>
    <col min="8451" max="8451" width="1.7265625" style="90" customWidth="1"/>
    <col min="8452" max="8452" width="7.26953125" style="90" bestFit="1" customWidth="1"/>
    <col min="8453" max="8704" width="8.81640625" style="90"/>
    <col min="8705" max="8705" width="5" style="90" bestFit="1" customWidth="1"/>
    <col min="8706" max="8706" width="63" style="90" bestFit="1" customWidth="1"/>
    <col min="8707" max="8707" width="1.7265625" style="90" customWidth="1"/>
    <col min="8708" max="8708" width="7.26953125" style="90" bestFit="1" customWidth="1"/>
    <col min="8709" max="8960" width="8.81640625" style="90"/>
    <col min="8961" max="8961" width="5" style="90" bestFit="1" customWidth="1"/>
    <col min="8962" max="8962" width="63" style="90" bestFit="1" customWidth="1"/>
    <col min="8963" max="8963" width="1.7265625" style="90" customWidth="1"/>
    <col min="8964" max="8964" width="7.26953125" style="90" bestFit="1" customWidth="1"/>
    <col min="8965" max="9216" width="8.81640625" style="90"/>
    <col min="9217" max="9217" width="5" style="90" bestFit="1" customWidth="1"/>
    <col min="9218" max="9218" width="63" style="90" bestFit="1" customWidth="1"/>
    <col min="9219" max="9219" width="1.7265625" style="90" customWidth="1"/>
    <col min="9220" max="9220" width="7.26953125" style="90" bestFit="1" customWidth="1"/>
    <col min="9221" max="9472" width="8.81640625" style="90"/>
    <col min="9473" max="9473" width="5" style="90" bestFit="1" customWidth="1"/>
    <col min="9474" max="9474" width="63" style="90" bestFit="1" customWidth="1"/>
    <col min="9475" max="9475" width="1.7265625" style="90" customWidth="1"/>
    <col min="9476" max="9476" width="7.26953125" style="90" bestFit="1" customWidth="1"/>
    <col min="9477" max="9728" width="8.81640625" style="90"/>
    <col min="9729" max="9729" width="5" style="90" bestFit="1" customWidth="1"/>
    <col min="9730" max="9730" width="63" style="90" bestFit="1" customWidth="1"/>
    <col min="9731" max="9731" width="1.7265625" style="90" customWidth="1"/>
    <col min="9732" max="9732" width="7.26953125" style="90" bestFit="1" customWidth="1"/>
    <col min="9733" max="9984" width="8.81640625" style="90"/>
    <col min="9985" max="9985" width="5" style="90" bestFit="1" customWidth="1"/>
    <col min="9986" max="9986" width="63" style="90" bestFit="1" customWidth="1"/>
    <col min="9987" max="9987" width="1.7265625" style="90" customWidth="1"/>
    <col min="9988" max="9988" width="7.26953125" style="90" bestFit="1" customWidth="1"/>
    <col min="9989" max="10240" width="8.81640625" style="90"/>
    <col min="10241" max="10241" width="5" style="90" bestFit="1" customWidth="1"/>
    <col min="10242" max="10242" width="63" style="90" bestFit="1" customWidth="1"/>
    <col min="10243" max="10243" width="1.7265625" style="90" customWidth="1"/>
    <col min="10244" max="10244" width="7.26953125" style="90" bestFit="1" customWidth="1"/>
    <col min="10245" max="10496" width="8.81640625" style="90"/>
    <col min="10497" max="10497" width="5" style="90" bestFit="1" customWidth="1"/>
    <col min="10498" max="10498" width="63" style="90" bestFit="1" customWidth="1"/>
    <col min="10499" max="10499" width="1.7265625" style="90" customWidth="1"/>
    <col min="10500" max="10500" width="7.26953125" style="90" bestFit="1" customWidth="1"/>
    <col min="10501" max="10752" width="8.81640625" style="90"/>
    <col min="10753" max="10753" width="5" style="90" bestFit="1" customWidth="1"/>
    <col min="10754" max="10754" width="63" style="90" bestFit="1" customWidth="1"/>
    <col min="10755" max="10755" width="1.7265625" style="90" customWidth="1"/>
    <col min="10756" max="10756" width="7.26953125" style="90" bestFit="1" customWidth="1"/>
    <col min="10757" max="11008" width="8.81640625" style="90"/>
    <col min="11009" max="11009" width="5" style="90" bestFit="1" customWidth="1"/>
    <col min="11010" max="11010" width="63" style="90" bestFit="1" customWidth="1"/>
    <col min="11011" max="11011" width="1.7265625" style="90" customWidth="1"/>
    <col min="11012" max="11012" width="7.26953125" style="90" bestFit="1" customWidth="1"/>
    <col min="11013" max="11264" width="8.81640625" style="90"/>
    <col min="11265" max="11265" width="5" style="90" bestFit="1" customWidth="1"/>
    <col min="11266" max="11266" width="63" style="90" bestFit="1" customWidth="1"/>
    <col min="11267" max="11267" width="1.7265625" style="90" customWidth="1"/>
    <col min="11268" max="11268" width="7.26953125" style="90" bestFit="1" customWidth="1"/>
    <col min="11269" max="11520" width="8.81640625" style="90"/>
    <col min="11521" max="11521" width="5" style="90" bestFit="1" customWidth="1"/>
    <col min="11522" max="11522" width="63" style="90" bestFit="1" customWidth="1"/>
    <col min="11523" max="11523" width="1.7265625" style="90" customWidth="1"/>
    <col min="11524" max="11524" width="7.26953125" style="90" bestFit="1" customWidth="1"/>
    <col min="11525" max="11776" width="8.81640625" style="90"/>
    <col min="11777" max="11777" width="5" style="90" bestFit="1" customWidth="1"/>
    <col min="11778" max="11778" width="63" style="90" bestFit="1" customWidth="1"/>
    <col min="11779" max="11779" width="1.7265625" style="90" customWidth="1"/>
    <col min="11780" max="11780" width="7.26953125" style="90" bestFit="1" customWidth="1"/>
    <col min="11781" max="12032" width="8.81640625" style="90"/>
    <col min="12033" max="12033" width="5" style="90" bestFit="1" customWidth="1"/>
    <col min="12034" max="12034" width="63" style="90" bestFit="1" customWidth="1"/>
    <col min="12035" max="12035" width="1.7265625" style="90" customWidth="1"/>
    <col min="12036" max="12036" width="7.26953125" style="90" bestFit="1" customWidth="1"/>
    <col min="12037" max="12288" width="8.81640625" style="90"/>
    <col min="12289" max="12289" width="5" style="90" bestFit="1" customWidth="1"/>
    <col min="12290" max="12290" width="63" style="90" bestFit="1" customWidth="1"/>
    <col min="12291" max="12291" width="1.7265625" style="90" customWidth="1"/>
    <col min="12292" max="12292" width="7.26953125" style="90" bestFit="1" customWidth="1"/>
    <col min="12293" max="12544" width="8.81640625" style="90"/>
    <col min="12545" max="12545" width="5" style="90" bestFit="1" customWidth="1"/>
    <col min="12546" max="12546" width="63" style="90" bestFit="1" customWidth="1"/>
    <col min="12547" max="12547" width="1.7265625" style="90" customWidth="1"/>
    <col min="12548" max="12548" width="7.26953125" style="90" bestFit="1" customWidth="1"/>
    <col min="12549" max="12800" width="8.81640625" style="90"/>
    <col min="12801" max="12801" width="5" style="90" bestFit="1" customWidth="1"/>
    <col min="12802" max="12802" width="63" style="90" bestFit="1" customWidth="1"/>
    <col min="12803" max="12803" width="1.7265625" style="90" customWidth="1"/>
    <col min="12804" max="12804" width="7.26953125" style="90" bestFit="1" customWidth="1"/>
    <col min="12805" max="13056" width="8.81640625" style="90"/>
    <col min="13057" max="13057" width="5" style="90" bestFit="1" customWidth="1"/>
    <col min="13058" max="13058" width="63" style="90" bestFit="1" customWidth="1"/>
    <col min="13059" max="13059" width="1.7265625" style="90" customWidth="1"/>
    <col min="13060" max="13060" width="7.26953125" style="90" bestFit="1" customWidth="1"/>
    <col min="13061" max="13312" width="8.81640625" style="90"/>
    <col min="13313" max="13313" width="5" style="90" bestFit="1" customWidth="1"/>
    <col min="13314" max="13314" width="63" style="90" bestFit="1" customWidth="1"/>
    <col min="13315" max="13315" width="1.7265625" style="90" customWidth="1"/>
    <col min="13316" max="13316" width="7.26953125" style="90" bestFit="1" customWidth="1"/>
    <col min="13317" max="13568" width="8.81640625" style="90"/>
    <col min="13569" max="13569" width="5" style="90" bestFit="1" customWidth="1"/>
    <col min="13570" max="13570" width="63" style="90" bestFit="1" customWidth="1"/>
    <col min="13571" max="13571" width="1.7265625" style="90" customWidth="1"/>
    <col min="13572" max="13572" width="7.26953125" style="90" bestFit="1" customWidth="1"/>
    <col min="13573" max="13824" width="8.81640625" style="90"/>
    <col min="13825" max="13825" width="5" style="90" bestFit="1" customWidth="1"/>
    <col min="13826" max="13826" width="63" style="90" bestFit="1" customWidth="1"/>
    <col min="13827" max="13827" width="1.7265625" style="90" customWidth="1"/>
    <col min="13828" max="13828" width="7.26953125" style="90" bestFit="1" customWidth="1"/>
    <col min="13829" max="14080" width="8.81640625" style="90"/>
    <col min="14081" max="14081" width="5" style="90" bestFit="1" customWidth="1"/>
    <col min="14082" max="14082" width="63" style="90" bestFit="1" customWidth="1"/>
    <col min="14083" max="14083" width="1.7265625" style="90" customWidth="1"/>
    <col min="14084" max="14084" width="7.26953125" style="90" bestFit="1" customWidth="1"/>
    <col min="14085" max="14336" width="8.81640625" style="90"/>
    <col min="14337" max="14337" width="5" style="90" bestFit="1" customWidth="1"/>
    <col min="14338" max="14338" width="63" style="90" bestFit="1" customWidth="1"/>
    <col min="14339" max="14339" width="1.7265625" style="90" customWidth="1"/>
    <col min="14340" max="14340" width="7.26953125" style="90" bestFit="1" customWidth="1"/>
    <col min="14341" max="14592" width="8.81640625" style="90"/>
    <col min="14593" max="14593" width="5" style="90" bestFit="1" customWidth="1"/>
    <col min="14594" max="14594" width="63" style="90" bestFit="1" customWidth="1"/>
    <col min="14595" max="14595" width="1.7265625" style="90" customWidth="1"/>
    <col min="14596" max="14596" width="7.26953125" style="90" bestFit="1" customWidth="1"/>
    <col min="14597" max="14848" width="8.81640625" style="90"/>
    <col min="14849" max="14849" width="5" style="90" bestFit="1" customWidth="1"/>
    <col min="14850" max="14850" width="63" style="90" bestFit="1" customWidth="1"/>
    <col min="14851" max="14851" width="1.7265625" style="90" customWidth="1"/>
    <col min="14852" max="14852" width="7.26953125" style="90" bestFit="1" customWidth="1"/>
    <col min="14853" max="15104" width="8.81640625" style="90"/>
    <col min="15105" max="15105" width="5" style="90" bestFit="1" customWidth="1"/>
    <col min="15106" max="15106" width="63" style="90" bestFit="1" customWidth="1"/>
    <col min="15107" max="15107" width="1.7265625" style="90" customWidth="1"/>
    <col min="15108" max="15108" width="7.26953125" style="90" bestFit="1" customWidth="1"/>
    <col min="15109" max="15360" width="8.81640625" style="90"/>
    <col min="15361" max="15361" width="5" style="90" bestFit="1" customWidth="1"/>
    <col min="15362" max="15362" width="63" style="90" bestFit="1" customWidth="1"/>
    <col min="15363" max="15363" width="1.7265625" style="90" customWidth="1"/>
    <col min="15364" max="15364" width="7.26953125" style="90" bestFit="1" customWidth="1"/>
    <col min="15365" max="15616" width="8.81640625" style="90"/>
    <col min="15617" max="15617" width="5" style="90" bestFit="1" customWidth="1"/>
    <col min="15618" max="15618" width="63" style="90" bestFit="1" customWidth="1"/>
    <col min="15619" max="15619" width="1.7265625" style="90" customWidth="1"/>
    <col min="15620" max="15620" width="7.26953125" style="90" bestFit="1" customWidth="1"/>
    <col min="15621" max="15872" width="8.81640625" style="90"/>
    <col min="15873" max="15873" width="5" style="90" bestFit="1" customWidth="1"/>
    <col min="15874" max="15874" width="63" style="90" bestFit="1" customWidth="1"/>
    <col min="15875" max="15875" width="1.7265625" style="90" customWidth="1"/>
    <col min="15876" max="15876" width="7.26953125" style="90" bestFit="1" customWidth="1"/>
    <col min="15877" max="16128" width="8.81640625" style="90"/>
    <col min="16129" max="16129" width="5" style="90" bestFit="1" customWidth="1"/>
    <col min="16130" max="16130" width="63" style="90" bestFit="1" customWidth="1"/>
    <col min="16131" max="16131" width="1.7265625" style="90" customWidth="1"/>
    <col min="16132" max="16132" width="7.26953125" style="90" bestFit="1" customWidth="1"/>
    <col min="16133" max="16384" width="8.81640625" style="90"/>
  </cols>
  <sheetData>
    <row r="1" spans="1:5" ht="10.5" x14ac:dyDescent="0.25">
      <c r="A1" s="50"/>
      <c r="B1" s="50"/>
      <c r="C1" s="50"/>
      <c r="D1" s="50"/>
      <c r="E1" s="51"/>
    </row>
    <row r="2" spans="1:5" ht="10.5" x14ac:dyDescent="0.25">
      <c r="A2" s="56" t="s">
        <v>103</v>
      </c>
      <c r="B2" s="57"/>
      <c r="C2" s="57"/>
      <c r="D2" s="57"/>
      <c r="E2" s="57"/>
    </row>
    <row r="3" spans="1:5" ht="10.5" x14ac:dyDescent="0.25">
      <c r="A3" s="57" t="s">
        <v>209</v>
      </c>
      <c r="B3" s="57"/>
      <c r="C3" s="57"/>
      <c r="D3" s="57"/>
      <c r="E3" s="57"/>
    </row>
    <row r="4" spans="1:5" ht="10.5" x14ac:dyDescent="0.25">
      <c r="A4" s="57" t="s">
        <v>366</v>
      </c>
      <c r="B4" s="58"/>
      <c r="C4" s="59"/>
      <c r="D4" s="58"/>
      <c r="E4" s="267"/>
    </row>
    <row r="5" spans="1:5" ht="10.5" x14ac:dyDescent="0.25">
      <c r="A5" s="57" t="s">
        <v>367</v>
      </c>
      <c r="B5" s="57"/>
      <c r="C5" s="57"/>
      <c r="D5" s="57"/>
      <c r="E5" s="57"/>
    </row>
    <row r="6" spans="1:5" ht="10.5" x14ac:dyDescent="0.25">
      <c r="A6" s="56"/>
      <c r="B6" s="57"/>
      <c r="C6" s="57"/>
      <c r="D6" s="57"/>
      <c r="E6" s="57"/>
    </row>
    <row r="7" spans="1:5" ht="10.5" x14ac:dyDescent="0.25">
      <c r="A7" s="52" t="s">
        <v>104</v>
      </c>
      <c r="B7" s="50"/>
      <c r="C7" s="50"/>
      <c r="D7" s="50"/>
      <c r="E7" s="50"/>
    </row>
    <row r="8" spans="1:5" ht="10.5" x14ac:dyDescent="0.25">
      <c r="A8" s="3" t="s">
        <v>105</v>
      </c>
      <c r="B8" s="53" t="s">
        <v>106</v>
      </c>
      <c r="C8" s="54"/>
      <c r="D8" s="54"/>
      <c r="E8" s="55" t="s">
        <v>107</v>
      </c>
    </row>
    <row r="9" spans="1:5" x14ac:dyDescent="0.2">
      <c r="A9" s="60"/>
      <c r="B9" s="60"/>
      <c r="C9" s="60"/>
      <c r="D9" s="60"/>
      <c r="E9" s="61"/>
    </row>
    <row r="10" spans="1:5" x14ac:dyDescent="0.2">
      <c r="A10" s="62">
        <v>1</v>
      </c>
      <c r="B10" s="63" t="s">
        <v>108</v>
      </c>
      <c r="C10" s="60"/>
      <c r="D10" s="60"/>
      <c r="E10" s="64">
        <v>8.4790000000000004E-3</v>
      </c>
    </row>
    <row r="11" spans="1:5" x14ac:dyDescent="0.2">
      <c r="A11" s="62">
        <v>2</v>
      </c>
      <c r="B11" s="63" t="s">
        <v>109</v>
      </c>
      <c r="C11" s="60"/>
      <c r="D11" s="60"/>
      <c r="E11" s="64">
        <v>2E-3</v>
      </c>
    </row>
    <row r="12" spans="1:5" x14ac:dyDescent="0.2">
      <c r="A12" s="62">
        <v>3</v>
      </c>
      <c r="B12" s="63" t="s">
        <v>218</v>
      </c>
      <c r="C12" s="60"/>
      <c r="D12" s="115">
        <v>3.8733999999999998E-2</v>
      </c>
      <c r="E12" s="269">
        <f>ROUND(D12-(D12*E10),6)</f>
        <v>3.8406000000000003E-2</v>
      </c>
    </row>
    <row r="13" spans="1:5" x14ac:dyDescent="0.2">
      <c r="A13" s="62">
        <v>4</v>
      </c>
      <c r="B13" s="63"/>
      <c r="C13" s="60"/>
      <c r="D13" s="60"/>
      <c r="E13" s="65"/>
    </row>
    <row r="14" spans="1:5" x14ac:dyDescent="0.2">
      <c r="A14" s="62">
        <v>5</v>
      </c>
      <c r="B14" s="63" t="s">
        <v>110</v>
      </c>
      <c r="C14" s="60"/>
      <c r="D14" s="60"/>
      <c r="E14" s="64">
        <f>ROUND(SUM(E10:E12),6)</f>
        <v>4.8884999999999998E-2</v>
      </c>
    </row>
    <row r="15" spans="1:5" x14ac:dyDescent="0.2">
      <c r="A15" s="62">
        <v>6</v>
      </c>
      <c r="B15" s="60"/>
      <c r="C15" s="60"/>
      <c r="D15" s="60"/>
      <c r="E15" s="64"/>
    </row>
    <row r="16" spans="1:5" ht="10.5" x14ac:dyDescent="0.25">
      <c r="A16" s="62">
        <v>7</v>
      </c>
      <c r="B16" s="60" t="s">
        <v>219</v>
      </c>
      <c r="C16" s="60"/>
      <c r="D16" s="60"/>
      <c r="E16" s="270">
        <f>ROUND(1-E14,6)</f>
        <v>0.95111500000000004</v>
      </c>
    </row>
    <row r="17" spans="1:5" x14ac:dyDescent="0.2">
      <c r="A17" s="62">
        <v>8</v>
      </c>
      <c r="B17" s="63" t="s">
        <v>220</v>
      </c>
      <c r="C17" s="60"/>
      <c r="D17" s="272">
        <v>0.21</v>
      </c>
      <c r="E17" s="64">
        <f>ROUND((E16)*D17,6)</f>
        <v>0.19973399999999999</v>
      </c>
    </row>
    <row r="18" spans="1:5" ht="10.5" thickBot="1" x14ac:dyDescent="0.25">
      <c r="A18" s="62">
        <v>9</v>
      </c>
      <c r="B18" s="63" t="s">
        <v>221</v>
      </c>
      <c r="C18" s="60"/>
      <c r="D18" s="60"/>
      <c r="E18" s="112">
        <f>E16-E17</f>
        <v>0.75138100000000008</v>
      </c>
    </row>
    <row r="19" spans="1:5" ht="11.5" customHeight="1" thickTop="1" x14ac:dyDescent="0.2"/>
  </sheetData>
  <printOptions horizontalCentered="1"/>
  <pageMargins left="0.45" right="0.45" top="0.75" bottom="0.75" header="0.3" footer="0.3"/>
  <pageSetup orientation="landscape" blackAndWhite="1" r:id="rId1"/>
  <headerFooter>
    <oddFooter>&amp;R&amp;F
&amp;A</oddFooter>
  </headerFooter>
  <customProperties>
    <customPr name="_pios_id" r:id="rId2"/>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K22"/>
  <sheetViews>
    <sheetView workbookViewId="0">
      <pane xSplit="1" ySplit="8" topLeftCell="B9" activePane="bottomRight" state="frozen"/>
      <selection pane="topRight" activeCell="B1" sqref="B1"/>
      <selection pane="bottomLeft" activeCell="A9" sqref="A9"/>
      <selection pane="bottomRight" activeCell="O35" sqref="O35"/>
    </sheetView>
  </sheetViews>
  <sheetFormatPr defaultRowHeight="10" x14ac:dyDescent="0.2"/>
  <cols>
    <col min="1" max="1" width="5.1796875" style="90" bestFit="1" customWidth="1"/>
    <col min="2" max="2" width="54.453125" style="90" bestFit="1" customWidth="1"/>
    <col min="3" max="3" width="1.7265625" style="90" customWidth="1"/>
    <col min="4" max="4" width="7.453125" style="90" bestFit="1" customWidth="1"/>
    <col min="5" max="5" width="9" style="90" bestFit="1" customWidth="1"/>
    <col min="6" max="6" width="1.26953125" style="90" customWidth="1"/>
    <col min="7" max="7" width="5.1796875" style="90" bestFit="1" customWidth="1"/>
    <col min="8" max="8" width="54.453125" style="90" bestFit="1" customWidth="1"/>
    <col min="9" max="9" width="1.7265625" style="90" customWidth="1"/>
    <col min="10" max="10" width="7.453125" style="90" bestFit="1" customWidth="1"/>
    <col min="11" max="11" width="9" style="90" bestFit="1" customWidth="1"/>
    <col min="12" max="256" width="9.1796875" style="90"/>
    <col min="257" max="257" width="5" style="90" bestFit="1" customWidth="1"/>
    <col min="258" max="258" width="63" style="90" bestFit="1" customWidth="1"/>
    <col min="259" max="259" width="1.7265625" style="90" customWidth="1"/>
    <col min="260" max="260" width="7.26953125" style="90" bestFit="1" customWidth="1"/>
    <col min="261" max="512" width="9.1796875" style="90"/>
    <col min="513" max="513" width="5" style="90" bestFit="1" customWidth="1"/>
    <col min="514" max="514" width="63" style="90" bestFit="1" customWidth="1"/>
    <col min="515" max="515" width="1.7265625" style="90" customWidth="1"/>
    <col min="516" max="516" width="7.26953125" style="90" bestFit="1" customWidth="1"/>
    <col min="517" max="768" width="9.1796875" style="90"/>
    <col min="769" max="769" width="5" style="90" bestFit="1" customWidth="1"/>
    <col min="770" max="770" width="63" style="90" bestFit="1" customWidth="1"/>
    <col min="771" max="771" width="1.7265625" style="90" customWidth="1"/>
    <col min="772" max="772" width="7.26953125" style="90" bestFit="1" customWidth="1"/>
    <col min="773" max="1024" width="9.1796875" style="90"/>
    <col min="1025" max="1025" width="5" style="90" bestFit="1" customWidth="1"/>
    <col min="1026" max="1026" width="63" style="90" bestFit="1" customWidth="1"/>
    <col min="1027" max="1027" width="1.7265625" style="90" customWidth="1"/>
    <col min="1028" max="1028" width="7.26953125" style="90" bestFit="1" customWidth="1"/>
    <col min="1029" max="1280" width="9.1796875" style="90"/>
    <col min="1281" max="1281" width="5" style="90" bestFit="1" customWidth="1"/>
    <col min="1282" max="1282" width="63" style="90" bestFit="1" customWidth="1"/>
    <col min="1283" max="1283" width="1.7265625" style="90" customWidth="1"/>
    <col min="1284" max="1284" width="7.26953125" style="90" bestFit="1" customWidth="1"/>
    <col min="1285" max="1536" width="9.1796875" style="90"/>
    <col min="1537" max="1537" width="5" style="90" bestFit="1" customWidth="1"/>
    <col min="1538" max="1538" width="63" style="90" bestFit="1" customWidth="1"/>
    <col min="1539" max="1539" width="1.7265625" style="90" customWidth="1"/>
    <col min="1540" max="1540" width="7.26953125" style="90" bestFit="1" customWidth="1"/>
    <col min="1541" max="1792" width="9.1796875" style="90"/>
    <col min="1793" max="1793" width="5" style="90" bestFit="1" customWidth="1"/>
    <col min="1794" max="1794" width="63" style="90" bestFit="1" customWidth="1"/>
    <col min="1795" max="1795" width="1.7265625" style="90" customWidth="1"/>
    <col min="1796" max="1796" width="7.26953125" style="90" bestFit="1" customWidth="1"/>
    <col min="1797" max="2048" width="9.1796875" style="90"/>
    <col min="2049" max="2049" width="5" style="90" bestFit="1" customWidth="1"/>
    <col min="2050" max="2050" width="63" style="90" bestFit="1" customWidth="1"/>
    <col min="2051" max="2051" width="1.7265625" style="90" customWidth="1"/>
    <col min="2052" max="2052" width="7.26953125" style="90" bestFit="1" customWidth="1"/>
    <col min="2053" max="2304" width="9.1796875" style="90"/>
    <col min="2305" max="2305" width="5" style="90" bestFit="1" customWidth="1"/>
    <col min="2306" max="2306" width="63" style="90" bestFit="1" customWidth="1"/>
    <col min="2307" max="2307" width="1.7265625" style="90" customWidth="1"/>
    <col min="2308" max="2308" width="7.26953125" style="90" bestFit="1" customWidth="1"/>
    <col min="2309" max="2560" width="9.1796875" style="90"/>
    <col min="2561" max="2561" width="5" style="90" bestFit="1" customWidth="1"/>
    <col min="2562" max="2562" width="63" style="90" bestFit="1" customWidth="1"/>
    <col min="2563" max="2563" width="1.7265625" style="90" customWidth="1"/>
    <col min="2564" max="2564" width="7.26953125" style="90" bestFit="1" customWidth="1"/>
    <col min="2565" max="2816" width="9.1796875" style="90"/>
    <col min="2817" max="2817" width="5" style="90" bestFit="1" customWidth="1"/>
    <col min="2818" max="2818" width="63" style="90" bestFit="1" customWidth="1"/>
    <col min="2819" max="2819" width="1.7265625" style="90" customWidth="1"/>
    <col min="2820" max="2820" width="7.26953125" style="90" bestFit="1" customWidth="1"/>
    <col min="2821" max="3072" width="9.1796875" style="90"/>
    <col min="3073" max="3073" width="5" style="90" bestFit="1" customWidth="1"/>
    <col min="3074" max="3074" width="63" style="90" bestFit="1" customWidth="1"/>
    <col min="3075" max="3075" width="1.7265625" style="90" customWidth="1"/>
    <col min="3076" max="3076" width="7.26953125" style="90" bestFit="1" customWidth="1"/>
    <col min="3077" max="3328" width="9.1796875" style="90"/>
    <col min="3329" max="3329" width="5" style="90" bestFit="1" customWidth="1"/>
    <col min="3330" max="3330" width="63" style="90" bestFit="1" customWidth="1"/>
    <col min="3331" max="3331" width="1.7265625" style="90" customWidth="1"/>
    <col min="3332" max="3332" width="7.26953125" style="90" bestFit="1" customWidth="1"/>
    <col min="3333" max="3584" width="9.1796875" style="90"/>
    <col min="3585" max="3585" width="5" style="90" bestFit="1" customWidth="1"/>
    <col min="3586" max="3586" width="63" style="90" bestFit="1" customWidth="1"/>
    <col min="3587" max="3587" width="1.7265625" style="90" customWidth="1"/>
    <col min="3588" max="3588" width="7.26953125" style="90" bestFit="1" customWidth="1"/>
    <col min="3589" max="3840" width="9.1796875" style="90"/>
    <col min="3841" max="3841" width="5" style="90" bestFit="1" customWidth="1"/>
    <col min="3842" max="3842" width="63" style="90" bestFit="1" customWidth="1"/>
    <col min="3843" max="3843" width="1.7265625" style="90" customWidth="1"/>
    <col min="3844" max="3844" width="7.26953125" style="90" bestFit="1" customWidth="1"/>
    <col min="3845" max="4096" width="9.1796875" style="90"/>
    <col min="4097" max="4097" width="5" style="90" bestFit="1" customWidth="1"/>
    <col min="4098" max="4098" width="63" style="90" bestFit="1" customWidth="1"/>
    <col min="4099" max="4099" width="1.7265625" style="90" customWidth="1"/>
    <col min="4100" max="4100" width="7.26953125" style="90" bestFit="1" customWidth="1"/>
    <col min="4101" max="4352" width="9.1796875" style="90"/>
    <col min="4353" max="4353" width="5" style="90" bestFit="1" customWidth="1"/>
    <col min="4354" max="4354" width="63" style="90" bestFit="1" customWidth="1"/>
    <col min="4355" max="4355" width="1.7265625" style="90" customWidth="1"/>
    <col min="4356" max="4356" width="7.26953125" style="90" bestFit="1" customWidth="1"/>
    <col min="4357" max="4608" width="9.1796875" style="90"/>
    <col min="4609" max="4609" width="5" style="90" bestFit="1" customWidth="1"/>
    <col min="4610" max="4610" width="63" style="90" bestFit="1" customWidth="1"/>
    <col min="4611" max="4611" width="1.7265625" style="90" customWidth="1"/>
    <col min="4612" max="4612" width="7.26953125" style="90" bestFit="1" customWidth="1"/>
    <col min="4613" max="4864" width="9.1796875" style="90"/>
    <col min="4865" max="4865" width="5" style="90" bestFit="1" customWidth="1"/>
    <col min="4866" max="4866" width="63" style="90" bestFit="1" customWidth="1"/>
    <col min="4867" max="4867" width="1.7265625" style="90" customWidth="1"/>
    <col min="4868" max="4868" width="7.26953125" style="90" bestFit="1" customWidth="1"/>
    <col min="4869" max="5120" width="9.1796875" style="90"/>
    <col min="5121" max="5121" width="5" style="90" bestFit="1" customWidth="1"/>
    <col min="5122" max="5122" width="63" style="90" bestFit="1" customWidth="1"/>
    <col min="5123" max="5123" width="1.7265625" style="90" customWidth="1"/>
    <col min="5124" max="5124" width="7.26953125" style="90" bestFit="1" customWidth="1"/>
    <col min="5125" max="5376" width="9.1796875" style="90"/>
    <col min="5377" max="5377" width="5" style="90" bestFit="1" customWidth="1"/>
    <col min="5378" max="5378" width="63" style="90" bestFit="1" customWidth="1"/>
    <col min="5379" max="5379" width="1.7265625" style="90" customWidth="1"/>
    <col min="5380" max="5380" width="7.26953125" style="90" bestFit="1" customWidth="1"/>
    <col min="5381" max="5632" width="9.1796875" style="90"/>
    <col min="5633" max="5633" width="5" style="90" bestFit="1" customWidth="1"/>
    <col min="5634" max="5634" width="63" style="90" bestFit="1" customWidth="1"/>
    <col min="5635" max="5635" width="1.7265625" style="90" customWidth="1"/>
    <col min="5636" max="5636" width="7.26953125" style="90" bestFit="1" customWidth="1"/>
    <col min="5637" max="5888" width="9.1796875" style="90"/>
    <col min="5889" max="5889" width="5" style="90" bestFit="1" customWidth="1"/>
    <col min="5890" max="5890" width="63" style="90" bestFit="1" customWidth="1"/>
    <col min="5891" max="5891" width="1.7265625" style="90" customWidth="1"/>
    <col min="5892" max="5892" width="7.26953125" style="90" bestFit="1" customWidth="1"/>
    <col min="5893" max="6144" width="9.1796875" style="90"/>
    <col min="6145" max="6145" width="5" style="90" bestFit="1" customWidth="1"/>
    <col min="6146" max="6146" width="63" style="90" bestFit="1" customWidth="1"/>
    <col min="6147" max="6147" width="1.7265625" style="90" customWidth="1"/>
    <col min="6148" max="6148" width="7.26953125" style="90" bestFit="1" customWidth="1"/>
    <col min="6149" max="6400" width="9.1796875" style="90"/>
    <col min="6401" max="6401" width="5" style="90" bestFit="1" customWidth="1"/>
    <col min="6402" max="6402" width="63" style="90" bestFit="1" customWidth="1"/>
    <col min="6403" max="6403" width="1.7265625" style="90" customWidth="1"/>
    <col min="6404" max="6404" width="7.26953125" style="90" bestFit="1" customWidth="1"/>
    <col min="6405" max="6656" width="9.1796875" style="90"/>
    <col min="6657" max="6657" width="5" style="90" bestFit="1" customWidth="1"/>
    <col min="6658" max="6658" width="63" style="90" bestFit="1" customWidth="1"/>
    <col min="6659" max="6659" width="1.7265625" style="90" customWidth="1"/>
    <col min="6660" max="6660" width="7.26953125" style="90" bestFit="1" customWidth="1"/>
    <col min="6661" max="6912" width="9.1796875" style="90"/>
    <col min="6913" max="6913" width="5" style="90" bestFit="1" customWidth="1"/>
    <col min="6914" max="6914" width="63" style="90" bestFit="1" customWidth="1"/>
    <col min="6915" max="6915" width="1.7265625" style="90" customWidth="1"/>
    <col min="6916" max="6916" width="7.26953125" style="90" bestFit="1" customWidth="1"/>
    <col min="6917" max="7168" width="9.1796875" style="90"/>
    <col min="7169" max="7169" width="5" style="90" bestFit="1" customWidth="1"/>
    <col min="7170" max="7170" width="63" style="90" bestFit="1" customWidth="1"/>
    <col min="7171" max="7171" width="1.7265625" style="90" customWidth="1"/>
    <col min="7172" max="7172" width="7.26953125" style="90" bestFit="1" customWidth="1"/>
    <col min="7173" max="7424" width="9.1796875" style="90"/>
    <col min="7425" max="7425" width="5" style="90" bestFit="1" customWidth="1"/>
    <col min="7426" max="7426" width="63" style="90" bestFit="1" customWidth="1"/>
    <col min="7427" max="7427" width="1.7265625" style="90" customWidth="1"/>
    <col min="7428" max="7428" width="7.26953125" style="90" bestFit="1" customWidth="1"/>
    <col min="7429" max="7680" width="9.1796875" style="90"/>
    <col min="7681" max="7681" width="5" style="90" bestFit="1" customWidth="1"/>
    <col min="7682" max="7682" width="63" style="90" bestFit="1" customWidth="1"/>
    <col min="7683" max="7683" width="1.7265625" style="90" customWidth="1"/>
    <col min="7684" max="7684" width="7.26953125" style="90" bestFit="1" customWidth="1"/>
    <col min="7685" max="7936" width="9.1796875" style="90"/>
    <col min="7937" max="7937" width="5" style="90" bestFit="1" customWidth="1"/>
    <col min="7938" max="7938" width="63" style="90" bestFit="1" customWidth="1"/>
    <col min="7939" max="7939" width="1.7265625" style="90" customWidth="1"/>
    <col min="7940" max="7940" width="7.26953125" style="90" bestFit="1" customWidth="1"/>
    <col min="7941" max="8192" width="9.1796875" style="90"/>
    <col min="8193" max="8193" width="5" style="90" bestFit="1" customWidth="1"/>
    <col min="8194" max="8194" width="63" style="90" bestFit="1" customWidth="1"/>
    <col min="8195" max="8195" width="1.7265625" style="90" customWidth="1"/>
    <col min="8196" max="8196" width="7.26953125" style="90" bestFit="1" customWidth="1"/>
    <col min="8197" max="8448" width="9.1796875" style="90"/>
    <col min="8449" max="8449" width="5" style="90" bestFit="1" customWidth="1"/>
    <col min="8450" max="8450" width="63" style="90" bestFit="1" customWidth="1"/>
    <col min="8451" max="8451" width="1.7265625" style="90" customWidth="1"/>
    <col min="8452" max="8452" width="7.26953125" style="90" bestFit="1" customWidth="1"/>
    <col min="8453" max="8704" width="9.1796875" style="90"/>
    <col min="8705" max="8705" width="5" style="90" bestFit="1" customWidth="1"/>
    <col min="8706" max="8706" width="63" style="90" bestFit="1" customWidth="1"/>
    <col min="8707" max="8707" width="1.7265625" style="90" customWidth="1"/>
    <col min="8708" max="8708" width="7.26953125" style="90" bestFit="1" customWidth="1"/>
    <col min="8709" max="8960" width="9.1796875" style="90"/>
    <col min="8961" max="8961" width="5" style="90" bestFit="1" customWidth="1"/>
    <col min="8962" max="8962" width="63" style="90" bestFit="1" customWidth="1"/>
    <col min="8963" max="8963" width="1.7265625" style="90" customWidth="1"/>
    <col min="8964" max="8964" width="7.26953125" style="90" bestFit="1" customWidth="1"/>
    <col min="8965" max="9216" width="9.1796875" style="90"/>
    <col min="9217" max="9217" width="5" style="90" bestFit="1" customWidth="1"/>
    <col min="9218" max="9218" width="63" style="90" bestFit="1" customWidth="1"/>
    <col min="9219" max="9219" width="1.7265625" style="90" customWidth="1"/>
    <col min="9220" max="9220" width="7.26953125" style="90" bestFit="1" customWidth="1"/>
    <col min="9221" max="9472" width="9.1796875" style="90"/>
    <col min="9473" max="9473" width="5" style="90" bestFit="1" customWidth="1"/>
    <col min="9474" max="9474" width="63" style="90" bestFit="1" customWidth="1"/>
    <col min="9475" max="9475" width="1.7265625" style="90" customWidth="1"/>
    <col min="9476" max="9476" width="7.26953125" style="90" bestFit="1" customWidth="1"/>
    <col min="9477" max="9728" width="9.1796875" style="90"/>
    <col min="9729" max="9729" width="5" style="90" bestFit="1" customWidth="1"/>
    <col min="9730" max="9730" width="63" style="90" bestFit="1" customWidth="1"/>
    <col min="9731" max="9731" width="1.7265625" style="90" customWidth="1"/>
    <col min="9732" max="9732" width="7.26953125" style="90" bestFit="1" customWidth="1"/>
    <col min="9733" max="9984" width="9.1796875" style="90"/>
    <col min="9985" max="9985" width="5" style="90" bestFit="1" customWidth="1"/>
    <col min="9986" max="9986" width="63" style="90" bestFit="1" customWidth="1"/>
    <col min="9987" max="9987" width="1.7265625" style="90" customWidth="1"/>
    <col min="9988" max="9988" width="7.26953125" style="90" bestFit="1" customWidth="1"/>
    <col min="9989" max="10240" width="9.1796875" style="90"/>
    <col min="10241" max="10241" width="5" style="90" bestFit="1" customWidth="1"/>
    <col min="10242" max="10242" width="63" style="90" bestFit="1" customWidth="1"/>
    <col min="10243" max="10243" width="1.7265625" style="90" customWidth="1"/>
    <col min="10244" max="10244" width="7.26953125" style="90" bestFit="1" customWidth="1"/>
    <col min="10245" max="10496" width="9.1796875" style="90"/>
    <col min="10497" max="10497" width="5" style="90" bestFit="1" customWidth="1"/>
    <col min="10498" max="10498" width="63" style="90" bestFit="1" customWidth="1"/>
    <col min="10499" max="10499" width="1.7265625" style="90" customWidth="1"/>
    <col min="10500" max="10500" width="7.26953125" style="90" bestFit="1" customWidth="1"/>
    <col min="10501" max="10752" width="9.1796875" style="90"/>
    <col min="10753" max="10753" width="5" style="90" bestFit="1" customWidth="1"/>
    <col min="10754" max="10754" width="63" style="90" bestFit="1" customWidth="1"/>
    <col min="10755" max="10755" width="1.7265625" style="90" customWidth="1"/>
    <col min="10756" max="10756" width="7.26953125" style="90" bestFit="1" customWidth="1"/>
    <col min="10757" max="11008" width="9.1796875" style="90"/>
    <col min="11009" max="11009" width="5" style="90" bestFit="1" customWidth="1"/>
    <col min="11010" max="11010" width="63" style="90" bestFit="1" customWidth="1"/>
    <col min="11011" max="11011" width="1.7265625" style="90" customWidth="1"/>
    <col min="11012" max="11012" width="7.26953125" style="90" bestFit="1" customWidth="1"/>
    <col min="11013" max="11264" width="9.1796875" style="90"/>
    <col min="11265" max="11265" width="5" style="90" bestFit="1" customWidth="1"/>
    <col min="11266" max="11266" width="63" style="90" bestFit="1" customWidth="1"/>
    <col min="11267" max="11267" width="1.7265625" style="90" customWidth="1"/>
    <col min="11268" max="11268" width="7.26953125" style="90" bestFit="1" customWidth="1"/>
    <col min="11269" max="11520" width="9.1796875" style="90"/>
    <col min="11521" max="11521" width="5" style="90" bestFit="1" customWidth="1"/>
    <col min="11522" max="11522" width="63" style="90" bestFit="1" customWidth="1"/>
    <col min="11523" max="11523" width="1.7265625" style="90" customWidth="1"/>
    <col min="11524" max="11524" width="7.26953125" style="90" bestFit="1" customWidth="1"/>
    <col min="11525" max="11776" width="9.1796875" style="90"/>
    <col min="11777" max="11777" width="5" style="90" bestFit="1" customWidth="1"/>
    <col min="11778" max="11778" width="63" style="90" bestFit="1" customWidth="1"/>
    <col min="11779" max="11779" width="1.7265625" style="90" customWidth="1"/>
    <col min="11780" max="11780" width="7.26953125" style="90" bestFit="1" customWidth="1"/>
    <col min="11781" max="12032" width="9.1796875" style="90"/>
    <col min="12033" max="12033" width="5" style="90" bestFit="1" customWidth="1"/>
    <col min="12034" max="12034" width="63" style="90" bestFit="1" customWidth="1"/>
    <col min="12035" max="12035" width="1.7265625" style="90" customWidth="1"/>
    <col min="12036" max="12036" width="7.26953125" style="90" bestFit="1" customWidth="1"/>
    <col min="12037" max="12288" width="9.1796875" style="90"/>
    <col min="12289" max="12289" width="5" style="90" bestFit="1" customWidth="1"/>
    <col min="12290" max="12290" width="63" style="90" bestFit="1" customWidth="1"/>
    <col min="12291" max="12291" width="1.7265625" style="90" customWidth="1"/>
    <col min="12292" max="12292" width="7.26953125" style="90" bestFit="1" customWidth="1"/>
    <col min="12293" max="12544" width="9.1796875" style="90"/>
    <col min="12545" max="12545" width="5" style="90" bestFit="1" customWidth="1"/>
    <col min="12546" max="12546" width="63" style="90" bestFit="1" customWidth="1"/>
    <col min="12547" max="12547" width="1.7265625" style="90" customWidth="1"/>
    <col min="12548" max="12548" width="7.26953125" style="90" bestFit="1" customWidth="1"/>
    <col min="12549" max="12800" width="9.1796875" style="90"/>
    <col min="12801" max="12801" width="5" style="90" bestFit="1" customWidth="1"/>
    <col min="12802" max="12802" width="63" style="90" bestFit="1" customWidth="1"/>
    <col min="12803" max="12803" width="1.7265625" style="90" customWidth="1"/>
    <col min="12804" max="12804" width="7.26953125" style="90" bestFit="1" customWidth="1"/>
    <col min="12805" max="13056" width="9.1796875" style="90"/>
    <col min="13057" max="13057" width="5" style="90" bestFit="1" customWidth="1"/>
    <col min="13058" max="13058" width="63" style="90" bestFit="1" customWidth="1"/>
    <col min="13059" max="13059" width="1.7265625" style="90" customWidth="1"/>
    <col min="13060" max="13060" width="7.26953125" style="90" bestFit="1" customWidth="1"/>
    <col min="13061" max="13312" width="9.1796875" style="90"/>
    <col min="13313" max="13313" width="5" style="90" bestFit="1" customWidth="1"/>
    <col min="13314" max="13314" width="63" style="90" bestFit="1" customWidth="1"/>
    <col min="13315" max="13315" width="1.7265625" style="90" customWidth="1"/>
    <col min="13316" max="13316" width="7.26953125" style="90" bestFit="1" customWidth="1"/>
    <col min="13317" max="13568" width="9.1796875" style="90"/>
    <col min="13569" max="13569" width="5" style="90" bestFit="1" customWidth="1"/>
    <col min="13570" max="13570" width="63" style="90" bestFit="1" customWidth="1"/>
    <col min="13571" max="13571" width="1.7265625" style="90" customWidth="1"/>
    <col min="13572" max="13572" width="7.26953125" style="90" bestFit="1" customWidth="1"/>
    <col min="13573" max="13824" width="9.1796875" style="90"/>
    <col min="13825" max="13825" width="5" style="90" bestFit="1" customWidth="1"/>
    <col min="13826" max="13826" width="63" style="90" bestFit="1" customWidth="1"/>
    <col min="13827" max="13827" width="1.7265625" style="90" customWidth="1"/>
    <col min="13828" max="13828" width="7.26953125" style="90" bestFit="1" customWidth="1"/>
    <col min="13829" max="14080" width="9.1796875" style="90"/>
    <col min="14081" max="14081" width="5" style="90" bestFit="1" customWidth="1"/>
    <col min="14082" max="14082" width="63" style="90" bestFit="1" customWidth="1"/>
    <col min="14083" max="14083" width="1.7265625" style="90" customWidth="1"/>
    <col min="14084" max="14084" width="7.26953125" style="90" bestFit="1" customWidth="1"/>
    <col min="14085" max="14336" width="9.1796875" style="90"/>
    <col min="14337" max="14337" width="5" style="90" bestFit="1" customWidth="1"/>
    <col min="14338" max="14338" width="63" style="90" bestFit="1" customWidth="1"/>
    <col min="14339" max="14339" width="1.7265625" style="90" customWidth="1"/>
    <col min="14340" max="14340" width="7.26953125" style="90" bestFit="1" customWidth="1"/>
    <col min="14341" max="14592" width="9.1796875" style="90"/>
    <col min="14593" max="14593" width="5" style="90" bestFit="1" customWidth="1"/>
    <col min="14594" max="14594" width="63" style="90" bestFit="1" customWidth="1"/>
    <col min="14595" max="14595" width="1.7265625" style="90" customWidth="1"/>
    <col min="14596" max="14596" width="7.26953125" style="90" bestFit="1" customWidth="1"/>
    <col min="14597" max="14848" width="9.1796875" style="90"/>
    <col min="14849" max="14849" width="5" style="90" bestFit="1" customWidth="1"/>
    <col min="14850" max="14850" width="63" style="90" bestFit="1" customWidth="1"/>
    <col min="14851" max="14851" width="1.7265625" style="90" customWidth="1"/>
    <col min="14852" max="14852" width="7.26953125" style="90" bestFit="1" customWidth="1"/>
    <col min="14853" max="15104" width="9.1796875" style="90"/>
    <col min="15105" max="15105" width="5" style="90" bestFit="1" customWidth="1"/>
    <col min="15106" max="15106" width="63" style="90" bestFit="1" customWidth="1"/>
    <col min="15107" max="15107" width="1.7265625" style="90" customWidth="1"/>
    <col min="15108" max="15108" width="7.26953125" style="90" bestFit="1" customWidth="1"/>
    <col min="15109" max="15360" width="9.1796875" style="90"/>
    <col min="15361" max="15361" width="5" style="90" bestFit="1" customWidth="1"/>
    <col min="15362" max="15362" width="63" style="90" bestFit="1" customWidth="1"/>
    <col min="15363" max="15363" width="1.7265625" style="90" customWidth="1"/>
    <col min="15364" max="15364" width="7.26953125" style="90" bestFit="1" customWidth="1"/>
    <col min="15365" max="15616" width="9.1796875" style="90"/>
    <col min="15617" max="15617" width="5" style="90" bestFit="1" customWidth="1"/>
    <col min="15618" max="15618" width="63" style="90" bestFit="1" customWidth="1"/>
    <col min="15619" max="15619" width="1.7265625" style="90" customWidth="1"/>
    <col min="15620" max="15620" width="7.26953125" style="90" bestFit="1" customWidth="1"/>
    <col min="15621" max="15872" width="9.1796875" style="90"/>
    <col min="15873" max="15873" width="5" style="90" bestFit="1" customWidth="1"/>
    <col min="15874" max="15874" width="63" style="90" bestFit="1" customWidth="1"/>
    <col min="15875" max="15875" width="1.7265625" style="90" customWidth="1"/>
    <col min="15876" max="15876" width="7.26953125" style="90" bestFit="1" customWidth="1"/>
    <col min="15877" max="16128" width="9.1796875" style="90"/>
    <col min="16129" max="16129" width="5" style="90" bestFit="1" customWidth="1"/>
    <col min="16130" max="16130" width="63" style="90" bestFit="1" customWidth="1"/>
    <col min="16131" max="16131" width="1.7265625" style="90" customWidth="1"/>
    <col min="16132" max="16132" width="7.26953125" style="90" bestFit="1" customWidth="1"/>
    <col min="16133" max="16384" width="9.1796875" style="90"/>
  </cols>
  <sheetData>
    <row r="1" spans="1:11" ht="10.5" x14ac:dyDescent="0.25">
      <c r="A1" s="50"/>
      <c r="B1" s="50"/>
      <c r="C1" s="50"/>
      <c r="D1" s="50"/>
      <c r="E1" s="51"/>
      <c r="G1" s="50"/>
      <c r="H1" s="50"/>
      <c r="I1" s="50"/>
      <c r="J1" s="50"/>
      <c r="K1" s="51"/>
    </row>
    <row r="2" spans="1:11" ht="10.5" x14ac:dyDescent="0.25">
      <c r="A2" s="56" t="s">
        <v>103</v>
      </c>
      <c r="B2" s="57"/>
      <c r="C2" s="57"/>
      <c r="D2" s="57"/>
      <c r="E2" s="57"/>
      <c r="G2" s="56" t="s">
        <v>103</v>
      </c>
      <c r="H2" s="57"/>
      <c r="I2" s="57"/>
      <c r="J2" s="57"/>
      <c r="K2" s="57"/>
    </row>
    <row r="3" spans="1:11" ht="10.5" x14ac:dyDescent="0.25">
      <c r="A3" s="57" t="s">
        <v>209</v>
      </c>
      <c r="B3" s="57"/>
      <c r="C3" s="57"/>
      <c r="D3" s="57"/>
      <c r="E3" s="57"/>
      <c r="G3" s="57" t="s">
        <v>209</v>
      </c>
      <c r="H3" s="57"/>
      <c r="I3" s="57"/>
      <c r="J3" s="57"/>
      <c r="K3" s="57"/>
    </row>
    <row r="4" spans="1:11" ht="10.5" x14ac:dyDescent="0.25">
      <c r="A4" s="57" t="s">
        <v>368</v>
      </c>
      <c r="B4" s="58"/>
      <c r="C4" s="59"/>
      <c r="D4" s="58"/>
      <c r="E4" s="267"/>
      <c r="G4" s="57" t="str">
        <f>A4</f>
        <v>FOR THE TWELVE MONTHS ENDED JUNE 30, 2021</v>
      </c>
      <c r="H4" s="58"/>
      <c r="I4" s="59"/>
      <c r="J4" s="58"/>
      <c r="K4" s="267"/>
    </row>
    <row r="5" spans="1:11" ht="10.5" x14ac:dyDescent="0.25">
      <c r="A5" s="57" t="s">
        <v>369</v>
      </c>
      <c r="B5" s="58"/>
      <c r="C5" s="59"/>
      <c r="D5" s="58"/>
      <c r="E5" s="267"/>
      <c r="G5" s="57" t="str">
        <f>A5</f>
        <v>2022 GENERAL RATE CASE</v>
      </c>
      <c r="H5" s="58"/>
      <c r="I5" s="59"/>
      <c r="J5" s="58"/>
      <c r="K5" s="267"/>
    </row>
    <row r="6" spans="1:11" ht="10.5" x14ac:dyDescent="0.25">
      <c r="A6" s="56"/>
      <c r="B6" s="57"/>
      <c r="C6" s="57"/>
      <c r="D6" s="57"/>
      <c r="E6" s="57"/>
      <c r="G6" s="56"/>
      <c r="H6" s="57"/>
      <c r="I6" s="57"/>
      <c r="J6" s="57"/>
      <c r="K6" s="57"/>
    </row>
    <row r="7" spans="1:11" ht="10.5" x14ac:dyDescent="0.25">
      <c r="A7" s="52" t="s">
        <v>104</v>
      </c>
      <c r="B7" s="50"/>
      <c r="C7" s="50"/>
      <c r="D7" s="50"/>
      <c r="E7" s="50"/>
      <c r="G7" s="52" t="s">
        <v>104</v>
      </c>
      <c r="H7" s="50"/>
      <c r="I7" s="50"/>
      <c r="J7" s="50"/>
      <c r="K7" s="50"/>
    </row>
    <row r="8" spans="1:11" ht="10.5" x14ac:dyDescent="0.25">
      <c r="A8" s="3" t="s">
        <v>105</v>
      </c>
      <c r="B8" s="53" t="s">
        <v>106</v>
      </c>
      <c r="C8" s="54"/>
      <c r="D8" s="54"/>
      <c r="E8" s="55" t="s">
        <v>107</v>
      </c>
      <c r="G8" s="3" t="s">
        <v>105</v>
      </c>
      <c r="H8" s="53" t="s">
        <v>106</v>
      </c>
      <c r="I8" s="54"/>
      <c r="J8" s="54"/>
      <c r="K8" s="55" t="s">
        <v>107</v>
      </c>
    </row>
    <row r="9" spans="1:11" x14ac:dyDescent="0.2">
      <c r="A9" s="60"/>
      <c r="B9" s="60"/>
      <c r="C9" s="60"/>
      <c r="D9" s="60"/>
      <c r="E9" s="61"/>
      <c r="G9" s="60"/>
      <c r="H9" s="60"/>
      <c r="I9" s="60"/>
      <c r="J9" s="60"/>
      <c r="K9" s="61"/>
    </row>
    <row r="10" spans="1:11" x14ac:dyDescent="0.2">
      <c r="A10" s="62">
        <v>1</v>
      </c>
      <c r="B10" s="63" t="s">
        <v>108</v>
      </c>
      <c r="C10" s="60"/>
      <c r="D10" s="60"/>
      <c r="E10" s="64">
        <v>7.1970000000000003E-3</v>
      </c>
      <c r="G10" s="62">
        <v>1</v>
      </c>
      <c r="H10" s="63" t="s">
        <v>108</v>
      </c>
      <c r="I10" s="60"/>
      <c r="J10" s="60"/>
      <c r="K10" s="64">
        <f>E10</f>
        <v>7.1970000000000003E-3</v>
      </c>
    </row>
    <row r="11" spans="1:11" x14ac:dyDescent="0.2">
      <c r="A11" s="62">
        <v>2</v>
      </c>
      <c r="B11" s="63" t="s">
        <v>109</v>
      </c>
      <c r="C11" s="60"/>
      <c r="D11" s="60"/>
      <c r="E11" s="64">
        <v>2E-3</v>
      </c>
      <c r="G11" s="62">
        <v>2</v>
      </c>
      <c r="H11" s="63" t="s">
        <v>109</v>
      </c>
      <c r="I11" s="60"/>
      <c r="J11" s="60"/>
      <c r="K11" s="268">
        <v>4.0000000000000001E-3</v>
      </c>
    </row>
    <row r="12" spans="1:11" x14ac:dyDescent="0.2">
      <c r="A12" s="62">
        <v>3</v>
      </c>
      <c r="B12" s="63" t="s">
        <v>218</v>
      </c>
      <c r="C12" s="60"/>
      <c r="D12" s="115">
        <v>3.8733999999999998E-2</v>
      </c>
      <c r="E12" s="269">
        <f>ROUND(D12-(D12*E10),6)</f>
        <v>3.8455000000000003E-2</v>
      </c>
      <c r="G12" s="62">
        <v>3</v>
      </c>
      <c r="H12" s="63" t="s">
        <v>218</v>
      </c>
      <c r="I12" s="60"/>
      <c r="J12" s="115">
        <f>D12</f>
        <v>3.8733999999999998E-2</v>
      </c>
      <c r="K12" s="269">
        <f>ROUND(J12-(J12*K10),6)</f>
        <v>3.8455000000000003E-2</v>
      </c>
    </row>
    <row r="13" spans="1:11" x14ac:dyDescent="0.2">
      <c r="A13" s="62">
        <v>4</v>
      </c>
      <c r="B13" s="63"/>
      <c r="C13" s="60"/>
      <c r="D13" s="60"/>
      <c r="E13" s="65"/>
      <c r="G13" s="62">
        <v>4</v>
      </c>
      <c r="H13" s="63"/>
      <c r="I13" s="60"/>
      <c r="J13" s="60"/>
      <c r="K13" s="65"/>
    </row>
    <row r="14" spans="1:11" x14ac:dyDescent="0.2">
      <c r="A14" s="62">
        <v>5</v>
      </c>
      <c r="B14" s="63" t="s">
        <v>110</v>
      </c>
      <c r="C14" s="60"/>
      <c r="D14" s="60"/>
      <c r="E14" s="64">
        <f>ROUND(SUM(E10:E12),6)</f>
        <v>4.7652E-2</v>
      </c>
      <c r="G14" s="62">
        <v>5</v>
      </c>
      <c r="H14" s="63" t="s">
        <v>110</v>
      </c>
      <c r="I14" s="60"/>
      <c r="J14" s="60"/>
      <c r="K14" s="64">
        <f>ROUND(SUM(K10:K12),6)</f>
        <v>4.9652000000000002E-2</v>
      </c>
    </row>
    <row r="15" spans="1:11" x14ac:dyDescent="0.2">
      <c r="A15" s="62">
        <v>6</v>
      </c>
      <c r="B15" s="60"/>
      <c r="C15" s="60"/>
      <c r="D15" s="60"/>
      <c r="E15" s="64"/>
      <c r="G15" s="62">
        <v>6</v>
      </c>
      <c r="H15" s="60"/>
      <c r="I15" s="60"/>
      <c r="J15" s="60"/>
      <c r="K15" s="64"/>
    </row>
    <row r="16" spans="1:11" ht="10.5" x14ac:dyDescent="0.25">
      <c r="A16" s="62">
        <v>7</v>
      </c>
      <c r="B16" s="60" t="s">
        <v>219</v>
      </c>
      <c r="C16" s="60"/>
      <c r="D16" s="60"/>
      <c r="E16" s="270">
        <f>ROUND(1-E14,6)</f>
        <v>0.95234799999999997</v>
      </c>
      <c r="G16" s="62">
        <v>7</v>
      </c>
      <c r="H16" s="60" t="s">
        <v>219</v>
      </c>
      <c r="I16" s="60"/>
      <c r="J16" s="60"/>
      <c r="K16" s="270">
        <f>ROUND(1-K14,6)</f>
        <v>0.95034799999999997</v>
      </c>
    </row>
    <row r="17" spans="1:11" x14ac:dyDescent="0.2">
      <c r="A17" s="62">
        <v>8</v>
      </c>
      <c r="B17" s="63" t="s">
        <v>220</v>
      </c>
      <c r="C17" s="60"/>
      <c r="D17" s="116">
        <v>0.21</v>
      </c>
      <c r="E17" s="64">
        <f>ROUND((E16)*D17,6)</f>
        <v>0.199993</v>
      </c>
      <c r="G17" s="62">
        <v>8</v>
      </c>
      <c r="H17" s="63" t="s">
        <v>220</v>
      </c>
      <c r="I17" s="60"/>
      <c r="J17" s="116">
        <f>D17</f>
        <v>0.21</v>
      </c>
      <c r="K17" s="64">
        <f>ROUND((K16)*J17,6)</f>
        <v>0.199573</v>
      </c>
    </row>
    <row r="18" spans="1:11" ht="10.5" thickBot="1" x14ac:dyDescent="0.25">
      <c r="A18" s="62">
        <v>9</v>
      </c>
      <c r="B18" s="63" t="s">
        <v>221</v>
      </c>
      <c r="C18" s="60"/>
      <c r="D18" s="60"/>
      <c r="E18" s="112">
        <f>E16-E17</f>
        <v>0.752355</v>
      </c>
      <c r="G18" s="62">
        <v>9</v>
      </c>
      <c r="H18" s="63" t="s">
        <v>221</v>
      </c>
      <c r="I18" s="60"/>
      <c r="J18" s="60"/>
      <c r="K18" s="112">
        <f>K16-K17</f>
        <v>0.75077499999999997</v>
      </c>
    </row>
    <row r="19" spans="1:11" ht="11.5" customHeight="1" thickTop="1" x14ac:dyDescent="0.2"/>
    <row r="22" spans="1:11" ht="10.5" x14ac:dyDescent="0.25">
      <c r="H22" s="271" t="s">
        <v>286</v>
      </c>
      <c r="I22" s="76"/>
      <c r="J22" s="76"/>
    </row>
  </sheetData>
  <printOptions horizontalCentered="1"/>
  <pageMargins left="0.45" right="0.45" top="0.75" bottom="0.75" header="0.3" footer="0.3"/>
  <pageSetup orientation="landscape" blackAndWhite="1" r:id="rId1"/>
  <headerFooter>
    <oddFooter>&amp;R&amp;F
&amp;A</oddFooter>
  </headerFooter>
  <customProperties>
    <customPr name="_pios_id" r:id="rId2"/>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H23" sqref="H23"/>
    </sheetView>
  </sheetViews>
  <sheetFormatPr defaultColWidth="9.1796875" defaultRowHeight="14" x14ac:dyDescent="0.3"/>
  <cols>
    <col min="1" max="16384" width="9.1796875" style="266"/>
  </cols>
  <sheetData/>
  <pageMargins left="0.7" right="0.7" top="0.75" bottom="0.75" header="0.3" footer="0.3"/>
  <customProperties>
    <customPr name="_pios_id" r:id="rId1"/>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XFB48"/>
  <sheetViews>
    <sheetView workbookViewId="0">
      <pane ySplit="9" topLeftCell="A10" activePane="bottomLeft" state="frozen"/>
      <selection pane="bottomLeft" activeCell="A10" sqref="A10:XFD10"/>
    </sheetView>
  </sheetViews>
  <sheetFormatPr defaultColWidth="9.1796875" defaultRowHeight="10" x14ac:dyDescent="0.2"/>
  <cols>
    <col min="1" max="1" width="5.54296875" style="90" customWidth="1"/>
    <col min="2" max="2" width="58.54296875" style="90" customWidth="1"/>
    <col min="3" max="3" width="13.453125" style="90" bestFit="1" customWidth="1"/>
    <col min="4" max="4" width="12.453125" style="90" bestFit="1" customWidth="1"/>
    <col min="5" max="5" width="17.26953125" style="90" bestFit="1" customWidth="1"/>
    <col min="6" max="6" width="11" style="90" bestFit="1" customWidth="1"/>
    <col min="7" max="8" width="12.453125" style="90" bestFit="1" customWidth="1"/>
    <col min="9" max="9" width="13.1796875" style="90" bestFit="1" customWidth="1"/>
    <col min="10" max="16384" width="9.1796875" style="90"/>
  </cols>
  <sheetData>
    <row r="1" spans="1:16382" ht="10.5" customHeight="1" x14ac:dyDescent="0.2">
      <c r="A1" s="371" t="s">
        <v>0</v>
      </c>
      <c r="B1" s="371"/>
      <c r="C1" s="371"/>
      <c r="D1" s="371"/>
      <c r="E1" s="371"/>
      <c r="F1" s="371"/>
      <c r="G1" s="377"/>
      <c r="H1" s="377"/>
    </row>
    <row r="2" spans="1:16382" ht="10.5" customHeight="1" x14ac:dyDescent="0.2">
      <c r="A2" s="371" t="s">
        <v>239</v>
      </c>
      <c r="B2" s="371"/>
      <c r="C2" s="371"/>
      <c r="D2" s="371"/>
      <c r="E2" s="371"/>
      <c r="F2" s="371"/>
      <c r="G2" s="377"/>
      <c r="H2" s="377"/>
    </row>
    <row r="3" spans="1:16382" ht="10.5" customHeight="1" x14ac:dyDescent="0.25">
      <c r="A3" s="373" t="s">
        <v>397</v>
      </c>
      <c r="B3" s="373"/>
      <c r="C3" s="373"/>
      <c r="D3" s="373"/>
      <c r="E3" s="373"/>
      <c r="F3" s="373"/>
      <c r="G3" s="378"/>
      <c r="H3" s="378"/>
      <c r="I3" s="350"/>
      <c r="J3" s="350"/>
      <c r="K3" s="350"/>
      <c r="L3" s="350"/>
      <c r="M3" s="350"/>
      <c r="N3" s="376"/>
      <c r="O3" s="376"/>
      <c r="P3" s="376"/>
      <c r="Q3" s="350"/>
      <c r="R3" s="350"/>
      <c r="S3" s="350"/>
      <c r="T3" s="350"/>
      <c r="U3" s="350"/>
      <c r="V3" s="350"/>
      <c r="W3" s="376"/>
      <c r="X3" s="376"/>
      <c r="Y3" s="376"/>
      <c r="Z3" s="350"/>
      <c r="AA3" s="350"/>
      <c r="AB3" s="350"/>
      <c r="AC3" s="350"/>
      <c r="AD3" s="350"/>
      <c r="AE3" s="350"/>
      <c r="AF3" s="376"/>
      <c r="AG3" s="376"/>
      <c r="AH3" s="376"/>
      <c r="AI3" s="350"/>
      <c r="AJ3" s="350"/>
      <c r="AK3" s="350"/>
      <c r="AL3" s="350"/>
      <c r="AM3" s="350"/>
      <c r="AN3" s="350"/>
      <c r="AO3" s="376"/>
      <c r="AP3" s="376"/>
      <c r="AQ3" s="376"/>
      <c r="AR3" s="350"/>
      <c r="AS3" s="350"/>
      <c r="AT3" s="350"/>
      <c r="AU3" s="350"/>
      <c r="AV3" s="350"/>
      <c r="AW3" s="350"/>
      <c r="AX3" s="376"/>
      <c r="AY3" s="376"/>
      <c r="AZ3" s="376"/>
      <c r="BA3" s="350"/>
      <c r="BB3" s="350"/>
      <c r="BC3" s="350"/>
      <c r="BD3" s="350"/>
      <c r="BE3" s="350"/>
      <c r="BF3" s="350"/>
      <c r="BG3" s="376"/>
      <c r="BH3" s="376"/>
      <c r="BI3" s="376"/>
      <c r="BJ3" s="350"/>
      <c r="BK3" s="350"/>
      <c r="BL3" s="350"/>
      <c r="BM3" s="350"/>
      <c r="BN3" s="350"/>
      <c r="BO3" s="350"/>
      <c r="BP3" s="376"/>
      <c r="BQ3" s="376"/>
      <c r="BR3" s="376"/>
      <c r="BS3" s="350"/>
      <c r="BT3" s="350"/>
      <c r="BU3" s="350"/>
      <c r="BV3" s="350"/>
      <c r="BW3" s="350"/>
      <c r="BX3" s="350"/>
      <c r="BY3" s="376"/>
      <c r="BZ3" s="376"/>
      <c r="CA3" s="376"/>
      <c r="CB3" s="350"/>
      <c r="CC3" s="350"/>
      <c r="CD3" s="350"/>
      <c r="CE3" s="350"/>
      <c r="CF3" s="350"/>
      <c r="CG3" s="350"/>
      <c r="CH3" s="376"/>
      <c r="CI3" s="376"/>
      <c r="CJ3" s="376"/>
      <c r="CK3" s="350"/>
      <c r="CL3" s="350"/>
      <c r="CM3" s="350"/>
      <c r="CN3" s="350"/>
      <c r="CO3" s="350"/>
      <c r="CP3" s="350"/>
      <c r="CQ3" s="376"/>
      <c r="CR3" s="376"/>
      <c r="CS3" s="376"/>
      <c r="CT3" s="350"/>
      <c r="CU3" s="350"/>
      <c r="CV3" s="350"/>
      <c r="CW3" s="350"/>
      <c r="CX3" s="350"/>
      <c r="CY3" s="350"/>
      <c r="CZ3" s="376"/>
      <c r="DA3" s="376"/>
      <c r="DB3" s="376"/>
      <c r="DC3" s="350"/>
      <c r="DD3" s="350"/>
      <c r="DE3" s="350"/>
      <c r="DF3" s="350"/>
      <c r="DG3" s="350"/>
      <c r="DH3" s="350"/>
      <c r="DI3" s="376"/>
      <c r="DJ3" s="376"/>
      <c r="DK3" s="376"/>
      <c r="DL3" s="350"/>
      <c r="DM3" s="350"/>
      <c r="DN3" s="350"/>
      <c r="DO3" s="350"/>
      <c r="DP3" s="350"/>
      <c r="DQ3" s="350"/>
      <c r="DR3" s="376"/>
      <c r="DS3" s="376"/>
      <c r="DT3" s="376"/>
      <c r="DU3" s="350"/>
      <c r="DV3" s="350"/>
      <c r="DW3" s="350"/>
      <c r="DX3" s="350"/>
      <c r="DY3" s="350"/>
      <c r="DZ3" s="350"/>
      <c r="EA3" s="376"/>
      <c r="EB3" s="376"/>
      <c r="EC3" s="376"/>
      <c r="ED3" s="350"/>
      <c r="EE3" s="350"/>
      <c r="EF3" s="350"/>
      <c r="EG3" s="350"/>
      <c r="EH3" s="350"/>
      <c r="EI3" s="350"/>
      <c r="EJ3" s="376"/>
      <c r="EK3" s="376"/>
      <c r="EL3" s="376"/>
      <c r="EM3" s="350"/>
      <c r="EN3" s="350"/>
      <c r="EO3" s="350"/>
      <c r="EP3" s="350"/>
      <c r="EQ3" s="350"/>
      <c r="ER3" s="350"/>
      <c r="ES3" s="376"/>
      <c r="ET3" s="376"/>
      <c r="EU3" s="376"/>
      <c r="EV3" s="350"/>
      <c r="EW3" s="350"/>
      <c r="EX3" s="350"/>
      <c r="EY3" s="350"/>
      <c r="EZ3" s="350"/>
      <c r="FA3" s="350"/>
      <c r="FB3" s="376"/>
      <c r="FC3" s="376"/>
      <c r="FD3" s="376"/>
      <c r="FE3" s="350"/>
      <c r="FF3" s="350"/>
      <c r="FG3" s="350"/>
      <c r="FH3" s="350"/>
      <c r="FI3" s="350"/>
      <c r="FJ3" s="350"/>
      <c r="FK3" s="376"/>
      <c r="FL3" s="376"/>
      <c r="FM3" s="376"/>
      <c r="FN3" s="350"/>
      <c r="FO3" s="350"/>
      <c r="FP3" s="350"/>
      <c r="FQ3" s="350"/>
      <c r="FR3" s="350"/>
      <c r="FS3" s="350"/>
      <c r="FT3" s="376"/>
      <c r="FU3" s="376"/>
      <c r="FV3" s="376"/>
      <c r="FW3" s="350"/>
      <c r="FX3" s="350"/>
      <c r="FY3" s="350"/>
      <c r="FZ3" s="350"/>
      <c r="GA3" s="350"/>
      <c r="GB3" s="350"/>
      <c r="GC3" s="376"/>
      <c r="GD3" s="376"/>
      <c r="GE3" s="376"/>
      <c r="GF3" s="350"/>
      <c r="GG3" s="350"/>
      <c r="GH3" s="350"/>
      <c r="GI3" s="350"/>
      <c r="GJ3" s="350"/>
      <c r="GK3" s="350"/>
      <c r="GL3" s="376"/>
      <c r="GM3" s="376"/>
      <c r="GN3" s="376"/>
      <c r="GO3" s="350"/>
      <c r="GP3" s="350"/>
      <c r="GQ3" s="350"/>
      <c r="GR3" s="350"/>
      <c r="GS3" s="350"/>
      <c r="GT3" s="350"/>
      <c r="GU3" s="376"/>
      <c r="GV3" s="376"/>
      <c r="GW3" s="376"/>
      <c r="GX3" s="350"/>
      <c r="GY3" s="350"/>
      <c r="GZ3" s="350"/>
      <c r="HA3" s="350"/>
      <c r="HB3" s="350"/>
      <c r="HC3" s="350"/>
      <c r="HD3" s="376"/>
      <c r="HE3" s="376"/>
      <c r="HF3" s="376"/>
      <c r="HG3" s="350"/>
      <c r="HH3" s="350"/>
      <c r="HI3" s="350"/>
      <c r="HJ3" s="350"/>
      <c r="HK3" s="350"/>
      <c r="HL3" s="350"/>
      <c r="HM3" s="376"/>
      <c r="HN3" s="376"/>
      <c r="HO3" s="376"/>
      <c r="HP3" s="350"/>
      <c r="HQ3" s="350"/>
      <c r="HR3" s="350"/>
      <c r="HS3" s="350"/>
      <c r="HT3" s="350"/>
      <c r="HU3" s="350"/>
      <c r="HV3" s="376"/>
      <c r="HW3" s="376"/>
      <c r="HX3" s="376"/>
      <c r="HY3" s="350"/>
      <c r="HZ3" s="350"/>
      <c r="IA3" s="350"/>
      <c r="IB3" s="350"/>
      <c r="IC3" s="350"/>
      <c r="ID3" s="350"/>
      <c r="IE3" s="376"/>
      <c r="IF3" s="376"/>
      <c r="IG3" s="376"/>
      <c r="IH3" s="350"/>
      <c r="II3" s="350"/>
      <c r="IJ3" s="350"/>
      <c r="IK3" s="350"/>
      <c r="IL3" s="350"/>
      <c r="IM3" s="350"/>
      <c r="IN3" s="376"/>
      <c r="IO3" s="376"/>
      <c r="IP3" s="376"/>
      <c r="IQ3" s="350"/>
      <c r="IR3" s="350"/>
      <c r="IS3" s="350"/>
      <c r="IT3" s="350"/>
      <c r="IU3" s="350"/>
      <c r="IV3" s="350"/>
      <c r="IW3" s="376"/>
      <c r="IX3" s="376"/>
      <c r="IY3" s="376"/>
      <c r="IZ3" s="350"/>
      <c r="JA3" s="350"/>
      <c r="JB3" s="350"/>
      <c r="JC3" s="350"/>
      <c r="JD3" s="350"/>
      <c r="JE3" s="350"/>
      <c r="JF3" s="376"/>
      <c r="JG3" s="376"/>
      <c r="JH3" s="376"/>
      <c r="JI3" s="350"/>
      <c r="JJ3" s="350"/>
      <c r="JK3" s="350"/>
      <c r="JL3" s="350"/>
      <c r="JM3" s="350"/>
      <c r="JN3" s="350"/>
      <c r="JO3" s="376"/>
      <c r="JP3" s="376"/>
      <c r="JQ3" s="376"/>
      <c r="JR3" s="350"/>
      <c r="JS3" s="350"/>
      <c r="JT3" s="350"/>
      <c r="JU3" s="350"/>
      <c r="JV3" s="350"/>
      <c r="JW3" s="350"/>
      <c r="JX3" s="376"/>
      <c r="JY3" s="376"/>
      <c r="JZ3" s="376"/>
      <c r="KA3" s="350"/>
      <c r="KB3" s="350"/>
      <c r="KC3" s="350"/>
      <c r="KD3" s="350"/>
      <c r="KE3" s="350"/>
      <c r="KF3" s="350"/>
      <c r="KG3" s="376"/>
      <c r="KH3" s="376"/>
      <c r="KI3" s="376"/>
      <c r="KJ3" s="350"/>
      <c r="KK3" s="350"/>
      <c r="KL3" s="350"/>
      <c r="KM3" s="350"/>
      <c r="KN3" s="350"/>
      <c r="KO3" s="350"/>
      <c r="KP3" s="376"/>
      <c r="KQ3" s="376"/>
      <c r="KR3" s="376"/>
      <c r="KS3" s="350"/>
      <c r="KT3" s="350"/>
      <c r="KU3" s="350"/>
      <c r="KV3" s="350"/>
      <c r="KW3" s="350"/>
      <c r="KX3" s="350"/>
      <c r="KY3" s="376"/>
      <c r="KZ3" s="376"/>
      <c r="LA3" s="376"/>
      <c r="LB3" s="350"/>
      <c r="LC3" s="350"/>
      <c r="LD3" s="350"/>
      <c r="LE3" s="350"/>
      <c r="LF3" s="350"/>
      <c r="LG3" s="350"/>
      <c r="LH3" s="376"/>
      <c r="LI3" s="376"/>
      <c r="LJ3" s="376"/>
      <c r="LK3" s="350"/>
      <c r="LL3" s="350"/>
      <c r="LM3" s="350"/>
      <c r="LN3" s="350"/>
      <c r="LO3" s="350"/>
      <c r="LP3" s="350"/>
      <c r="LQ3" s="376"/>
      <c r="LR3" s="376"/>
      <c r="LS3" s="376"/>
      <c r="LT3" s="350"/>
      <c r="LU3" s="350"/>
      <c r="LV3" s="350"/>
      <c r="LW3" s="350"/>
      <c r="LX3" s="350"/>
      <c r="LY3" s="350"/>
      <c r="LZ3" s="376"/>
      <c r="MA3" s="376"/>
      <c r="MB3" s="376"/>
      <c r="MC3" s="350"/>
      <c r="MD3" s="350"/>
      <c r="ME3" s="350"/>
      <c r="MF3" s="350"/>
      <c r="MG3" s="350"/>
      <c r="MH3" s="350"/>
      <c r="MI3" s="376"/>
      <c r="MJ3" s="376"/>
      <c r="MK3" s="376"/>
      <c r="ML3" s="350"/>
      <c r="MM3" s="350"/>
      <c r="MN3" s="350"/>
      <c r="MO3" s="350"/>
      <c r="MP3" s="350"/>
      <c r="MQ3" s="350"/>
      <c r="MR3" s="376"/>
      <c r="MS3" s="376"/>
      <c r="MT3" s="376"/>
      <c r="MU3" s="350"/>
      <c r="MV3" s="350"/>
      <c r="MW3" s="350"/>
      <c r="MX3" s="350"/>
      <c r="MY3" s="350"/>
      <c r="MZ3" s="350"/>
      <c r="NA3" s="376"/>
      <c r="NB3" s="376"/>
      <c r="NC3" s="376"/>
      <c r="ND3" s="350"/>
      <c r="NE3" s="350"/>
      <c r="NF3" s="350"/>
      <c r="NG3" s="350"/>
      <c r="NH3" s="350"/>
      <c r="NI3" s="350"/>
      <c r="NJ3" s="376"/>
      <c r="NK3" s="376"/>
      <c r="NL3" s="376"/>
      <c r="NM3" s="350"/>
      <c r="NN3" s="350"/>
      <c r="NO3" s="350"/>
      <c r="NP3" s="350"/>
      <c r="NQ3" s="350"/>
      <c r="NR3" s="350"/>
      <c r="NS3" s="376"/>
      <c r="NT3" s="376"/>
      <c r="NU3" s="376"/>
      <c r="NV3" s="350"/>
      <c r="NW3" s="350"/>
      <c r="NX3" s="350"/>
      <c r="NY3" s="350"/>
      <c r="NZ3" s="350"/>
      <c r="OA3" s="350"/>
      <c r="OB3" s="376"/>
      <c r="OC3" s="376"/>
      <c r="OD3" s="376"/>
      <c r="OE3" s="350"/>
      <c r="OF3" s="350"/>
      <c r="OG3" s="350"/>
      <c r="OH3" s="350"/>
      <c r="OI3" s="350"/>
      <c r="OJ3" s="350"/>
      <c r="OK3" s="376"/>
      <c r="OL3" s="376"/>
      <c r="OM3" s="376"/>
      <c r="ON3" s="350"/>
      <c r="OO3" s="350"/>
      <c r="OP3" s="350"/>
      <c r="OQ3" s="350"/>
      <c r="OR3" s="350"/>
      <c r="OS3" s="350"/>
      <c r="OT3" s="376"/>
      <c r="OU3" s="376"/>
      <c r="OV3" s="376"/>
      <c r="OW3" s="350"/>
      <c r="OX3" s="350"/>
      <c r="OY3" s="350"/>
      <c r="OZ3" s="350"/>
      <c r="PA3" s="350"/>
      <c r="PB3" s="350"/>
      <c r="PC3" s="376"/>
      <c r="PD3" s="376"/>
      <c r="PE3" s="376"/>
      <c r="PF3" s="350"/>
      <c r="PG3" s="350"/>
      <c r="PH3" s="350"/>
      <c r="PI3" s="350"/>
      <c r="PJ3" s="350"/>
      <c r="PK3" s="350"/>
      <c r="PL3" s="376"/>
      <c r="PM3" s="376"/>
      <c r="PN3" s="376"/>
      <c r="PO3" s="350"/>
      <c r="PP3" s="350"/>
      <c r="PQ3" s="350"/>
      <c r="PR3" s="350"/>
      <c r="PS3" s="350"/>
      <c r="PT3" s="350"/>
      <c r="PU3" s="376"/>
      <c r="PV3" s="376"/>
      <c r="PW3" s="376"/>
      <c r="PX3" s="350"/>
      <c r="PY3" s="350"/>
      <c r="PZ3" s="350"/>
      <c r="QA3" s="350"/>
      <c r="QB3" s="350"/>
      <c r="QC3" s="350"/>
      <c r="QD3" s="376"/>
      <c r="QE3" s="376"/>
      <c r="QF3" s="376"/>
      <c r="QG3" s="350"/>
      <c r="QH3" s="350"/>
      <c r="QI3" s="350"/>
      <c r="QJ3" s="350"/>
      <c r="QK3" s="350"/>
      <c r="QL3" s="350"/>
      <c r="QM3" s="376"/>
      <c r="QN3" s="376"/>
      <c r="QO3" s="376"/>
      <c r="QP3" s="350"/>
      <c r="QQ3" s="350"/>
      <c r="QR3" s="350"/>
      <c r="QS3" s="350"/>
      <c r="QT3" s="350"/>
      <c r="QU3" s="350"/>
      <c r="QV3" s="376"/>
      <c r="QW3" s="376"/>
      <c r="QX3" s="376"/>
      <c r="QY3" s="350"/>
      <c r="QZ3" s="350"/>
      <c r="RA3" s="350"/>
      <c r="RB3" s="350"/>
      <c r="RC3" s="350"/>
      <c r="RD3" s="350"/>
      <c r="RE3" s="376"/>
      <c r="RF3" s="376"/>
      <c r="RG3" s="376"/>
      <c r="RH3" s="350"/>
      <c r="RI3" s="350"/>
      <c r="RJ3" s="350"/>
      <c r="RK3" s="350"/>
      <c r="RL3" s="350"/>
      <c r="RM3" s="350"/>
      <c r="RN3" s="376"/>
      <c r="RO3" s="376"/>
      <c r="RP3" s="376"/>
      <c r="RQ3" s="350"/>
      <c r="RR3" s="350"/>
      <c r="RS3" s="350"/>
      <c r="RT3" s="350"/>
      <c r="RU3" s="350"/>
      <c r="RV3" s="350"/>
      <c r="RW3" s="376"/>
      <c r="RX3" s="376"/>
      <c r="RY3" s="376"/>
      <c r="RZ3" s="350"/>
      <c r="SA3" s="350"/>
      <c r="SB3" s="350"/>
      <c r="SC3" s="350"/>
      <c r="SD3" s="350"/>
      <c r="SE3" s="350"/>
      <c r="SF3" s="376"/>
      <c r="SG3" s="376"/>
      <c r="SH3" s="376"/>
      <c r="SI3" s="350"/>
      <c r="SJ3" s="350"/>
      <c r="SK3" s="350"/>
      <c r="SL3" s="350"/>
      <c r="SM3" s="350"/>
      <c r="SN3" s="350"/>
      <c r="SO3" s="376"/>
      <c r="SP3" s="376"/>
      <c r="SQ3" s="376"/>
      <c r="SR3" s="350"/>
      <c r="SS3" s="350"/>
      <c r="ST3" s="350"/>
      <c r="SU3" s="350"/>
      <c r="SV3" s="350"/>
      <c r="SW3" s="350"/>
      <c r="SX3" s="376"/>
      <c r="SY3" s="376"/>
      <c r="SZ3" s="376"/>
      <c r="TA3" s="350"/>
      <c r="TB3" s="350"/>
      <c r="TC3" s="350"/>
      <c r="TD3" s="350"/>
      <c r="TE3" s="350"/>
      <c r="TF3" s="350"/>
      <c r="TG3" s="376"/>
      <c r="TH3" s="376"/>
      <c r="TI3" s="376"/>
      <c r="TJ3" s="350"/>
      <c r="TK3" s="350"/>
      <c r="TL3" s="350"/>
      <c r="TM3" s="350"/>
      <c r="TN3" s="350"/>
      <c r="TO3" s="350"/>
      <c r="TP3" s="376"/>
      <c r="TQ3" s="376"/>
      <c r="TR3" s="376"/>
      <c r="TS3" s="350"/>
      <c r="TT3" s="350"/>
      <c r="TU3" s="350"/>
      <c r="TV3" s="350"/>
      <c r="TW3" s="350"/>
      <c r="TX3" s="350"/>
      <c r="TY3" s="376"/>
      <c r="TZ3" s="376"/>
      <c r="UA3" s="376"/>
      <c r="UB3" s="350"/>
      <c r="UC3" s="350"/>
      <c r="UD3" s="350"/>
      <c r="UE3" s="350"/>
      <c r="UF3" s="350"/>
      <c r="UG3" s="350"/>
      <c r="UH3" s="376"/>
      <c r="UI3" s="376"/>
      <c r="UJ3" s="376"/>
      <c r="UK3" s="350"/>
      <c r="UL3" s="350"/>
      <c r="UM3" s="350"/>
      <c r="UN3" s="350"/>
      <c r="UO3" s="350"/>
      <c r="UP3" s="350"/>
      <c r="UQ3" s="376"/>
      <c r="UR3" s="376"/>
      <c r="US3" s="376"/>
      <c r="UT3" s="350"/>
      <c r="UU3" s="350"/>
      <c r="UV3" s="350"/>
      <c r="UW3" s="350"/>
      <c r="UX3" s="350"/>
      <c r="UY3" s="350"/>
      <c r="UZ3" s="376"/>
      <c r="VA3" s="376"/>
      <c r="VB3" s="376"/>
      <c r="VC3" s="350"/>
      <c r="VD3" s="350"/>
      <c r="VE3" s="350"/>
      <c r="VF3" s="350"/>
      <c r="VG3" s="350"/>
      <c r="VH3" s="350"/>
      <c r="VI3" s="376"/>
      <c r="VJ3" s="376"/>
      <c r="VK3" s="376"/>
      <c r="VL3" s="350"/>
      <c r="VM3" s="350"/>
      <c r="VN3" s="350"/>
      <c r="VO3" s="350"/>
      <c r="VP3" s="350"/>
      <c r="VQ3" s="350"/>
      <c r="VR3" s="376"/>
      <c r="VS3" s="376"/>
      <c r="VT3" s="376"/>
      <c r="VU3" s="350"/>
      <c r="VV3" s="350"/>
      <c r="VW3" s="350"/>
      <c r="VX3" s="350"/>
      <c r="VY3" s="350"/>
      <c r="VZ3" s="350"/>
      <c r="WA3" s="376"/>
      <c r="WB3" s="376"/>
      <c r="WC3" s="376"/>
      <c r="WD3" s="350"/>
      <c r="WE3" s="350"/>
      <c r="WF3" s="350"/>
      <c r="WG3" s="350"/>
      <c r="WH3" s="350"/>
      <c r="WI3" s="350"/>
      <c r="WJ3" s="376"/>
      <c r="WK3" s="376"/>
      <c r="WL3" s="376"/>
      <c r="WM3" s="350"/>
      <c r="WN3" s="350"/>
      <c r="WO3" s="350"/>
      <c r="WP3" s="350"/>
      <c r="WQ3" s="350"/>
      <c r="WR3" s="350"/>
      <c r="WS3" s="376"/>
      <c r="WT3" s="376"/>
      <c r="WU3" s="376"/>
      <c r="WV3" s="350"/>
      <c r="WW3" s="350"/>
      <c r="WX3" s="350"/>
      <c r="WY3" s="350"/>
      <c r="WZ3" s="350"/>
      <c r="XA3" s="350"/>
      <c r="XB3" s="376"/>
      <c r="XC3" s="376"/>
      <c r="XD3" s="376"/>
      <c r="XE3" s="350"/>
      <c r="XF3" s="350"/>
      <c r="XG3" s="350"/>
      <c r="XH3" s="350"/>
      <c r="XI3" s="350"/>
      <c r="XJ3" s="350"/>
      <c r="XK3" s="376"/>
      <c r="XL3" s="376"/>
      <c r="XM3" s="376"/>
      <c r="XN3" s="350"/>
      <c r="XO3" s="350"/>
      <c r="XP3" s="350"/>
      <c r="XQ3" s="350"/>
      <c r="XR3" s="350"/>
      <c r="XS3" s="350"/>
      <c r="XT3" s="376"/>
      <c r="XU3" s="376"/>
      <c r="XV3" s="376"/>
      <c r="XW3" s="350"/>
      <c r="XX3" s="350"/>
      <c r="XY3" s="350"/>
      <c r="XZ3" s="350"/>
      <c r="YA3" s="350"/>
      <c r="YB3" s="350"/>
      <c r="YC3" s="376"/>
      <c r="YD3" s="376"/>
      <c r="YE3" s="376"/>
      <c r="YF3" s="350"/>
      <c r="YG3" s="350"/>
      <c r="YH3" s="350"/>
      <c r="YI3" s="350"/>
      <c r="YJ3" s="350"/>
      <c r="YK3" s="350"/>
      <c r="YL3" s="376"/>
      <c r="YM3" s="376"/>
      <c r="YN3" s="376"/>
      <c r="YO3" s="350"/>
      <c r="YP3" s="350"/>
      <c r="YQ3" s="350"/>
      <c r="YR3" s="350"/>
      <c r="YS3" s="350"/>
      <c r="YT3" s="350"/>
      <c r="YU3" s="376"/>
      <c r="YV3" s="376"/>
      <c r="YW3" s="376"/>
      <c r="YX3" s="350"/>
      <c r="YY3" s="350"/>
      <c r="YZ3" s="350"/>
      <c r="ZA3" s="350"/>
      <c r="ZB3" s="350"/>
      <c r="ZC3" s="350"/>
      <c r="ZD3" s="376"/>
      <c r="ZE3" s="376"/>
      <c r="ZF3" s="376"/>
      <c r="ZG3" s="350"/>
      <c r="ZH3" s="350"/>
      <c r="ZI3" s="350"/>
      <c r="ZJ3" s="350"/>
      <c r="ZK3" s="350"/>
      <c r="ZL3" s="350"/>
      <c r="ZM3" s="376"/>
      <c r="ZN3" s="376"/>
      <c r="ZO3" s="376"/>
      <c r="ZP3" s="350"/>
      <c r="ZQ3" s="350"/>
      <c r="ZR3" s="350"/>
      <c r="ZS3" s="350"/>
      <c r="ZT3" s="350"/>
      <c r="ZU3" s="350"/>
      <c r="ZV3" s="376"/>
      <c r="ZW3" s="376"/>
      <c r="ZX3" s="376"/>
      <c r="ZY3" s="350"/>
      <c r="ZZ3" s="350"/>
      <c r="AAA3" s="350"/>
      <c r="AAB3" s="350"/>
      <c r="AAC3" s="350"/>
      <c r="AAD3" s="350"/>
      <c r="AAE3" s="376"/>
      <c r="AAF3" s="376"/>
      <c r="AAG3" s="376"/>
      <c r="AAH3" s="350"/>
      <c r="AAI3" s="350"/>
      <c r="AAJ3" s="350"/>
      <c r="AAK3" s="350"/>
      <c r="AAL3" s="350"/>
      <c r="AAM3" s="350"/>
      <c r="AAN3" s="376"/>
      <c r="AAO3" s="376"/>
      <c r="AAP3" s="376"/>
      <c r="AAQ3" s="350"/>
      <c r="AAR3" s="350"/>
      <c r="AAS3" s="350"/>
      <c r="AAT3" s="350"/>
      <c r="AAU3" s="350"/>
      <c r="AAV3" s="350"/>
      <c r="AAW3" s="376"/>
      <c r="AAX3" s="376"/>
      <c r="AAY3" s="376"/>
      <c r="AAZ3" s="350"/>
      <c r="ABA3" s="350"/>
      <c r="ABB3" s="350"/>
      <c r="ABC3" s="350"/>
      <c r="ABD3" s="350"/>
      <c r="ABE3" s="350"/>
      <c r="ABF3" s="376"/>
      <c r="ABG3" s="376"/>
      <c r="ABH3" s="376"/>
      <c r="ABI3" s="350"/>
      <c r="ABJ3" s="350"/>
      <c r="ABK3" s="350"/>
      <c r="ABL3" s="350"/>
      <c r="ABM3" s="350"/>
      <c r="ABN3" s="350"/>
      <c r="ABO3" s="376"/>
      <c r="ABP3" s="376"/>
      <c r="ABQ3" s="376"/>
      <c r="ABR3" s="350"/>
      <c r="ABS3" s="350"/>
      <c r="ABT3" s="350"/>
      <c r="ABU3" s="350"/>
      <c r="ABV3" s="350"/>
      <c r="ABW3" s="350"/>
      <c r="ABX3" s="376"/>
      <c r="ABY3" s="376"/>
      <c r="ABZ3" s="376"/>
      <c r="ACA3" s="350"/>
      <c r="ACB3" s="350"/>
      <c r="ACC3" s="350"/>
      <c r="ACD3" s="350"/>
      <c r="ACE3" s="350"/>
      <c r="ACF3" s="350"/>
      <c r="ACG3" s="376"/>
      <c r="ACH3" s="376"/>
      <c r="ACI3" s="376"/>
      <c r="ACJ3" s="350"/>
      <c r="ACK3" s="350"/>
      <c r="ACL3" s="350"/>
      <c r="ACM3" s="350"/>
      <c r="ACN3" s="350"/>
      <c r="ACO3" s="350"/>
      <c r="ACP3" s="376"/>
      <c r="ACQ3" s="376"/>
      <c r="ACR3" s="376"/>
      <c r="ACS3" s="350"/>
      <c r="ACT3" s="350"/>
      <c r="ACU3" s="350"/>
      <c r="ACV3" s="350"/>
      <c r="ACW3" s="350"/>
      <c r="ACX3" s="350"/>
      <c r="ACY3" s="376"/>
      <c r="ACZ3" s="376"/>
      <c r="ADA3" s="376"/>
      <c r="ADB3" s="350"/>
      <c r="ADC3" s="350"/>
      <c r="ADD3" s="350"/>
      <c r="ADE3" s="350"/>
      <c r="ADF3" s="350"/>
      <c r="ADG3" s="350"/>
      <c r="ADH3" s="376"/>
      <c r="ADI3" s="376"/>
      <c r="ADJ3" s="376"/>
      <c r="ADK3" s="350"/>
      <c r="ADL3" s="350"/>
      <c r="ADM3" s="350"/>
      <c r="ADN3" s="350"/>
      <c r="ADO3" s="350"/>
      <c r="ADP3" s="350"/>
      <c r="ADQ3" s="376"/>
      <c r="ADR3" s="376"/>
      <c r="ADS3" s="376"/>
      <c r="ADT3" s="350"/>
      <c r="ADU3" s="350"/>
      <c r="ADV3" s="350"/>
      <c r="ADW3" s="350"/>
      <c r="ADX3" s="350"/>
      <c r="ADY3" s="350"/>
      <c r="ADZ3" s="376"/>
      <c r="AEA3" s="376"/>
      <c r="AEB3" s="376"/>
      <c r="AEC3" s="350"/>
      <c r="AED3" s="350"/>
      <c r="AEE3" s="350"/>
      <c r="AEF3" s="350"/>
      <c r="AEG3" s="350"/>
      <c r="AEH3" s="350"/>
      <c r="AEI3" s="376"/>
      <c r="AEJ3" s="376"/>
      <c r="AEK3" s="376"/>
      <c r="AEL3" s="350"/>
      <c r="AEM3" s="350"/>
      <c r="AEN3" s="350"/>
      <c r="AEO3" s="350"/>
      <c r="AEP3" s="350"/>
      <c r="AEQ3" s="350"/>
      <c r="AER3" s="376"/>
      <c r="AES3" s="376"/>
      <c r="AET3" s="376"/>
      <c r="AEU3" s="350"/>
      <c r="AEV3" s="350"/>
      <c r="AEW3" s="350"/>
      <c r="AEX3" s="350"/>
      <c r="AEY3" s="350"/>
      <c r="AEZ3" s="350"/>
      <c r="AFA3" s="376"/>
      <c r="AFB3" s="376"/>
      <c r="AFC3" s="376"/>
      <c r="AFD3" s="350"/>
      <c r="AFE3" s="350"/>
      <c r="AFF3" s="350"/>
      <c r="AFG3" s="350"/>
      <c r="AFH3" s="350"/>
      <c r="AFI3" s="350"/>
      <c r="AFJ3" s="376"/>
      <c r="AFK3" s="376"/>
      <c r="AFL3" s="376"/>
      <c r="AFM3" s="350"/>
      <c r="AFN3" s="350"/>
      <c r="AFO3" s="350"/>
      <c r="AFP3" s="350"/>
      <c r="AFQ3" s="350"/>
      <c r="AFR3" s="350"/>
      <c r="AFS3" s="376"/>
      <c r="AFT3" s="376"/>
      <c r="AFU3" s="376"/>
      <c r="AFV3" s="350"/>
      <c r="AFW3" s="350"/>
      <c r="AFX3" s="350"/>
      <c r="AFY3" s="350"/>
      <c r="AFZ3" s="350"/>
      <c r="AGA3" s="350"/>
      <c r="AGB3" s="376"/>
      <c r="AGC3" s="376"/>
      <c r="AGD3" s="376"/>
      <c r="AGE3" s="350"/>
      <c r="AGF3" s="350"/>
      <c r="AGG3" s="350"/>
      <c r="AGH3" s="350"/>
      <c r="AGI3" s="350"/>
      <c r="AGJ3" s="350"/>
      <c r="AGK3" s="376"/>
      <c r="AGL3" s="376"/>
      <c r="AGM3" s="376"/>
      <c r="AGN3" s="350"/>
      <c r="AGO3" s="350"/>
      <c r="AGP3" s="350"/>
      <c r="AGQ3" s="350"/>
      <c r="AGR3" s="350"/>
      <c r="AGS3" s="350"/>
      <c r="AGT3" s="376"/>
      <c r="AGU3" s="376"/>
      <c r="AGV3" s="376"/>
      <c r="AGW3" s="350"/>
      <c r="AGX3" s="350"/>
      <c r="AGY3" s="350"/>
      <c r="AGZ3" s="350"/>
      <c r="AHA3" s="350"/>
      <c r="AHB3" s="350"/>
      <c r="AHC3" s="376"/>
      <c r="AHD3" s="376"/>
      <c r="AHE3" s="376"/>
      <c r="AHF3" s="350"/>
      <c r="AHG3" s="350"/>
      <c r="AHH3" s="350"/>
      <c r="AHI3" s="350"/>
      <c r="AHJ3" s="350"/>
      <c r="AHK3" s="350"/>
      <c r="AHL3" s="376"/>
      <c r="AHM3" s="376"/>
      <c r="AHN3" s="376"/>
      <c r="AHO3" s="350"/>
      <c r="AHP3" s="350"/>
      <c r="AHQ3" s="350"/>
      <c r="AHR3" s="350"/>
      <c r="AHS3" s="350"/>
      <c r="AHT3" s="350"/>
      <c r="AHU3" s="376"/>
      <c r="AHV3" s="376"/>
      <c r="AHW3" s="376"/>
      <c r="AHX3" s="350"/>
      <c r="AHY3" s="350"/>
      <c r="AHZ3" s="350"/>
      <c r="AIA3" s="350"/>
      <c r="AIB3" s="350"/>
      <c r="AIC3" s="350"/>
      <c r="AID3" s="376"/>
      <c r="AIE3" s="376"/>
      <c r="AIF3" s="376"/>
      <c r="AIG3" s="350"/>
      <c r="AIH3" s="350"/>
      <c r="AII3" s="350"/>
      <c r="AIJ3" s="350"/>
      <c r="AIK3" s="350"/>
      <c r="AIL3" s="350"/>
      <c r="AIM3" s="376"/>
      <c r="AIN3" s="376"/>
      <c r="AIO3" s="376"/>
      <c r="AIP3" s="350"/>
      <c r="AIQ3" s="350"/>
      <c r="AIR3" s="350"/>
      <c r="AIS3" s="350"/>
      <c r="AIT3" s="350"/>
      <c r="AIU3" s="350"/>
      <c r="AIV3" s="376"/>
      <c r="AIW3" s="376"/>
      <c r="AIX3" s="376"/>
      <c r="AIY3" s="350"/>
      <c r="AIZ3" s="350"/>
      <c r="AJA3" s="350"/>
      <c r="AJB3" s="350"/>
      <c r="AJC3" s="350"/>
      <c r="AJD3" s="350"/>
      <c r="AJE3" s="376"/>
      <c r="AJF3" s="376"/>
      <c r="AJG3" s="376"/>
      <c r="AJH3" s="350"/>
      <c r="AJI3" s="350"/>
      <c r="AJJ3" s="350"/>
      <c r="AJK3" s="350"/>
      <c r="AJL3" s="350"/>
      <c r="AJM3" s="350"/>
      <c r="AJN3" s="376"/>
      <c r="AJO3" s="376"/>
      <c r="AJP3" s="376"/>
      <c r="AJQ3" s="350"/>
      <c r="AJR3" s="350"/>
      <c r="AJS3" s="350"/>
      <c r="AJT3" s="350"/>
      <c r="AJU3" s="350"/>
      <c r="AJV3" s="350"/>
      <c r="AJW3" s="376"/>
      <c r="AJX3" s="376"/>
      <c r="AJY3" s="376"/>
      <c r="AJZ3" s="350"/>
      <c r="AKA3" s="350"/>
      <c r="AKB3" s="350"/>
      <c r="AKC3" s="350"/>
      <c r="AKD3" s="350"/>
      <c r="AKE3" s="350"/>
      <c r="AKF3" s="376"/>
      <c r="AKG3" s="376"/>
      <c r="AKH3" s="376"/>
      <c r="AKI3" s="350"/>
      <c r="AKJ3" s="350"/>
      <c r="AKK3" s="350"/>
      <c r="AKL3" s="350"/>
      <c r="AKM3" s="350"/>
      <c r="AKN3" s="350"/>
      <c r="AKO3" s="376"/>
      <c r="AKP3" s="376"/>
      <c r="AKQ3" s="376"/>
      <c r="AKR3" s="350"/>
      <c r="AKS3" s="350"/>
      <c r="AKT3" s="350"/>
      <c r="AKU3" s="350"/>
      <c r="AKV3" s="350"/>
      <c r="AKW3" s="350"/>
      <c r="AKX3" s="376"/>
      <c r="AKY3" s="376"/>
      <c r="AKZ3" s="376"/>
      <c r="ALA3" s="350"/>
      <c r="ALB3" s="350"/>
      <c r="ALC3" s="350"/>
      <c r="ALD3" s="350"/>
      <c r="ALE3" s="350"/>
      <c r="ALF3" s="350"/>
      <c r="ALG3" s="376"/>
      <c r="ALH3" s="376"/>
      <c r="ALI3" s="376"/>
      <c r="ALJ3" s="350"/>
      <c r="ALK3" s="350"/>
      <c r="ALL3" s="350"/>
      <c r="ALM3" s="350"/>
      <c r="ALN3" s="350"/>
      <c r="ALO3" s="350"/>
      <c r="ALP3" s="376"/>
      <c r="ALQ3" s="376"/>
      <c r="ALR3" s="376"/>
      <c r="ALS3" s="350"/>
      <c r="ALT3" s="350"/>
      <c r="ALU3" s="350"/>
      <c r="ALV3" s="350"/>
      <c r="ALW3" s="350"/>
      <c r="ALX3" s="350"/>
      <c r="ALY3" s="376"/>
      <c r="ALZ3" s="376"/>
      <c r="AMA3" s="376"/>
      <c r="AMB3" s="350"/>
      <c r="AMC3" s="350"/>
      <c r="AMD3" s="350"/>
      <c r="AME3" s="350"/>
      <c r="AMF3" s="350"/>
      <c r="AMG3" s="350"/>
      <c r="AMH3" s="376"/>
      <c r="AMI3" s="376"/>
      <c r="AMJ3" s="376"/>
      <c r="AMK3" s="350"/>
      <c r="AML3" s="350"/>
      <c r="AMM3" s="350"/>
      <c r="AMN3" s="350"/>
      <c r="AMO3" s="350"/>
      <c r="AMP3" s="350"/>
      <c r="AMQ3" s="376"/>
      <c r="AMR3" s="376"/>
      <c r="AMS3" s="376"/>
      <c r="AMT3" s="350"/>
      <c r="AMU3" s="350"/>
      <c r="AMV3" s="350"/>
      <c r="AMW3" s="350"/>
      <c r="AMX3" s="350"/>
      <c r="AMY3" s="350"/>
      <c r="AMZ3" s="376"/>
      <c r="ANA3" s="376"/>
      <c r="ANB3" s="376"/>
      <c r="ANC3" s="350"/>
      <c r="AND3" s="350"/>
      <c r="ANE3" s="350"/>
      <c r="ANF3" s="350"/>
      <c r="ANG3" s="350"/>
      <c r="ANH3" s="350"/>
      <c r="ANI3" s="376"/>
      <c r="ANJ3" s="376"/>
      <c r="ANK3" s="376"/>
      <c r="ANL3" s="350"/>
      <c r="ANM3" s="350"/>
      <c r="ANN3" s="350"/>
      <c r="ANO3" s="350"/>
      <c r="ANP3" s="350"/>
      <c r="ANQ3" s="350"/>
      <c r="ANR3" s="376"/>
      <c r="ANS3" s="376"/>
      <c r="ANT3" s="376"/>
      <c r="ANU3" s="350"/>
      <c r="ANV3" s="350"/>
      <c r="ANW3" s="350"/>
      <c r="ANX3" s="350"/>
      <c r="ANY3" s="350"/>
      <c r="ANZ3" s="350"/>
      <c r="AOA3" s="376"/>
      <c r="AOB3" s="376"/>
      <c r="AOC3" s="376"/>
      <c r="AOD3" s="350"/>
      <c r="AOE3" s="350"/>
      <c r="AOF3" s="350"/>
      <c r="AOG3" s="350"/>
      <c r="AOH3" s="350"/>
      <c r="AOI3" s="350"/>
      <c r="AOJ3" s="376"/>
      <c r="AOK3" s="376"/>
      <c r="AOL3" s="376"/>
      <c r="AOM3" s="350"/>
      <c r="AON3" s="350"/>
      <c r="AOO3" s="350"/>
      <c r="AOP3" s="350"/>
      <c r="AOQ3" s="350"/>
      <c r="AOR3" s="350"/>
      <c r="AOS3" s="376"/>
      <c r="AOT3" s="376"/>
      <c r="AOU3" s="376"/>
      <c r="AOV3" s="350"/>
      <c r="AOW3" s="350"/>
      <c r="AOX3" s="350"/>
      <c r="AOY3" s="350"/>
      <c r="AOZ3" s="350"/>
      <c r="APA3" s="350"/>
      <c r="APB3" s="376"/>
      <c r="APC3" s="376"/>
      <c r="APD3" s="376"/>
      <c r="APE3" s="350"/>
      <c r="APF3" s="350"/>
      <c r="APG3" s="350"/>
      <c r="APH3" s="350"/>
      <c r="API3" s="350"/>
      <c r="APJ3" s="350"/>
      <c r="APK3" s="376"/>
      <c r="APL3" s="376"/>
      <c r="APM3" s="376"/>
      <c r="APN3" s="350"/>
      <c r="APO3" s="350"/>
      <c r="APP3" s="350"/>
      <c r="APQ3" s="350"/>
      <c r="APR3" s="350"/>
      <c r="APS3" s="350"/>
      <c r="APT3" s="376"/>
      <c r="APU3" s="376"/>
      <c r="APV3" s="376"/>
      <c r="APW3" s="350"/>
      <c r="APX3" s="350"/>
      <c r="APY3" s="350"/>
      <c r="APZ3" s="350"/>
      <c r="AQA3" s="350"/>
      <c r="AQB3" s="350"/>
      <c r="AQC3" s="376"/>
      <c r="AQD3" s="376"/>
      <c r="AQE3" s="376"/>
      <c r="AQF3" s="350"/>
      <c r="AQG3" s="350"/>
      <c r="AQH3" s="350"/>
      <c r="AQI3" s="350"/>
      <c r="AQJ3" s="350"/>
      <c r="AQK3" s="350"/>
      <c r="AQL3" s="376"/>
      <c r="AQM3" s="376"/>
      <c r="AQN3" s="376"/>
      <c r="AQO3" s="350"/>
      <c r="AQP3" s="350"/>
      <c r="AQQ3" s="350"/>
      <c r="AQR3" s="350"/>
      <c r="AQS3" s="350"/>
      <c r="AQT3" s="350"/>
      <c r="AQU3" s="376"/>
      <c r="AQV3" s="376"/>
      <c r="AQW3" s="376"/>
      <c r="AQX3" s="350"/>
      <c r="AQY3" s="350"/>
      <c r="AQZ3" s="350"/>
      <c r="ARA3" s="350"/>
      <c r="ARB3" s="350"/>
      <c r="ARC3" s="350"/>
      <c r="ARD3" s="376"/>
      <c r="ARE3" s="376"/>
      <c r="ARF3" s="376"/>
      <c r="ARG3" s="350"/>
      <c r="ARH3" s="350"/>
      <c r="ARI3" s="350"/>
      <c r="ARJ3" s="350"/>
      <c r="ARK3" s="350"/>
      <c r="ARL3" s="350"/>
      <c r="ARM3" s="376"/>
      <c r="ARN3" s="376"/>
      <c r="ARO3" s="376"/>
      <c r="ARP3" s="350"/>
      <c r="ARQ3" s="350"/>
      <c r="ARR3" s="350"/>
      <c r="ARS3" s="350"/>
      <c r="ART3" s="350"/>
      <c r="ARU3" s="350"/>
      <c r="ARV3" s="376"/>
      <c r="ARW3" s="376"/>
      <c r="ARX3" s="376"/>
      <c r="ARY3" s="350"/>
      <c r="ARZ3" s="350"/>
      <c r="ASA3" s="350"/>
      <c r="ASB3" s="350"/>
      <c r="ASC3" s="350"/>
      <c r="ASD3" s="350"/>
      <c r="ASE3" s="376"/>
      <c r="ASF3" s="376"/>
      <c r="ASG3" s="376"/>
      <c r="ASH3" s="350"/>
      <c r="ASI3" s="350"/>
      <c r="ASJ3" s="350"/>
      <c r="ASK3" s="350"/>
      <c r="ASL3" s="350"/>
      <c r="ASM3" s="350"/>
      <c r="ASN3" s="376"/>
      <c r="ASO3" s="376"/>
      <c r="ASP3" s="376"/>
      <c r="ASQ3" s="350"/>
      <c r="ASR3" s="350"/>
      <c r="ASS3" s="350"/>
      <c r="AST3" s="350"/>
      <c r="ASU3" s="350"/>
      <c r="ASV3" s="350"/>
      <c r="ASW3" s="376"/>
      <c r="ASX3" s="376"/>
      <c r="ASY3" s="376"/>
      <c r="ASZ3" s="350"/>
      <c r="ATA3" s="350"/>
      <c r="ATB3" s="350"/>
      <c r="ATC3" s="350"/>
      <c r="ATD3" s="350"/>
      <c r="ATE3" s="350"/>
      <c r="ATF3" s="376"/>
      <c r="ATG3" s="376"/>
      <c r="ATH3" s="376"/>
      <c r="ATI3" s="350"/>
      <c r="ATJ3" s="350"/>
      <c r="ATK3" s="350"/>
      <c r="ATL3" s="350"/>
      <c r="ATM3" s="350"/>
      <c r="ATN3" s="350"/>
      <c r="ATO3" s="376"/>
      <c r="ATP3" s="376"/>
      <c r="ATQ3" s="376"/>
      <c r="ATR3" s="350"/>
      <c r="ATS3" s="350"/>
      <c r="ATT3" s="350"/>
      <c r="ATU3" s="350"/>
      <c r="ATV3" s="350"/>
      <c r="ATW3" s="350"/>
      <c r="ATX3" s="376"/>
      <c r="ATY3" s="376"/>
      <c r="ATZ3" s="376"/>
      <c r="AUA3" s="350"/>
      <c r="AUB3" s="350"/>
      <c r="AUC3" s="350"/>
      <c r="AUD3" s="350"/>
      <c r="AUE3" s="350"/>
      <c r="AUF3" s="350"/>
      <c r="AUG3" s="376"/>
      <c r="AUH3" s="376"/>
      <c r="AUI3" s="376"/>
      <c r="AUJ3" s="350"/>
      <c r="AUK3" s="350"/>
      <c r="AUL3" s="350"/>
      <c r="AUM3" s="350"/>
      <c r="AUN3" s="350"/>
      <c r="AUO3" s="350"/>
      <c r="AUP3" s="376"/>
      <c r="AUQ3" s="376"/>
      <c r="AUR3" s="376"/>
      <c r="AUS3" s="350"/>
      <c r="AUT3" s="350"/>
      <c r="AUU3" s="350"/>
      <c r="AUV3" s="350"/>
      <c r="AUW3" s="350"/>
      <c r="AUX3" s="350"/>
      <c r="AUY3" s="376"/>
      <c r="AUZ3" s="376"/>
      <c r="AVA3" s="376"/>
      <c r="AVB3" s="350"/>
      <c r="AVC3" s="350"/>
      <c r="AVD3" s="350"/>
      <c r="AVE3" s="350"/>
      <c r="AVF3" s="350"/>
      <c r="AVG3" s="350"/>
      <c r="AVH3" s="376"/>
      <c r="AVI3" s="376"/>
      <c r="AVJ3" s="376"/>
      <c r="AVK3" s="350"/>
      <c r="AVL3" s="350"/>
      <c r="AVM3" s="350"/>
      <c r="AVN3" s="350"/>
      <c r="AVO3" s="350"/>
      <c r="AVP3" s="350"/>
      <c r="AVQ3" s="376"/>
      <c r="AVR3" s="376"/>
      <c r="AVS3" s="376"/>
      <c r="AVT3" s="350"/>
      <c r="AVU3" s="350"/>
      <c r="AVV3" s="350"/>
      <c r="AVW3" s="350"/>
      <c r="AVX3" s="350"/>
      <c r="AVY3" s="350"/>
      <c r="AVZ3" s="376"/>
      <c r="AWA3" s="376"/>
      <c r="AWB3" s="376"/>
      <c r="AWC3" s="350"/>
      <c r="AWD3" s="350"/>
      <c r="AWE3" s="350"/>
      <c r="AWF3" s="350"/>
      <c r="AWG3" s="350"/>
      <c r="AWH3" s="350"/>
      <c r="AWI3" s="376"/>
      <c r="AWJ3" s="376"/>
      <c r="AWK3" s="376"/>
      <c r="AWL3" s="350"/>
      <c r="AWM3" s="350"/>
      <c r="AWN3" s="350"/>
      <c r="AWO3" s="350"/>
      <c r="AWP3" s="350"/>
      <c r="AWQ3" s="350"/>
      <c r="AWR3" s="376"/>
      <c r="AWS3" s="376"/>
      <c r="AWT3" s="376"/>
      <c r="AWU3" s="350"/>
      <c r="AWV3" s="350"/>
      <c r="AWW3" s="350"/>
      <c r="AWX3" s="350"/>
      <c r="AWY3" s="350"/>
      <c r="AWZ3" s="350"/>
      <c r="AXA3" s="376"/>
      <c r="AXB3" s="376"/>
      <c r="AXC3" s="376"/>
      <c r="AXD3" s="350"/>
      <c r="AXE3" s="350"/>
      <c r="AXF3" s="350"/>
      <c r="AXG3" s="350"/>
      <c r="AXH3" s="350"/>
      <c r="AXI3" s="350"/>
      <c r="AXJ3" s="376"/>
      <c r="AXK3" s="376"/>
      <c r="AXL3" s="376"/>
      <c r="AXM3" s="350"/>
      <c r="AXN3" s="350"/>
      <c r="AXO3" s="350"/>
      <c r="AXP3" s="350"/>
      <c r="AXQ3" s="350"/>
      <c r="AXR3" s="350"/>
      <c r="AXS3" s="376"/>
      <c r="AXT3" s="376"/>
      <c r="AXU3" s="376"/>
      <c r="AXV3" s="350"/>
      <c r="AXW3" s="350"/>
      <c r="AXX3" s="350"/>
      <c r="AXY3" s="350"/>
      <c r="AXZ3" s="350"/>
      <c r="AYA3" s="350"/>
      <c r="AYB3" s="376"/>
      <c r="AYC3" s="376"/>
      <c r="AYD3" s="376"/>
      <c r="AYE3" s="350"/>
      <c r="AYF3" s="350"/>
      <c r="AYG3" s="350"/>
      <c r="AYH3" s="350"/>
      <c r="AYI3" s="350"/>
      <c r="AYJ3" s="350"/>
      <c r="AYK3" s="376"/>
      <c r="AYL3" s="376"/>
      <c r="AYM3" s="376"/>
      <c r="AYN3" s="350"/>
      <c r="AYO3" s="350"/>
      <c r="AYP3" s="350"/>
      <c r="AYQ3" s="350"/>
      <c r="AYR3" s="350"/>
      <c r="AYS3" s="350"/>
      <c r="AYT3" s="376"/>
      <c r="AYU3" s="376"/>
      <c r="AYV3" s="376"/>
      <c r="AYW3" s="350"/>
      <c r="AYX3" s="350"/>
      <c r="AYY3" s="350"/>
      <c r="AYZ3" s="350"/>
      <c r="AZA3" s="350"/>
      <c r="AZB3" s="350"/>
      <c r="AZC3" s="376"/>
      <c r="AZD3" s="376"/>
      <c r="AZE3" s="376"/>
      <c r="AZF3" s="350"/>
      <c r="AZG3" s="350"/>
      <c r="AZH3" s="350"/>
      <c r="AZI3" s="350"/>
      <c r="AZJ3" s="350"/>
      <c r="AZK3" s="350"/>
      <c r="AZL3" s="376"/>
      <c r="AZM3" s="376"/>
      <c r="AZN3" s="376"/>
      <c r="AZO3" s="350"/>
      <c r="AZP3" s="350"/>
      <c r="AZQ3" s="350"/>
      <c r="AZR3" s="350"/>
      <c r="AZS3" s="350"/>
      <c r="AZT3" s="350"/>
      <c r="AZU3" s="376"/>
      <c r="AZV3" s="376"/>
      <c r="AZW3" s="376"/>
      <c r="AZX3" s="350"/>
      <c r="AZY3" s="350"/>
      <c r="AZZ3" s="350"/>
      <c r="BAA3" s="350"/>
      <c r="BAB3" s="350"/>
      <c r="BAC3" s="350"/>
      <c r="BAD3" s="376"/>
      <c r="BAE3" s="376"/>
      <c r="BAF3" s="376"/>
      <c r="BAG3" s="350"/>
      <c r="BAH3" s="350"/>
      <c r="BAI3" s="350"/>
      <c r="BAJ3" s="350"/>
      <c r="BAK3" s="350"/>
      <c r="BAL3" s="350"/>
      <c r="BAM3" s="376"/>
      <c r="BAN3" s="376"/>
      <c r="BAO3" s="376"/>
      <c r="BAP3" s="350"/>
      <c r="BAQ3" s="350"/>
      <c r="BAR3" s="350"/>
      <c r="BAS3" s="350"/>
      <c r="BAT3" s="350"/>
      <c r="BAU3" s="350"/>
      <c r="BAV3" s="376"/>
      <c r="BAW3" s="376"/>
      <c r="BAX3" s="376"/>
      <c r="BAY3" s="350"/>
      <c r="BAZ3" s="350"/>
      <c r="BBA3" s="350"/>
      <c r="BBB3" s="350"/>
      <c r="BBC3" s="350"/>
      <c r="BBD3" s="350"/>
      <c r="BBE3" s="376"/>
      <c r="BBF3" s="376"/>
      <c r="BBG3" s="376"/>
      <c r="BBH3" s="350"/>
      <c r="BBI3" s="350"/>
      <c r="BBJ3" s="350"/>
      <c r="BBK3" s="350"/>
      <c r="BBL3" s="350"/>
      <c r="BBM3" s="350"/>
      <c r="BBN3" s="376"/>
      <c r="BBO3" s="376"/>
      <c r="BBP3" s="376"/>
      <c r="BBQ3" s="350"/>
      <c r="BBR3" s="350"/>
      <c r="BBS3" s="350"/>
      <c r="BBT3" s="350"/>
      <c r="BBU3" s="350"/>
      <c r="BBV3" s="350"/>
      <c r="BBW3" s="376"/>
      <c r="BBX3" s="376"/>
      <c r="BBY3" s="376"/>
      <c r="BBZ3" s="350"/>
      <c r="BCA3" s="350"/>
      <c r="BCB3" s="350"/>
      <c r="BCC3" s="350"/>
      <c r="BCD3" s="350"/>
      <c r="BCE3" s="350"/>
      <c r="BCF3" s="376"/>
      <c r="BCG3" s="376"/>
      <c r="BCH3" s="376"/>
      <c r="BCI3" s="350"/>
      <c r="BCJ3" s="350"/>
      <c r="BCK3" s="350"/>
      <c r="BCL3" s="350"/>
      <c r="BCM3" s="350"/>
      <c r="BCN3" s="350"/>
      <c r="BCO3" s="376"/>
      <c r="BCP3" s="376"/>
      <c r="BCQ3" s="376"/>
      <c r="BCR3" s="350"/>
      <c r="BCS3" s="350"/>
      <c r="BCT3" s="350"/>
      <c r="BCU3" s="350"/>
      <c r="BCV3" s="350"/>
      <c r="BCW3" s="350"/>
      <c r="BCX3" s="376"/>
      <c r="BCY3" s="376"/>
      <c r="BCZ3" s="376"/>
      <c r="BDA3" s="350"/>
      <c r="BDB3" s="350"/>
      <c r="BDC3" s="350"/>
      <c r="BDD3" s="350"/>
      <c r="BDE3" s="350"/>
      <c r="BDF3" s="350"/>
      <c r="BDG3" s="376"/>
      <c r="BDH3" s="376"/>
      <c r="BDI3" s="376"/>
      <c r="BDJ3" s="350"/>
      <c r="BDK3" s="350"/>
      <c r="BDL3" s="350"/>
      <c r="BDM3" s="350"/>
      <c r="BDN3" s="350"/>
      <c r="BDO3" s="350"/>
      <c r="BDP3" s="376"/>
      <c r="BDQ3" s="376"/>
      <c r="BDR3" s="376"/>
      <c r="BDS3" s="350"/>
      <c r="BDT3" s="350"/>
      <c r="BDU3" s="350"/>
      <c r="BDV3" s="350"/>
      <c r="BDW3" s="350"/>
      <c r="BDX3" s="350"/>
      <c r="BDY3" s="376"/>
      <c r="BDZ3" s="376"/>
      <c r="BEA3" s="376"/>
      <c r="BEB3" s="350"/>
      <c r="BEC3" s="350"/>
      <c r="BED3" s="350"/>
      <c r="BEE3" s="350"/>
      <c r="BEF3" s="350"/>
      <c r="BEG3" s="350"/>
      <c r="BEH3" s="376"/>
      <c r="BEI3" s="376"/>
      <c r="BEJ3" s="376"/>
      <c r="BEK3" s="350"/>
      <c r="BEL3" s="350"/>
      <c r="BEM3" s="350"/>
      <c r="BEN3" s="350"/>
      <c r="BEO3" s="350"/>
      <c r="BEP3" s="350"/>
      <c r="BEQ3" s="376"/>
      <c r="BER3" s="376"/>
      <c r="BES3" s="376"/>
      <c r="BET3" s="350"/>
      <c r="BEU3" s="350"/>
      <c r="BEV3" s="350"/>
      <c r="BEW3" s="350"/>
      <c r="BEX3" s="350"/>
      <c r="BEY3" s="350"/>
      <c r="BEZ3" s="376"/>
      <c r="BFA3" s="376"/>
      <c r="BFB3" s="376"/>
      <c r="BFC3" s="350"/>
      <c r="BFD3" s="350"/>
      <c r="BFE3" s="350"/>
      <c r="BFF3" s="350"/>
      <c r="BFG3" s="350"/>
      <c r="BFH3" s="350"/>
      <c r="BFI3" s="376"/>
      <c r="BFJ3" s="376"/>
      <c r="BFK3" s="376"/>
      <c r="BFL3" s="350"/>
      <c r="BFM3" s="350"/>
      <c r="BFN3" s="350"/>
      <c r="BFO3" s="350"/>
      <c r="BFP3" s="350"/>
      <c r="BFQ3" s="350"/>
      <c r="BFR3" s="376"/>
      <c r="BFS3" s="376"/>
      <c r="BFT3" s="376"/>
      <c r="BFU3" s="350"/>
      <c r="BFV3" s="350"/>
      <c r="BFW3" s="350"/>
      <c r="BFX3" s="350"/>
      <c r="BFY3" s="350"/>
      <c r="BFZ3" s="350"/>
      <c r="BGA3" s="376"/>
      <c r="BGB3" s="376"/>
      <c r="BGC3" s="376"/>
      <c r="BGD3" s="350"/>
      <c r="BGE3" s="350"/>
      <c r="BGF3" s="350"/>
      <c r="BGG3" s="350"/>
      <c r="BGH3" s="350"/>
      <c r="BGI3" s="350"/>
      <c r="BGJ3" s="376"/>
      <c r="BGK3" s="376"/>
      <c r="BGL3" s="376"/>
      <c r="BGM3" s="350"/>
      <c r="BGN3" s="350"/>
      <c r="BGO3" s="350"/>
      <c r="BGP3" s="350"/>
      <c r="BGQ3" s="350"/>
      <c r="BGR3" s="350"/>
      <c r="BGS3" s="376"/>
      <c r="BGT3" s="376"/>
      <c r="BGU3" s="376"/>
      <c r="BGV3" s="350"/>
      <c r="BGW3" s="350"/>
      <c r="BGX3" s="350"/>
      <c r="BGY3" s="350"/>
      <c r="BGZ3" s="350"/>
      <c r="BHA3" s="350"/>
      <c r="BHB3" s="376"/>
      <c r="BHC3" s="376"/>
      <c r="BHD3" s="376"/>
      <c r="BHE3" s="350"/>
      <c r="BHF3" s="350"/>
      <c r="BHG3" s="350"/>
      <c r="BHH3" s="350"/>
      <c r="BHI3" s="350"/>
      <c r="BHJ3" s="350"/>
      <c r="BHK3" s="376"/>
      <c r="BHL3" s="376"/>
      <c r="BHM3" s="376"/>
      <c r="BHN3" s="350"/>
      <c r="BHO3" s="350"/>
      <c r="BHP3" s="350"/>
      <c r="BHQ3" s="350"/>
      <c r="BHR3" s="350"/>
      <c r="BHS3" s="350"/>
      <c r="BHT3" s="376"/>
      <c r="BHU3" s="376"/>
      <c r="BHV3" s="376"/>
      <c r="BHW3" s="350"/>
      <c r="BHX3" s="350"/>
      <c r="BHY3" s="350"/>
      <c r="BHZ3" s="350"/>
      <c r="BIA3" s="350"/>
      <c r="BIB3" s="350"/>
      <c r="BIC3" s="376"/>
      <c r="BID3" s="376"/>
      <c r="BIE3" s="376"/>
      <c r="BIF3" s="350"/>
      <c r="BIG3" s="350"/>
      <c r="BIH3" s="350"/>
      <c r="BII3" s="350"/>
      <c r="BIJ3" s="350"/>
      <c r="BIK3" s="350"/>
      <c r="BIL3" s="376"/>
      <c r="BIM3" s="376"/>
      <c r="BIN3" s="376"/>
      <c r="BIO3" s="350"/>
      <c r="BIP3" s="350"/>
      <c r="BIQ3" s="350"/>
      <c r="BIR3" s="350"/>
      <c r="BIS3" s="350"/>
      <c r="BIT3" s="350"/>
      <c r="BIU3" s="376"/>
      <c r="BIV3" s="376"/>
      <c r="BIW3" s="376"/>
      <c r="BIX3" s="350"/>
      <c r="BIY3" s="350"/>
      <c r="BIZ3" s="350"/>
      <c r="BJA3" s="350"/>
      <c r="BJB3" s="350"/>
      <c r="BJC3" s="350"/>
      <c r="BJD3" s="376"/>
      <c r="BJE3" s="376"/>
      <c r="BJF3" s="376"/>
      <c r="BJG3" s="350"/>
      <c r="BJH3" s="350"/>
      <c r="BJI3" s="350"/>
      <c r="BJJ3" s="350"/>
      <c r="BJK3" s="350"/>
      <c r="BJL3" s="350"/>
      <c r="BJM3" s="376"/>
      <c r="BJN3" s="376"/>
      <c r="BJO3" s="376"/>
      <c r="BJP3" s="350"/>
      <c r="BJQ3" s="350"/>
      <c r="BJR3" s="350"/>
      <c r="BJS3" s="350"/>
      <c r="BJT3" s="350"/>
      <c r="BJU3" s="350"/>
      <c r="BJV3" s="376"/>
      <c r="BJW3" s="376"/>
      <c r="BJX3" s="376"/>
      <c r="BJY3" s="350"/>
      <c r="BJZ3" s="350"/>
      <c r="BKA3" s="350"/>
      <c r="BKB3" s="350"/>
      <c r="BKC3" s="350"/>
      <c r="BKD3" s="350"/>
      <c r="BKE3" s="376"/>
      <c r="BKF3" s="376"/>
      <c r="BKG3" s="376"/>
      <c r="BKH3" s="350"/>
      <c r="BKI3" s="350"/>
      <c r="BKJ3" s="350"/>
      <c r="BKK3" s="350"/>
      <c r="BKL3" s="350"/>
      <c r="BKM3" s="350"/>
      <c r="BKN3" s="376"/>
      <c r="BKO3" s="376"/>
      <c r="BKP3" s="376"/>
      <c r="BKQ3" s="350"/>
      <c r="BKR3" s="350"/>
      <c r="BKS3" s="350"/>
      <c r="BKT3" s="350"/>
      <c r="BKU3" s="350"/>
      <c r="BKV3" s="350"/>
      <c r="BKW3" s="376"/>
      <c r="BKX3" s="376"/>
      <c r="BKY3" s="376"/>
      <c r="BKZ3" s="350"/>
      <c r="BLA3" s="350"/>
      <c r="BLB3" s="350"/>
      <c r="BLC3" s="350"/>
      <c r="BLD3" s="350"/>
      <c r="BLE3" s="350"/>
      <c r="BLF3" s="376"/>
      <c r="BLG3" s="376"/>
      <c r="BLH3" s="376"/>
      <c r="BLI3" s="350"/>
      <c r="BLJ3" s="350"/>
      <c r="BLK3" s="350"/>
      <c r="BLL3" s="350"/>
      <c r="BLM3" s="350"/>
      <c r="BLN3" s="350"/>
      <c r="BLO3" s="376"/>
      <c r="BLP3" s="376"/>
      <c r="BLQ3" s="376"/>
      <c r="BLR3" s="350"/>
      <c r="BLS3" s="350"/>
      <c r="BLT3" s="350"/>
      <c r="BLU3" s="350"/>
      <c r="BLV3" s="350"/>
      <c r="BLW3" s="350"/>
      <c r="BLX3" s="376"/>
      <c r="BLY3" s="376"/>
      <c r="BLZ3" s="376"/>
      <c r="BMA3" s="350"/>
      <c r="BMB3" s="350"/>
      <c r="BMC3" s="350"/>
      <c r="BMD3" s="350"/>
      <c r="BME3" s="350"/>
      <c r="BMF3" s="350"/>
      <c r="BMG3" s="376"/>
      <c r="BMH3" s="376"/>
      <c r="BMI3" s="376"/>
      <c r="BMJ3" s="350"/>
      <c r="BMK3" s="350"/>
      <c r="BML3" s="350"/>
      <c r="BMM3" s="350"/>
      <c r="BMN3" s="350"/>
      <c r="BMO3" s="350"/>
      <c r="BMP3" s="376"/>
      <c r="BMQ3" s="376"/>
      <c r="BMR3" s="376"/>
      <c r="BMS3" s="350"/>
      <c r="BMT3" s="350"/>
      <c r="BMU3" s="350"/>
      <c r="BMV3" s="350"/>
      <c r="BMW3" s="350"/>
      <c r="BMX3" s="350"/>
      <c r="BMY3" s="376"/>
      <c r="BMZ3" s="376"/>
      <c r="BNA3" s="376"/>
      <c r="BNB3" s="350"/>
      <c r="BNC3" s="350"/>
      <c r="BND3" s="350"/>
      <c r="BNE3" s="350"/>
      <c r="BNF3" s="350"/>
      <c r="BNG3" s="350"/>
      <c r="BNH3" s="376"/>
      <c r="BNI3" s="376"/>
      <c r="BNJ3" s="376"/>
      <c r="BNK3" s="350"/>
      <c r="BNL3" s="350"/>
      <c r="BNM3" s="350"/>
      <c r="BNN3" s="350"/>
      <c r="BNO3" s="350"/>
      <c r="BNP3" s="350"/>
      <c r="BNQ3" s="376"/>
      <c r="BNR3" s="376"/>
      <c r="BNS3" s="376"/>
      <c r="BNT3" s="350"/>
      <c r="BNU3" s="350"/>
      <c r="BNV3" s="350"/>
      <c r="BNW3" s="350"/>
      <c r="BNX3" s="350"/>
      <c r="BNY3" s="350"/>
      <c r="BNZ3" s="376"/>
      <c r="BOA3" s="376"/>
      <c r="BOB3" s="376"/>
      <c r="BOC3" s="350"/>
      <c r="BOD3" s="350"/>
      <c r="BOE3" s="350"/>
      <c r="BOF3" s="350"/>
      <c r="BOG3" s="350"/>
      <c r="BOH3" s="350"/>
      <c r="BOI3" s="376"/>
      <c r="BOJ3" s="376"/>
      <c r="BOK3" s="376"/>
      <c r="BOL3" s="350"/>
      <c r="BOM3" s="350"/>
      <c r="BON3" s="350"/>
      <c r="BOO3" s="350"/>
      <c r="BOP3" s="350"/>
      <c r="BOQ3" s="350"/>
      <c r="BOR3" s="376"/>
      <c r="BOS3" s="376"/>
      <c r="BOT3" s="376"/>
      <c r="BOU3" s="350"/>
      <c r="BOV3" s="350"/>
      <c r="BOW3" s="350"/>
      <c r="BOX3" s="350"/>
      <c r="BOY3" s="350"/>
      <c r="BOZ3" s="350"/>
      <c r="BPA3" s="376"/>
      <c r="BPB3" s="376"/>
      <c r="BPC3" s="376"/>
      <c r="BPD3" s="350"/>
      <c r="BPE3" s="350"/>
      <c r="BPF3" s="350"/>
      <c r="BPG3" s="350"/>
      <c r="BPH3" s="350"/>
      <c r="BPI3" s="350"/>
      <c r="BPJ3" s="376"/>
      <c r="BPK3" s="376"/>
      <c r="BPL3" s="376"/>
      <c r="BPM3" s="350"/>
      <c r="BPN3" s="350"/>
      <c r="BPO3" s="350"/>
      <c r="BPP3" s="350"/>
      <c r="BPQ3" s="350"/>
      <c r="BPR3" s="350"/>
      <c r="BPS3" s="376"/>
      <c r="BPT3" s="376"/>
      <c r="BPU3" s="376"/>
      <c r="BPV3" s="350"/>
      <c r="BPW3" s="350"/>
      <c r="BPX3" s="350"/>
      <c r="BPY3" s="350"/>
      <c r="BPZ3" s="350"/>
      <c r="BQA3" s="350"/>
      <c r="BQB3" s="376"/>
      <c r="BQC3" s="376"/>
      <c r="BQD3" s="376"/>
      <c r="BQE3" s="350"/>
      <c r="BQF3" s="350"/>
      <c r="BQG3" s="350"/>
      <c r="BQH3" s="350"/>
      <c r="BQI3" s="350"/>
      <c r="BQJ3" s="350"/>
      <c r="BQK3" s="376"/>
      <c r="BQL3" s="376"/>
      <c r="BQM3" s="376"/>
      <c r="BQN3" s="350"/>
      <c r="BQO3" s="350"/>
      <c r="BQP3" s="350"/>
      <c r="BQQ3" s="350"/>
      <c r="BQR3" s="350"/>
      <c r="BQS3" s="350"/>
      <c r="BQT3" s="376"/>
      <c r="BQU3" s="376"/>
      <c r="BQV3" s="376"/>
      <c r="BQW3" s="350"/>
      <c r="BQX3" s="350"/>
      <c r="BQY3" s="350"/>
      <c r="BQZ3" s="350"/>
      <c r="BRA3" s="350"/>
      <c r="BRB3" s="350"/>
      <c r="BRC3" s="376"/>
      <c r="BRD3" s="376"/>
      <c r="BRE3" s="376"/>
      <c r="BRF3" s="350"/>
      <c r="BRG3" s="350"/>
      <c r="BRH3" s="350"/>
      <c r="BRI3" s="350"/>
      <c r="BRJ3" s="350"/>
      <c r="BRK3" s="350"/>
      <c r="BRL3" s="376"/>
      <c r="BRM3" s="376"/>
      <c r="BRN3" s="376"/>
      <c r="BRO3" s="350"/>
      <c r="BRP3" s="350"/>
      <c r="BRQ3" s="350"/>
      <c r="BRR3" s="350"/>
      <c r="BRS3" s="350"/>
      <c r="BRT3" s="350"/>
      <c r="BRU3" s="376"/>
      <c r="BRV3" s="376"/>
      <c r="BRW3" s="376"/>
      <c r="BRX3" s="350"/>
      <c r="BRY3" s="350"/>
      <c r="BRZ3" s="350"/>
      <c r="BSA3" s="350"/>
      <c r="BSB3" s="350"/>
      <c r="BSC3" s="350"/>
      <c r="BSD3" s="376"/>
      <c r="BSE3" s="376"/>
      <c r="BSF3" s="376"/>
      <c r="BSG3" s="350"/>
      <c r="BSH3" s="350"/>
      <c r="BSI3" s="350"/>
      <c r="BSJ3" s="350"/>
      <c r="BSK3" s="350"/>
      <c r="BSL3" s="350"/>
      <c r="BSM3" s="376"/>
      <c r="BSN3" s="376"/>
      <c r="BSO3" s="376"/>
      <c r="BSP3" s="350"/>
      <c r="BSQ3" s="350"/>
      <c r="BSR3" s="350"/>
      <c r="BSS3" s="350"/>
      <c r="BST3" s="350"/>
      <c r="BSU3" s="350"/>
      <c r="BSV3" s="376"/>
      <c r="BSW3" s="376"/>
      <c r="BSX3" s="376"/>
      <c r="BSY3" s="350"/>
      <c r="BSZ3" s="350"/>
      <c r="BTA3" s="350"/>
      <c r="BTB3" s="350"/>
      <c r="BTC3" s="350"/>
      <c r="BTD3" s="350"/>
      <c r="BTE3" s="376"/>
      <c r="BTF3" s="376"/>
      <c r="BTG3" s="376"/>
      <c r="BTH3" s="350"/>
      <c r="BTI3" s="350"/>
      <c r="BTJ3" s="350"/>
      <c r="BTK3" s="350"/>
      <c r="BTL3" s="350"/>
      <c r="BTM3" s="350"/>
      <c r="BTN3" s="376"/>
      <c r="BTO3" s="376"/>
      <c r="BTP3" s="376"/>
      <c r="BTQ3" s="350"/>
      <c r="BTR3" s="350"/>
      <c r="BTS3" s="350"/>
      <c r="BTT3" s="350"/>
      <c r="BTU3" s="350"/>
      <c r="BTV3" s="350"/>
      <c r="BTW3" s="376"/>
      <c r="BTX3" s="376"/>
      <c r="BTY3" s="376"/>
      <c r="BTZ3" s="350"/>
      <c r="BUA3" s="350"/>
      <c r="BUB3" s="350"/>
      <c r="BUC3" s="350"/>
      <c r="BUD3" s="350"/>
      <c r="BUE3" s="350"/>
      <c r="BUF3" s="376"/>
      <c r="BUG3" s="376"/>
      <c r="BUH3" s="376"/>
      <c r="BUI3" s="350"/>
      <c r="BUJ3" s="350"/>
      <c r="BUK3" s="350"/>
      <c r="BUL3" s="350"/>
      <c r="BUM3" s="350"/>
      <c r="BUN3" s="350"/>
      <c r="BUO3" s="376"/>
      <c r="BUP3" s="376"/>
      <c r="BUQ3" s="376"/>
      <c r="BUR3" s="350"/>
      <c r="BUS3" s="350"/>
      <c r="BUT3" s="350"/>
      <c r="BUU3" s="350"/>
      <c r="BUV3" s="350"/>
      <c r="BUW3" s="350"/>
      <c r="BUX3" s="376"/>
      <c r="BUY3" s="376"/>
      <c r="BUZ3" s="376"/>
      <c r="BVA3" s="350"/>
      <c r="BVB3" s="350"/>
      <c r="BVC3" s="350"/>
      <c r="BVD3" s="350"/>
      <c r="BVE3" s="350"/>
      <c r="BVF3" s="350"/>
      <c r="BVG3" s="376"/>
      <c r="BVH3" s="376"/>
      <c r="BVI3" s="376"/>
      <c r="BVJ3" s="350"/>
      <c r="BVK3" s="350"/>
      <c r="BVL3" s="350"/>
      <c r="BVM3" s="350"/>
      <c r="BVN3" s="350"/>
      <c r="BVO3" s="350"/>
      <c r="BVP3" s="376"/>
      <c r="BVQ3" s="376"/>
      <c r="BVR3" s="376"/>
      <c r="BVS3" s="350"/>
      <c r="BVT3" s="350"/>
      <c r="BVU3" s="350"/>
      <c r="BVV3" s="350"/>
      <c r="BVW3" s="350"/>
      <c r="BVX3" s="350"/>
      <c r="BVY3" s="376"/>
      <c r="BVZ3" s="376"/>
      <c r="BWA3" s="376"/>
      <c r="BWB3" s="350"/>
      <c r="BWC3" s="350"/>
      <c r="BWD3" s="350"/>
      <c r="BWE3" s="350"/>
      <c r="BWF3" s="350"/>
      <c r="BWG3" s="350"/>
      <c r="BWH3" s="376"/>
      <c r="BWI3" s="376"/>
      <c r="BWJ3" s="376"/>
      <c r="BWK3" s="350"/>
      <c r="BWL3" s="350"/>
      <c r="BWM3" s="350"/>
      <c r="BWN3" s="350"/>
      <c r="BWO3" s="350"/>
      <c r="BWP3" s="350"/>
      <c r="BWQ3" s="376"/>
      <c r="BWR3" s="376"/>
      <c r="BWS3" s="376"/>
      <c r="BWT3" s="350"/>
      <c r="BWU3" s="350"/>
      <c r="BWV3" s="350"/>
      <c r="BWW3" s="350"/>
      <c r="BWX3" s="350"/>
      <c r="BWY3" s="350"/>
      <c r="BWZ3" s="376"/>
      <c r="BXA3" s="376"/>
      <c r="BXB3" s="376"/>
      <c r="BXC3" s="350"/>
      <c r="BXD3" s="350"/>
      <c r="BXE3" s="350"/>
      <c r="BXF3" s="350"/>
      <c r="BXG3" s="350"/>
      <c r="BXH3" s="350"/>
      <c r="BXI3" s="376"/>
      <c r="BXJ3" s="376"/>
      <c r="BXK3" s="376"/>
      <c r="BXL3" s="350"/>
      <c r="BXM3" s="350"/>
      <c r="BXN3" s="350"/>
      <c r="BXO3" s="350"/>
      <c r="BXP3" s="350"/>
      <c r="BXQ3" s="350"/>
      <c r="BXR3" s="376"/>
      <c r="BXS3" s="376"/>
      <c r="BXT3" s="376"/>
      <c r="BXU3" s="350"/>
      <c r="BXV3" s="350"/>
      <c r="BXW3" s="350"/>
      <c r="BXX3" s="350"/>
      <c r="BXY3" s="350"/>
      <c r="BXZ3" s="350"/>
      <c r="BYA3" s="376"/>
      <c r="BYB3" s="376"/>
      <c r="BYC3" s="376"/>
      <c r="BYD3" s="350"/>
      <c r="BYE3" s="350"/>
      <c r="BYF3" s="350"/>
      <c r="BYG3" s="350"/>
      <c r="BYH3" s="350"/>
      <c r="BYI3" s="350"/>
      <c r="BYJ3" s="376"/>
      <c r="BYK3" s="376"/>
      <c r="BYL3" s="376"/>
      <c r="BYM3" s="350"/>
      <c r="BYN3" s="350"/>
      <c r="BYO3" s="350"/>
      <c r="BYP3" s="350"/>
      <c r="BYQ3" s="350"/>
      <c r="BYR3" s="350"/>
      <c r="BYS3" s="376"/>
      <c r="BYT3" s="376"/>
      <c r="BYU3" s="376"/>
      <c r="BYV3" s="350"/>
      <c r="BYW3" s="350"/>
      <c r="BYX3" s="350"/>
      <c r="BYY3" s="350"/>
      <c r="BYZ3" s="350"/>
      <c r="BZA3" s="350"/>
      <c r="BZB3" s="376"/>
      <c r="BZC3" s="376"/>
      <c r="BZD3" s="376"/>
      <c r="BZE3" s="350"/>
      <c r="BZF3" s="350"/>
      <c r="BZG3" s="350"/>
      <c r="BZH3" s="350"/>
      <c r="BZI3" s="350"/>
      <c r="BZJ3" s="350"/>
      <c r="BZK3" s="376"/>
      <c r="BZL3" s="376"/>
      <c r="BZM3" s="376"/>
      <c r="BZN3" s="350"/>
      <c r="BZO3" s="350"/>
      <c r="BZP3" s="350"/>
      <c r="BZQ3" s="350"/>
      <c r="BZR3" s="350"/>
      <c r="BZS3" s="350"/>
      <c r="BZT3" s="376"/>
      <c r="BZU3" s="376"/>
      <c r="BZV3" s="376"/>
      <c r="BZW3" s="350"/>
      <c r="BZX3" s="350"/>
      <c r="BZY3" s="350"/>
      <c r="BZZ3" s="350"/>
      <c r="CAA3" s="350"/>
      <c r="CAB3" s="350"/>
      <c r="CAC3" s="376"/>
      <c r="CAD3" s="376"/>
      <c r="CAE3" s="376"/>
      <c r="CAF3" s="350"/>
      <c r="CAG3" s="350"/>
      <c r="CAH3" s="350"/>
      <c r="CAI3" s="350"/>
      <c r="CAJ3" s="350"/>
      <c r="CAK3" s="350"/>
      <c r="CAL3" s="376"/>
      <c r="CAM3" s="376"/>
      <c r="CAN3" s="376"/>
      <c r="CAO3" s="350"/>
      <c r="CAP3" s="350"/>
      <c r="CAQ3" s="350"/>
      <c r="CAR3" s="350"/>
      <c r="CAS3" s="350"/>
      <c r="CAT3" s="350"/>
      <c r="CAU3" s="376"/>
      <c r="CAV3" s="376"/>
      <c r="CAW3" s="376"/>
      <c r="CAX3" s="350"/>
      <c r="CAY3" s="350"/>
      <c r="CAZ3" s="350"/>
      <c r="CBA3" s="350"/>
      <c r="CBB3" s="350"/>
      <c r="CBC3" s="350"/>
      <c r="CBD3" s="376"/>
      <c r="CBE3" s="376"/>
      <c r="CBF3" s="376"/>
      <c r="CBG3" s="350"/>
      <c r="CBH3" s="350"/>
      <c r="CBI3" s="350"/>
      <c r="CBJ3" s="350"/>
      <c r="CBK3" s="350"/>
      <c r="CBL3" s="350"/>
      <c r="CBM3" s="376"/>
      <c r="CBN3" s="376"/>
      <c r="CBO3" s="376"/>
      <c r="CBP3" s="350"/>
      <c r="CBQ3" s="350"/>
      <c r="CBR3" s="350"/>
      <c r="CBS3" s="350"/>
      <c r="CBT3" s="350"/>
      <c r="CBU3" s="350"/>
      <c r="CBV3" s="376"/>
      <c r="CBW3" s="376"/>
      <c r="CBX3" s="376"/>
      <c r="CBY3" s="350"/>
      <c r="CBZ3" s="350"/>
      <c r="CCA3" s="350"/>
      <c r="CCB3" s="350"/>
      <c r="CCC3" s="350"/>
      <c r="CCD3" s="350"/>
      <c r="CCE3" s="376"/>
      <c r="CCF3" s="376"/>
      <c r="CCG3" s="376"/>
      <c r="CCH3" s="350"/>
      <c r="CCI3" s="350"/>
      <c r="CCJ3" s="350"/>
      <c r="CCK3" s="350"/>
      <c r="CCL3" s="350"/>
      <c r="CCM3" s="350"/>
      <c r="CCN3" s="376"/>
      <c r="CCO3" s="376"/>
      <c r="CCP3" s="376"/>
      <c r="CCQ3" s="350"/>
      <c r="CCR3" s="350"/>
      <c r="CCS3" s="350"/>
      <c r="CCT3" s="350"/>
      <c r="CCU3" s="350"/>
      <c r="CCV3" s="350"/>
      <c r="CCW3" s="376"/>
      <c r="CCX3" s="376"/>
      <c r="CCY3" s="376"/>
      <c r="CCZ3" s="350"/>
      <c r="CDA3" s="350"/>
      <c r="CDB3" s="350"/>
      <c r="CDC3" s="350"/>
      <c r="CDD3" s="350"/>
      <c r="CDE3" s="350"/>
      <c r="CDF3" s="376"/>
      <c r="CDG3" s="376"/>
      <c r="CDH3" s="376"/>
      <c r="CDI3" s="350"/>
      <c r="CDJ3" s="350"/>
      <c r="CDK3" s="350"/>
      <c r="CDL3" s="350"/>
      <c r="CDM3" s="350"/>
      <c r="CDN3" s="350"/>
      <c r="CDO3" s="376"/>
      <c r="CDP3" s="376"/>
      <c r="CDQ3" s="376"/>
      <c r="CDR3" s="350"/>
      <c r="CDS3" s="350"/>
      <c r="CDT3" s="350"/>
      <c r="CDU3" s="350"/>
      <c r="CDV3" s="350"/>
      <c r="CDW3" s="350"/>
      <c r="CDX3" s="376"/>
      <c r="CDY3" s="376"/>
      <c r="CDZ3" s="376"/>
      <c r="CEA3" s="350"/>
      <c r="CEB3" s="350"/>
      <c r="CEC3" s="350"/>
      <c r="CED3" s="350"/>
      <c r="CEE3" s="350"/>
      <c r="CEF3" s="350"/>
      <c r="CEG3" s="376"/>
      <c r="CEH3" s="376"/>
      <c r="CEI3" s="376"/>
      <c r="CEJ3" s="350"/>
      <c r="CEK3" s="350"/>
      <c r="CEL3" s="350"/>
      <c r="CEM3" s="350"/>
      <c r="CEN3" s="350"/>
      <c r="CEO3" s="350"/>
      <c r="CEP3" s="376"/>
      <c r="CEQ3" s="376"/>
      <c r="CER3" s="376"/>
      <c r="CES3" s="350"/>
      <c r="CET3" s="350"/>
      <c r="CEU3" s="350"/>
      <c r="CEV3" s="350"/>
      <c r="CEW3" s="350"/>
      <c r="CEX3" s="350"/>
      <c r="CEY3" s="376"/>
      <c r="CEZ3" s="376"/>
      <c r="CFA3" s="376"/>
      <c r="CFB3" s="350"/>
      <c r="CFC3" s="350"/>
      <c r="CFD3" s="350"/>
      <c r="CFE3" s="350"/>
      <c r="CFF3" s="350"/>
      <c r="CFG3" s="350"/>
      <c r="CFH3" s="376"/>
      <c r="CFI3" s="376"/>
      <c r="CFJ3" s="376"/>
      <c r="CFK3" s="350"/>
      <c r="CFL3" s="350"/>
      <c r="CFM3" s="350"/>
      <c r="CFN3" s="350"/>
      <c r="CFO3" s="350"/>
      <c r="CFP3" s="350"/>
      <c r="CFQ3" s="376"/>
      <c r="CFR3" s="376"/>
      <c r="CFS3" s="376"/>
      <c r="CFT3" s="350"/>
      <c r="CFU3" s="350"/>
      <c r="CFV3" s="350"/>
      <c r="CFW3" s="350"/>
      <c r="CFX3" s="350"/>
      <c r="CFY3" s="350"/>
      <c r="CFZ3" s="376"/>
      <c r="CGA3" s="376"/>
      <c r="CGB3" s="376"/>
      <c r="CGC3" s="350"/>
      <c r="CGD3" s="350"/>
      <c r="CGE3" s="350"/>
      <c r="CGF3" s="350"/>
      <c r="CGG3" s="350"/>
      <c r="CGH3" s="350"/>
      <c r="CGI3" s="376"/>
      <c r="CGJ3" s="376"/>
      <c r="CGK3" s="376"/>
      <c r="CGL3" s="350"/>
      <c r="CGM3" s="350"/>
      <c r="CGN3" s="350"/>
      <c r="CGO3" s="350"/>
      <c r="CGP3" s="350"/>
      <c r="CGQ3" s="350"/>
      <c r="CGR3" s="376"/>
      <c r="CGS3" s="376"/>
      <c r="CGT3" s="376"/>
      <c r="CGU3" s="350"/>
      <c r="CGV3" s="350"/>
      <c r="CGW3" s="350"/>
      <c r="CGX3" s="350"/>
      <c r="CGY3" s="350"/>
      <c r="CGZ3" s="350"/>
      <c r="CHA3" s="376"/>
      <c r="CHB3" s="376"/>
      <c r="CHC3" s="376"/>
      <c r="CHD3" s="350"/>
      <c r="CHE3" s="350"/>
      <c r="CHF3" s="350"/>
      <c r="CHG3" s="350"/>
      <c r="CHH3" s="350"/>
      <c r="CHI3" s="350"/>
      <c r="CHJ3" s="376"/>
      <c r="CHK3" s="376"/>
      <c r="CHL3" s="376"/>
      <c r="CHM3" s="350"/>
      <c r="CHN3" s="350"/>
      <c r="CHO3" s="350"/>
      <c r="CHP3" s="350"/>
      <c r="CHQ3" s="350"/>
      <c r="CHR3" s="350"/>
      <c r="CHS3" s="376"/>
      <c r="CHT3" s="376"/>
      <c r="CHU3" s="376"/>
      <c r="CHV3" s="350"/>
      <c r="CHW3" s="350"/>
      <c r="CHX3" s="350"/>
      <c r="CHY3" s="350"/>
      <c r="CHZ3" s="350"/>
      <c r="CIA3" s="350"/>
      <c r="CIB3" s="376"/>
      <c r="CIC3" s="376"/>
      <c r="CID3" s="376"/>
      <c r="CIE3" s="350"/>
      <c r="CIF3" s="350"/>
      <c r="CIG3" s="350"/>
      <c r="CIH3" s="350"/>
      <c r="CII3" s="350"/>
      <c r="CIJ3" s="350"/>
      <c r="CIK3" s="376"/>
      <c r="CIL3" s="376"/>
      <c r="CIM3" s="376"/>
      <c r="CIN3" s="350"/>
      <c r="CIO3" s="350"/>
      <c r="CIP3" s="350"/>
      <c r="CIQ3" s="350"/>
      <c r="CIR3" s="350"/>
      <c r="CIS3" s="350"/>
      <c r="CIT3" s="376"/>
      <c r="CIU3" s="376"/>
      <c r="CIV3" s="376"/>
      <c r="CIW3" s="350"/>
      <c r="CIX3" s="350"/>
      <c r="CIY3" s="350"/>
      <c r="CIZ3" s="350"/>
      <c r="CJA3" s="350"/>
      <c r="CJB3" s="350"/>
      <c r="CJC3" s="376"/>
      <c r="CJD3" s="376"/>
      <c r="CJE3" s="376"/>
      <c r="CJF3" s="350"/>
      <c r="CJG3" s="350"/>
      <c r="CJH3" s="350"/>
      <c r="CJI3" s="350"/>
      <c r="CJJ3" s="350"/>
      <c r="CJK3" s="350"/>
      <c r="CJL3" s="376"/>
      <c r="CJM3" s="376"/>
      <c r="CJN3" s="376"/>
      <c r="CJO3" s="350"/>
      <c r="CJP3" s="350"/>
      <c r="CJQ3" s="350"/>
      <c r="CJR3" s="350"/>
      <c r="CJS3" s="350"/>
      <c r="CJT3" s="350"/>
      <c r="CJU3" s="376"/>
      <c r="CJV3" s="376"/>
      <c r="CJW3" s="376"/>
      <c r="CJX3" s="350"/>
      <c r="CJY3" s="350"/>
      <c r="CJZ3" s="350"/>
      <c r="CKA3" s="350"/>
      <c r="CKB3" s="350"/>
      <c r="CKC3" s="350"/>
      <c r="CKD3" s="376"/>
      <c r="CKE3" s="376"/>
      <c r="CKF3" s="376"/>
      <c r="CKG3" s="350"/>
      <c r="CKH3" s="350"/>
      <c r="CKI3" s="350"/>
      <c r="CKJ3" s="350"/>
      <c r="CKK3" s="350"/>
      <c r="CKL3" s="350"/>
      <c r="CKM3" s="376"/>
      <c r="CKN3" s="376"/>
      <c r="CKO3" s="376"/>
      <c r="CKP3" s="350"/>
      <c r="CKQ3" s="350"/>
      <c r="CKR3" s="350"/>
      <c r="CKS3" s="350"/>
      <c r="CKT3" s="350"/>
      <c r="CKU3" s="350"/>
      <c r="CKV3" s="376"/>
      <c r="CKW3" s="376"/>
      <c r="CKX3" s="376"/>
      <c r="CKY3" s="350"/>
      <c r="CKZ3" s="350"/>
      <c r="CLA3" s="350"/>
      <c r="CLB3" s="350"/>
      <c r="CLC3" s="350"/>
      <c r="CLD3" s="350"/>
      <c r="CLE3" s="376"/>
      <c r="CLF3" s="376"/>
      <c r="CLG3" s="376"/>
      <c r="CLH3" s="350"/>
      <c r="CLI3" s="350"/>
      <c r="CLJ3" s="350"/>
      <c r="CLK3" s="350"/>
      <c r="CLL3" s="350"/>
      <c r="CLM3" s="350"/>
      <c r="CLN3" s="376"/>
      <c r="CLO3" s="376"/>
      <c r="CLP3" s="376"/>
      <c r="CLQ3" s="350"/>
      <c r="CLR3" s="350"/>
      <c r="CLS3" s="350"/>
      <c r="CLT3" s="350"/>
      <c r="CLU3" s="350"/>
      <c r="CLV3" s="350"/>
      <c r="CLW3" s="376"/>
      <c r="CLX3" s="376"/>
      <c r="CLY3" s="376"/>
      <c r="CLZ3" s="350"/>
      <c r="CMA3" s="350"/>
      <c r="CMB3" s="350"/>
      <c r="CMC3" s="350"/>
      <c r="CMD3" s="350"/>
      <c r="CME3" s="350"/>
      <c r="CMF3" s="376"/>
      <c r="CMG3" s="376"/>
      <c r="CMH3" s="376"/>
      <c r="CMI3" s="350"/>
      <c r="CMJ3" s="350"/>
      <c r="CMK3" s="350"/>
      <c r="CML3" s="350"/>
      <c r="CMM3" s="350"/>
      <c r="CMN3" s="350"/>
      <c r="CMO3" s="376"/>
      <c r="CMP3" s="376"/>
      <c r="CMQ3" s="376"/>
      <c r="CMR3" s="350"/>
      <c r="CMS3" s="350"/>
      <c r="CMT3" s="350"/>
      <c r="CMU3" s="350"/>
      <c r="CMV3" s="350"/>
      <c r="CMW3" s="350"/>
      <c r="CMX3" s="376"/>
      <c r="CMY3" s="376"/>
      <c r="CMZ3" s="376"/>
      <c r="CNA3" s="350"/>
      <c r="CNB3" s="350"/>
      <c r="CNC3" s="350"/>
      <c r="CND3" s="350"/>
      <c r="CNE3" s="350"/>
      <c r="CNF3" s="350"/>
      <c r="CNG3" s="376"/>
      <c r="CNH3" s="376"/>
      <c r="CNI3" s="376"/>
      <c r="CNJ3" s="350"/>
      <c r="CNK3" s="350"/>
      <c r="CNL3" s="350"/>
      <c r="CNM3" s="350"/>
      <c r="CNN3" s="350"/>
      <c r="CNO3" s="350"/>
      <c r="CNP3" s="376"/>
      <c r="CNQ3" s="376"/>
      <c r="CNR3" s="376"/>
      <c r="CNS3" s="350"/>
      <c r="CNT3" s="350"/>
      <c r="CNU3" s="350"/>
      <c r="CNV3" s="350"/>
      <c r="CNW3" s="350"/>
      <c r="CNX3" s="350"/>
      <c r="CNY3" s="376"/>
      <c r="CNZ3" s="376"/>
      <c r="COA3" s="376"/>
      <c r="COB3" s="350"/>
      <c r="COC3" s="350"/>
      <c r="COD3" s="350"/>
      <c r="COE3" s="350"/>
      <c r="COF3" s="350"/>
      <c r="COG3" s="350"/>
      <c r="COH3" s="376"/>
      <c r="COI3" s="376"/>
      <c r="COJ3" s="376"/>
      <c r="COK3" s="350"/>
      <c r="COL3" s="350"/>
      <c r="COM3" s="350"/>
      <c r="CON3" s="350"/>
      <c r="COO3" s="350"/>
      <c r="COP3" s="350"/>
      <c r="COQ3" s="376"/>
      <c r="COR3" s="376"/>
      <c r="COS3" s="376"/>
      <c r="COT3" s="350"/>
      <c r="COU3" s="350"/>
      <c r="COV3" s="350"/>
      <c r="COW3" s="350"/>
      <c r="COX3" s="350"/>
      <c r="COY3" s="350"/>
      <c r="COZ3" s="376"/>
      <c r="CPA3" s="376"/>
      <c r="CPB3" s="376"/>
      <c r="CPC3" s="350"/>
      <c r="CPD3" s="350"/>
      <c r="CPE3" s="350"/>
      <c r="CPF3" s="350"/>
      <c r="CPG3" s="350"/>
      <c r="CPH3" s="350"/>
      <c r="CPI3" s="376"/>
      <c r="CPJ3" s="376"/>
      <c r="CPK3" s="376"/>
      <c r="CPL3" s="350"/>
      <c r="CPM3" s="350"/>
      <c r="CPN3" s="350"/>
      <c r="CPO3" s="350"/>
      <c r="CPP3" s="350"/>
      <c r="CPQ3" s="350"/>
      <c r="CPR3" s="376"/>
      <c r="CPS3" s="376"/>
      <c r="CPT3" s="376"/>
      <c r="CPU3" s="350"/>
      <c r="CPV3" s="350"/>
      <c r="CPW3" s="350"/>
      <c r="CPX3" s="350"/>
      <c r="CPY3" s="350"/>
      <c r="CPZ3" s="350"/>
      <c r="CQA3" s="376"/>
      <c r="CQB3" s="376"/>
      <c r="CQC3" s="376"/>
      <c r="CQD3" s="350"/>
      <c r="CQE3" s="350"/>
      <c r="CQF3" s="350"/>
      <c r="CQG3" s="350"/>
      <c r="CQH3" s="350"/>
      <c r="CQI3" s="350"/>
      <c r="CQJ3" s="376"/>
      <c r="CQK3" s="376"/>
      <c r="CQL3" s="376"/>
      <c r="CQM3" s="350"/>
      <c r="CQN3" s="350"/>
      <c r="CQO3" s="350"/>
      <c r="CQP3" s="350"/>
      <c r="CQQ3" s="350"/>
      <c r="CQR3" s="350"/>
      <c r="CQS3" s="376"/>
      <c r="CQT3" s="376"/>
      <c r="CQU3" s="376"/>
      <c r="CQV3" s="350"/>
      <c r="CQW3" s="350"/>
      <c r="CQX3" s="350"/>
      <c r="CQY3" s="350"/>
      <c r="CQZ3" s="350"/>
      <c r="CRA3" s="350"/>
      <c r="CRB3" s="376"/>
      <c r="CRC3" s="376"/>
      <c r="CRD3" s="376"/>
      <c r="CRE3" s="350"/>
      <c r="CRF3" s="350"/>
      <c r="CRG3" s="350"/>
      <c r="CRH3" s="350"/>
      <c r="CRI3" s="350"/>
      <c r="CRJ3" s="350"/>
      <c r="CRK3" s="376"/>
      <c r="CRL3" s="376"/>
      <c r="CRM3" s="376"/>
      <c r="CRN3" s="350"/>
      <c r="CRO3" s="350"/>
      <c r="CRP3" s="350"/>
      <c r="CRQ3" s="350"/>
      <c r="CRR3" s="350"/>
      <c r="CRS3" s="350"/>
      <c r="CRT3" s="376"/>
      <c r="CRU3" s="376"/>
      <c r="CRV3" s="376"/>
      <c r="CRW3" s="350"/>
      <c r="CRX3" s="350"/>
      <c r="CRY3" s="350"/>
      <c r="CRZ3" s="350"/>
      <c r="CSA3" s="350"/>
      <c r="CSB3" s="350"/>
      <c r="CSC3" s="376"/>
      <c r="CSD3" s="376"/>
      <c r="CSE3" s="376"/>
      <c r="CSF3" s="350"/>
      <c r="CSG3" s="350"/>
      <c r="CSH3" s="350"/>
      <c r="CSI3" s="350"/>
      <c r="CSJ3" s="350"/>
      <c r="CSK3" s="350"/>
      <c r="CSL3" s="376"/>
      <c r="CSM3" s="376"/>
      <c r="CSN3" s="376"/>
      <c r="CSO3" s="350"/>
      <c r="CSP3" s="350"/>
      <c r="CSQ3" s="350"/>
      <c r="CSR3" s="350"/>
      <c r="CSS3" s="350"/>
      <c r="CST3" s="350"/>
      <c r="CSU3" s="376"/>
      <c r="CSV3" s="376"/>
      <c r="CSW3" s="376"/>
      <c r="CSX3" s="350"/>
      <c r="CSY3" s="350"/>
      <c r="CSZ3" s="350"/>
      <c r="CTA3" s="350"/>
      <c r="CTB3" s="350"/>
      <c r="CTC3" s="350"/>
      <c r="CTD3" s="376"/>
      <c r="CTE3" s="376"/>
      <c r="CTF3" s="376"/>
      <c r="CTG3" s="350"/>
      <c r="CTH3" s="350"/>
      <c r="CTI3" s="350"/>
      <c r="CTJ3" s="350"/>
      <c r="CTK3" s="350"/>
      <c r="CTL3" s="350"/>
      <c r="CTM3" s="376"/>
      <c r="CTN3" s="376"/>
      <c r="CTO3" s="376"/>
      <c r="CTP3" s="350"/>
      <c r="CTQ3" s="350"/>
      <c r="CTR3" s="350"/>
      <c r="CTS3" s="350"/>
      <c r="CTT3" s="350"/>
      <c r="CTU3" s="350"/>
      <c r="CTV3" s="376"/>
      <c r="CTW3" s="376"/>
      <c r="CTX3" s="376"/>
      <c r="CTY3" s="350"/>
      <c r="CTZ3" s="350"/>
      <c r="CUA3" s="350"/>
      <c r="CUB3" s="350"/>
      <c r="CUC3" s="350"/>
      <c r="CUD3" s="350"/>
      <c r="CUE3" s="376"/>
      <c r="CUF3" s="376"/>
      <c r="CUG3" s="376"/>
      <c r="CUH3" s="350"/>
      <c r="CUI3" s="350"/>
      <c r="CUJ3" s="350"/>
      <c r="CUK3" s="350"/>
      <c r="CUL3" s="350"/>
      <c r="CUM3" s="350"/>
      <c r="CUN3" s="376"/>
      <c r="CUO3" s="376"/>
      <c r="CUP3" s="376"/>
      <c r="CUQ3" s="350"/>
      <c r="CUR3" s="350"/>
      <c r="CUS3" s="350"/>
      <c r="CUT3" s="350"/>
      <c r="CUU3" s="350"/>
      <c r="CUV3" s="350"/>
      <c r="CUW3" s="376"/>
      <c r="CUX3" s="376"/>
      <c r="CUY3" s="376"/>
      <c r="CUZ3" s="350"/>
      <c r="CVA3" s="350"/>
      <c r="CVB3" s="350"/>
      <c r="CVC3" s="350"/>
      <c r="CVD3" s="350"/>
      <c r="CVE3" s="350"/>
      <c r="CVF3" s="376"/>
      <c r="CVG3" s="376"/>
      <c r="CVH3" s="376"/>
      <c r="CVI3" s="350"/>
      <c r="CVJ3" s="350"/>
      <c r="CVK3" s="350"/>
      <c r="CVL3" s="350"/>
      <c r="CVM3" s="350"/>
      <c r="CVN3" s="350"/>
      <c r="CVO3" s="376"/>
      <c r="CVP3" s="376"/>
      <c r="CVQ3" s="376"/>
      <c r="CVR3" s="350"/>
      <c r="CVS3" s="350"/>
      <c r="CVT3" s="350"/>
      <c r="CVU3" s="350"/>
      <c r="CVV3" s="350"/>
      <c r="CVW3" s="350"/>
      <c r="CVX3" s="376"/>
      <c r="CVY3" s="376"/>
      <c r="CVZ3" s="376"/>
      <c r="CWA3" s="350"/>
      <c r="CWB3" s="350"/>
      <c r="CWC3" s="350"/>
      <c r="CWD3" s="350"/>
      <c r="CWE3" s="350"/>
      <c r="CWF3" s="350"/>
      <c r="CWG3" s="376"/>
      <c r="CWH3" s="376"/>
      <c r="CWI3" s="376"/>
      <c r="CWJ3" s="350"/>
      <c r="CWK3" s="350"/>
      <c r="CWL3" s="350"/>
      <c r="CWM3" s="350"/>
      <c r="CWN3" s="350"/>
      <c r="CWO3" s="350"/>
      <c r="CWP3" s="376"/>
      <c r="CWQ3" s="376"/>
      <c r="CWR3" s="376"/>
      <c r="CWS3" s="350"/>
      <c r="CWT3" s="350"/>
      <c r="CWU3" s="350"/>
      <c r="CWV3" s="350"/>
      <c r="CWW3" s="350"/>
      <c r="CWX3" s="350"/>
      <c r="CWY3" s="376"/>
      <c r="CWZ3" s="376"/>
      <c r="CXA3" s="376"/>
      <c r="CXB3" s="350"/>
      <c r="CXC3" s="350"/>
      <c r="CXD3" s="350"/>
      <c r="CXE3" s="350"/>
      <c r="CXF3" s="350"/>
      <c r="CXG3" s="350"/>
      <c r="CXH3" s="376"/>
      <c r="CXI3" s="376"/>
      <c r="CXJ3" s="376"/>
      <c r="CXK3" s="350"/>
      <c r="CXL3" s="350"/>
      <c r="CXM3" s="350"/>
      <c r="CXN3" s="350"/>
      <c r="CXO3" s="350"/>
      <c r="CXP3" s="350"/>
      <c r="CXQ3" s="376"/>
      <c r="CXR3" s="376"/>
      <c r="CXS3" s="376"/>
      <c r="CXT3" s="350"/>
      <c r="CXU3" s="350"/>
      <c r="CXV3" s="350"/>
      <c r="CXW3" s="350"/>
      <c r="CXX3" s="350"/>
      <c r="CXY3" s="350"/>
      <c r="CXZ3" s="376"/>
      <c r="CYA3" s="376"/>
      <c r="CYB3" s="376"/>
      <c r="CYC3" s="350"/>
      <c r="CYD3" s="350"/>
      <c r="CYE3" s="350"/>
      <c r="CYF3" s="350"/>
      <c r="CYG3" s="350"/>
      <c r="CYH3" s="350"/>
      <c r="CYI3" s="376"/>
      <c r="CYJ3" s="376"/>
      <c r="CYK3" s="376"/>
      <c r="CYL3" s="350"/>
      <c r="CYM3" s="350"/>
      <c r="CYN3" s="350"/>
      <c r="CYO3" s="350"/>
      <c r="CYP3" s="350"/>
      <c r="CYQ3" s="350"/>
      <c r="CYR3" s="376"/>
      <c r="CYS3" s="376"/>
      <c r="CYT3" s="376"/>
      <c r="CYU3" s="350"/>
      <c r="CYV3" s="350"/>
      <c r="CYW3" s="350"/>
      <c r="CYX3" s="350"/>
      <c r="CYY3" s="350"/>
      <c r="CYZ3" s="350"/>
      <c r="CZA3" s="376"/>
      <c r="CZB3" s="376"/>
      <c r="CZC3" s="376"/>
      <c r="CZD3" s="350"/>
      <c r="CZE3" s="350"/>
      <c r="CZF3" s="350"/>
      <c r="CZG3" s="350"/>
      <c r="CZH3" s="350"/>
      <c r="CZI3" s="350"/>
      <c r="CZJ3" s="376"/>
      <c r="CZK3" s="376"/>
      <c r="CZL3" s="376"/>
      <c r="CZM3" s="350"/>
      <c r="CZN3" s="350"/>
      <c r="CZO3" s="350"/>
      <c r="CZP3" s="350"/>
      <c r="CZQ3" s="350"/>
      <c r="CZR3" s="350"/>
      <c r="CZS3" s="376"/>
      <c r="CZT3" s="376"/>
      <c r="CZU3" s="376"/>
      <c r="CZV3" s="350"/>
      <c r="CZW3" s="350"/>
      <c r="CZX3" s="350"/>
      <c r="CZY3" s="350"/>
      <c r="CZZ3" s="350"/>
      <c r="DAA3" s="350"/>
      <c r="DAB3" s="376"/>
      <c r="DAC3" s="376"/>
      <c r="DAD3" s="376"/>
      <c r="DAE3" s="350"/>
      <c r="DAF3" s="350"/>
      <c r="DAG3" s="350"/>
      <c r="DAH3" s="350"/>
      <c r="DAI3" s="350"/>
      <c r="DAJ3" s="350"/>
      <c r="DAK3" s="376"/>
      <c r="DAL3" s="376"/>
      <c r="DAM3" s="376"/>
      <c r="DAN3" s="350"/>
      <c r="DAO3" s="350"/>
      <c r="DAP3" s="350"/>
      <c r="DAQ3" s="350"/>
      <c r="DAR3" s="350"/>
      <c r="DAS3" s="350"/>
      <c r="DAT3" s="376"/>
      <c r="DAU3" s="376"/>
      <c r="DAV3" s="376"/>
      <c r="DAW3" s="350"/>
      <c r="DAX3" s="350"/>
      <c r="DAY3" s="350"/>
      <c r="DAZ3" s="350"/>
      <c r="DBA3" s="350"/>
      <c r="DBB3" s="350"/>
      <c r="DBC3" s="376"/>
      <c r="DBD3" s="376"/>
      <c r="DBE3" s="376"/>
      <c r="DBF3" s="350"/>
      <c r="DBG3" s="350"/>
      <c r="DBH3" s="350"/>
      <c r="DBI3" s="350"/>
      <c r="DBJ3" s="350"/>
      <c r="DBK3" s="350"/>
      <c r="DBL3" s="376"/>
      <c r="DBM3" s="376"/>
      <c r="DBN3" s="376"/>
      <c r="DBO3" s="350"/>
      <c r="DBP3" s="350"/>
      <c r="DBQ3" s="350"/>
      <c r="DBR3" s="350"/>
      <c r="DBS3" s="350"/>
      <c r="DBT3" s="350"/>
      <c r="DBU3" s="376"/>
      <c r="DBV3" s="376"/>
      <c r="DBW3" s="376"/>
      <c r="DBX3" s="350"/>
      <c r="DBY3" s="350"/>
      <c r="DBZ3" s="350"/>
      <c r="DCA3" s="350"/>
      <c r="DCB3" s="350"/>
      <c r="DCC3" s="350"/>
      <c r="DCD3" s="376"/>
      <c r="DCE3" s="376"/>
      <c r="DCF3" s="376"/>
      <c r="DCG3" s="350"/>
      <c r="DCH3" s="350"/>
      <c r="DCI3" s="350"/>
      <c r="DCJ3" s="350"/>
      <c r="DCK3" s="350"/>
      <c r="DCL3" s="350"/>
      <c r="DCM3" s="376"/>
      <c r="DCN3" s="376"/>
      <c r="DCO3" s="376"/>
      <c r="DCP3" s="350"/>
      <c r="DCQ3" s="350"/>
      <c r="DCR3" s="350"/>
      <c r="DCS3" s="350"/>
      <c r="DCT3" s="350"/>
      <c r="DCU3" s="350"/>
      <c r="DCV3" s="376"/>
      <c r="DCW3" s="376"/>
      <c r="DCX3" s="376"/>
      <c r="DCY3" s="350"/>
      <c r="DCZ3" s="350"/>
      <c r="DDA3" s="350"/>
      <c r="DDB3" s="350"/>
      <c r="DDC3" s="350"/>
      <c r="DDD3" s="350"/>
      <c r="DDE3" s="376"/>
      <c r="DDF3" s="376"/>
      <c r="DDG3" s="376"/>
      <c r="DDH3" s="350"/>
      <c r="DDI3" s="350"/>
      <c r="DDJ3" s="350"/>
      <c r="DDK3" s="350"/>
      <c r="DDL3" s="350"/>
      <c r="DDM3" s="350"/>
      <c r="DDN3" s="376"/>
      <c r="DDO3" s="376"/>
      <c r="DDP3" s="376"/>
      <c r="DDQ3" s="350"/>
      <c r="DDR3" s="350"/>
      <c r="DDS3" s="350"/>
      <c r="DDT3" s="350"/>
      <c r="DDU3" s="350"/>
      <c r="DDV3" s="350"/>
      <c r="DDW3" s="376"/>
      <c r="DDX3" s="376"/>
      <c r="DDY3" s="376"/>
      <c r="DDZ3" s="350"/>
      <c r="DEA3" s="350"/>
      <c r="DEB3" s="350"/>
      <c r="DEC3" s="350"/>
      <c r="DED3" s="350"/>
      <c r="DEE3" s="350"/>
      <c r="DEF3" s="376"/>
      <c r="DEG3" s="376"/>
      <c r="DEH3" s="376"/>
      <c r="DEI3" s="350"/>
      <c r="DEJ3" s="350"/>
      <c r="DEK3" s="350"/>
      <c r="DEL3" s="350"/>
      <c r="DEM3" s="350"/>
      <c r="DEN3" s="350"/>
      <c r="DEO3" s="376"/>
      <c r="DEP3" s="376"/>
      <c r="DEQ3" s="376"/>
      <c r="DER3" s="350"/>
      <c r="DES3" s="350"/>
      <c r="DET3" s="350"/>
      <c r="DEU3" s="350"/>
      <c r="DEV3" s="350"/>
      <c r="DEW3" s="350"/>
      <c r="DEX3" s="376"/>
      <c r="DEY3" s="376"/>
      <c r="DEZ3" s="376"/>
      <c r="DFA3" s="350"/>
      <c r="DFB3" s="350"/>
      <c r="DFC3" s="350"/>
      <c r="DFD3" s="350"/>
      <c r="DFE3" s="350"/>
      <c r="DFF3" s="350"/>
      <c r="DFG3" s="376"/>
      <c r="DFH3" s="376"/>
      <c r="DFI3" s="376"/>
      <c r="DFJ3" s="350"/>
      <c r="DFK3" s="350"/>
      <c r="DFL3" s="350"/>
      <c r="DFM3" s="350"/>
      <c r="DFN3" s="350"/>
      <c r="DFO3" s="350"/>
      <c r="DFP3" s="376"/>
      <c r="DFQ3" s="376"/>
      <c r="DFR3" s="376"/>
      <c r="DFS3" s="350"/>
      <c r="DFT3" s="350"/>
      <c r="DFU3" s="350"/>
      <c r="DFV3" s="350"/>
      <c r="DFW3" s="350"/>
      <c r="DFX3" s="350"/>
      <c r="DFY3" s="376"/>
      <c r="DFZ3" s="376"/>
      <c r="DGA3" s="376"/>
      <c r="DGB3" s="350"/>
      <c r="DGC3" s="350"/>
      <c r="DGD3" s="350"/>
      <c r="DGE3" s="350"/>
      <c r="DGF3" s="350"/>
      <c r="DGG3" s="350"/>
      <c r="DGH3" s="376"/>
      <c r="DGI3" s="376"/>
      <c r="DGJ3" s="376"/>
      <c r="DGK3" s="350"/>
      <c r="DGL3" s="350"/>
      <c r="DGM3" s="350"/>
      <c r="DGN3" s="350"/>
      <c r="DGO3" s="350"/>
      <c r="DGP3" s="350"/>
      <c r="DGQ3" s="376"/>
      <c r="DGR3" s="376"/>
      <c r="DGS3" s="376"/>
      <c r="DGT3" s="350"/>
      <c r="DGU3" s="350"/>
      <c r="DGV3" s="350"/>
      <c r="DGW3" s="350"/>
      <c r="DGX3" s="350"/>
      <c r="DGY3" s="350"/>
      <c r="DGZ3" s="376"/>
      <c r="DHA3" s="376"/>
      <c r="DHB3" s="376"/>
      <c r="DHC3" s="350"/>
      <c r="DHD3" s="350"/>
      <c r="DHE3" s="350"/>
      <c r="DHF3" s="350"/>
      <c r="DHG3" s="350"/>
      <c r="DHH3" s="350"/>
      <c r="DHI3" s="376"/>
      <c r="DHJ3" s="376"/>
      <c r="DHK3" s="376"/>
      <c r="DHL3" s="350"/>
      <c r="DHM3" s="350"/>
      <c r="DHN3" s="350"/>
      <c r="DHO3" s="350"/>
      <c r="DHP3" s="350"/>
      <c r="DHQ3" s="350"/>
      <c r="DHR3" s="376"/>
      <c r="DHS3" s="376"/>
      <c r="DHT3" s="376"/>
      <c r="DHU3" s="350"/>
      <c r="DHV3" s="350"/>
      <c r="DHW3" s="350"/>
      <c r="DHX3" s="350"/>
      <c r="DHY3" s="350"/>
      <c r="DHZ3" s="350"/>
      <c r="DIA3" s="376"/>
      <c r="DIB3" s="376"/>
      <c r="DIC3" s="376"/>
      <c r="DID3" s="350"/>
      <c r="DIE3" s="350"/>
      <c r="DIF3" s="350"/>
      <c r="DIG3" s="350"/>
      <c r="DIH3" s="350"/>
      <c r="DII3" s="350"/>
      <c r="DIJ3" s="376"/>
      <c r="DIK3" s="376"/>
      <c r="DIL3" s="376"/>
      <c r="DIM3" s="350"/>
      <c r="DIN3" s="350"/>
      <c r="DIO3" s="350"/>
      <c r="DIP3" s="350"/>
      <c r="DIQ3" s="350"/>
      <c r="DIR3" s="350"/>
      <c r="DIS3" s="376"/>
      <c r="DIT3" s="376"/>
      <c r="DIU3" s="376"/>
      <c r="DIV3" s="350"/>
      <c r="DIW3" s="350"/>
      <c r="DIX3" s="350"/>
      <c r="DIY3" s="350"/>
      <c r="DIZ3" s="350"/>
      <c r="DJA3" s="350"/>
      <c r="DJB3" s="376"/>
      <c r="DJC3" s="376"/>
      <c r="DJD3" s="376"/>
      <c r="DJE3" s="350"/>
      <c r="DJF3" s="350"/>
      <c r="DJG3" s="350"/>
      <c r="DJH3" s="350"/>
      <c r="DJI3" s="350"/>
      <c r="DJJ3" s="350"/>
      <c r="DJK3" s="376"/>
      <c r="DJL3" s="376"/>
      <c r="DJM3" s="376"/>
      <c r="DJN3" s="350"/>
      <c r="DJO3" s="350"/>
      <c r="DJP3" s="350"/>
      <c r="DJQ3" s="350"/>
      <c r="DJR3" s="350"/>
      <c r="DJS3" s="350"/>
      <c r="DJT3" s="376"/>
      <c r="DJU3" s="376"/>
      <c r="DJV3" s="376"/>
      <c r="DJW3" s="350"/>
      <c r="DJX3" s="350"/>
      <c r="DJY3" s="350"/>
      <c r="DJZ3" s="350"/>
      <c r="DKA3" s="350"/>
      <c r="DKB3" s="350"/>
      <c r="DKC3" s="376"/>
      <c r="DKD3" s="376"/>
      <c r="DKE3" s="376"/>
      <c r="DKF3" s="350"/>
      <c r="DKG3" s="350"/>
      <c r="DKH3" s="350"/>
      <c r="DKI3" s="350"/>
      <c r="DKJ3" s="350"/>
      <c r="DKK3" s="350"/>
      <c r="DKL3" s="376"/>
      <c r="DKM3" s="376"/>
      <c r="DKN3" s="376"/>
      <c r="DKO3" s="350"/>
      <c r="DKP3" s="350"/>
      <c r="DKQ3" s="350"/>
      <c r="DKR3" s="350"/>
      <c r="DKS3" s="350"/>
      <c r="DKT3" s="350"/>
      <c r="DKU3" s="376"/>
      <c r="DKV3" s="376"/>
      <c r="DKW3" s="376"/>
      <c r="DKX3" s="350"/>
      <c r="DKY3" s="350"/>
      <c r="DKZ3" s="350"/>
      <c r="DLA3" s="350"/>
      <c r="DLB3" s="350"/>
      <c r="DLC3" s="350"/>
      <c r="DLD3" s="376"/>
      <c r="DLE3" s="376"/>
      <c r="DLF3" s="376"/>
      <c r="DLG3" s="350"/>
      <c r="DLH3" s="350"/>
      <c r="DLI3" s="350"/>
      <c r="DLJ3" s="350"/>
      <c r="DLK3" s="350"/>
      <c r="DLL3" s="350"/>
      <c r="DLM3" s="376"/>
      <c r="DLN3" s="376"/>
      <c r="DLO3" s="376"/>
      <c r="DLP3" s="350"/>
      <c r="DLQ3" s="350"/>
      <c r="DLR3" s="350"/>
      <c r="DLS3" s="350"/>
      <c r="DLT3" s="350"/>
      <c r="DLU3" s="350"/>
      <c r="DLV3" s="376"/>
      <c r="DLW3" s="376"/>
      <c r="DLX3" s="376"/>
      <c r="DLY3" s="350"/>
      <c r="DLZ3" s="350"/>
      <c r="DMA3" s="350"/>
      <c r="DMB3" s="350"/>
      <c r="DMC3" s="350"/>
      <c r="DMD3" s="350"/>
      <c r="DME3" s="376"/>
      <c r="DMF3" s="376"/>
      <c r="DMG3" s="376"/>
      <c r="DMH3" s="350"/>
      <c r="DMI3" s="350"/>
      <c r="DMJ3" s="350"/>
      <c r="DMK3" s="350"/>
      <c r="DML3" s="350"/>
      <c r="DMM3" s="350"/>
      <c r="DMN3" s="376"/>
      <c r="DMO3" s="376"/>
      <c r="DMP3" s="376"/>
      <c r="DMQ3" s="350"/>
      <c r="DMR3" s="350"/>
      <c r="DMS3" s="350"/>
      <c r="DMT3" s="350"/>
      <c r="DMU3" s="350"/>
      <c r="DMV3" s="350"/>
      <c r="DMW3" s="376"/>
      <c r="DMX3" s="376"/>
      <c r="DMY3" s="376"/>
      <c r="DMZ3" s="350"/>
      <c r="DNA3" s="350"/>
      <c r="DNB3" s="350"/>
      <c r="DNC3" s="350"/>
      <c r="DND3" s="350"/>
      <c r="DNE3" s="350"/>
      <c r="DNF3" s="376"/>
      <c r="DNG3" s="376"/>
      <c r="DNH3" s="376"/>
      <c r="DNI3" s="350"/>
      <c r="DNJ3" s="350"/>
      <c r="DNK3" s="350"/>
      <c r="DNL3" s="350"/>
      <c r="DNM3" s="350"/>
      <c r="DNN3" s="350"/>
      <c r="DNO3" s="376"/>
      <c r="DNP3" s="376"/>
      <c r="DNQ3" s="376"/>
      <c r="DNR3" s="350"/>
      <c r="DNS3" s="350"/>
      <c r="DNT3" s="350"/>
      <c r="DNU3" s="350"/>
      <c r="DNV3" s="350"/>
      <c r="DNW3" s="350"/>
      <c r="DNX3" s="376"/>
      <c r="DNY3" s="376"/>
      <c r="DNZ3" s="376"/>
      <c r="DOA3" s="350"/>
      <c r="DOB3" s="350"/>
      <c r="DOC3" s="350"/>
      <c r="DOD3" s="350"/>
      <c r="DOE3" s="350"/>
      <c r="DOF3" s="350"/>
      <c r="DOG3" s="376"/>
      <c r="DOH3" s="376"/>
      <c r="DOI3" s="376"/>
      <c r="DOJ3" s="350"/>
      <c r="DOK3" s="350"/>
      <c r="DOL3" s="350"/>
      <c r="DOM3" s="350"/>
      <c r="DON3" s="350"/>
      <c r="DOO3" s="350"/>
      <c r="DOP3" s="376"/>
      <c r="DOQ3" s="376"/>
      <c r="DOR3" s="376"/>
      <c r="DOS3" s="350"/>
      <c r="DOT3" s="350"/>
      <c r="DOU3" s="350"/>
      <c r="DOV3" s="350"/>
      <c r="DOW3" s="350"/>
      <c r="DOX3" s="350"/>
      <c r="DOY3" s="376"/>
      <c r="DOZ3" s="376"/>
      <c r="DPA3" s="376"/>
      <c r="DPB3" s="350"/>
      <c r="DPC3" s="350"/>
      <c r="DPD3" s="350"/>
      <c r="DPE3" s="350"/>
      <c r="DPF3" s="350"/>
      <c r="DPG3" s="350"/>
      <c r="DPH3" s="376"/>
      <c r="DPI3" s="376"/>
      <c r="DPJ3" s="376"/>
      <c r="DPK3" s="350"/>
      <c r="DPL3" s="350"/>
      <c r="DPM3" s="350"/>
      <c r="DPN3" s="350"/>
      <c r="DPO3" s="350"/>
      <c r="DPP3" s="350"/>
      <c r="DPQ3" s="376"/>
      <c r="DPR3" s="376"/>
      <c r="DPS3" s="376"/>
      <c r="DPT3" s="350"/>
      <c r="DPU3" s="350"/>
      <c r="DPV3" s="350"/>
      <c r="DPW3" s="350"/>
      <c r="DPX3" s="350"/>
      <c r="DPY3" s="350"/>
      <c r="DPZ3" s="376"/>
      <c r="DQA3" s="376"/>
      <c r="DQB3" s="376"/>
      <c r="DQC3" s="350"/>
      <c r="DQD3" s="350"/>
      <c r="DQE3" s="350"/>
      <c r="DQF3" s="350"/>
      <c r="DQG3" s="350"/>
      <c r="DQH3" s="350"/>
      <c r="DQI3" s="376"/>
      <c r="DQJ3" s="376"/>
      <c r="DQK3" s="376"/>
      <c r="DQL3" s="350"/>
      <c r="DQM3" s="350"/>
      <c r="DQN3" s="350"/>
      <c r="DQO3" s="350"/>
      <c r="DQP3" s="350"/>
      <c r="DQQ3" s="350"/>
      <c r="DQR3" s="376"/>
      <c r="DQS3" s="376"/>
      <c r="DQT3" s="376"/>
      <c r="DQU3" s="350"/>
      <c r="DQV3" s="350"/>
      <c r="DQW3" s="350"/>
      <c r="DQX3" s="350"/>
      <c r="DQY3" s="350"/>
      <c r="DQZ3" s="350"/>
      <c r="DRA3" s="376"/>
      <c r="DRB3" s="376"/>
      <c r="DRC3" s="376"/>
      <c r="DRD3" s="350"/>
      <c r="DRE3" s="350"/>
      <c r="DRF3" s="350"/>
      <c r="DRG3" s="350"/>
      <c r="DRH3" s="350"/>
      <c r="DRI3" s="350"/>
      <c r="DRJ3" s="376"/>
      <c r="DRK3" s="376"/>
      <c r="DRL3" s="376"/>
      <c r="DRM3" s="350"/>
      <c r="DRN3" s="350"/>
      <c r="DRO3" s="350"/>
      <c r="DRP3" s="350"/>
      <c r="DRQ3" s="350"/>
      <c r="DRR3" s="350"/>
      <c r="DRS3" s="376"/>
      <c r="DRT3" s="376"/>
      <c r="DRU3" s="376"/>
      <c r="DRV3" s="350"/>
      <c r="DRW3" s="350"/>
      <c r="DRX3" s="350"/>
      <c r="DRY3" s="350"/>
      <c r="DRZ3" s="350"/>
      <c r="DSA3" s="350"/>
      <c r="DSB3" s="376"/>
      <c r="DSC3" s="376"/>
      <c r="DSD3" s="376"/>
      <c r="DSE3" s="350"/>
      <c r="DSF3" s="350"/>
      <c r="DSG3" s="350"/>
      <c r="DSH3" s="350"/>
      <c r="DSI3" s="350"/>
      <c r="DSJ3" s="350"/>
      <c r="DSK3" s="376"/>
      <c r="DSL3" s="376"/>
      <c r="DSM3" s="376"/>
      <c r="DSN3" s="350"/>
      <c r="DSO3" s="350"/>
      <c r="DSP3" s="350"/>
      <c r="DSQ3" s="350"/>
      <c r="DSR3" s="350"/>
      <c r="DSS3" s="350"/>
      <c r="DST3" s="376"/>
      <c r="DSU3" s="376"/>
      <c r="DSV3" s="376"/>
      <c r="DSW3" s="350"/>
      <c r="DSX3" s="350"/>
      <c r="DSY3" s="350"/>
      <c r="DSZ3" s="350"/>
      <c r="DTA3" s="350"/>
      <c r="DTB3" s="350"/>
      <c r="DTC3" s="376"/>
      <c r="DTD3" s="376"/>
      <c r="DTE3" s="376"/>
      <c r="DTF3" s="350"/>
      <c r="DTG3" s="350"/>
      <c r="DTH3" s="350"/>
      <c r="DTI3" s="350"/>
      <c r="DTJ3" s="350"/>
      <c r="DTK3" s="350"/>
      <c r="DTL3" s="376"/>
      <c r="DTM3" s="376"/>
      <c r="DTN3" s="376"/>
      <c r="DTO3" s="350"/>
      <c r="DTP3" s="350"/>
      <c r="DTQ3" s="350"/>
      <c r="DTR3" s="350"/>
      <c r="DTS3" s="350"/>
      <c r="DTT3" s="350"/>
      <c r="DTU3" s="376"/>
      <c r="DTV3" s="376"/>
      <c r="DTW3" s="376"/>
      <c r="DTX3" s="350"/>
      <c r="DTY3" s="350"/>
      <c r="DTZ3" s="350"/>
      <c r="DUA3" s="350"/>
      <c r="DUB3" s="350"/>
      <c r="DUC3" s="350"/>
      <c r="DUD3" s="376"/>
      <c r="DUE3" s="376"/>
      <c r="DUF3" s="376"/>
      <c r="DUG3" s="350"/>
      <c r="DUH3" s="350"/>
      <c r="DUI3" s="350"/>
      <c r="DUJ3" s="350"/>
      <c r="DUK3" s="350"/>
      <c r="DUL3" s="350"/>
      <c r="DUM3" s="376"/>
      <c r="DUN3" s="376"/>
      <c r="DUO3" s="376"/>
      <c r="DUP3" s="350"/>
      <c r="DUQ3" s="350"/>
      <c r="DUR3" s="350"/>
      <c r="DUS3" s="350"/>
      <c r="DUT3" s="350"/>
      <c r="DUU3" s="350"/>
      <c r="DUV3" s="376"/>
      <c r="DUW3" s="376"/>
      <c r="DUX3" s="376"/>
      <c r="DUY3" s="350"/>
      <c r="DUZ3" s="350"/>
      <c r="DVA3" s="350"/>
      <c r="DVB3" s="350"/>
      <c r="DVC3" s="350"/>
      <c r="DVD3" s="350"/>
      <c r="DVE3" s="376"/>
      <c r="DVF3" s="376"/>
      <c r="DVG3" s="376"/>
      <c r="DVH3" s="350"/>
      <c r="DVI3" s="350"/>
      <c r="DVJ3" s="350"/>
      <c r="DVK3" s="350"/>
      <c r="DVL3" s="350"/>
      <c r="DVM3" s="350"/>
      <c r="DVN3" s="376"/>
      <c r="DVO3" s="376"/>
      <c r="DVP3" s="376"/>
      <c r="DVQ3" s="350"/>
      <c r="DVR3" s="350"/>
      <c r="DVS3" s="350"/>
      <c r="DVT3" s="350"/>
      <c r="DVU3" s="350"/>
      <c r="DVV3" s="350"/>
      <c r="DVW3" s="376"/>
      <c r="DVX3" s="376"/>
      <c r="DVY3" s="376"/>
      <c r="DVZ3" s="350"/>
      <c r="DWA3" s="350"/>
      <c r="DWB3" s="350"/>
      <c r="DWC3" s="350"/>
      <c r="DWD3" s="350"/>
      <c r="DWE3" s="350"/>
      <c r="DWF3" s="376"/>
      <c r="DWG3" s="376"/>
      <c r="DWH3" s="376"/>
      <c r="DWI3" s="350"/>
      <c r="DWJ3" s="350"/>
      <c r="DWK3" s="350"/>
      <c r="DWL3" s="350"/>
      <c r="DWM3" s="350"/>
      <c r="DWN3" s="350"/>
      <c r="DWO3" s="376"/>
      <c r="DWP3" s="376"/>
      <c r="DWQ3" s="376"/>
      <c r="DWR3" s="350"/>
      <c r="DWS3" s="350"/>
      <c r="DWT3" s="350"/>
      <c r="DWU3" s="350"/>
      <c r="DWV3" s="350"/>
      <c r="DWW3" s="350"/>
      <c r="DWX3" s="376"/>
      <c r="DWY3" s="376"/>
      <c r="DWZ3" s="376"/>
      <c r="DXA3" s="350"/>
      <c r="DXB3" s="350"/>
      <c r="DXC3" s="350"/>
      <c r="DXD3" s="350"/>
      <c r="DXE3" s="350"/>
      <c r="DXF3" s="350"/>
      <c r="DXG3" s="376"/>
      <c r="DXH3" s="376"/>
      <c r="DXI3" s="376"/>
      <c r="DXJ3" s="350"/>
      <c r="DXK3" s="350"/>
      <c r="DXL3" s="350"/>
      <c r="DXM3" s="350"/>
      <c r="DXN3" s="350"/>
      <c r="DXO3" s="350"/>
      <c r="DXP3" s="376"/>
      <c r="DXQ3" s="376"/>
      <c r="DXR3" s="376"/>
      <c r="DXS3" s="350"/>
      <c r="DXT3" s="350"/>
      <c r="DXU3" s="350"/>
      <c r="DXV3" s="350"/>
      <c r="DXW3" s="350"/>
      <c r="DXX3" s="350"/>
      <c r="DXY3" s="376"/>
      <c r="DXZ3" s="376"/>
      <c r="DYA3" s="376"/>
      <c r="DYB3" s="350"/>
      <c r="DYC3" s="350"/>
      <c r="DYD3" s="350"/>
      <c r="DYE3" s="350"/>
      <c r="DYF3" s="350"/>
      <c r="DYG3" s="350"/>
      <c r="DYH3" s="376"/>
      <c r="DYI3" s="376"/>
      <c r="DYJ3" s="376"/>
      <c r="DYK3" s="350"/>
      <c r="DYL3" s="350"/>
      <c r="DYM3" s="350"/>
      <c r="DYN3" s="350"/>
      <c r="DYO3" s="350"/>
      <c r="DYP3" s="350"/>
      <c r="DYQ3" s="376"/>
      <c r="DYR3" s="376"/>
      <c r="DYS3" s="376"/>
      <c r="DYT3" s="350"/>
      <c r="DYU3" s="350"/>
      <c r="DYV3" s="350"/>
      <c r="DYW3" s="350"/>
      <c r="DYX3" s="350"/>
      <c r="DYY3" s="350"/>
      <c r="DYZ3" s="376"/>
      <c r="DZA3" s="376"/>
      <c r="DZB3" s="376"/>
      <c r="DZC3" s="350"/>
      <c r="DZD3" s="350"/>
      <c r="DZE3" s="350"/>
      <c r="DZF3" s="350"/>
      <c r="DZG3" s="350"/>
      <c r="DZH3" s="350"/>
      <c r="DZI3" s="376"/>
      <c r="DZJ3" s="376"/>
      <c r="DZK3" s="376"/>
      <c r="DZL3" s="350"/>
      <c r="DZM3" s="350"/>
      <c r="DZN3" s="350"/>
      <c r="DZO3" s="350"/>
      <c r="DZP3" s="350"/>
      <c r="DZQ3" s="350"/>
      <c r="DZR3" s="376"/>
      <c r="DZS3" s="376"/>
      <c r="DZT3" s="376"/>
      <c r="DZU3" s="350"/>
      <c r="DZV3" s="350"/>
      <c r="DZW3" s="350"/>
      <c r="DZX3" s="350"/>
      <c r="DZY3" s="350"/>
      <c r="DZZ3" s="350"/>
      <c r="EAA3" s="376"/>
      <c r="EAB3" s="376"/>
      <c r="EAC3" s="376"/>
      <c r="EAD3" s="350"/>
      <c r="EAE3" s="350"/>
      <c r="EAF3" s="350"/>
      <c r="EAG3" s="350"/>
      <c r="EAH3" s="350"/>
      <c r="EAI3" s="350"/>
      <c r="EAJ3" s="376"/>
      <c r="EAK3" s="376"/>
      <c r="EAL3" s="376"/>
      <c r="EAM3" s="350"/>
      <c r="EAN3" s="350"/>
      <c r="EAO3" s="350"/>
      <c r="EAP3" s="350"/>
      <c r="EAQ3" s="350"/>
      <c r="EAR3" s="350"/>
      <c r="EAS3" s="376"/>
      <c r="EAT3" s="376"/>
      <c r="EAU3" s="376"/>
      <c r="EAV3" s="350"/>
      <c r="EAW3" s="350"/>
      <c r="EAX3" s="350"/>
      <c r="EAY3" s="350"/>
      <c r="EAZ3" s="350"/>
      <c r="EBA3" s="350"/>
      <c r="EBB3" s="376"/>
      <c r="EBC3" s="376"/>
      <c r="EBD3" s="376"/>
      <c r="EBE3" s="350"/>
      <c r="EBF3" s="350"/>
      <c r="EBG3" s="350"/>
      <c r="EBH3" s="350"/>
      <c r="EBI3" s="350"/>
      <c r="EBJ3" s="350"/>
      <c r="EBK3" s="376"/>
      <c r="EBL3" s="376"/>
      <c r="EBM3" s="376"/>
      <c r="EBN3" s="350"/>
      <c r="EBO3" s="350"/>
      <c r="EBP3" s="350"/>
      <c r="EBQ3" s="350"/>
      <c r="EBR3" s="350"/>
      <c r="EBS3" s="350"/>
      <c r="EBT3" s="376"/>
      <c r="EBU3" s="376"/>
      <c r="EBV3" s="376"/>
      <c r="EBW3" s="350"/>
      <c r="EBX3" s="350"/>
      <c r="EBY3" s="350"/>
      <c r="EBZ3" s="350"/>
      <c r="ECA3" s="350"/>
      <c r="ECB3" s="350"/>
      <c r="ECC3" s="376"/>
      <c r="ECD3" s="376"/>
      <c r="ECE3" s="376"/>
      <c r="ECF3" s="350"/>
      <c r="ECG3" s="350"/>
      <c r="ECH3" s="350"/>
      <c r="ECI3" s="350"/>
      <c r="ECJ3" s="350"/>
      <c r="ECK3" s="350"/>
      <c r="ECL3" s="376"/>
      <c r="ECM3" s="376"/>
      <c r="ECN3" s="376"/>
      <c r="ECO3" s="350"/>
      <c r="ECP3" s="350"/>
      <c r="ECQ3" s="350"/>
      <c r="ECR3" s="350"/>
      <c r="ECS3" s="350"/>
      <c r="ECT3" s="350"/>
      <c r="ECU3" s="376"/>
      <c r="ECV3" s="376"/>
      <c r="ECW3" s="376"/>
      <c r="ECX3" s="350"/>
      <c r="ECY3" s="350"/>
      <c r="ECZ3" s="350"/>
      <c r="EDA3" s="350"/>
      <c r="EDB3" s="350"/>
      <c r="EDC3" s="350"/>
      <c r="EDD3" s="376"/>
      <c r="EDE3" s="376"/>
      <c r="EDF3" s="376"/>
      <c r="EDG3" s="350"/>
      <c r="EDH3" s="350"/>
      <c r="EDI3" s="350"/>
      <c r="EDJ3" s="350"/>
      <c r="EDK3" s="350"/>
      <c r="EDL3" s="350"/>
      <c r="EDM3" s="376"/>
      <c r="EDN3" s="376"/>
      <c r="EDO3" s="376"/>
      <c r="EDP3" s="350"/>
      <c r="EDQ3" s="350"/>
      <c r="EDR3" s="350"/>
      <c r="EDS3" s="350"/>
      <c r="EDT3" s="350"/>
      <c r="EDU3" s="350"/>
      <c r="EDV3" s="376"/>
      <c r="EDW3" s="376"/>
      <c r="EDX3" s="376"/>
      <c r="EDY3" s="350"/>
      <c r="EDZ3" s="350"/>
      <c r="EEA3" s="350"/>
      <c r="EEB3" s="350"/>
      <c r="EEC3" s="350"/>
      <c r="EED3" s="350"/>
      <c r="EEE3" s="376"/>
      <c r="EEF3" s="376"/>
      <c r="EEG3" s="376"/>
      <c r="EEH3" s="350"/>
      <c r="EEI3" s="350"/>
      <c r="EEJ3" s="350"/>
      <c r="EEK3" s="350"/>
      <c r="EEL3" s="350"/>
      <c r="EEM3" s="350"/>
      <c r="EEN3" s="376"/>
      <c r="EEO3" s="376"/>
      <c r="EEP3" s="376"/>
      <c r="EEQ3" s="350"/>
      <c r="EER3" s="350"/>
      <c r="EES3" s="350"/>
      <c r="EET3" s="350"/>
      <c r="EEU3" s="350"/>
      <c r="EEV3" s="350"/>
      <c r="EEW3" s="376"/>
      <c r="EEX3" s="376"/>
      <c r="EEY3" s="376"/>
      <c r="EEZ3" s="350"/>
      <c r="EFA3" s="350"/>
      <c r="EFB3" s="350"/>
      <c r="EFC3" s="350"/>
      <c r="EFD3" s="350"/>
      <c r="EFE3" s="350"/>
      <c r="EFF3" s="376"/>
      <c r="EFG3" s="376"/>
      <c r="EFH3" s="376"/>
      <c r="EFI3" s="350"/>
      <c r="EFJ3" s="350"/>
      <c r="EFK3" s="350"/>
      <c r="EFL3" s="350"/>
      <c r="EFM3" s="350"/>
      <c r="EFN3" s="350"/>
      <c r="EFO3" s="376"/>
      <c r="EFP3" s="376"/>
      <c r="EFQ3" s="376"/>
      <c r="EFR3" s="350"/>
      <c r="EFS3" s="350"/>
      <c r="EFT3" s="350"/>
      <c r="EFU3" s="350"/>
      <c r="EFV3" s="350"/>
      <c r="EFW3" s="350"/>
      <c r="EFX3" s="376"/>
      <c r="EFY3" s="376"/>
      <c r="EFZ3" s="376"/>
      <c r="EGA3" s="350"/>
      <c r="EGB3" s="350"/>
      <c r="EGC3" s="350"/>
      <c r="EGD3" s="350"/>
      <c r="EGE3" s="350"/>
      <c r="EGF3" s="350"/>
      <c r="EGG3" s="376"/>
      <c r="EGH3" s="376"/>
      <c r="EGI3" s="376"/>
      <c r="EGJ3" s="350"/>
      <c r="EGK3" s="350"/>
      <c r="EGL3" s="350"/>
      <c r="EGM3" s="350"/>
      <c r="EGN3" s="350"/>
      <c r="EGO3" s="350"/>
      <c r="EGP3" s="376"/>
      <c r="EGQ3" s="376"/>
      <c r="EGR3" s="376"/>
      <c r="EGS3" s="350"/>
      <c r="EGT3" s="350"/>
      <c r="EGU3" s="350"/>
      <c r="EGV3" s="350"/>
      <c r="EGW3" s="350"/>
      <c r="EGX3" s="350"/>
      <c r="EGY3" s="376"/>
      <c r="EGZ3" s="376"/>
      <c r="EHA3" s="376"/>
      <c r="EHB3" s="350"/>
      <c r="EHC3" s="350"/>
      <c r="EHD3" s="350"/>
      <c r="EHE3" s="350"/>
      <c r="EHF3" s="350"/>
      <c r="EHG3" s="350"/>
      <c r="EHH3" s="376"/>
      <c r="EHI3" s="376"/>
      <c r="EHJ3" s="376"/>
      <c r="EHK3" s="350"/>
      <c r="EHL3" s="350"/>
      <c r="EHM3" s="350"/>
      <c r="EHN3" s="350"/>
      <c r="EHO3" s="350"/>
      <c r="EHP3" s="350"/>
      <c r="EHQ3" s="376"/>
      <c r="EHR3" s="376"/>
      <c r="EHS3" s="376"/>
      <c r="EHT3" s="350"/>
      <c r="EHU3" s="350"/>
      <c r="EHV3" s="350"/>
      <c r="EHW3" s="350"/>
      <c r="EHX3" s="350"/>
      <c r="EHY3" s="350"/>
      <c r="EHZ3" s="376"/>
      <c r="EIA3" s="376"/>
      <c r="EIB3" s="376"/>
      <c r="EIC3" s="350"/>
      <c r="EID3" s="350"/>
      <c r="EIE3" s="350"/>
      <c r="EIF3" s="350"/>
      <c r="EIG3" s="350"/>
      <c r="EIH3" s="350"/>
      <c r="EII3" s="376"/>
      <c r="EIJ3" s="376"/>
      <c r="EIK3" s="376"/>
      <c r="EIL3" s="350"/>
      <c r="EIM3" s="350"/>
      <c r="EIN3" s="350"/>
      <c r="EIO3" s="350"/>
      <c r="EIP3" s="350"/>
      <c r="EIQ3" s="350"/>
      <c r="EIR3" s="376"/>
      <c r="EIS3" s="376"/>
      <c r="EIT3" s="376"/>
      <c r="EIU3" s="350"/>
      <c r="EIV3" s="350"/>
      <c r="EIW3" s="350"/>
      <c r="EIX3" s="350"/>
      <c r="EIY3" s="350"/>
      <c r="EIZ3" s="350"/>
      <c r="EJA3" s="376"/>
      <c r="EJB3" s="376"/>
      <c r="EJC3" s="376"/>
      <c r="EJD3" s="350"/>
      <c r="EJE3" s="350"/>
      <c r="EJF3" s="350"/>
      <c r="EJG3" s="350"/>
      <c r="EJH3" s="350"/>
      <c r="EJI3" s="350"/>
      <c r="EJJ3" s="376"/>
      <c r="EJK3" s="376"/>
      <c r="EJL3" s="376"/>
      <c r="EJM3" s="350"/>
      <c r="EJN3" s="350"/>
      <c r="EJO3" s="350"/>
      <c r="EJP3" s="350"/>
      <c r="EJQ3" s="350"/>
      <c r="EJR3" s="350"/>
      <c r="EJS3" s="376"/>
      <c r="EJT3" s="376"/>
      <c r="EJU3" s="376"/>
      <c r="EJV3" s="350"/>
      <c r="EJW3" s="350"/>
      <c r="EJX3" s="350"/>
      <c r="EJY3" s="350"/>
      <c r="EJZ3" s="350"/>
      <c r="EKA3" s="350"/>
      <c r="EKB3" s="376"/>
      <c r="EKC3" s="376"/>
      <c r="EKD3" s="376"/>
      <c r="EKE3" s="350"/>
      <c r="EKF3" s="350"/>
      <c r="EKG3" s="350"/>
      <c r="EKH3" s="350"/>
      <c r="EKI3" s="350"/>
      <c r="EKJ3" s="350"/>
      <c r="EKK3" s="376"/>
      <c r="EKL3" s="376"/>
      <c r="EKM3" s="376"/>
      <c r="EKN3" s="350"/>
      <c r="EKO3" s="350"/>
      <c r="EKP3" s="350"/>
      <c r="EKQ3" s="350"/>
      <c r="EKR3" s="350"/>
      <c r="EKS3" s="350"/>
      <c r="EKT3" s="376"/>
      <c r="EKU3" s="376"/>
      <c r="EKV3" s="376"/>
      <c r="EKW3" s="350"/>
      <c r="EKX3" s="350"/>
      <c r="EKY3" s="350"/>
      <c r="EKZ3" s="350"/>
      <c r="ELA3" s="350"/>
      <c r="ELB3" s="350"/>
      <c r="ELC3" s="376"/>
      <c r="ELD3" s="376"/>
      <c r="ELE3" s="376"/>
      <c r="ELF3" s="350"/>
      <c r="ELG3" s="350"/>
      <c r="ELH3" s="350"/>
      <c r="ELI3" s="350"/>
      <c r="ELJ3" s="350"/>
      <c r="ELK3" s="350"/>
      <c r="ELL3" s="376"/>
      <c r="ELM3" s="376"/>
      <c r="ELN3" s="376"/>
      <c r="ELO3" s="350"/>
      <c r="ELP3" s="350"/>
      <c r="ELQ3" s="350"/>
      <c r="ELR3" s="350"/>
      <c r="ELS3" s="350"/>
      <c r="ELT3" s="350"/>
      <c r="ELU3" s="376"/>
      <c r="ELV3" s="376"/>
      <c r="ELW3" s="376"/>
      <c r="ELX3" s="350"/>
      <c r="ELY3" s="350"/>
      <c r="ELZ3" s="350"/>
      <c r="EMA3" s="350"/>
      <c r="EMB3" s="350"/>
      <c r="EMC3" s="350"/>
      <c r="EMD3" s="376"/>
      <c r="EME3" s="376"/>
      <c r="EMF3" s="376"/>
      <c r="EMG3" s="350"/>
      <c r="EMH3" s="350"/>
      <c r="EMI3" s="350"/>
      <c r="EMJ3" s="350"/>
      <c r="EMK3" s="350"/>
      <c r="EML3" s="350"/>
      <c r="EMM3" s="376"/>
      <c r="EMN3" s="376"/>
      <c r="EMO3" s="376"/>
      <c r="EMP3" s="350"/>
      <c r="EMQ3" s="350"/>
      <c r="EMR3" s="350"/>
      <c r="EMS3" s="350"/>
      <c r="EMT3" s="350"/>
      <c r="EMU3" s="350"/>
      <c r="EMV3" s="376"/>
      <c r="EMW3" s="376"/>
      <c r="EMX3" s="376"/>
      <c r="EMY3" s="350"/>
      <c r="EMZ3" s="350"/>
      <c r="ENA3" s="350"/>
      <c r="ENB3" s="350"/>
      <c r="ENC3" s="350"/>
      <c r="END3" s="350"/>
      <c r="ENE3" s="376"/>
      <c r="ENF3" s="376"/>
      <c r="ENG3" s="376"/>
      <c r="ENH3" s="350"/>
      <c r="ENI3" s="350"/>
      <c r="ENJ3" s="350"/>
      <c r="ENK3" s="350"/>
      <c r="ENL3" s="350"/>
      <c r="ENM3" s="350"/>
      <c r="ENN3" s="376"/>
      <c r="ENO3" s="376"/>
      <c r="ENP3" s="376"/>
      <c r="ENQ3" s="350"/>
      <c r="ENR3" s="350"/>
      <c r="ENS3" s="350"/>
      <c r="ENT3" s="350"/>
      <c r="ENU3" s="350"/>
      <c r="ENV3" s="350"/>
      <c r="ENW3" s="376"/>
      <c r="ENX3" s="376"/>
      <c r="ENY3" s="376"/>
      <c r="ENZ3" s="350"/>
      <c r="EOA3" s="350"/>
      <c r="EOB3" s="350"/>
      <c r="EOC3" s="350"/>
      <c r="EOD3" s="350"/>
      <c r="EOE3" s="350"/>
      <c r="EOF3" s="376"/>
      <c r="EOG3" s="376"/>
      <c r="EOH3" s="376"/>
      <c r="EOI3" s="350"/>
      <c r="EOJ3" s="350"/>
      <c r="EOK3" s="350"/>
      <c r="EOL3" s="350"/>
      <c r="EOM3" s="350"/>
      <c r="EON3" s="350"/>
      <c r="EOO3" s="376"/>
      <c r="EOP3" s="376"/>
      <c r="EOQ3" s="376"/>
      <c r="EOR3" s="350"/>
      <c r="EOS3" s="350"/>
      <c r="EOT3" s="350"/>
      <c r="EOU3" s="350"/>
      <c r="EOV3" s="350"/>
      <c r="EOW3" s="350"/>
      <c r="EOX3" s="376"/>
      <c r="EOY3" s="376"/>
      <c r="EOZ3" s="376"/>
      <c r="EPA3" s="350"/>
      <c r="EPB3" s="350"/>
      <c r="EPC3" s="350"/>
      <c r="EPD3" s="350"/>
      <c r="EPE3" s="350"/>
      <c r="EPF3" s="350"/>
      <c r="EPG3" s="376"/>
      <c r="EPH3" s="376"/>
      <c r="EPI3" s="376"/>
      <c r="EPJ3" s="350"/>
      <c r="EPK3" s="350"/>
      <c r="EPL3" s="350"/>
      <c r="EPM3" s="350"/>
      <c r="EPN3" s="350"/>
      <c r="EPO3" s="350"/>
      <c r="EPP3" s="376"/>
      <c r="EPQ3" s="376"/>
      <c r="EPR3" s="376"/>
      <c r="EPS3" s="350"/>
      <c r="EPT3" s="350"/>
      <c r="EPU3" s="350"/>
      <c r="EPV3" s="350"/>
      <c r="EPW3" s="350"/>
      <c r="EPX3" s="350"/>
      <c r="EPY3" s="376"/>
      <c r="EPZ3" s="376"/>
      <c r="EQA3" s="376"/>
      <c r="EQB3" s="350"/>
      <c r="EQC3" s="350"/>
      <c r="EQD3" s="350"/>
      <c r="EQE3" s="350"/>
      <c r="EQF3" s="350"/>
      <c r="EQG3" s="350"/>
      <c r="EQH3" s="376"/>
      <c r="EQI3" s="376"/>
      <c r="EQJ3" s="376"/>
      <c r="EQK3" s="350"/>
      <c r="EQL3" s="350"/>
      <c r="EQM3" s="350"/>
      <c r="EQN3" s="350"/>
      <c r="EQO3" s="350"/>
      <c r="EQP3" s="350"/>
      <c r="EQQ3" s="376"/>
      <c r="EQR3" s="376"/>
      <c r="EQS3" s="376"/>
      <c r="EQT3" s="350"/>
      <c r="EQU3" s="350"/>
      <c r="EQV3" s="350"/>
      <c r="EQW3" s="350"/>
      <c r="EQX3" s="350"/>
      <c r="EQY3" s="350"/>
      <c r="EQZ3" s="376"/>
      <c r="ERA3" s="376"/>
      <c r="ERB3" s="376"/>
      <c r="ERC3" s="350"/>
      <c r="ERD3" s="350"/>
      <c r="ERE3" s="350"/>
      <c r="ERF3" s="350"/>
      <c r="ERG3" s="350"/>
      <c r="ERH3" s="350"/>
      <c r="ERI3" s="376"/>
      <c r="ERJ3" s="376"/>
      <c r="ERK3" s="376"/>
      <c r="ERL3" s="350"/>
      <c r="ERM3" s="350"/>
      <c r="ERN3" s="350"/>
      <c r="ERO3" s="350"/>
      <c r="ERP3" s="350"/>
      <c r="ERQ3" s="350"/>
      <c r="ERR3" s="376"/>
      <c r="ERS3" s="376"/>
      <c r="ERT3" s="376"/>
      <c r="ERU3" s="350"/>
      <c r="ERV3" s="350"/>
      <c r="ERW3" s="350"/>
      <c r="ERX3" s="350"/>
      <c r="ERY3" s="350"/>
      <c r="ERZ3" s="350"/>
      <c r="ESA3" s="376"/>
      <c r="ESB3" s="376"/>
      <c r="ESC3" s="376"/>
      <c r="ESD3" s="350"/>
      <c r="ESE3" s="350"/>
      <c r="ESF3" s="350"/>
      <c r="ESG3" s="350"/>
      <c r="ESH3" s="350"/>
      <c r="ESI3" s="350"/>
      <c r="ESJ3" s="376"/>
      <c r="ESK3" s="376"/>
      <c r="ESL3" s="376"/>
      <c r="ESM3" s="350"/>
      <c r="ESN3" s="350"/>
      <c r="ESO3" s="350"/>
      <c r="ESP3" s="350"/>
      <c r="ESQ3" s="350"/>
      <c r="ESR3" s="350"/>
      <c r="ESS3" s="376"/>
      <c r="EST3" s="376"/>
      <c r="ESU3" s="376"/>
      <c r="ESV3" s="350"/>
      <c r="ESW3" s="350"/>
      <c r="ESX3" s="350"/>
      <c r="ESY3" s="350"/>
      <c r="ESZ3" s="350"/>
      <c r="ETA3" s="350"/>
      <c r="ETB3" s="376"/>
      <c r="ETC3" s="376"/>
      <c r="ETD3" s="376"/>
      <c r="ETE3" s="350"/>
      <c r="ETF3" s="350"/>
      <c r="ETG3" s="350"/>
      <c r="ETH3" s="350"/>
      <c r="ETI3" s="350"/>
      <c r="ETJ3" s="350"/>
      <c r="ETK3" s="376"/>
      <c r="ETL3" s="376"/>
      <c r="ETM3" s="376"/>
      <c r="ETN3" s="350"/>
      <c r="ETO3" s="350"/>
      <c r="ETP3" s="350"/>
      <c r="ETQ3" s="350"/>
      <c r="ETR3" s="350"/>
      <c r="ETS3" s="350"/>
      <c r="ETT3" s="376"/>
      <c r="ETU3" s="376"/>
      <c r="ETV3" s="376"/>
      <c r="ETW3" s="350"/>
      <c r="ETX3" s="350"/>
      <c r="ETY3" s="350"/>
      <c r="ETZ3" s="350"/>
      <c r="EUA3" s="350"/>
      <c r="EUB3" s="350"/>
      <c r="EUC3" s="376"/>
      <c r="EUD3" s="376"/>
      <c r="EUE3" s="376"/>
      <c r="EUF3" s="350"/>
      <c r="EUG3" s="350"/>
      <c r="EUH3" s="350"/>
      <c r="EUI3" s="350"/>
      <c r="EUJ3" s="350"/>
      <c r="EUK3" s="350"/>
      <c r="EUL3" s="376"/>
      <c r="EUM3" s="376"/>
      <c r="EUN3" s="376"/>
      <c r="EUO3" s="350"/>
      <c r="EUP3" s="350"/>
      <c r="EUQ3" s="350"/>
      <c r="EUR3" s="350"/>
      <c r="EUS3" s="350"/>
      <c r="EUT3" s="350"/>
      <c r="EUU3" s="376"/>
      <c r="EUV3" s="376"/>
      <c r="EUW3" s="376"/>
      <c r="EUX3" s="350"/>
      <c r="EUY3" s="350"/>
      <c r="EUZ3" s="350"/>
      <c r="EVA3" s="350"/>
      <c r="EVB3" s="350"/>
      <c r="EVC3" s="350"/>
      <c r="EVD3" s="376"/>
      <c r="EVE3" s="376"/>
      <c r="EVF3" s="376"/>
      <c r="EVG3" s="350"/>
      <c r="EVH3" s="350"/>
      <c r="EVI3" s="350"/>
      <c r="EVJ3" s="350"/>
      <c r="EVK3" s="350"/>
      <c r="EVL3" s="350"/>
      <c r="EVM3" s="376"/>
      <c r="EVN3" s="376"/>
      <c r="EVO3" s="376"/>
      <c r="EVP3" s="350"/>
      <c r="EVQ3" s="350"/>
      <c r="EVR3" s="350"/>
      <c r="EVS3" s="350"/>
      <c r="EVT3" s="350"/>
      <c r="EVU3" s="350"/>
      <c r="EVV3" s="376"/>
      <c r="EVW3" s="376"/>
      <c r="EVX3" s="376"/>
      <c r="EVY3" s="350"/>
      <c r="EVZ3" s="350"/>
      <c r="EWA3" s="350"/>
      <c r="EWB3" s="350"/>
      <c r="EWC3" s="350"/>
      <c r="EWD3" s="350"/>
      <c r="EWE3" s="376"/>
      <c r="EWF3" s="376"/>
      <c r="EWG3" s="376"/>
      <c r="EWH3" s="350"/>
      <c r="EWI3" s="350"/>
      <c r="EWJ3" s="350"/>
      <c r="EWK3" s="350"/>
      <c r="EWL3" s="350"/>
      <c r="EWM3" s="350"/>
      <c r="EWN3" s="376"/>
      <c r="EWO3" s="376"/>
      <c r="EWP3" s="376"/>
      <c r="EWQ3" s="350"/>
      <c r="EWR3" s="350"/>
      <c r="EWS3" s="350"/>
      <c r="EWT3" s="350"/>
      <c r="EWU3" s="350"/>
      <c r="EWV3" s="350"/>
      <c r="EWW3" s="376"/>
      <c r="EWX3" s="376"/>
      <c r="EWY3" s="376"/>
      <c r="EWZ3" s="350"/>
      <c r="EXA3" s="350"/>
      <c r="EXB3" s="350"/>
      <c r="EXC3" s="350"/>
      <c r="EXD3" s="350"/>
      <c r="EXE3" s="350"/>
      <c r="EXF3" s="376"/>
      <c r="EXG3" s="376"/>
      <c r="EXH3" s="376"/>
      <c r="EXI3" s="350"/>
      <c r="EXJ3" s="350"/>
      <c r="EXK3" s="350"/>
      <c r="EXL3" s="350"/>
      <c r="EXM3" s="350"/>
      <c r="EXN3" s="350"/>
      <c r="EXO3" s="376"/>
      <c r="EXP3" s="376"/>
      <c r="EXQ3" s="376"/>
      <c r="EXR3" s="350"/>
      <c r="EXS3" s="350"/>
      <c r="EXT3" s="350"/>
      <c r="EXU3" s="350"/>
      <c r="EXV3" s="350"/>
      <c r="EXW3" s="350"/>
      <c r="EXX3" s="376"/>
      <c r="EXY3" s="376"/>
      <c r="EXZ3" s="376"/>
      <c r="EYA3" s="350"/>
      <c r="EYB3" s="350"/>
      <c r="EYC3" s="350"/>
      <c r="EYD3" s="350"/>
      <c r="EYE3" s="350"/>
      <c r="EYF3" s="350"/>
      <c r="EYG3" s="376"/>
      <c r="EYH3" s="376"/>
      <c r="EYI3" s="376"/>
      <c r="EYJ3" s="350"/>
      <c r="EYK3" s="350"/>
      <c r="EYL3" s="350"/>
      <c r="EYM3" s="350"/>
      <c r="EYN3" s="350"/>
      <c r="EYO3" s="350"/>
      <c r="EYP3" s="376"/>
      <c r="EYQ3" s="376"/>
      <c r="EYR3" s="376"/>
      <c r="EYS3" s="350"/>
      <c r="EYT3" s="350"/>
      <c r="EYU3" s="350"/>
      <c r="EYV3" s="350"/>
      <c r="EYW3" s="350"/>
      <c r="EYX3" s="350"/>
      <c r="EYY3" s="376"/>
      <c r="EYZ3" s="376"/>
      <c r="EZA3" s="376"/>
      <c r="EZB3" s="350"/>
      <c r="EZC3" s="350"/>
      <c r="EZD3" s="350"/>
      <c r="EZE3" s="350"/>
      <c r="EZF3" s="350"/>
      <c r="EZG3" s="350"/>
      <c r="EZH3" s="376"/>
      <c r="EZI3" s="376"/>
      <c r="EZJ3" s="376"/>
      <c r="EZK3" s="350"/>
      <c r="EZL3" s="350"/>
      <c r="EZM3" s="350"/>
      <c r="EZN3" s="350"/>
      <c r="EZO3" s="350"/>
      <c r="EZP3" s="350"/>
      <c r="EZQ3" s="376"/>
      <c r="EZR3" s="376"/>
      <c r="EZS3" s="376"/>
      <c r="EZT3" s="350"/>
      <c r="EZU3" s="350"/>
      <c r="EZV3" s="350"/>
      <c r="EZW3" s="350"/>
      <c r="EZX3" s="350"/>
      <c r="EZY3" s="350"/>
      <c r="EZZ3" s="376"/>
      <c r="FAA3" s="376"/>
      <c r="FAB3" s="376"/>
      <c r="FAC3" s="350"/>
      <c r="FAD3" s="350"/>
      <c r="FAE3" s="350"/>
      <c r="FAF3" s="350"/>
      <c r="FAG3" s="350"/>
      <c r="FAH3" s="350"/>
      <c r="FAI3" s="376"/>
      <c r="FAJ3" s="376"/>
      <c r="FAK3" s="376"/>
      <c r="FAL3" s="350"/>
      <c r="FAM3" s="350"/>
      <c r="FAN3" s="350"/>
      <c r="FAO3" s="350"/>
      <c r="FAP3" s="350"/>
      <c r="FAQ3" s="350"/>
      <c r="FAR3" s="376"/>
      <c r="FAS3" s="376"/>
      <c r="FAT3" s="376"/>
      <c r="FAU3" s="350"/>
      <c r="FAV3" s="350"/>
      <c r="FAW3" s="350"/>
      <c r="FAX3" s="350"/>
      <c r="FAY3" s="350"/>
      <c r="FAZ3" s="350"/>
      <c r="FBA3" s="376"/>
      <c r="FBB3" s="376"/>
      <c r="FBC3" s="376"/>
      <c r="FBD3" s="350"/>
      <c r="FBE3" s="350"/>
      <c r="FBF3" s="350"/>
      <c r="FBG3" s="350"/>
      <c r="FBH3" s="350"/>
      <c r="FBI3" s="350"/>
      <c r="FBJ3" s="376"/>
      <c r="FBK3" s="376"/>
      <c r="FBL3" s="376"/>
      <c r="FBM3" s="350"/>
      <c r="FBN3" s="350"/>
      <c r="FBO3" s="350"/>
      <c r="FBP3" s="350"/>
      <c r="FBQ3" s="350"/>
      <c r="FBR3" s="350"/>
      <c r="FBS3" s="376"/>
      <c r="FBT3" s="376"/>
      <c r="FBU3" s="376"/>
      <c r="FBV3" s="350"/>
      <c r="FBW3" s="350"/>
      <c r="FBX3" s="350"/>
      <c r="FBY3" s="350"/>
      <c r="FBZ3" s="350"/>
      <c r="FCA3" s="350"/>
      <c r="FCB3" s="376"/>
      <c r="FCC3" s="376"/>
      <c r="FCD3" s="376"/>
      <c r="FCE3" s="350"/>
      <c r="FCF3" s="350"/>
      <c r="FCG3" s="350"/>
      <c r="FCH3" s="350"/>
      <c r="FCI3" s="350"/>
      <c r="FCJ3" s="350"/>
      <c r="FCK3" s="376"/>
      <c r="FCL3" s="376"/>
      <c r="FCM3" s="376"/>
      <c r="FCN3" s="350"/>
      <c r="FCO3" s="350"/>
      <c r="FCP3" s="350"/>
      <c r="FCQ3" s="350"/>
      <c r="FCR3" s="350"/>
      <c r="FCS3" s="350"/>
      <c r="FCT3" s="376"/>
      <c r="FCU3" s="376"/>
      <c r="FCV3" s="376"/>
      <c r="FCW3" s="350"/>
      <c r="FCX3" s="350"/>
      <c r="FCY3" s="350"/>
      <c r="FCZ3" s="350"/>
      <c r="FDA3" s="350"/>
      <c r="FDB3" s="350"/>
      <c r="FDC3" s="376"/>
      <c r="FDD3" s="376"/>
      <c r="FDE3" s="376"/>
      <c r="FDF3" s="350"/>
      <c r="FDG3" s="350"/>
      <c r="FDH3" s="350"/>
      <c r="FDI3" s="350"/>
      <c r="FDJ3" s="350"/>
      <c r="FDK3" s="350"/>
      <c r="FDL3" s="376"/>
      <c r="FDM3" s="376"/>
      <c r="FDN3" s="376"/>
      <c r="FDO3" s="350"/>
      <c r="FDP3" s="350"/>
      <c r="FDQ3" s="350"/>
      <c r="FDR3" s="350"/>
      <c r="FDS3" s="350"/>
      <c r="FDT3" s="350"/>
      <c r="FDU3" s="376"/>
      <c r="FDV3" s="376"/>
      <c r="FDW3" s="376"/>
      <c r="FDX3" s="350"/>
      <c r="FDY3" s="350"/>
      <c r="FDZ3" s="350"/>
      <c r="FEA3" s="350"/>
      <c r="FEB3" s="350"/>
      <c r="FEC3" s="350"/>
      <c r="FED3" s="376"/>
      <c r="FEE3" s="376"/>
      <c r="FEF3" s="376"/>
      <c r="FEG3" s="350"/>
      <c r="FEH3" s="350"/>
      <c r="FEI3" s="350"/>
      <c r="FEJ3" s="350"/>
      <c r="FEK3" s="350"/>
      <c r="FEL3" s="350"/>
      <c r="FEM3" s="376"/>
      <c r="FEN3" s="376"/>
      <c r="FEO3" s="376"/>
      <c r="FEP3" s="350"/>
      <c r="FEQ3" s="350"/>
      <c r="FER3" s="350"/>
      <c r="FES3" s="350"/>
      <c r="FET3" s="350"/>
      <c r="FEU3" s="350"/>
      <c r="FEV3" s="376"/>
      <c r="FEW3" s="376"/>
      <c r="FEX3" s="376"/>
      <c r="FEY3" s="350"/>
      <c r="FEZ3" s="350"/>
      <c r="FFA3" s="350"/>
      <c r="FFB3" s="350"/>
      <c r="FFC3" s="350"/>
      <c r="FFD3" s="350"/>
      <c r="FFE3" s="376"/>
      <c r="FFF3" s="376"/>
      <c r="FFG3" s="376"/>
      <c r="FFH3" s="350"/>
      <c r="FFI3" s="350"/>
      <c r="FFJ3" s="350"/>
      <c r="FFK3" s="350"/>
      <c r="FFL3" s="350"/>
      <c r="FFM3" s="350"/>
      <c r="FFN3" s="376"/>
      <c r="FFO3" s="376"/>
      <c r="FFP3" s="376"/>
      <c r="FFQ3" s="350"/>
      <c r="FFR3" s="350"/>
      <c r="FFS3" s="350"/>
      <c r="FFT3" s="350"/>
      <c r="FFU3" s="350"/>
      <c r="FFV3" s="350"/>
      <c r="FFW3" s="376"/>
      <c r="FFX3" s="376"/>
      <c r="FFY3" s="376"/>
      <c r="FFZ3" s="350"/>
      <c r="FGA3" s="350"/>
      <c r="FGB3" s="350"/>
      <c r="FGC3" s="350"/>
      <c r="FGD3" s="350"/>
      <c r="FGE3" s="350"/>
      <c r="FGF3" s="376"/>
      <c r="FGG3" s="376"/>
      <c r="FGH3" s="376"/>
      <c r="FGI3" s="350"/>
      <c r="FGJ3" s="350"/>
      <c r="FGK3" s="350"/>
      <c r="FGL3" s="350"/>
      <c r="FGM3" s="350"/>
      <c r="FGN3" s="350"/>
      <c r="FGO3" s="376"/>
      <c r="FGP3" s="376"/>
      <c r="FGQ3" s="376"/>
      <c r="FGR3" s="350"/>
      <c r="FGS3" s="350"/>
      <c r="FGT3" s="350"/>
      <c r="FGU3" s="350"/>
      <c r="FGV3" s="350"/>
      <c r="FGW3" s="350"/>
      <c r="FGX3" s="376"/>
      <c r="FGY3" s="376"/>
      <c r="FGZ3" s="376"/>
      <c r="FHA3" s="350"/>
      <c r="FHB3" s="350"/>
      <c r="FHC3" s="350"/>
      <c r="FHD3" s="350"/>
      <c r="FHE3" s="350"/>
      <c r="FHF3" s="350"/>
      <c r="FHG3" s="376"/>
      <c r="FHH3" s="376"/>
      <c r="FHI3" s="376"/>
      <c r="FHJ3" s="350"/>
      <c r="FHK3" s="350"/>
      <c r="FHL3" s="350"/>
      <c r="FHM3" s="350"/>
      <c r="FHN3" s="350"/>
      <c r="FHO3" s="350"/>
      <c r="FHP3" s="376"/>
      <c r="FHQ3" s="376"/>
      <c r="FHR3" s="376"/>
      <c r="FHS3" s="350"/>
      <c r="FHT3" s="350"/>
      <c r="FHU3" s="350"/>
      <c r="FHV3" s="350"/>
      <c r="FHW3" s="350"/>
      <c r="FHX3" s="350"/>
      <c r="FHY3" s="376"/>
      <c r="FHZ3" s="376"/>
      <c r="FIA3" s="376"/>
      <c r="FIB3" s="350"/>
      <c r="FIC3" s="350"/>
      <c r="FID3" s="350"/>
      <c r="FIE3" s="350"/>
      <c r="FIF3" s="350"/>
      <c r="FIG3" s="350"/>
      <c r="FIH3" s="376"/>
      <c r="FII3" s="376"/>
      <c r="FIJ3" s="376"/>
      <c r="FIK3" s="350"/>
      <c r="FIL3" s="350"/>
      <c r="FIM3" s="350"/>
      <c r="FIN3" s="350"/>
      <c r="FIO3" s="350"/>
      <c r="FIP3" s="350"/>
      <c r="FIQ3" s="376"/>
      <c r="FIR3" s="376"/>
      <c r="FIS3" s="376"/>
      <c r="FIT3" s="350"/>
      <c r="FIU3" s="350"/>
      <c r="FIV3" s="350"/>
      <c r="FIW3" s="350"/>
      <c r="FIX3" s="350"/>
      <c r="FIY3" s="350"/>
      <c r="FIZ3" s="376"/>
      <c r="FJA3" s="376"/>
      <c r="FJB3" s="376"/>
      <c r="FJC3" s="350"/>
      <c r="FJD3" s="350"/>
      <c r="FJE3" s="350"/>
      <c r="FJF3" s="350"/>
      <c r="FJG3" s="350"/>
      <c r="FJH3" s="350"/>
      <c r="FJI3" s="376"/>
      <c r="FJJ3" s="376"/>
      <c r="FJK3" s="376"/>
      <c r="FJL3" s="350"/>
      <c r="FJM3" s="350"/>
      <c r="FJN3" s="350"/>
      <c r="FJO3" s="350"/>
      <c r="FJP3" s="350"/>
      <c r="FJQ3" s="350"/>
      <c r="FJR3" s="376"/>
      <c r="FJS3" s="376"/>
      <c r="FJT3" s="376"/>
      <c r="FJU3" s="350"/>
      <c r="FJV3" s="350"/>
      <c r="FJW3" s="350"/>
      <c r="FJX3" s="350"/>
      <c r="FJY3" s="350"/>
      <c r="FJZ3" s="350"/>
      <c r="FKA3" s="376"/>
      <c r="FKB3" s="376"/>
      <c r="FKC3" s="376"/>
      <c r="FKD3" s="350"/>
      <c r="FKE3" s="350"/>
      <c r="FKF3" s="350"/>
      <c r="FKG3" s="350"/>
      <c r="FKH3" s="350"/>
      <c r="FKI3" s="350"/>
      <c r="FKJ3" s="376"/>
      <c r="FKK3" s="376"/>
      <c r="FKL3" s="376"/>
      <c r="FKM3" s="350"/>
      <c r="FKN3" s="350"/>
      <c r="FKO3" s="350"/>
      <c r="FKP3" s="350"/>
      <c r="FKQ3" s="350"/>
      <c r="FKR3" s="350"/>
      <c r="FKS3" s="376"/>
      <c r="FKT3" s="376"/>
      <c r="FKU3" s="376"/>
      <c r="FKV3" s="350"/>
      <c r="FKW3" s="350"/>
      <c r="FKX3" s="350"/>
      <c r="FKY3" s="350"/>
      <c r="FKZ3" s="350"/>
      <c r="FLA3" s="350"/>
      <c r="FLB3" s="376"/>
      <c r="FLC3" s="376"/>
      <c r="FLD3" s="376"/>
      <c r="FLE3" s="350"/>
      <c r="FLF3" s="350"/>
      <c r="FLG3" s="350"/>
      <c r="FLH3" s="350"/>
      <c r="FLI3" s="350"/>
      <c r="FLJ3" s="350"/>
      <c r="FLK3" s="376"/>
      <c r="FLL3" s="376"/>
      <c r="FLM3" s="376"/>
      <c r="FLN3" s="350"/>
      <c r="FLO3" s="350"/>
      <c r="FLP3" s="350"/>
      <c r="FLQ3" s="350"/>
      <c r="FLR3" s="350"/>
      <c r="FLS3" s="350"/>
      <c r="FLT3" s="376"/>
      <c r="FLU3" s="376"/>
      <c r="FLV3" s="376"/>
      <c r="FLW3" s="350"/>
      <c r="FLX3" s="350"/>
      <c r="FLY3" s="350"/>
      <c r="FLZ3" s="350"/>
      <c r="FMA3" s="350"/>
      <c r="FMB3" s="350"/>
      <c r="FMC3" s="376"/>
      <c r="FMD3" s="376"/>
      <c r="FME3" s="376"/>
      <c r="FMF3" s="350"/>
      <c r="FMG3" s="350"/>
      <c r="FMH3" s="350"/>
      <c r="FMI3" s="350"/>
      <c r="FMJ3" s="350"/>
      <c r="FMK3" s="350"/>
      <c r="FML3" s="376"/>
      <c r="FMM3" s="376"/>
      <c r="FMN3" s="376"/>
      <c r="FMO3" s="350"/>
      <c r="FMP3" s="350"/>
      <c r="FMQ3" s="350"/>
      <c r="FMR3" s="350"/>
      <c r="FMS3" s="350"/>
      <c r="FMT3" s="350"/>
      <c r="FMU3" s="376"/>
      <c r="FMV3" s="376"/>
      <c r="FMW3" s="376"/>
      <c r="FMX3" s="350"/>
      <c r="FMY3" s="350"/>
      <c r="FMZ3" s="350"/>
      <c r="FNA3" s="350"/>
      <c r="FNB3" s="350"/>
      <c r="FNC3" s="350"/>
      <c r="FND3" s="376"/>
      <c r="FNE3" s="376"/>
      <c r="FNF3" s="376"/>
      <c r="FNG3" s="350"/>
      <c r="FNH3" s="350"/>
      <c r="FNI3" s="350"/>
      <c r="FNJ3" s="350"/>
      <c r="FNK3" s="350"/>
      <c r="FNL3" s="350"/>
      <c r="FNM3" s="376"/>
      <c r="FNN3" s="376"/>
      <c r="FNO3" s="376"/>
      <c r="FNP3" s="350"/>
      <c r="FNQ3" s="350"/>
      <c r="FNR3" s="350"/>
      <c r="FNS3" s="350"/>
      <c r="FNT3" s="350"/>
      <c r="FNU3" s="350"/>
      <c r="FNV3" s="376"/>
      <c r="FNW3" s="376"/>
      <c r="FNX3" s="376"/>
      <c r="FNY3" s="350"/>
      <c r="FNZ3" s="350"/>
      <c r="FOA3" s="350"/>
      <c r="FOB3" s="350"/>
      <c r="FOC3" s="350"/>
      <c r="FOD3" s="350"/>
      <c r="FOE3" s="376"/>
      <c r="FOF3" s="376"/>
      <c r="FOG3" s="376"/>
      <c r="FOH3" s="350"/>
      <c r="FOI3" s="350"/>
      <c r="FOJ3" s="350"/>
      <c r="FOK3" s="350"/>
      <c r="FOL3" s="350"/>
      <c r="FOM3" s="350"/>
      <c r="FON3" s="376"/>
      <c r="FOO3" s="376"/>
      <c r="FOP3" s="376"/>
      <c r="FOQ3" s="350"/>
      <c r="FOR3" s="350"/>
      <c r="FOS3" s="350"/>
      <c r="FOT3" s="350"/>
      <c r="FOU3" s="350"/>
      <c r="FOV3" s="350"/>
      <c r="FOW3" s="376"/>
      <c r="FOX3" s="376"/>
      <c r="FOY3" s="376"/>
      <c r="FOZ3" s="350"/>
      <c r="FPA3" s="350"/>
      <c r="FPB3" s="350"/>
      <c r="FPC3" s="350"/>
      <c r="FPD3" s="350"/>
      <c r="FPE3" s="350"/>
      <c r="FPF3" s="376"/>
      <c r="FPG3" s="376"/>
      <c r="FPH3" s="376"/>
      <c r="FPI3" s="350"/>
      <c r="FPJ3" s="350"/>
      <c r="FPK3" s="350"/>
      <c r="FPL3" s="350"/>
      <c r="FPM3" s="350"/>
      <c r="FPN3" s="350"/>
      <c r="FPO3" s="376"/>
      <c r="FPP3" s="376"/>
      <c r="FPQ3" s="376"/>
      <c r="FPR3" s="350"/>
      <c r="FPS3" s="350"/>
      <c r="FPT3" s="350"/>
      <c r="FPU3" s="350"/>
      <c r="FPV3" s="350"/>
      <c r="FPW3" s="350"/>
      <c r="FPX3" s="376"/>
      <c r="FPY3" s="376"/>
      <c r="FPZ3" s="376"/>
      <c r="FQA3" s="350"/>
      <c r="FQB3" s="350"/>
      <c r="FQC3" s="350"/>
      <c r="FQD3" s="350"/>
      <c r="FQE3" s="350"/>
      <c r="FQF3" s="350"/>
      <c r="FQG3" s="376"/>
      <c r="FQH3" s="376"/>
      <c r="FQI3" s="376"/>
      <c r="FQJ3" s="350"/>
      <c r="FQK3" s="350"/>
      <c r="FQL3" s="350"/>
      <c r="FQM3" s="350"/>
      <c r="FQN3" s="350"/>
      <c r="FQO3" s="350"/>
      <c r="FQP3" s="376"/>
      <c r="FQQ3" s="376"/>
      <c r="FQR3" s="376"/>
      <c r="FQS3" s="350"/>
      <c r="FQT3" s="350"/>
      <c r="FQU3" s="350"/>
      <c r="FQV3" s="350"/>
      <c r="FQW3" s="350"/>
      <c r="FQX3" s="350"/>
      <c r="FQY3" s="376"/>
      <c r="FQZ3" s="376"/>
      <c r="FRA3" s="376"/>
      <c r="FRB3" s="350"/>
      <c r="FRC3" s="350"/>
      <c r="FRD3" s="350"/>
      <c r="FRE3" s="350"/>
      <c r="FRF3" s="350"/>
      <c r="FRG3" s="350"/>
      <c r="FRH3" s="376"/>
      <c r="FRI3" s="376"/>
      <c r="FRJ3" s="376"/>
      <c r="FRK3" s="350"/>
      <c r="FRL3" s="350"/>
      <c r="FRM3" s="350"/>
      <c r="FRN3" s="350"/>
      <c r="FRO3" s="350"/>
      <c r="FRP3" s="350"/>
      <c r="FRQ3" s="376"/>
      <c r="FRR3" s="376"/>
      <c r="FRS3" s="376"/>
      <c r="FRT3" s="350"/>
      <c r="FRU3" s="350"/>
      <c r="FRV3" s="350"/>
      <c r="FRW3" s="350"/>
      <c r="FRX3" s="350"/>
      <c r="FRY3" s="350"/>
      <c r="FRZ3" s="376"/>
      <c r="FSA3" s="376"/>
      <c r="FSB3" s="376"/>
      <c r="FSC3" s="350"/>
      <c r="FSD3" s="350"/>
      <c r="FSE3" s="350"/>
      <c r="FSF3" s="350"/>
      <c r="FSG3" s="350"/>
      <c r="FSH3" s="350"/>
      <c r="FSI3" s="376"/>
      <c r="FSJ3" s="376"/>
      <c r="FSK3" s="376"/>
      <c r="FSL3" s="350"/>
      <c r="FSM3" s="350"/>
      <c r="FSN3" s="350"/>
      <c r="FSO3" s="350"/>
      <c r="FSP3" s="350"/>
      <c r="FSQ3" s="350"/>
      <c r="FSR3" s="376"/>
      <c r="FSS3" s="376"/>
      <c r="FST3" s="376"/>
      <c r="FSU3" s="350"/>
      <c r="FSV3" s="350"/>
      <c r="FSW3" s="350"/>
      <c r="FSX3" s="350"/>
      <c r="FSY3" s="350"/>
      <c r="FSZ3" s="350"/>
      <c r="FTA3" s="376"/>
      <c r="FTB3" s="376"/>
      <c r="FTC3" s="376"/>
      <c r="FTD3" s="350"/>
      <c r="FTE3" s="350"/>
      <c r="FTF3" s="350"/>
      <c r="FTG3" s="350"/>
      <c r="FTH3" s="350"/>
      <c r="FTI3" s="350"/>
      <c r="FTJ3" s="376"/>
      <c r="FTK3" s="376"/>
      <c r="FTL3" s="376"/>
      <c r="FTM3" s="350"/>
      <c r="FTN3" s="350"/>
      <c r="FTO3" s="350"/>
      <c r="FTP3" s="350"/>
      <c r="FTQ3" s="350"/>
      <c r="FTR3" s="350"/>
      <c r="FTS3" s="376"/>
      <c r="FTT3" s="376"/>
      <c r="FTU3" s="376"/>
      <c r="FTV3" s="350"/>
      <c r="FTW3" s="350"/>
      <c r="FTX3" s="350"/>
      <c r="FTY3" s="350"/>
      <c r="FTZ3" s="350"/>
      <c r="FUA3" s="350"/>
      <c r="FUB3" s="376"/>
      <c r="FUC3" s="376"/>
      <c r="FUD3" s="376"/>
      <c r="FUE3" s="350"/>
      <c r="FUF3" s="350"/>
      <c r="FUG3" s="350"/>
      <c r="FUH3" s="350"/>
      <c r="FUI3" s="350"/>
      <c r="FUJ3" s="350"/>
      <c r="FUK3" s="376"/>
      <c r="FUL3" s="376"/>
      <c r="FUM3" s="376"/>
      <c r="FUN3" s="350"/>
      <c r="FUO3" s="350"/>
      <c r="FUP3" s="350"/>
      <c r="FUQ3" s="350"/>
      <c r="FUR3" s="350"/>
      <c r="FUS3" s="350"/>
      <c r="FUT3" s="376"/>
      <c r="FUU3" s="376"/>
      <c r="FUV3" s="376"/>
      <c r="FUW3" s="350"/>
      <c r="FUX3" s="350"/>
      <c r="FUY3" s="350"/>
      <c r="FUZ3" s="350"/>
      <c r="FVA3" s="350"/>
      <c r="FVB3" s="350"/>
      <c r="FVC3" s="376"/>
      <c r="FVD3" s="376"/>
      <c r="FVE3" s="376"/>
      <c r="FVF3" s="350"/>
      <c r="FVG3" s="350"/>
      <c r="FVH3" s="350"/>
      <c r="FVI3" s="350"/>
      <c r="FVJ3" s="350"/>
      <c r="FVK3" s="350"/>
      <c r="FVL3" s="376"/>
      <c r="FVM3" s="376"/>
      <c r="FVN3" s="376"/>
      <c r="FVO3" s="350"/>
      <c r="FVP3" s="350"/>
      <c r="FVQ3" s="350"/>
      <c r="FVR3" s="350"/>
      <c r="FVS3" s="350"/>
      <c r="FVT3" s="350"/>
      <c r="FVU3" s="376"/>
      <c r="FVV3" s="376"/>
      <c r="FVW3" s="376"/>
      <c r="FVX3" s="350"/>
      <c r="FVY3" s="350"/>
      <c r="FVZ3" s="350"/>
      <c r="FWA3" s="350"/>
      <c r="FWB3" s="350"/>
      <c r="FWC3" s="350"/>
      <c r="FWD3" s="376"/>
      <c r="FWE3" s="376"/>
      <c r="FWF3" s="376"/>
      <c r="FWG3" s="350"/>
      <c r="FWH3" s="350"/>
      <c r="FWI3" s="350"/>
      <c r="FWJ3" s="350"/>
      <c r="FWK3" s="350"/>
      <c r="FWL3" s="350"/>
      <c r="FWM3" s="376"/>
      <c r="FWN3" s="376"/>
      <c r="FWO3" s="376"/>
      <c r="FWP3" s="350"/>
      <c r="FWQ3" s="350"/>
      <c r="FWR3" s="350"/>
      <c r="FWS3" s="350"/>
      <c r="FWT3" s="350"/>
      <c r="FWU3" s="350"/>
      <c r="FWV3" s="376"/>
      <c r="FWW3" s="376"/>
      <c r="FWX3" s="376"/>
      <c r="FWY3" s="350"/>
      <c r="FWZ3" s="350"/>
      <c r="FXA3" s="350"/>
      <c r="FXB3" s="350"/>
      <c r="FXC3" s="350"/>
      <c r="FXD3" s="350"/>
      <c r="FXE3" s="376"/>
      <c r="FXF3" s="376"/>
      <c r="FXG3" s="376"/>
      <c r="FXH3" s="350"/>
      <c r="FXI3" s="350"/>
      <c r="FXJ3" s="350"/>
      <c r="FXK3" s="350"/>
      <c r="FXL3" s="350"/>
      <c r="FXM3" s="350"/>
      <c r="FXN3" s="376"/>
      <c r="FXO3" s="376"/>
      <c r="FXP3" s="376"/>
      <c r="FXQ3" s="350"/>
      <c r="FXR3" s="350"/>
      <c r="FXS3" s="350"/>
      <c r="FXT3" s="350"/>
      <c r="FXU3" s="350"/>
      <c r="FXV3" s="350"/>
      <c r="FXW3" s="376"/>
      <c r="FXX3" s="376"/>
      <c r="FXY3" s="376"/>
      <c r="FXZ3" s="350"/>
      <c r="FYA3" s="350"/>
      <c r="FYB3" s="350"/>
      <c r="FYC3" s="350"/>
      <c r="FYD3" s="350"/>
      <c r="FYE3" s="350"/>
      <c r="FYF3" s="376"/>
      <c r="FYG3" s="376"/>
      <c r="FYH3" s="376"/>
      <c r="FYI3" s="350"/>
      <c r="FYJ3" s="350"/>
      <c r="FYK3" s="350"/>
      <c r="FYL3" s="350"/>
      <c r="FYM3" s="350"/>
      <c r="FYN3" s="350"/>
      <c r="FYO3" s="376"/>
      <c r="FYP3" s="376"/>
      <c r="FYQ3" s="376"/>
      <c r="FYR3" s="350"/>
      <c r="FYS3" s="350"/>
      <c r="FYT3" s="350"/>
      <c r="FYU3" s="350"/>
      <c r="FYV3" s="350"/>
      <c r="FYW3" s="350"/>
      <c r="FYX3" s="376"/>
      <c r="FYY3" s="376"/>
      <c r="FYZ3" s="376"/>
      <c r="FZA3" s="350"/>
      <c r="FZB3" s="350"/>
      <c r="FZC3" s="350"/>
      <c r="FZD3" s="350"/>
      <c r="FZE3" s="350"/>
      <c r="FZF3" s="350"/>
      <c r="FZG3" s="376"/>
      <c r="FZH3" s="376"/>
      <c r="FZI3" s="376"/>
      <c r="FZJ3" s="350"/>
      <c r="FZK3" s="350"/>
      <c r="FZL3" s="350"/>
      <c r="FZM3" s="350"/>
      <c r="FZN3" s="350"/>
      <c r="FZO3" s="350"/>
      <c r="FZP3" s="376"/>
      <c r="FZQ3" s="376"/>
      <c r="FZR3" s="376"/>
      <c r="FZS3" s="350"/>
      <c r="FZT3" s="350"/>
      <c r="FZU3" s="350"/>
      <c r="FZV3" s="350"/>
      <c r="FZW3" s="350"/>
      <c r="FZX3" s="350"/>
      <c r="FZY3" s="376"/>
      <c r="FZZ3" s="376"/>
      <c r="GAA3" s="376"/>
      <c r="GAB3" s="350"/>
      <c r="GAC3" s="350"/>
      <c r="GAD3" s="350"/>
      <c r="GAE3" s="350"/>
      <c r="GAF3" s="350"/>
      <c r="GAG3" s="350"/>
      <c r="GAH3" s="376"/>
      <c r="GAI3" s="376"/>
      <c r="GAJ3" s="376"/>
      <c r="GAK3" s="350"/>
      <c r="GAL3" s="350"/>
      <c r="GAM3" s="350"/>
      <c r="GAN3" s="350"/>
      <c r="GAO3" s="350"/>
      <c r="GAP3" s="350"/>
      <c r="GAQ3" s="376"/>
      <c r="GAR3" s="376"/>
      <c r="GAS3" s="376"/>
      <c r="GAT3" s="350"/>
      <c r="GAU3" s="350"/>
      <c r="GAV3" s="350"/>
      <c r="GAW3" s="350"/>
      <c r="GAX3" s="350"/>
      <c r="GAY3" s="350"/>
      <c r="GAZ3" s="376"/>
      <c r="GBA3" s="376"/>
      <c r="GBB3" s="376"/>
      <c r="GBC3" s="350"/>
      <c r="GBD3" s="350"/>
      <c r="GBE3" s="350"/>
      <c r="GBF3" s="350"/>
      <c r="GBG3" s="350"/>
      <c r="GBH3" s="350"/>
      <c r="GBI3" s="376"/>
      <c r="GBJ3" s="376"/>
      <c r="GBK3" s="376"/>
      <c r="GBL3" s="350"/>
      <c r="GBM3" s="350"/>
      <c r="GBN3" s="350"/>
      <c r="GBO3" s="350"/>
      <c r="GBP3" s="350"/>
      <c r="GBQ3" s="350"/>
      <c r="GBR3" s="376"/>
      <c r="GBS3" s="376"/>
      <c r="GBT3" s="376"/>
      <c r="GBU3" s="350"/>
      <c r="GBV3" s="350"/>
      <c r="GBW3" s="350"/>
      <c r="GBX3" s="350"/>
      <c r="GBY3" s="350"/>
      <c r="GBZ3" s="350"/>
      <c r="GCA3" s="376"/>
      <c r="GCB3" s="376"/>
      <c r="GCC3" s="376"/>
      <c r="GCD3" s="350"/>
      <c r="GCE3" s="350"/>
      <c r="GCF3" s="350"/>
      <c r="GCG3" s="350"/>
      <c r="GCH3" s="350"/>
      <c r="GCI3" s="350"/>
      <c r="GCJ3" s="376"/>
      <c r="GCK3" s="376"/>
      <c r="GCL3" s="376"/>
      <c r="GCM3" s="350"/>
      <c r="GCN3" s="350"/>
      <c r="GCO3" s="350"/>
      <c r="GCP3" s="350"/>
      <c r="GCQ3" s="350"/>
      <c r="GCR3" s="350"/>
      <c r="GCS3" s="376"/>
      <c r="GCT3" s="376"/>
      <c r="GCU3" s="376"/>
      <c r="GCV3" s="350"/>
      <c r="GCW3" s="350"/>
      <c r="GCX3" s="350"/>
      <c r="GCY3" s="350"/>
      <c r="GCZ3" s="350"/>
      <c r="GDA3" s="350"/>
      <c r="GDB3" s="376"/>
      <c r="GDC3" s="376"/>
      <c r="GDD3" s="376"/>
      <c r="GDE3" s="350"/>
      <c r="GDF3" s="350"/>
      <c r="GDG3" s="350"/>
      <c r="GDH3" s="350"/>
      <c r="GDI3" s="350"/>
      <c r="GDJ3" s="350"/>
      <c r="GDK3" s="376"/>
      <c r="GDL3" s="376"/>
      <c r="GDM3" s="376"/>
      <c r="GDN3" s="350"/>
      <c r="GDO3" s="350"/>
      <c r="GDP3" s="350"/>
      <c r="GDQ3" s="350"/>
      <c r="GDR3" s="350"/>
      <c r="GDS3" s="350"/>
      <c r="GDT3" s="376"/>
      <c r="GDU3" s="376"/>
      <c r="GDV3" s="376"/>
      <c r="GDW3" s="350"/>
      <c r="GDX3" s="350"/>
      <c r="GDY3" s="350"/>
      <c r="GDZ3" s="350"/>
      <c r="GEA3" s="350"/>
      <c r="GEB3" s="350"/>
      <c r="GEC3" s="376"/>
      <c r="GED3" s="376"/>
      <c r="GEE3" s="376"/>
      <c r="GEF3" s="350"/>
      <c r="GEG3" s="350"/>
      <c r="GEH3" s="350"/>
      <c r="GEI3" s="350"/>
      <c r="GEJ3" s="350"/>
      <c r="GEK3" s="350"/>
      <c r="GEL3" s="376"/>
      <c r="GEM3" s="376"/>
      <c r="GEN3" s="376"/>
      <c r="GEO3" s="350"/>
      <c r="GEP3" s="350"/>
      <c r="GEQ3" s="350"/>
      <c r="GER3" s="350"/>
      <c r="GES3" s="350"/>
      <c r="GET3" s="350"/>
      <c r="GEU3" s="376"/>
      <c r="GEV3" s="376"/>
      <c r="GEW3" s="376"/>
      <c r="GEX3" s="350"/>
      <c r="GEY3" s="350"/>
      <c r="GEZ3" s="350"/>
      <c r="GFA3" s="350"/>
      <c r="GFB3" s="350"/>
      <c r="GFC3" s="350"/>
      <c r="GFD3" s="376"/>
      <c r="GFE3" s="376"/>
      <c r="GFF3" s="376"/>
      <c r="GFG3" s="350"/>
      <c r="GFH3" s="350"/>
      <c r="GFI3" s="350"/>
      <c r="GFJ3" s="350"/>
      <c r="GFK3" s="350"/>
      <c r="GFL3" s="350"/>
      <c r="GFM3" s="376"/>
      <c r="GFN3" s="376"/>
      <c r="GFO3" s="376"/>
      <c r="GFP3" s="350"/>
      <c r="GFQ3" s="350"/>
      <c r="GFR3" s="350"/>
      <c r="GFS3" s="350"/>
      <c r="GFT3" s="350"/>
      <c r="GFU3" s="350"/>
      <c r="GFV3" s="376"/>
      <c r="GFW3" s="376"/>
      <c r="GFX3" s="376"/>
      <c r="GFY3" s="350"/>
      <c r="GFZ3" s="350"/>
      <c r="GGA3" s="350"/>
      <c r="GGB3" s="350"/>
      <c r="GGC3" s="350"/>
      <c r="GGD3" s="350"/>
      <c r="GGE3" s="376"/>
      <c r="GGF3" s="376"/>
      <c r="GGG3" s="376"/>
      <c r="GGH3" s="350"/>
      <c r="GGI3" s="350"/>
      <c r="GGJ3" s="350"/>
      <c r="GGK3" s="350"/>
      <c r="GGL3" s="350"/>
      <c r="GGM3" s="350"/>
      <c r="GGN3" s="376"/>
      <c r="GGO3" s="376"/>
      <c r="GGP3" s="376"/>
      <c r="GGQ3" s="350"/>
      <c r="GGR3" s="350"/>
      <c r="GGS3" s="350"/>
      <c r="GGT3" s="350"/>
      <c r="GGU3" s="350"/>
      <c r="GGV3" s="350"/>
      <c r="GGW3" s="376"/>
      <c r="GGX3" s="376"/>
      <c r="GGY3" s="376"/>
      <c r="GGZ3" s="350"/>
      <c r="GHA3" s="350"/>
      <c r="GHB3" s="350"/>
      <c r="GHC3" s="350"/>
      <c r="GHD3" s="350"/>
      <c r="GHE3" s="350"/>
      <c r="GHF3" s="376"/>
      <c r="GHG3" s="376"/>
      <c r="GHH3" s="376"/>
      <c r="GHI3" s="350"/>
      <c r="GHJ3" s="350"/>
      <c r="GHK3" s="350"/>
      <c r="GHL3" s="350"/>
      <c r="GHM3" s="350"/>
      <c r="GHN3" s="350"/>
      <c r="GHO3" s="376"/>
      <c r="GHP3" s="376"/>
      <c r="GHQ3" s="376"/>
      <c r="GHR3" s="350"/>
      <c r="GHS3" s="350"/>
      <c r="GHT3" s="350"/>
      <c r="GHU3" s="350"/>
      <c r="GHV3" s="350"/>
      <c r="GHW3" s="350"/>
      <c r="GHX3" s="376"/>
      <c r="GHY3" s="376"/>
      <c r="GHZ3" s="376"/>
      <c r="GIA3" s="350"/>
      <c r="GIB3" s="350"/>
      <c r="GIC3" s="350"/>
      <c r="GID3" s="350"/>
      <c r="GIE3" s="350"/>
      <c r="GIF3" s="350"/>
      <c r="GIG3" s="376"/>
      <c r="GIH3" s="376"/>
      <c r="GII3" s="376"/>
      <c r="GIJ3" s="350"/>
      <c r="GIK3" s="350"/>
      <c r="GIL3" s="350"/>
      <c r="GIM3" s="350"/>
      <c r="GIN3" s="350"/>
      <c r="GIO3" s="350"/>
      <c r="GIP3" s="376"/>
      <c r="GIQ3" s="376"/>
      <c r="GIR3" s="376"/>
      <c r="GIS3" s="350"/>
      <c r="GIT3" s="350"/>
      <c r="GIU3" s="350"/>
      <c r="GIV3" s="350"/>
      <c r="GIW3" s="350"/>
      <c r="GIX3" s="350"/>
      <c r="GIY3" s="376"/>
      <c r="GIZ3" s="376"/>
      <c r="GJA3" s="376"/>
      <c r="GJB3" s="350"/>
      <c r="GJC3" s="350"/>
      <c r="GJD3" s="350"/>
      <c r="GJE3" s="350"/>
      <c r="GJF3" s="350"/>
      <c r="GJG3" s="350"/>
      <c r="GJH3" s="376"/>
      <c r="GJI3" s="376"/>
      <c r="GJJ3" s="376"/>
      <c r="GJK3" s="350"/>
      <c r="GJL3" s="350"/>
      <c r="GJM3" s="350"/>
      <c r="GJN3" s="350"/>
      <c r="GJO3" s="350"/>
      <c r="GJP3" s="350"/>
      <c r="GJQ3" s="376"/>
      <c r="GJR3" s="376"/>
      <c r="GJS3" s="376"/>
      <c r="GJT3" s="350"/>
      <c r="GJU3" s="350"/>
      <c r="GJV3" s="350"/>
      <c r="GJW3" s="350"/>
      <c r="GJX3" s="350"/>
      <c r="GJY3" s="350"/>
      <c r="GJZ3" s="376"/>
      <c r="GKA3" s="376"/>
      <c r="GKB3" s="376"/>
      <c r="GKC3" s="350"/>
      <c r="GKD3" s="350"/>
      <c r="GKE3" s="350"/>
      <c r="GKF3" s="350"/>
      <c r="GKG3" s="350"/>
      <c r="GKH3" s="350"/>
      <c r="GKI3" s="376"/>
      <c r="GKJ3" s="376"/>
      <c r="GKK3" s="376"/>
      <c r="GKL3" s="350"/>
      <c r="GKM3" s="350"/>
      <c r="GKN3" s="350"/>
      <c r="GKO3" s="350"/>
      <c r="GKP3" s="350"/>
      <c r="GKQ3" s="350"/>
      <c r="GKR3" s="376"/>
      <c r="GKS3" s="376"/>
      <c r="GKT3" s="376"/>
      <c r="GKU3" s="350"/>
      <c r="GKV3" s="350"/>
      <c r="GKW3" s="350"/>
      <c r="GKX3" s="350"/>
      <c r="GKY3" s="350"/>
      <c r="GKZ3" s="350"/>
      <c r="GLA3" s="376"/>
      <c r="GLB3" s="376"/>
      <c r="GLC3" s="376"/>
      <c r="GLD3" s="350"/>
      <c r="GLE3" s="350"/>
      <c r="GLF3" s="350"/>
      <c r="GLG3" s="350"/>
      <c r="GLH3" s="350"/>
      <c r="GLI3" s="350"/>
      <c r="GLJ3" s="376"/>
      <c r="GLK3" s="376"/>
      <c r="GLL3" s="376"/>
      <c r="GLM3" s="350"/>
      <c r="GLN3" s="350"/>
      <c r="GLO3" s="350"/>
      <c r="GLP3" s="350"/>
      <c r="GLQ3" s="350"/>
      <c r="GLR3" s="350"/>
      <c r="GLS3" s="376"/>
      <c r="GLT3" s="376"/>
      <c r="GLU3" s="376"/>
      <c r="GLV3" s="350"/>
      <c r="GLW3" s="350"/>
      <c r="GLX3" s="350"/>
      <c r="GLY3" s="350"/>
      <c r="GLZ3" s="350"/>
      <c r="GMA3" s="350"/>
      <c r="GMB3" s="376"/>
      <c r="GMC3" s="376"/>
      <c r="GMD3" s="376"/>
      <c r="GME3" s="350"/>
      <c r="GMF3" s="350"/>
      <c r="GMG3" s="350"/>
      <c r="GMH3" s="350"/>
      <c r="GMI3" s="350"/>
      <c r="GMJ3" s="350"/>
      <c r="GMK3" s="376"/>
      <c r="GML3" s="376"/>
      <c r="GMM3" s="376"/>
      <c r="GMN3" s="350"/>
      <c r="GMO3" s="350"/>
      <c r="GMP3" s="350"/>
      <c r="GMQ3" s="350"/>
      <c r="GMR3" s="350"/>
      <c r="GMS3" s="350"/>
      <c r="GMT3" s="376"/>
      <c r="GMU3" s="376"/>
      <c r="GMV3" s="376"/>
      <c r="GMW3" s="350"/>
      <c r="GMX3" s="350"/>
      <c r="GMY3" s="350"/>
      <c r="GMZ3" s="350"/>
      <c r="GNA3" s="350"/>
      <c r="GNB3" s="350"/>
      <c r="GNC3" s="376"/>
      <c r="GND3" s="376"/>
      <c r="GNE3" s="376"/>
      <c r="GNF3" s="350"/>
      <c r="GNG3" s="350"/>
      <c r="GNH3" s="350"/>
      <c r="GNI3" s="350"/>
      <c r="GNJ3" s="350"/>
      <c r="GNK3" s="350"/>
      <c r="GNL3" s="376"/>
      <c r="GNM3" s="376"/>
      <c r="GNN3" s="376"/>
      <c r="GNO3" s="350"/>
      <c r="GNP3" s="350"/>
      <c r="GNQ3" s="350"/>
      <c r="GNR3" s="350"/>
      <c r="GNS3" s="350"/>
      <c r="GNT3" s="350"/>
      <c r="GNU3" s="376"/>
      <c r="GNV3" s="376"/>
      <c r="GNW3" s="376"/>
      <c r="GNX3" s="350"/>
      <c r="GNY3" s="350"/>
      <c r="GNZ3" s="350"/>
      <c r="GOA3" s="350"/>
      <c r="GOB3" s="350"/>
      <c r="GOC3" s="350"/>
      <c r="GOD3" s="376"/>
      <c r="GOE3" s="376"/>
      <c r="GOF3" s="376"/>
      <c r="GOG3" s="350"/>
      <c r="GOH3" s="350"/>
      <c r="GOI3" s="350"/>
      <c r="GOJ3" s="350"/>
      <c r="GOK3" s="350"/>
      <c r="GOL3" s="350"/>
      <c r="GOM3" s="376"/>
      <c r="GON3" s="376"/>
      <c r="GOO3" s="376"/>
      <c r="GOP3" s="350"/>
      <c r="GOQ3" s="350"/>
      <c r="GOR3" s="350"/>
      <c r="GOS3" s="350"/>
      <c r="GOT3" s="350"/>
      <c r="GOU3" s="350"/>
      <c r="GOV3" s="376"/>
      <c r="GOW3" s="376"/>
      <c r="GOX3" s="376"/>
      <c r="GOY3" s="350"/>
      <c r="GOZ3" s="350"/>
      <c r="GPA3" s="350"/>
      <c r="GPB3" s="350"/>
      <c r="GPC3" s="350"/>
      <c r="GPD3" s="350"/>
      <c r="GPE3" s="376"/>
      <c r="GPF3" s="376"/>
      <c r="GPG3" s="376"/>
      <c r="GPH3" s="350"/>
      <c r="GPI3" s="350"/>
      <c r="GPJ3" s="350"/>
      <c r="GPK3" s="350"/>
      <c r="GPL3" s="350"/>
      <c r="GPM3" s="350"/>
      <c r="GPN3" s="376"/>
      <c r="GPO3" s="376"/>
      <c r="GPP3" s="376"/>
      <c r="GPQ3" s="350"/>
      <c r="GPR3" s="350"/>
      <c r="GPS3" s="350"/>
      <c r="GPT3" s="350"/>
      <c r="GPU3" s="350"/>
      <c r="GPV3" s="350"/>
      <c r="GPW3" s="376"/>
      <c r="GPX3" s="376"/>
      <c r="GPY3" s="376"/>
      <c r="GPZ3" s="350"/>
      <c r="GQA3" s="350"/>
      <c r="GQB3" s="350"/>
      <c r="GQC3" s="350"/>
      <c r="GQD3" s="350"/>
      <c r="GQE3" s="350"/>
      <c r="GQF3" s="376"/>
      <c r="GQG3" s="376"/>
      <c r="GQH3" s="376"/>
      <c r="GQI3" s="350"/>
      <c r="GQJ3" s="350"/>
      <c r="GQK3" s="350"/>
      <c r="GQL3" s="350"/>
      <c r="GQM3" s="350"/>
      <c r="GQN3" s="350"/>
      <c r="GQO3" s="376"/>
      <c r="GQP3" s="376"/>
      <c r="GQQ3" s="376"/>
      <c r="GQR3" s="350"/>
      <c r="GQS3" s="350"/>
      <c r="GQT3" s="350"/>
      <c r="GQU3" s="350"/>
      <c r="GQV3" s="350"/>
      <c r="GQW3" s="350"/>
      <c r="GQX3" s="376"/>
      <c r="GQY3" s="376"/>
      <c r="GQZ3" s="376"/>
      <c r="GRA3" s="350"/>
      <c r="GRB3" s="350"/>
      <c r="GRC3" s="350"/>
      <c r="GRD3" s="350"/>
      <c r="GRE3" s="350"/>
      <c r="GRF3" s="350"/>
      <c r="GRG3" s="376"/>
      <c r="GRH3" s="376"/>
      <c r="GRI3" s="376"/>
      <c r="GRJ3" s="350"/>
      <c r="GRK3" s="350"/>
      <c r="GRL3" s="350"/>
      <c r="GRM3" s="350"/>
      <c r="GRN3" s="350"/>
      <c r="GRO3" s="350"/>
      <c r="GRP3" s="376"/>
      <c r="GRQ3" s="376"/>
      <c r="GRR3" s="376"/>
      <c r="GRS3" s="350"/>
      <c r="GRT3" s="350"/>
      <c r="GRU3" s="350"/>
      <c r="GRV3" s="350"/>
      <c r="GRW3" s="350"/>
      <c r="GRX3" s="350"/>
      <c r="GRY3" s="376"/>
      <c r="GRZ3" s="376"/>
      <c r="GSA3" s="376"/>
      <c r="GSB3" s="350"/>
      <c r="GSC3" s="350"/>
      <c r="GSD3" s="350"/>
      <c r="GSE3" s="350"/>
      <c r="GSF3" s="350"/>
      <c r="GSG3" s="350"/>
      <c r="GSH3" s="376"/>
      <c r="GSI3" s="376"/>
      <c r="GSJ3" s="376"/>
      <c r="GSK3" s="350"/>
      <c r="GSL3" s="350"/>
      <c r="GSM3" s="350"/>
      <c r="GSN3" s="350"/>
      <c r="GSO3" s="350"/>
      <c r="GSP3" s="350"/>
      <c r="GSQ3" s="376"/>
      <c r="GSR3" s="376"/>
      <c r="GSS3" s="376"/>
      <c r="GST3" s="350"/>
      <c r="GSU3" s="350"/>
      <c r="GSV3" s="350"/>
      <c r="GSW3" s="350"/>
      <c r="GSX3" s="350"/>
      <c r="GSY3" s="350"/>
      <c r="GSZ3" s="376"/>
      <c r="GTA3" s="376"/>
      <c r="GTB3" s="376"/>
      <c r="GTC3" s="350"/>
      <c r="GTD3" s="350"/>
      <c r="GTE3" s="350"/>
      <c r="GTF3" s="350"/>
      <c r="GTG3" s="350"/>
      <c r="GTH3" s="350"/>
      <c r="GTI3" s="376"/>
      <c r="GTJ3" s="376"/>
      <c r="GTK3" s="376"/>
      <c r="GTL3" s="350"/>
      <c r="GTM3" s="350"/>
      <c r="GTN3" s="350"/>
      <c r="GTO3" s="350"/>
      <c r="GTP3" s="350"/>
      <c r="GTQ3" s="350"/>
      <c r="GTR3" s="376"/>
      <c r="GTS3" s="376"/>
      <c r="GTT3" s="376"/>
      <c r="GTU3" s="350"/>
      <c r="GTV3" s="350"/>
      <c r="GTW3" s="350"/>
      <c r="GTX3" s="350"/>
      <c r="GTY3" s="350"/>
      <c r="GTZ3" s="350"/>
      <c r="GUA3" s="376"/>
      <c r="GUB3" s="376"/>
      <c r="GUC3" s="376"/>
      <c r="GUD3" s="350"/>
      <c r="GUE3" s="350"/>
      <c r="GUF3" s="350"/>
      <c r="GUG3" s="350"/>
      <c r="GUH3" s="350"/>
      <c r="GUI3" s="350"/>
      <c r="GUJ3" s="376"/>
      <c r="GUK3" s="376"/>
      <c r="GUL3" s="376"/>
      <c r="GUM3" s="350"/>
      <c r="GUN3" s="350"/>
      <c r="GUO3" s="350"/>
      <c r="GUP3" s="350"/>
      <c r="GUQ3" s="350"/>
      <c r="GUR3" s="350"/>
      <c r="GUS3" s="376"/>
      <c r="GUT3" s="376"/>
      <c r="GUU3" s="376"/>
      <c r="GUV3" s="350"/>
      <c r="GUW3" s="350"/>
      <c r="GUX3" s="350"/>
      <c r="GUY3" s="350"/>
      <c r="GUZ3" s="350"/>
      <c r="GVA3" s="350"/>
      <c r="GVB3" s="376"/>
      <c r="GVC3" s="376"/>
      <c r="GVD3" s="376"/>
      <c r="GVE3" s="350"/>
      <c r="GVF3" s="350"/>
      <c r="GVG3" s="350"/>
      <c r="GVH3" s="350"/>
      <c r="GVI3" s="350"/>
      <c r="GVJ3" s="350"/>
      <c r="GVK3" s="376"/>
      <c r="GVL3" s="376"/>
      <c r="GVM3" s="376"/>
      <c r="GVN3" s="350"/>
      <c r="GVO3" s="350"/>
      <c r="GVP3" s="350"/>
      <c r="GVQ3" s="350"/>
      <c r="GVR3" s="350"/>
      <c r="GVS3" s="350"/>
      <c r="GVT3" s="376"/>
      <c r="GVU3" s="376"/>
      <c r="GVV3" s="376"/>
      <c r="GVW3" s="350"/>
      <c r="GVX3" s="350"/>
      <c r="GVY3" s="350"/>
      <c r="GVZ3" s="350"/>
      <c r="GWA3" s="350"/>
      <c r="GWB3" s="350"/>
      <c r="GWC3" s="376"/>
      <c r="GWD3" s="376"/>
      <c r="GWE3" s="376"/>
      <c r="GWF3" s="350"/>
      <c r="GWG3" s="350"/>
      <c r="GWH3" s="350"/>
      <c r="GWI3" s="350"/>
      <c r="GWJ3" s="350"/>
      <c r="GWK3" s="350"/>
      <c r="GWL3" s="376"/>
      <c r="GWM3" s="376"/>
      <c r="GWN3" s="376"/>
      <c r="GWO3" s="350"/>
      <c r="GWP3" s="350"/>
      <c r="GWQ3" s="350"/>
      <c r="GWR3" s="350"/>
      <c r="GWS3" s="350"/>
      <c r="GWT3" s="350"/>
      <c r="GWU3" s="376"/>
      <c r="GWV3" s="376"/>
      <c r="GWW3" s="376"/>
      <c r="GWX3" s="350"/>
      <c r="GWY3" s="350"/>
      <c r="GWZ3" s="350"/>
      <c r="GXA3" s="350"/>
      <c r="GXB3" s="350"/>
      <c r="GXC3" s="350"/>
      <c r="GXD3" s="376"/>
      <c r="GXE3" s="376"/>
      <c r="GXF3" s="376"/>
      <c r="GXG3" s="350"/>
      <c r="GXH3" s="350"/>
      <c r="GXI3" s="350"/>
      <c r="GXJ3" s="350"/>
      <c r="GXK3" s="350"/>
      <c r="GXL3" s="350"/>
      <c r="GXM3" s="376"/>
      <c r="GXN3" s="376"/>
      <c r="GXO3" s="376"/>
      <c r="GXP3" s="350"/>
      <c r="GXQ3" s="350"/>
      <c r="GXR3" s="350"/>
      <c r="GXS3" s="350"/>
      <c r="GXT3" s="350"/>
      <c r="GXU3" s="350"/>
      <c r="GXV3" s="376"/>
      <c r="GXW3" s="376"/>
      <c r="GXX3" s="376"/>
      <c r="GXY3" s="350"/>
      <c r="GXZ3" s="350"/>
      <c r="GYA3" s="350"/>
      <c r="GYB3" s="350"/>
      <c r="GYC3" s="350"/>
      <c r="GYD3" s="350"/>
      <c r="GYE3" s="376"/>
      <c r="GYF3" s="376"/>
      <c r="GYG3" s="376"/>
      <c r="GYH3" s="350"/>
      <c r="GYI3" s="350"/>
      <c r="GYJ3" s="350"/>
      <c r="GYK3" s="350"/>
      <c r="GYL3" s="350"/>
      <c r="GYM3" s="350"/>
      <c r="GYN3" s="376"/>
      <c r="GYO3" s="376"/>
      <c r="GYP3" s="376"/>
      <c r="GYQ3" s="350"/>
      <c r="GYR3" s="350"/>
      <c r="GYS3" s="350"/>
      <c r="GYT3" s="350"/>
      <c r="GYU3" s="350"/>
      <c r="GYV3" s="350"/>
      <c r="GYW3" s="376"/>
      <c r="GYX3" s="376"/>
      <c r="GYY3" s="376"/>
      <c r="GYZ3" s="350"/>
      <c r="GZA3" s="350"/>
      <c r="GZB3" s="350"/>
      <c r="GZC3" s="350"/>
      <c r="GZD3" s="350"/>
      <c r="GZE3" s="350"/>
      <c r="GZF3" s="376"/>
      <c r="GZG3" s="376"/>
      <c r="GZH3" s="376"/>
      <c r="GZI3" s="350"/>
      <c r="GZJ3" s="350"/>
      <c r="GZK3" s="350"/>
      <c r="GZL3" s="350"/>
      <c r="GZM3" s="350"/>
      <c r="GZN3" s="350"/>
      <c r="GZO3" s="376"/>
      <c r="GZP3" s="376"/>
      <c r="GZQ3" s="376"/>
      <c r="GZR3" s="350"/>
      <c r="GZS3" s="350"/>
      <c r="GZT3" s="350"/>
      <c r="GZU3" s="350"/>
      <c r="GZV3" s="350"/>
      <c r="GZW3" s="350"/>
      <c r="GZX3" s="376"/>
      <c r="GZY3" s="376"/>
      <c r="GZZ3" s="376"/>
      <c r="HAA3" s="350"/>
      <c r="HAB3" s="350"/>
      <c r="HAC3" s="350"/>
      <c r="HAD3" s="350"/>
      <c r="HAE3" s="350"/>
      <c r="HAF3" s="350"/>
      <c r="HAG3" s="376"/>
      <c r="HAH3" s="376"/>
      <c r="HAI3" s="376"/>
      <c r="HAJ3" s="350"/>
      <c r="HAK3" s="350"/>
      <c r="HAL3" s="350"/>
      <c r="HAM3" s="350"/>
      <c r="HAN3" s="350"/>
      <c r="HAO3" s="350"/>
      <c r="HAP3" s="376"/>
      <c r="HAQ3" s="376"/>
      <c r="HAR3" s="376"/>
      <c r="HAS3" s="350"/>
      <c r="HAT3" s="350"/>
      <c r="HAU3" s="350"/>
      <c r="HAV3" s="350"/>
      <c r="HAW3" s="350"/>
      <c r="HAX3" s="350"/>
      <c r="HAY3" s="376"/>
      <c r="HAZ3" s="376"/>
      <c r="HBA3" s="376"/>
      <c r="HBB3" s="350"/>
      <c r="HBC3" s="350"/>
      <c r="HBD3" s="350"/>
      <c r="HBE3" s="350"/>
      <c r="HBF3" s="350"/>
      <c r="HBG3" s="350"/>
      <c r="HBH3" s="376"/>
      <c r="HBI3" s="376"/>
      <c r="HBJ3" s="376"/>
      <c r="HBK3" s="350"/>
      <c r="HBL3" s="350"/>
      <c r="HBM3" s="350"/>
      <c r="HBN3" s="350"/>
      <c r="HBO3" s="350"/>
      <c r="HBP3" s="350"/>
      <c r="HBQ3" s="376"/>
      <c r="HBR3" s="376"/>
      <c r="HBS3" s="376"/>
      <c r="HBT3" s="350"/>
      <c r="HBU3" s="350"/>
      <c r="HBV3" s="350"/>
      <c r="HBW3" s="350"/>
      <c r="HBX3" s="350"/>
      <c r="HBY3" s="350"/>
      <c r="HBZ3" s="376"/>
      <c r="HCA3" s="376"/>
      <c r="HCB3" s="376"/>
      <c r="HCC3" s="350"/>
      <c r="HCD3" s="350"/>
      <c r="HCE3" s="350"/>
      <c r="HCF3" s="350"/>
      <c r="HCG3" s="350"/>
      <c r="HCH3" s="350"/>
      <c r="HCI3" s="376"/>
      <c r="HCJ3" s="376"/>
      <c r="HCK3" s="376"/>
      <c r="HCL3" s="350"/>
      <c r="HCM3" s="350"/>
      <c r="HCN3" s="350"/>
      <c r="HCO3" s="350"/>
      <c r="HCP3" s="350"/>
      <c r="HCQ3" s="350"/>
      <c r="HCR3" s="376"/>
      <c r="HCS3" s="376"/>
      <c r="HCT3" s="376"/>
      <c r="HCU3" s="350"/>
      <c r="HCV3" s="350"/>
      <c r="HCW3" s="350"/>
      <c r="HCX3" s="350"/>
      <c r="HCY3" s="350"/>
      <c r="HCZ3" s="350"/>
      <c r="HDA3" s="376"/>
      <c r="HDB3" s="376"/>
      <c r="HDC3" s="376"/>
      <c r="HDD3" s="350"/>
      <c r="HDE3" s="350"/>
      <c r="HDF3" s="350"/>
      <c r="HDG3" s="350"/>
      <c r="HDH3" s="350"/>
      <c r="HDI3" s="350"/>
      <c r="HDJ3" s="376"/>
      <c r="HDK3" s="376"/>
      <c r="HDL3" s="376"/>
      <c r="HDM3" s="350"/>
      <c r="HDN3" s="350"/>
      <c r="HDO3" s="350"/>
      <c r="HDP3" s="350"/>
      <c r="HDQ3" s="350"/>
      <c r="HDR3" s="350"/>
      <c r="HDS3" s="376"/>
      <c r="HDT3" s="376"/>
      <c r="HDU3" s="376"/>
      <c r="HDV3" s="350"/>
      <c r="HDW3" s="350"/>
      <c r="HDX3" s="350"/>
      <c r="HDY3" s="350"/>
      <c r="HDZ3" s="350"/>
      <c r="HEA3" s="350"/>
      <c r="HEB3" s="376"/>
      <c r="HEC3" s="376"/>
      <c r="HED3" s="376"/>
      <c r="HEE3" s="350"/>
      <c r="HEF3" s="350"/>
      <c r="HEG3" s="350"/>
      <c r="HEH3" s="350"/>
      <c r="HEI3" s="350"/>
      <c r="HEJ3" s="350"/>
      <c r="HEK3" s="376"/>
      <c r="HEL3" s="376"/>
      <c r="HEM3" s="376"/>
      <c r="HEN3" s="350"/>
      <c r="HEO3" s="350"/>
      <c r="HEP3" s="350"/>
      <c r="HEQ3" s="350"/>
      <c r="HER3" s="350"/>
      <c r="HES3" s="350"/>
      <c r="HET3" s="376"/>
      <c r="HEU3" s="376"/>
      <c r="HEV3" s="376"/>
      <c r="HEW3" s="350"/>
      <c r="HEX3" s="350"/>
      <c r="HEY3" s="350"/>
      <c r="HEZ3" s="350"/>
      <c r="HFA3" s="350"/>
      <c r="HFB3" s="350"/>
      <c r="HFC3" s="376"/>
      <c r="HFD3" s="376"/>
      <c r="HFE3" s="376"/>
      <c r="HFF3" s="350"/>
      <c r="HFG3" s="350"/>
      <c r="HFH3" s="350"/>
      <c r="HFI3" s="350"/>
      <c r="HFJ3" s="350"/>
      <c r="HFK3" s="350"/>
      <c r="HFL3" s="376"/>
      <c r="HFM3" s="376"/>
      <c r="HFN3" s="376"/>
      <c r="HFO3" s="350"/>
      <c r="HFP3" s="350"/>
      <c r="HFQ3" s="350"/>
      <c r="HFR3" s="350"/>
      <c r="HFS3" s="350"/>
      <c r="HFT3" s="350"/>
      <c r="HFU3" s="376"/>
      <c r="HFV3" s="376"/>
      <c r="HFW3" s="376"/>
      <c r="HFX3" s="350"/>
      <c r="HFY3" s="350"/>
      <c r="HFZ3" s="350"/>
      <c r="HGA3" s="350"/>
      <c r="HGB3" s="350"/>
      <c r="HGC3" s="350"/>
      <c r="HGD3" s="376"/>
      <c r="HGE3" s="376"/>
      <c r="HGF3" s="376"/>
      <c r="HGG3" s="350"/>
      <c r="HGH3" s="350"/>
      <c r="HGI3" s="350"/>
      <c r="HGJ3" s="350"/>
      <c r="HGK3" s="350"/>
      <c r="HGL3" s="350"/>
      <c r="HGM3" s="376"/>
      <c r="HGN3" s="376"/>
      <c r="HGO3" s="376"/>
      <c r="HGP3" s="350"/>
      <c r="HGQ3" s="350"/>
      <c r="HGR3" s="350"/>
      <c r="HGS3" s="350"/>
      <c r="HGT3" s="350"/>
      <c r="HGU3" s="350"/>
      <c r="HGV3" s="376"/>
      <c r="HGW3" s="376"/>
      <c r="HGX3" s="376"/>
      <c r="HGY3" s="350"/>
      <c r="HGZ3" s="350"/>
      <c r="HHA3" s="350"/>
      <c r="HHB3" s="350"/>
      <c r="HHC3" s="350"/>
      <c r="HHD3" s="350"/>
      <c r="HHE3" s="376"/>
      <c r="HHF3" s="376"/>
      <c r="HHG3" s="376"/>
      <c r="HHH3" s="350"/>
      <c r="HHI3" s="350"/>
      <c r="HHJ3" s="350"/>
      <c r="HHK3" s="350"/>
      <c r="HHL3" s="350"/>
      <c r="HHM3" s="350"/>
      <c r="HHN3" s="376"/>
      <c r="HHO3" s="376"/>
      <c r="HHP3" s="376"/>
      <c r="HHQ3" s="350"/>
      <c r="HHR3" s="350"/>
      <c r="HHS3" s="350"/>
      <c r="HHT3" s="350"/>
      <c r="HHU3" s="350"/>
      <c r="HHV3" s="350"/>
      <c r="HHW3" s="376"/>
      <c r="HHX3" s="376"/>
      <c r="HHY3" s="376"/>
      <c r="HHZ3" s="350"/>
      <c r="HIA3" s="350"/>
      <c r="HIB3" s="350"/>
      <c r="HIC3" s="350"/>
      <c r="HID3" s="350"/>
      <c r="HIE3" s="350"/>
      <c r="HIF3" s="376"/>
      <c r="HIG3" s="376"/>
      <c r="HIH3" s="376"/>
      <c r="HII3" s="350"/>
      <c r="HIJ3" s="350"/>
      <c r="HIK3" s="350"/>
      <c r="HIL3" s="350"/>
      <c r="HIM3" s="350"/>
      <c r="HIN3" s="350"/>
      <c r="HIO3" s="376"/>
      <c r="HIP3" s="376"/>
      <c r="HIQ3" s="376"/>
      <c r="HIR3" s="350"/>
      <c r="HIS3" s="350"/>
      <c r="HIT3" s="350"/>
      <c r="HIU3" s="350"/>
      <c r="HIV3" s="350"/>
      <c r="HIW3" s="350"/>
      <c r="HIX3" s="376"/>
      <c r="HIY3" s="376"/>
      <c r="HIZ3" s="376"/>
      <c r="HJA3" s="350"/>
      <c r="HJB3" s="350"/>
      <c r="HJC3" s="350"/>
      <c r="HJD3" s="350"/>
      <c r="HJE3" s="350"/>
      <c r="HJF3" s="350"/>
      <c r="HJG3" s="376"/>
      <c r="HJH3" s="376"/>
      <c r="HJI3" s="376"/>
      <c r="HJJ3" s="350"/>
      <c r="HJK3" s="350"/>
      <c r="HJL3" s="350"/>
      <c r="HJM3" s="350"/>
      <c r="HJN3" s="350"/>
      <c r="HJO3" s="350"/>
      <c r="HJP3" s="376"/>
      <c r="HJQ3" s="376"/>
      <c r="HJR3" s="376"/>
      <c r="HJS3" s="350"/>
      <c r="HJT3" s="350"/>
      <c r="HJU3" s="350"/>
      <c r="HJV3" s="350"/>
      <c r="HJW3" s="350"/>
      <c r="HJX3" s="350"/>
      <c r="HJY3" s="376"/>
      <c r="HJZ3" s="376"/>
      <c r="HKA3" s="376"/>
      <c r="HKB3" s="350"/>
      <c r="HKC3" s="350"/>
      <c r="HKD3" s="350"/>
      <c r="HKE3" s="350"/>
      <c r="HKF3" s="350"/>
      <c r="HKG3" s="350"/>
      <c r="HKH3" s="376"/>
      <c r="HKI3" s="376"/>
      <c r="HKJ3" s="376"/>
      <c r="HKK3" s="350"/>
      <c r="HKL3" s="350"/>
      <c r="HKM3" s="350"/>
      <c r="HKN3" s="350"/>
      <c r="HKO3" s="350"/>
      <c r="HKP3" s="350"/>
      <c r="HKQ3" s="376"/>
      <c r="HKR3" s="376"/>
      <c r="HKS3" s="376"/>
      <c r="HKT3" s="350"/>
      <c r="HKU3" s="350"/>
      <c r="HKV3" s="350"/>
      <c r="HKW3" s="350"/>
      <c r="HKX3" s="350"/>
      <c r="HKY3" s="350"/>
      <c r="HKZ3" s="376"/>
      <c r="HLA3" s="376"/>
      <c r="HLB3" s="376"/>
      <c r="HLC3" s="350"/>
      <c r="HLD3" s="350"/>
      <c r="HLE3" s="350"/>
      <c r="HLF3" s="350"/>
      <c r="HLG3" s="350"/>
      <c r="HLH3" s="350"/>
      <c r="HLI3" s="376"/>
      <c r="HLJ3" s="376"/>
      <c r="HLK3" s="376"/>
      <c r="HLL3" s="350"/>
      <c r="HLM3" s="350"/>
      <c r="HLN3" s="350"/>
      <c r="HLO3" s="350"/>
      <c r="HLP3" s="350"/>
      <c r="HLQ3" s="350"/>
      <c r="HLR3" s="376"/>
      <c r="HLS3" s="376"/>
      <c r="HLT3" s="376"/>
      <c r="HLU3" s="350"/>
      <c r="HLV3" s="350"/>
      <c r="HLW3" s="350"/>
      <c r="HLX3" s="350"/>
      <c r="HLY3" s="350"/>
      <c r="HLZ3" s="350"/>
      <c r="HMA3" s="376"/>
      <c r="HMB3" s="376"/>
      <c r="HMC3" s="376"/>
      <c r="HMD3" s="350"/>
      <c r="HME3" s="350"/>
      <c r="HMF3" s="350"/>
      <c r="HMG3" s="350"/>
      <c r="HMH3" s="350"/>
      <c r="HMI3" s="350"/>
      <c r="HMJ3" s="376"/>
      <c r="HMK3" s="376"/>
      <c r="HML3" s="376"/>
      <c r="HMM3" s="350"/>
      <c r="HMN3" s="350"/>
      <c r="HMO3" s="350"/>
      <c r="HMP3" s="350"/>
      <c r="HMQ3" s="350"/>
      <c r="HMR3" s="350"/>
      <c r="HMS3" s="376"/>
      <c r="HMT3" s="376"/>
      <c r="HMU3" s="376"/>
      <c r="HMV3" s="350"/>
      <c r="HMW3" s="350"/>
      <c r="HMX3" s="350"/>
      <c r="HMY3" s="350"/>
      <c r="HMZ3" s="350"/>
      <c r="HNA3" s="350"/>
      <c r="HNB3" s="376"/>
      <c r="HNC3" s="376"/>
      <c r="HND3" s="376"/>
      <c r="HNE3" s="350"/>
      <c r="HNF3" s="350"/>
      <c r="HNG3" s="350"/>
      <c r="HNH3" s="350"/>
      <c r="HNI3" s="350"/>
      <c r="HNJ3" s="350"/>
      <c r="HNK3" s="376"/>
      <c r="HNL3" s="376"/>
      <c r="HNM3" s="376"/>
      <c r="HNN3" s="350"/>
      <c r="HNO3" s="350"/>
      <c r="HNP3" s="350"/>
      <c r="HNQ3" s="350"/>
      <c r="HNR3" s="350"/>
      <c r="HNS3" s="350"/>
      <c r="HNT3" s="376"/>
      <c r="HNU3" s="376"/>
      <c r="HNV3" s="376"/>
      <c r="HNW3" s="350"/>
      <c r="HNX3" s="350"/>
      <c r="HNY3" s="350"/>
      <c r="HNZ3" s="350"/>
      <c r="HOA3" s="350"/>
      <c r="HOB3" s="350"/>
      <c r="HOC3" s="376"/>
      <c r="HOD3" s="376"/>
      <c r="HOE3" s="376"/>
      <c r="HOF3" s="350"/>
      <c r="HOG3" s="350"/>
      <c r="HOH3" s="350"/>
      <c r="HOI3" s="350"/>
      <c r="HOJ3" s="350"/>
      <c r="HOK3" s="350"/>
      <c r="HOL3" s="376"/>
      <c r="HOM3" s="376"/>
      <c r="HON3" s="376"/>
      <c r="HOO3" s="350"/>
      <c r="HOP3" s="350"/>
      <c r="HOQ3" s="350"/>
      <c r="HOR3" s="350"/>
      <c r="HOS3" s="350"/>
      <c r="HOT3" s="350"/>
      <c r="HOU3" s="376"/>
      <c r="HOV3" s="376"/>
      <c r="HOW3" s="376"/>
      <c r="HOX3" s="350"/>
      <c r="HOY3" s="350"/>
      <c r="HOZ3" s="350"/>
      <c r="HPA3" s="350"/>
      <c r="HPB3" s="350"/>
      <c r="HPC3" s="350"/>
      <c r="HPD3" s="376"/>
      <c r="HPE3" s="376"/>
      <c r="HPF3" s="376"/>
      <c r="HPG3" s="350"/>
      <c r="HPH3" s="350"/>
      <c r="HPI3" s="350"/>
      <c r="HPJ3" s="350"/>
      <c r="HPK3" s="350"/>
      <c r="HPL3" s="350"/>
      <c r="HPM3" s="376"/>
      <c r="HPN3" s="376"/>
      <c r="HPO3" s="376"/>
      <c r="HPP3" s="350"/>
      <c r="HPQ3" s="350"/>
      <c r="HPR3" s="350"/>
      <c r="HPS3" s="350"/>
      <c r="HPT3" s="350"/>
      <c r="HPU3" s="350"/>
      <c r="HPV3" s="376"/>
      <c r="HPW3" s="376"/>
      <c r="HPX3" s="376"/>
      <c r="HPY3" s="350"/>
      <c r="HPZ3" s="350"/>
      <c r="HQA3" s="350"/>
      <c r="HQB3" s="350"/>
      <c r="HQC3" s="350"/>
      <c r="HQD3" s="350"/>
      <c r="HQE3" s="376"/>
      <c r="HQF3" s="376"/>
      <c r="HQG3" s="376"/>
      <c r="HQH3" s="350"/>
      <c r="HQI3" s="350"/>
      <c r="HQJ3" s="350"/>
      <c r="HQK3" s="350"/>
      <c r="HQL3" s="350"/>
      <c r="HQM3" s="350"/>
      <c r="HQN3" s="376"/>
      <c r="HQO3" s="376"/>
      <c r="HQP3" s="376"/>
      <c r="HQQ3" s="350"/>
      <c r="HQR3" s="350"/>
      <c r="HQS3" s="350"/>
      <c r="HQT3" s="350"/>
      <c r="HQU3" s="350"/>
      <c r="HQV3" s="350"/>
      <c r="HQW3" s="376"/>
      <c r="HQX3" s="376"/>
      <c r="HQY3" s="376"/>
      <c r="HQZ3" s="350"/>
      <c r="HRA3" s="350"/>
      <c r="HRB3" s="350"/>
      <c r="HRC3" s="350"/>
      <c r="HRD3" s="350"/>
      <c r="HRE3" s="350"/>
      <c r="HRF3" s="376"/>
      <c r="HRG3" s="376"/>
      <c r="HRH3" s="376"/>
      <c r="HRI3" s="350"/>
      <c r="HRJ3" s="350"/>
      <c r="HRK3" s="350"/>
      <c r="HRL3" s="350"/>
      <c r="HRM3" s="350"/>
      <c r="HRN3" s="350"/>
      <c r="HRO3" s="376"/>
      <c r="HRP3" s="376"/>
      <c r="HRQ3" s="376"/>
      <c r="HRR3" s="350"/>
      <c r="HRS3" s="350"/>
      <c r="HRT3" s="350"/>
      <c r="HRU3" s="350"/>
      <c r="HRV3" s="350"/>
      <c r="HRW3" s="350"/>
      <c r="HRX3" s="376"/>
      <c r="HRY3" s="376"/>
      <c r="HRZ3" s="376"/>
      <c r="HSA3" s="350"/>
      <c r="HSB3" s="350"/>
      <c r="HSC3" s="350"/>
      <c r="HSD3" s="350"/>
      <c r="HSE3" s="350"/>
      <c r="HSF3" s="350"/>
      <c r="HSG3" s="376"/>
      <c r="HSH3" s="376"/>
      <c r="HSI3" s="376"/>
      <c r="HSJ3" s="350"/>
      <c r="HSK3" s="350"/>
      <c r="HSL3" s="350"/>
      <c r="HSM3" s="350"/>
      <c r="HSN3" s="350"/>
      <c r="HSO3" s="350"/>
      <c r="HSP3" s="376"/>
      <c r="HSQ3" s="376"/>
      <c r="HSR3" s="376"/>
      <c r="HSS3" s="350"/>
      <c r="HST3" s="350"/>
      <c r="HSU3" s="350"/>
      <c r="HSV3" s="350"/>
      <c r="HSW3" s="350"/>
      <c r="HSX3" s="350"/>
      <c r="HSY3" s="376"/>
      <c r="HSZ3" s="376"/>
      <c r="HTA3" s="376"/>
      <c r="HTB3" s="350"/>
      <c r="HTC3" s="350"/>
      <c r="HTD3" s="350"/>
      <c r="HTE3" s="350"/>
      <c r="HTF3" s="350"/>
      <c r="HTG3" s="350"/>
      <c r="HTH3" s="376"/>
      <c r="HTI3" s="376"/>
      <c r="HTJ3" s="376"/>
      <c r="HTK3" s="350"/>
      <c r="HTL3" s="350"/>
      <c r="HTM3" s="350"/>
      <c r="HTN3" s="350"/>
      <c r="HTO3" s="350"/>
      <c r="HTP3" s="350"/>
      <c r="HTQ3" s="376"/>
      <c r="HTR3" s="376"/>
      <c r="HTS3" s="376"/>
      <c r="HTT3" s="350"/>
      <c r="HTU3" s="350"/>
      <c r="HTV3" s="350"/>
      <c r="HTW3" s="350"/>
      <c r="HTX3" s="350"/>
      <c r="HTY3" s="350"/>
      <c r="HTZ3" s="376"/>
      <c r="HUA3" s="376"/>
      <c r="HUB3" s="376"/>
      <c r="HUC3" s="350"/>
      <c r="HUD3" s="350"/>
      <c r="HUE3" s="350"/>
      <c r="HUF3" s="350"/>
      <c r="HUG3" s="350"/>
      <c r="HUH3" s="350"/>
      <c r="HUI3" s="376"/>
      <c r="HUJ3" s="376"/>
      <c r="HUK3" s="376"/>
      <c r="HUL3" s="350"/>
      <c r="HUM3" s="350"/>
      <c r="HUN3" s="350"/>
      <c r="HUO3" s="350"/>
      <c r="HUP3" s="350"/>
      <c r="HUQ3" s="350"/>
      <c r="HUR3" s="376"/>
      <c r="HUS3" s="376"/>
      <c r="HUT3" s="376"/>
      <c r="HUU3" s="350"/>
      <c r="HUV3" s="350"/>
      <c r="HUW3" s="350"/>
      <c r="HUX3" s="350"/>
      <c r="HUY3" s="350"/>
      <c r="HUZ3" s="350"/>
      <c r="HVA3" s="376"/>
      <c r="HVB3" s="376"/>
      <c r="HVC3" s="376"/>
      <c r="HVD3" s="350"/>
      <c r="HVE3" s="350"/>
      <c r="HVF3" s="350"/>
      <c r="HVG3" s="350"/>
      <c r="HVH3" s="350"/>
      <c r="HVI3" s="350"/>
      <c r="HVJ3" s="376"/>
      <c r="HVK3" s="376"/>
      <c r="HVL3" s="376"/>
      <c r="HVM3" s="350"/>
      <c r="HVN3" s="350"/>
      <c r="HVO3" s="350"/>
      <c r="HVP3" s="350"/>
      <c r="HVQ3" s="350"/>
      <c r="HVR3" s="350"/>
      <c r="HVS3" s="376"/>
      <c r="HVT3" s="376"/>
      <c r="HVU3" s="376"/>
      <c r="HVV3" s="350"/>
      <c r="HVW3" s="350"/>
      <c r="HVX3" s="350"/>
      <c r="HVY3" s="350"/>
      <c r="HVZ3" s="350"/>
      <c r="HWA3" s="350"/>
      <c r="HWB3" s="376"/>
      <c r="HWC3" s="376"/>
      <c r="HWD3" s="376"/>
      <c r="HWE3" s="350"/>
      <c r="HWF3" s="350"/>
      <c r="HWG3" s="350"/>
      <c r="HWH3" s="350"/>
      <c r="HWI3" s="350"/>
      <c r="HWJ3" s="350"/>
      <c r="HWK3" s="376"/>
      <c r="HWL3" s="376"/>
      <c r="HWM3" s="376"/>
      <c r="HWN3" s="350"/>
      <c r="HWO3" s="350"/>
      <c r="HWP3" s="350"/>
      <c r="HWQ3" s="350"/>
      <c r="HWR3" s="350"/>
      <c r="HWS3" s="350"/>
      <c r="HWT3" s="376"/>
      <c r="HWU3" s="376"/>
      <c r="HWV3" s="376"/>
      <c r="HWW3" s="350"/>
      <c r="HWX3" s="350"/>
      <c r="HWY3" s="350"/>
      <c r="HWZ3" s="350"/>
      <c r="HXA3" s="350"/>
      <c r="HXB3" s="350"/>
      <c r="HXC3" s="376"/>
      <c r="HXD3" s="376"/>
      <c r="HXE3" s="376"/>
      <c r="HXF3" s="350"/>
      <c r="HXG3" s="350"/>
      <c r="HXH3" s="350"/>
      <c r="HXI3" s="350"/>
      <c r="HXJ3" s="350"/>
      <c r="HXK3" s="350"/>
      <c r="HXL3" s="376"/>
      <c r="HXM3" s="376"/>
      <c r="HXN3" s="376"/>
      <c r="HXO3" s="350"/>
      <c r="HXP3" s="350"/>
      <c r="HXQ3" s="350"/>
      <c r="HXR3" s="350"/>
      <c r="HXS3" s="350"/>
      <c r="HXT3" s="350"/>
      <c r="HXU3" s="376"/>
      <c r="HXV3" s="376"/>
      <c r="HXW3" s="376"/>
      <c r="HXX3" s="350"/>
      <c r="HXY3" s="350"/>
      <c r="HXZ3" s="350"/>
      <c r="HYA3" s="350"/>
      <c r="HYB3" s="350"/>
      <c r="HYC3" s="350"/>
      <c r="HYD3" s="376"/>
      <c r="HYE3" s="376"/>
      <c r="HYF3" s="376"/>
      <c r="HYG3" s="350"/>
      <c r="HYH3" s="350"/>
      <c r="HYI3" s="350"/>
      <c r="HYJ3" s="350"/>
      <c r="HYK3" s="350"/>
      <c r="HYL3" s="350"/>
      <c r="HYM3" s="376"/>
      <c r="HYN3" s="376"/>
      <c r="HYO3" s="376"/>
      <c r="HYP3" s="350"/>
      <c r="HYQ3" s="350"/>
      <c r="HYR3" s="350"/>
      <c r="HYS3" s="350"/>
      <c r="HYT3" s="350"/>
      <c r="HYU3" s="350"/>
      <c r="HYV3" s="376"/>
      <c r="HYW3" s="376"/>
      <c r="HYX3" s="376"/>
      <c r="HYY3" s="350"/>
      <c r="HYZ3" s="350"/>
      <c r="HZA3" s="350"/>
      <c r="HZB3" s="350"/>
      <c r="HZC3" s="350"/>
      <c r="HZD3" s="350"/>
      <c r="HZE3" s="376"/>
      <c r="HZF3" s="376"/>
      <c r="HZG3" s="376"/>
      <c r="HZH3" s="350"/>
      <c r="HZI3" s="350"/>
      <c r="HZJ3" s="350"/>
      <c r="HZK3" s="350"/>
      <c r="HZL3" s="350"/>
      <c r="HZM3" s="350"/>
      <c r="HZN3" s="376"/>
      <c r="HZO3" s="376"/>
      <c r="HZP3" s="376"/>
      <c r="HZQ3" s="350"/>
      <c r="HZR3" s="350"/>
      <c r="HZS3" s="350"/>
      <c r="HZT3" s="350"/>
      <c r="HZU3" s="350"/>
      <c r="HZV3" s="350"/>
      <c r="HZW3" s="376"/>
      <c r="HZX3" s="376"/>
      <c r="HZY3" s="376"/>
      <c r="HZZ3" s="350"/>
      <c r="IAA3" s="350"/>
      <c r="IAB3" s="350"/>
      <c r="IAC3" s="350"/>
      <c r="IAD3" s="350"/>
      <c r="IAE3" s="350"/>
      <c r="IAF3" s="376"/>
      <c r="IAG3" s="376"/>
      <c r="IAH3" s="376"/>
      <c r="IAI3" s="350"/>
      <c r="IAJ3" s="350"/>
      <c r="IAK3" s="350"/>
      <c r="IAL3" s="350"/>
      <c r="IAM3" s="350"/>
      <c r="IAN3" s="350"/>
      <c r="IAO3" s="376"/>
      <c r="IAP3" s="376"/>
      <c r="IAQ3" s="376"/>
      <c r="IAR3" s="350"/>
      <c r="IAS3" s="350"/>
      <c r="IAT3" s="350"/>
      <c r="IAU3" s="350"/>
      <c r="IAV3" s="350"/>
      <c r="IAW3" s="350"/>
      <c r="IAX3" s="376"/>
      <c r="IAY3" s="376"/>
      <c r="IAZ3" s="376"/>
      <c r="IBA3" s="350"/>
      <c r="IBB3" s="350"/>
      <c r="IBC3" s="350"/>
      <c r="IBD3" s="350"/>
      <c r="IBE3" s="350"/>
      <c r="IBF3" s="350"/>
      <c r="IBG3" s="376"/>
      <c r="IBH3" s="376"/>
      <c r="IBI3" s="376"/>
      <c r="IBJ3" s="350"/>
      <c r="IBK3" s="350"/>
      <c r="IBL3" s="350"/>
      <c r="IBM3" s="350"/>
      <c r="IBN3" s="350"/>
      <c r="IBO3" s="350"/>
      <c r="IBP3" s="376"/>
      <c r="IBQ3" s="376"/>
      <c r="IBR3" s="376"/>
      <c r="IBS3" s="350"/>
      <c r="IBT3" s="350"/>
      <c r="IBU3" s="350"/>
      <c r="IBV3" s="350"/>
      <c r="IBW3" s="350"/>
      <c r="IBX3" s="350"/>
      <c r="IBY3" s="376"/>
      <c r="IBZ3" s="376"/>
      <c r="ICA3" s="376"/>
      <c r="ICB3" s="350"/>
      <c r="ICC3" s="350"/>
      <c r="ICD3" s="350"/>
      <c r="ICE3" s="350"/>
      <c r="ICF3" s="350"/>
      <c r="ICG3" s="350"/>
      <c r="ICH3" s="376"/>
      <c r="ICI3" s="376"/>
      <c r="ICJ3" s="376"/>
      <c r="ICK3" s="350"/>
      <c r="ICL3" s="350"/>
      <c r="ICM3" s="350"/>
      <c r="ICN3" s="350"/>
      <c r="ICO3" s="350"/>
      <c r="ICP3" s="350"/>
      <c r="ICQ3" s="376"/>
      <c r="ICR3" s="376"/>
      <c r="ICS3" s="376"/>
      <c r="ICT3" s="350"/>
      <c r="ICU3" s="350"/>
      <c r="ICV3" s="350"/>
      <c r="ICW3" s="350"/>
      <c r="ICX3" s="350"/>
      <c r="ICY3" s="350"/>
      <c r="ICZ3" s="376"/>
      <c r="IDA3" s="376"/>
      <c r="IDB3" s="376"/>
      <c r="IDC3" s="350"/>
      <c r="IDD3" s="350"/>
      <c r="IDE3" s="350"/>
      <c r="IDF3" s="350"/>
      <c r="IDG3" s="350"/>
      <c r="IDH3" s="350"/>
      <c r="IDI3" s="376"/>
      <c r="IDJ3" s="376"/>
      <c r="IDK3" s="376"/>
      <c r="IDL3" s="350"/>
      <c r="IDM3" s="350"/>
      <c r="IDN3" s="350"/>
      <c r="IDO3" s="350"/>
      <c r="IDP3" s="350"/>
      <c r="IDQ3" s="350"/>
      <c r="IDR3" s="376"/>
      <c r="IDS3" s="376"/>
      <c r="IDT3" s="376"/>
      <c r="IDU3" s="350"/>
      <c r="IDV3" s="350"/>
      <c r="IDW3" s="350"/>
      <c r="IDX3" s="350"/>
      <c r="IDY3" s="350"/>
      <c r="IDZ3" s="350"/>
      <c r="IEA3" s="376"/>
      <c r="IEB3" s="376"/>
      <c r="IEC3" s="376"/>
      <c r="IED3" s="350"/>
      <c r="IEE3" s="350"/>
      <c r="IEF3" s="350"/>
      <c r="IEG3" s="350"/>
      <c r="IEH3" s="350"/>
      <c r="IEI3" s="350"/>
      <c r="IEJ3" s="376"/>
      <c r="IEK3" s="376"/>
      <c r="IEL3" s="376"/>
      <c r="IEM3" s="350"/>
      <c r="IEN3" s="350"/>
      <c r="IEO3" s="350"/>
      <c r="IEP3" s="350"/>
      <c r="IEQ3" s="350"/>
      <c r="IER3" s="350"/>
      <c r="IES3" s="376"/>
      <c r="IET3" s="376"/>
      <c r="IEU3" s="376"/>
      <c r="IEV3" s="350"/>
      <c r="IEW3" s="350"/>
      <c r="IEX3" s="350"/>
      <c r="IEY3" s="350"/>
      <c r="IEZ3" s="350"/>
      <c r="IFA3" s="350"/>
      <c r="IFB3" s="376"/>
      <c r="IFC3" s="376"/>
      <c r="IFD3" s="376"/>
      <c r="IFE3" s="350"/>
      <c r="IFF3" s="350"/>
      <c r="IFG3" s="350"/>
      <c r="IFH3" s="350"/>
      <c r="IFI3" s="350"/>
      <c r="IFJ3" s="350"/>
      <c r="IFK3" s="376"/>
      <c r="IFL3" s="376"/>
      <c r="IFM3" s="376"/>
      <c r="IFN3" s="350"/>
      <c r="IFO3" s="350"/>
      <c r="IFP3" s="350"/>
      <c r="IFQ3" s="350"/>
      <c r="IFR3" s="350"/>
      <c r="IFS3" s="350"/>
      <c r="IFT3" s="376"/>
      <c r="IFU3" s="376"/>
      <c r="IFV3" s="376"/>
      <c r="IFW3" s="350"/>
      <c r="IFX3" s="350"/>
      <c r="IFY3" s="350"/>
      <c r="IFZ3" s="350"/>
      <c r="IGA3" s="350"/>
      <c r="IGB3" s="350"/>
      <c r="IGC3" s="376"/>
      <c r="IGD3" s="376"/>
      <c r="IGE3" s="376"/>
      <c r="IGF3" s="350"/>
      <c r="IGG3" s="350"/>
      <c r="IGH3" s="350"/>
      <c r="IGI3" s="350"/>
      <c r="IGJ3" s="350"/>
      <c r="IGK3" s="350"/>
      <c r="IGL3" s="376"/>
      <c r="IGM3" s="376"/>
      <c r="IGN3" s="376"/>
      <c r="IGO3" s="350"/>
      <c r="IGP3" s="350"/>
      <c r="IGQ3" s="350"/>
      <c r="IGR3" s="350"/>
      <c r="IGS3" s="350"/>
      <c r="IGT3" s="350"/>
      <c r="IGU3" s="376"/>
      <c r="IGV3" s="376"/>
      <c r="IGW3" s="376"/>
      <c r="IGX3" s="350"/>
      <c r="IGY3" s="350"/>
      <c r="IGZ3" s="350"/>
      <c r="IHA3" s="350"/>
      <c r="IHB3" s="350"/>
      <c r="IHC3" s="350"/>
      <c r="IHD3" s="376"/>
      <c r="IHE3" s="376"/>
      <c r="IHF3" s="376"/>
      <c r="IHG3" s="350"/>
      <c r="IHH3" s="350"/>
      <c r="IHI3" s="350"/>
      <c r="IHJ3" s="350"/>
      <c r="IHK3" s="350"/>
      <c r="IHL3" s="350"/>
      <c r="IHM3" s="376"/>
      <c r="IHN3" s="376"/>
      <c r="IHO3" s="376"/>
      <c r="IHP3" s="350"/>
      <c r="IHQ3" s="350"/>
      <c r="IHR3" s="350"/>
      <c r="IHS3" s="350"/>
      <c r="IHT3" s="350"/>
      <c r="IHU3" s="350"/>
      <c r="IHV3" s="376"/>
      <c r="IHW3" s="376"/>
      <c r="IHX3" s="376"/>
      <c r="IHY3" s="350"/>
      <c r="IHZ3" s="350"/>
      <c r="IIA3" s="350"/>
      <c r="IIB3" s="350"/>
      <c r="IIC3" s="350"/>
      <c r="IID3" s="350"/>
      <c r="IIE3" s="376"/>
      <c r="IIF3" s="376"/>
      <c r="IIG3" s="376"/>
      <c r="IIH3" s="350"/>
      <c r="III3" s="350"/>
      <c r="IIJ3" s="350"/>
      <c r="IIK3" s="350"/>
      <c r="IIL3" s="350"/>
      <c r="IIM3" s="350"/>
      <c r="IIN3" s="376"/>
      <c r="IIO3" s="376"/>
      <c r="IIP3" s="376"/>
      <c r="IIQ3" s="350"/>
      <c r="IIR3" s="350"/>
      <c r="IIS3" s="350"/>
      <c r="IIT3" s="350"/>
      <c r="IIU3" s="350"/>
      <c r="IIV3" s="350"/>
      <c r="IIW3" s="376"/>
      <c r="IIX3" s="376"/>
      <c r="IIY3" s="376"/>
      <c r="IIZ3" s="350"/>
      <c r="IJA3" s="350"/>
      <c r="IJB3" s="350"/>
      <c r="IJC3" s="350"/>
      <c r="IJD3" s="350"/>
      <c r="IJE3" s="350"/>
      <c r="IJF3" s="376"/>
      <c r="IJG3" s="376"/>
      <c r="IJH3" s="376"/>
      <c r="IJI3" s="350"/>
      <c r="IJJ3" s="350"/>
      <c r="IJK3" s="350"/>
      <c r="IJL3" s="350"/>
      <c r="IJM3" s="350"/>
      <c r="IJN3" s="350"/>
      <c r="IJO3" s="376"/>
      <c r="IJP3" s="376"/>
      <c r="IJQ3" s="376"/>
      <c r="IJR3" s="350"/>
      <c r="IJS3" s="350"/>
      <c r="IJT3" s="350"/>
      <c r="IJU3" s="350"/>
      <c r="IJV3" s="350"/>
      <c r="IJW3" s="350"/>
      <c r="IJX3" s="376"/>
      <c r="IJY3" s="376"/>
      <c r="IJZ3" s="376"/>
      <c r="IKA3" s="350"/>
      <c r="IKB3" s="350"/>
      <c r="IKC3" s="350"/>
      <c r="IKD3" s="350"/>
      <c r="IKE3" s="350"/>
      <c r="IKF3" s="350"/>
      <c r="IKG3" s="376"/>
      <c r="IKH3" s="376"/>
      <c r="IKI3" s="376"/>
      <c r="IKJ3" s="350"/>
      <c r="IKK3" s="350"/>
      <c r="IKL3" s="350"/>
      <c r="IKM3" s="350"/>
      <c r="IKN3" s="350"/>
      <c r="IKO3" s="350"/>
      <c r="IKP3" s="376"/>
      <c r="IKQ3" s="376"/>
      <c r="IKR3" s="376"/>
      <c r="IKS3" s="350"/>
      <c r="IKT3" s="350"/>
      <c r="IKU3" s="350"/>
      <c r="IKV3" s="350"/>
      <c r="IKW3" s="350"/>
      <c r="IKX3" s="350"/>
      <c r="IKY3" s="376"/>
      <c r="IKZ3" s="376"/>
      <c r="ILA3" s="376"/>
      <c r="ILB3" s="350"/>
      <c r="ILC3" s="350"/>
      <c r="ILD3" s="350"/>
      <c r="ILE3" s="350"/>
      <c r="ILF3" s="350"/>
      <c r="ILG3" s="350"/>
      <c r="ILH3" s="376"/>
      <c r="ILI3" s="376"/>
      <c r="ILJ3" s="376"/>
      <c r="ILK3" s="350"/>
      <c r="ILL3" s="350"/>
      <c r="ILM3" s="350"/>
      <c r="ILN3" s="350"/>
      <c r="ILO3" s="350"/>
      <c r="ILP3" s="350"/>
      <c r="ILQ3" s="376"/>
      <c r="ILR3" s="376"/>
      <c r="ILS3" s="376"/>
      <c r="ILT3" s="350"/>
      <c r="ILU3" s="350"/>
      <c r="ILV3" s="350"/>
      <c r="ILW3" s="350"/>
      <c r="ILX3" s="350"/>
      <c r="ILY3" s="350"/>
      <c r="ILZ3" s="376"/>
      <c r="IMA3" s="376"/>
      <c r="IMB3" s="376"/>
      <c r="IMC3" s="350"/>
      <c r="IMD3" s="350"/>
      <c r="IME3" s="350"/>
      <c r="IMF3" s="350"/>
      <c r="IMG3" s="350"/>
      <c r="IMH3" s="350"/>
      <c r="IMI3" s="376"/>
      <c r="IMJ3" s="376"/>
      <c r="IMK3" s="376"/>
      <c r="IML3" s="350"/>
      <c r="IMM3" s="350"/>
      <c r="IMN3" s="350"/>
      <c r="IMO3" s="350"/>
      <c r="IMP3" s="350"/>
      <c r="IMQ3" s="350"/>
      <c r="IMR3" s="376"/>
      <c r="IMS3" s="376"/>
      <c r="IMT3" s="376"/>
      <c r="IMU3" s="350"/>
      <c r="IMV3" s="350"/>
      <c r="IMW3" s="350"/>
      <c r="IMX3" s="350"/>
      <c r="IMY3" s="350"/>
      <c r="IMZ3" s="350"/>
      <c r="INA3" s="376"/>
      <c r="INB3" s="376"/>
      <c r="INC3" s="376"/>
      <c r="IND3" s="350"/>
      <c r="INE3" s="350"/>
      <c r="INF3" s="350"/>
      <c r="ING3" s="350"/>
      <c r="INH3" s="350"/>
      <c r="INI3" s="350"/>
      <c r="INJ3" s="376"/>
      <c r="INK3" s="376"/>
      <c r="INL3" s="376"/>
      <c r="INM3" s="350"/>
      <c r="INN3" s="350"/>
      <c r="INO3" s="350"/>
      <c r="INP3" s="350"/>
      <c r="INQ3" s="350"/>
      <c r="INR3" s="350"/>
      <c r="INS3" s="376"/>
      <c r="INT3" s="376"/>
      <c r="INU3" s="376"/>
      <c r="INV3" s="350"/>
      <c r="INW3" s="350"/>
      <c r="INX3" s="350"/>
      <c r="INY3" s="350"/>
      <c r="INZ3" s="350"/>
      <c r="IOA3" s="350"/>
      <c r="IOB3" s="376"/>
      <c r="IOC3" s="376"/>
      <c r="IOD3" s="376"/>
      <c r="IOE3" s="350"/>
      <c r="IOF3" s="350"/>
      <c r="IOG3" s="350"/>
      <c r="IOH3" s="350"/>
      <c r="IOI3" s="350"/>
      <c r="IOJ3" s="350"/>
      <c r="IOK3" s="376"/>
      <c r="IOL3" s="376"/>
      <c r="IOM3" s="376"/>
      <c r="ION3" s="350"/>
      <c r="IOO3" s="350"/>
      <c r="IOP3" s="350"/>
      <c r="IOQ3" s="350"/>
      <c r="IOR3" s="350"/>
      <c r="IOS3" s="350"/>
      <c r="IOT3" s="376"/>
      <c r="IOU3" s="376"/>
      <c r="IOV3" s="376"/>
      <c r="IOW3" s="350"/>
      <c r="IOX3" s="350"/>
      <c r="IOY3" s="350"/>
      <c r="IOZ3" s="350"/>
      <c r="IPA3" s="350"/>
      <c r="IPB3" s="350"/>
      <c r="IPC3" s="376"/>
      <c r="IPD3" s="376"/>
      <c r="IPE3" s="376"/>
      <c r="IPF3" s="350"/>
      <c r="IPG3" s="350"/>
      <c r="IPH3" s="350"/>
      <c r="IPI3" s="350"/>
      <c r="IPJ3" s="350"/>
      <c r="IPK3" s="350"/>
      <c r="IPL3" s="376"/>
      <c r="IPM3" s="376"/>
      <c r="IPN3" s="376"/>
      <c r="IPO3" s="350"/>
      <c r="IPP3" s="350"/>
      <c r="IPQ3" s="350"/>
      <c r="IPR3" s="350"/>
      <c r="IPS3" s="350"/>
      <c r="IPT3" s="350"/>
      <c r="IPU3" s="376"/>
      <c r="IPV3" s="376"/>
      <c r="IPW3" s="376"/>
      <c r="IPX3" s="350"/>
      <c r="IPY3" s="350"/>
      <c r="IPZ3" s="350"/>
      <c r="IQA3" s="350"/>
      <c r="IQB3" s="350"/>
      <c r="IQC3" s="350"/>
      <c r="IQD3" s="376"/>
      <c r="IQE3" s="376"/>
      <c r="IQF3" s="376"/>
      <c r="IQG3" s="350"/>
      <c r="IQH3" s="350"/>
      <c r="IQI3" s="350"/>
      <c r="IQJ3" s="350"/>
      <c r="IQK3" s="350"/>
      <c r="IQL3" s="350"/>
      <c r="IQM3" s="376"/>
      <c r="IQN3" s="376"/>
      <c r="IQO3" s="376"/>
      <c r="IQP3" s="350"/>
      <c r="IQQ3" s="350"/>
      <c r="IQR3" s="350"/>
      <c r="IQS3" s="350"/>
      <c r="IQT3" s="350"/>
      <c r="IQU3" s="350"/>
      <c r="IQV3" s="376"/>
      <c r="IQW3" s="376"/>
      <c r="IQX3" s="376"/>
      <c r="IQY3" s="350"/>
      <c r="IQZ3" s="350"/>
      <c r="IRA3" s="350"/>
      <c r="IRB3" s="350"/>
      <c r="IRC3" s="350"/>
      <c r="IRD3" s="350"/>
      <c r="IRE3" s="376"/>
      <c r="IRF3" s="376"/>
      <c r="IRG3" s="376"/>
      <c r="IRH3" s="350"/>
      <c r="IRI3" s="350"/>
      <c r="IRJ3" s="350"/>
      <c r="IRK3" s="350"/>
      <c r="IRL3" s="350"/>
      <c r="IRM3" s="350"/>
      <c r="IRN3" s="376"/>
      <c r="IRO3" s="376"/>
      <c r="IRP3" s="376"/>
      <c r="IRQ3" s="350"/>
      <c r="IRR3" s="350"/>
      <c r="IRS3" s="350"/>
      <c r="IRT3" s="350"/>
      <c r="IRU3" s="350"/>
      <c r="IRV3" s="350"/>
      <c r="IRW3" s="376"/>
      <c r="IRX3" s="376"/>
      <c r="IRY3" s="376"/>
      <c r="IRZ3" s="350"/>
      <c r="ISA3" s="350"/>
      <c r="ISB3" s="350"/>
      <c r="ISC3" s="350"/>
      <c r="ISD3" s="350"/>
      <c r="ISE3" s="350"/>
      <c r="ISF3" s="376"/>
      <c r="ISG3" s="376"/>
      <c r="ISH3" s="376"/>
      <c r="ISI3" s="350"/>
      <c r="ISJ3" s="350"/>
      <c r="ISK3" s="350"/>
      <c r="ISL3" s="350"/>
      <c r="ISM3" s="350"/>
      <c r="ISN3" s="350"/>
      <c r="ISO3" s="376"/>
      <c r="ISP3" s="376"/>
      <c r="ISQ3" s="376"/>
      <c r="ISR3" s="350"/>
      <c r="ISS3" s="350"/>
      <c r="IST3" s="350"/>
      <c r="ISU3" s="350"/>
      <c r="ISV3" s="350"/>
      <c r="ISW3" s="350"/>
      <c r="ISX3" s="376"/>
      <c r="ISY3" s="376"/>
      <c r="ISZ3" s="376"/>
      <c r="ITA3" s="350"/>
      <c r="ITB3" s="350"/>
      <c r="ITC3" s="350"/>
      <c r="ITD3" s="350"/>
      <c r="ITE3" s="350"/>
      <c r="ITF3" s="350"/>
      <c r="ITG3" s="376"/>
      <c r="ITH3" s="376"/>
      <c r="ITI3" s="376"/>
      <c r="ITJ3" s="350"/>
      <c r="ITK3" s="350"/>
      <c r="ITL3" s="350"/>
      <c r="ITM3" s="350"/>
      <c r="ITN3" s="350"/>
      <c r="ITO3" s="350"/>
      <c r="ITP3" s="376"/>
      <c r="ITQ3" s="376"/>
      <c r="ITR3" s="376"/>
      <c r="ITS3" s="350"/>
      <c r="ITT3" s="350"/>
      <c r="ITU3" s="350"/>
      <c r="ITV3" s="350"/>
      <c r="ITW3" s="350"/>
      <c r="ITX3" s="350"/>
      <c r="ITY3" s="376"/>
      <c r="ITZ3" s="376"/>
      <c r="IUA3" s="376"/>
      <c r="IUB3" s="350"/>
      <c r="IUC3" s="350"/>
      <c r="IUD3" s="350"/>
      <c r="IUE3" s="350"/>
      <c r="IUF3" s="350"/>
      <c r="IUG3" s="350"/>
      <c r="IUH3" s="376"/>
      <c r="IUI3" s="376"/>
      <c r="IUJ3" s="376"/>
      <c r="IUK3" s="350"/>
      <c r="IUL3" s="350"/>
      <c r="IUM3" s="350"/>
      <c r="IUN3" s="350"/>
      <c r="IUO3" s="350"/>
      <c r="IUP3" s="350"/>
      <c r="IUQ3" s="376"/>
      <c r="IUR3" s="376"/>
      <c r="IUS3" s="376"/>
      <c r="IUT3" s="350"/>
      <c r="IUU3" s="350"/>
      <c r="IUV3" s="350"/>
      <c r="IUW3" s="350"/>
      <c r="IUX3" s="350"/>
      <c r="IUY3" s="350"/>
      <c r="IUZ3" s="376"/>
      <c r="IVA3" s="376"/>
      <c r="IVB3" s="376"/>
      <c r="IVC3" s="350"/>
      <c r="IVD3" s="350"/>
      <c r="IVE3" s="350"/>
      <c r="IVF3" s="350"/>
      <c r="IVG3" s="350"/>
      <c r="IVH3" s="350"/>
      <c r="IVI3" s="376"/>
      <c r="IVJ3" s="376"/>
      <c r="IVK3" s="376"/>
      <c r="IVL3" s="350"/>
      <c r="IVM3" s="350"/>
      <c r="IVN3" s="350"/>
      <c r="IVO3" s="350"/>
      <c r="IVP3" s="350"/>
      <c r="IVQ3" s="350"/>
      <c r="IVR3" s="376"/>
      <c r="IVS3" s="376"/>
      <c r="IVT3" s="376"/>
      <c r="IVU3" s="350"/>
      <c r="IVV3" s="350"/>
      <c r="IVW3" s="350"/>
      <c r="IVX3" s="350"/>
      <c r="IVY3" s="350"/>
      <c r="IVZ3" s="350"/>
      <c r="IWA3" s="376"/>
      <c r="IWB3" s="376"/>
      <c r="IWC3" s="376"/>
      <c r="IWD3" s="350"/>
      <c r="IWE3" s="350"/>
      <c r="IWF3" s="350"/>
      <c r="IWG3" s="350"/>
      <c r="IWH3" s="350"/>
      <c r="IWI3" s="350"/>
      <c r="IWJ3" s="376"/>
      <c r="IWK3" s="376"/>
      <c r="IWL3" s="376"/>
      <c r="IWM3" s="350"/>
      <c r="IWN3" s="350"/>
      <c r="IWO3" s="350"/>
      <c r="IWP3" s="350"/>
      <c r="IWQ3" s="350"/>
      <c r="IWR3" s="350"/>
      <c r="IWS3" s="376"/>
      <c r="IWT3" s="376"/>
      <c r="IWU3" s="376"/>
      <c r="IWV3" s="350"/>
      <c r="IWW3" s="350"/>
      <c r="IWX3" s="350"/>
      <c r="IWY3" s="350"/>
      <c r="IWZ3" s="350"/>
      <c r="IXA3" s="350"/>
      <c r="IXB3" s="376"/>
      <c r="IXC3" s="376"/>
      <c r="IXD3" s="376"/>
      <c r="IXE3" s="350"/>
      <c r="IXF3" s="350"/>
      <c r="IXG3" s="350"/>
      <c r="IXH3" s="350"/>
      <c r="IXI3" s="350"/>
      <c r="IXJ3" s="350"/>
      <c r="IXK3" s="376"/>
      <c r="IXL3" s="376"/>
      <c r="IXM3" s="376"/>
      <c r="IXN3" s="350"/>
      <c r="IXO3" s="350"/>
      <c r="IXP3" s="350"/>
      <c r="IXQ3" s="350"/>
      <c r="IXR3" s="350"/>
      <c r="IXS3" s="350"/>
      <c r="IXT3" s="376"/>
      <c r="IXU3" s="376"/>
      <c r="IXV3" s="376"/>
      <c r="IXW3" s="350"/>
      <c r="IXX3" s="350"/>
      <c r="IXY3" s="350"/>
      <c r="IXZ3" s="350"/>
      <c r="IYA3" s="350"/>
      <c r="IYB3" s="350"/>
      <c r="IYC3" s="376"/>
      <c r="IYD3" s="376"/>
      <c r="IYE3" s="376"/>
      <c r="IYF3" s="350"/>
      <c r="IYG3" s="350"/>
      <c r="IYH3" s="350"/>
      <c r="IYI3" s="350"/>
      <c r="IYJ3" s="350"/>
      <c r="IYK3" s="350"/>
      <c r="IYL3" s="376"/>
      <c r="IYM3" s="376"/>
      <c r="IYN3" s="376"/>
      <c r="IYO3" s="350"/>
      <c r="IYP3" s="350"/>
      <c r="IYQ3" s="350"/>
      <c r="IYR3" s="350"/>
      <c r="IYS3" s="350"/>
      <c r="IYT3" s="350"/>
      <c r="IYU3" s="376"/>
      <c r="IYV3" s="376"/>
      <c r="IYW3" s="376"/>
      <c r="IYX3" s="350"/>
      <c r="IYY3" s="350"/>
      <c r="IYZ3" s="350"/>
      <c r="IZA3" s="350"/>
      <c r="IZB3" s="350"/>
      <c r="IZC3" s="350"/>
      <c r="IZD3" s="376"/>
      <c r="IZE3" s="376"/>
      <c r="IZF3" s="376"/>
      <c r="IZG3" s="350"/>
      <c r="IZH3" s="350"/>
      <c r="IZI3" s="350"/>
      <c r="IZJ3" s="350"/>
      <c r="IZK3" s="350"/>
      <c r="IZL3" s="350"/>
      <c r="IZM3" s="376"/>
      <c r="IZN3" s="376"/>
      <c r="IZO3" s="376"/>
      <c r="IZP3" s="350"/>
      <c r="IZQ3" s="350"/>
      <c r="IZR3" s="350"/>
      <c r="IZS3" s="350"/>
      <c r="IZT3" s="350"/>
      <c r="IZU3" s="350"/>
      <c r="IZV3" s="376"/>
      <c r="IZW3" s="376"/>
      <c r="IZX3" s="376"/>
      <c r="IZY3" s="350"/>
      <c r="IZZ3" s="350"/>
      <c r="JAA3" s="350"/>
      <c r="JAB3" s="350"/>
      <c r="JAC3" s="350"/>
      <c r="JAD3" s="350"/>
      <c r="JAE3" s="376"/>
      <c r="JAF3" s="376"/>
      <c r="JAG3" s="376"/>
      <c r="JAH3" s="350"/>
      <c r="JAI3" s="350"/>
      <c r="JAJ3" s="350"/>
      <c r="JAK3" s="350"/>
      <c r="JAL3" s="350"/>
      <c r="JAM3" s="350"/>
      <c r="JAN3" s="376"/>
      <c r="JAO3" s="376"/>
      <c r="JAP3" s="376"/>
      <c r="JAQ3" s="350"/>
      <c r="JAR3" s="350"/>
      <c r="JAS3" s="350"/>
      <c r="JAT3" s="350"/>
      <c r="JAU3" s="350"/>
      <c r="JAV3" s="350"/>
      <c r="JAW3" s="376"/>
      <c r="JAX3" s="376"/>
      <c r="JAY3" s="376"/>
      <c r="JAZ3" s="350"/>
      <c r="JBA3" s="350"/>
      <c r="JBB3" s="350"/>
      <c r="JBC3" s="350"/>
      <c r="JBD3" s="350"/>
      <c r="JBE3" s="350"/>
      <c r="JBF3" s="376"/>
      <c r="JBG3" s="376"/>
      <c r="JBH3" s="376"/>
      <c r="JBI3" s="350"/>
      <c r="JBJ3" s="350"/>
      <c r="JBK3" s="350"/>
      <c r="JBL3" s="350"/>
      <c r="JBM3" s="350"/>
      <c r="JBN3" s="350"/>
      <c r="JBO3" s="376"/>
      <c r="JBP3" s="376"/>
      <c r="JBQ3" s="376"/>
      <c r="JBR3" s="350"/>
      <c r="JBS3" s="350"/>
      <c r="JBT3" s="350"/>
      <c r="JBU3" s="350"/>
      <c r="JBV3" s="350"/>
      <c r="JBW3" s="350"/>
      <c r="JBX3" s="376"/>
      <c r="JBY3" s="376"/>
      <c r="JBZ3" s="376"/>
      <c r="JCA3" s="350"/>
      <c r="JCB3" s="350"/>
      <c r="JCC3" s="350"/>
      <c r="JCD3" s="350"/>
      <c r="JCE3" s="350"/>
      <c r="JCF3" s="350"/>
      <c r="JCG3" s="376"/>
      <c r="JCH3" s="376"/>
      <c r="JCI3" s="376"/>
      <c r="JCJ3" s="350"/>
      <c r="JCK3" s="350"/>
      <c r="JCL3" s="350"/>
      <c r="JCM3" s="350"/>
      <c r="JCN3" s="350"/>
      <c r="JCO3" s="350"/>
      <c r="JCP3" s="376"/>
      <c r="JCQ3" s="376"/>
      <c r="JCR3" s="376"/>
      <c r="JCS3" s="350"/>
      <c r="JCT3" s="350"/>
      <c r="JCU3" s="350"/>
      <c r="JCV3" s="350"/>
      <c r="JCW3" s="350"/>
      <c r="JCX3" s="350"/>
      <c r="JCY3" s="376"/>
      <c r="JCZ3" s="376"/>
      <c r="JDA3" s="376"/>
      <c r="JDB3" s="350"/>
      <c r="JDC3" s="350"/>
      <c r="JDD3" s="350"/>
      <c r="JDE3" s="350"/>
      <c r="JDF3" s="350"/>
      <c r="JDG3" s="350"/>
      <c r="JDH3" s="376"/>
      <c r="JDI3" s="376"/>
      <c r="JDJ3" s="376"/>
      <c r="JDK3" s="350"/>
      <c r="JDL3" s="350"/>
      <c r="JDM3" s="350"/>
      <c r="JDN3" s="350"/>
      <c r="JDO3" s="350"/>
      <c r="JDP3" s="350"/>
      <c r="JDQ3" s="376"/>
      <c r="JDR3" s="376"/>
      <c r="JDS3" s="376"/>
      <c r="JDT3" s="350"/>
      <c r="JDU3" s="350"/>
      <c r="JDV3" s="350"/>
      <c r="JDW3" s="350"/>
      <c r="JDX3" s="350"/>
      <c r="JDY3" s="350"/>
      <c r="JDZ3" s="376"/>
      <c r="JEA3" s="376"/>
      <c r="JEB3" s="376"/>
      <c r="JEC3" s="350"/>
      <c r="JED3" s="350"/>
      <c r="JEE3" s="350"/>
      <c r="JEF3" s="350"/>
      <c r="JEG3" s="350"/>
      <c r="JEH3" s="350"/>
      <c r="JEI3" s="376"/>
      <c r="JEJ3" s="376"/>
      <c r="JEK3" s="376"/>
      <c r="JEL3" s="350"/>
      <c r="JEM3" s="350"/>
      <c r="JEN3" s="350"/>
      <c r="JEO3" s="350"/>
      <c r="JEP3" s="350"/>
      <c r="JEQ3" s="350"/>
      <c r="JER3" s="376"/>
      <c r="JES3" s="376"/>
      <c r="JET3" s="376"/>
      <c r="JEU3" s="350"/>
      <c r="JEV3" s="350"/>
      <c r="JEW3" s="350"/>
      <c r="JEX3" s="350"/>
      <c r="JEY3" s="350"/>
      <c r="JEZ3" s="350"/>
      <c r="JFA3" s="376"/>
      <c r="JFB3" s="376"/>
      <c r="JFC3" s="376"/>
      <c r="JFD3" s="350"/>
      <c r="JFE3" s="350"/>
      <c r="JFF3" s="350"/>
      <c r="JFG3" s="350"/>
      <c r="JFH3" s="350"/>
      <c r="JFI3" s="350"/>
      <c r="JFJ3" s="376"/>
      <c r="JFK3" s="376"/>
      <c r="JFL3" s="376"/>
      <c r="JFM3" s="350"/>
      <c r="JFN3" s="350"/>
      <c r="JFO3" s="350"/>
      <c r="JFP3" s="350"/>
      <c r="JFQ3" s="350"/>
      <c r="JFR3" s="350"/>
      <c r="JFS3" s="376"/>
      <c r="JFT3" s="376"/>
      <c r="JFU3" s="376"/>
      <c r="JFV3" s="350"/>
      <c r="JFW3" s="350"/>
      <c r="JFX3" s="350"/>
      <c r="JFY3" s="350"/>
      <c r="JFZ3" s="350"/>
      <c r="JGA3" s="350"/>
      <c r="JGB3" s="376"/>
      <c r="JGC3" s="376"/>
      <c r="JGD3" s="376"/>
      <c r="JGE3" s="350"/>
      <c r="JGF3" s="350"/>
      <c r="JGG3" s="350"/>
      <c r="JGH3" s="350"/>
      <c r="JGI3" s="350"/>
      <c r="JGJ3" s="350"/>
      <c r="JGK3" s="376"/>
      <c r="JGL3" s="376"/>
      <c r="JGM3" s="376"/>
      <c r="JGN3" s="350"/>
      <c r="JGO3" s="350"/>
      <c r="JGP3" s="350"/>
      <c r="JGQ3" s="350"/>
      <c r="JGR3" s="350"/>
      <c r="JGS3" s="350"/>
      <c r="JGT3" s="376"/>
      <c r="JGU3" s="376"/>
      <c r="JGV3" s="376"/>
      <c r="JGW3" s="350"/>
      <c r="JGX3" s="350"/>
      <c r="JGY3" s="350"/>
      <c r="JGZ3" s="350"/>
      <c r="JHA3" s="350"/>
      <c r="JHB3" s="350"/>
      <c r="JHC3" s="376"/>
      <c r="JHD3" s="376"/>
      <c r="JHE3" s="376"/>
      <c r="JHF3" s="350"/>
      <c r="JHG3" s="350"/>
      <c r="JHH3" s="350"/>
      <c r="JHI3" s="350"/>
      <c r="JHJ3" s="350"/>
      <c r="JHK3" s="350"/>
      <c r="JHL3" s="376"/>
      <c r="JHM3" s="376"/>
      <c r="JHN3" s="376"/>
      <c r="JHO3" s="350"/>
      <c r="JHP3" s="350"/>
      <c r="JHQ3" s="350"/>
      <c r="JHR3" s="350"/>
      <c r="JHS3" s="350"/>
      <c r="JHT3" s="350"/>
      <c r="JHU3" s="376"/>
      <c r="JHV3" s="376"/>
      <c r="JHW3" s="376"/>
      <c r="JHX3" s="350"/>
      <c r="JHY3" s="350"/>
      <c r="JHZ3" s="350"/>
      <c r="JIA3" s="350"/>
      <c r="JIB3" s="350"/>
      <c r="JIC3" s="350"/>
      <c r="JID3" s="376"/>
      <c r="JIE3" s="376"/>
      <c r="JIF3" s="376"/>
      <c r="JIG3" s="350"/>
      <c r="JIH3" s="350"/>
      <c r="JII3" s="350"/>
      <c r="JIJ3" s="350"/>
      <c r="JIK3" s="350"/>
      <c r="JIL3" s="350"/>
      <c r="JIM3" s="376"/>
      <c r="JIN3" s="376"/>
      <c r="JIO3" s="376"/>
      <c r="JIP3" s="350"/>
      <c r="JIQ3" s="350"/>
      <c r="JIR3" s="350"/>
      <c r="JIS3" s="350"/>
      <c r="JIT3" s="350"/>
      <c r="JIU3" s="350"/>
      <c r="JIV3" s="376"/>
      <c r="JIW3" s="376"/>
      <c r="JIX3" s="376"/>
      <c r="JIY3" s="350"/>
      <c r="JIZ3" s="350"/>
      <c r="JJA3" s="350"/>
      <c r="JJB3" s="350"/>
      <c r="JJC3" s="350"/>
      <c r="JJD3" s="350"/>
      <c r="JJE3" s="376"/>
      <c r="JJF3" s="376"/>
      <c r="JJG3" s="376"/>
      <c r="JJH3" s="350"/>
      <c r="JJI3" s="350"/>
      <c r="JJJ3" s="350"/>
      <c r="JJK3" s="350"/>
      <c r="JJL3" s="350"/>
      <c r="JJM3" s="350"/>
      <c r="JJN3" s="376"/>
      <c r="JJO3" s="376"/>
      <c r="JJP3" s="376"/>
      <c r="JJQ3" s="350"/>
      <c r="JJR3" s="350"/>
      <c r="JJS3" s="350"/>
      <c r="JJT3" s="350"/>
      <c r="JJU3" s="350"/>
      <c r="JJV3" s="350"/>
      <c r="JJW3" s="376"/>
      <c r="JJX3" s="376"/>
      <c r="JJY3" s="376"/>
      <c r="JJZ3" s="350"/>
      <c r="JKA3" s="350"/>
      <c r="JKB3" s="350"/>
      <c r="JKC3" s="350"/>
      <c r="JKD3" s="350"/>
      <c r="JKE3" s="350"/>
      <c r="JKF3" s="376"/>
      <c r="JKG3" s="376"/>
      <c r="JKH3" s="376"/>
      <c r="JKI3" s="350"/>
      <c r="JKJ3" s="350"/>
      <c r="JKK3" s="350"/>
      <c r="JKL3" s="350"/>
      <c r="JKM3" s="350"/>
      <c r="JKN3" s="350"/>
      <c r="JKO3" s="376"/>
      <c r="JKP3" s="376"/>
      <c r="JKQ3" s="376"/>
      <c r="JKR3" s="350"/>
      <c r="JKS3" s="350"/>
      <c r="JKT3" s="350"/>
      <c r="JKU3" s="350"/>
      <c r="JKV3" s="350"/>
      <c r="JKW3" s="350"/>
      <c r="JKX3" s="376"/>
      <c r="JKY3" s="376"/>
      <c r="JKZ3" s="376"/>
      <c r="JLA3" s="350"/>
      <c r="JLB3" s="350"/>
      <c r="JLC3" s="350"/>
      <c r="JLD3" s="350"/>
      <c r="JLE3" s="350"/>
      <c r="JLF3" s="350"/>
      <c r="JLG3" s="376"/>
      <c r="JLH3" s="376"/>
      <c r="JLI3" s="376"/>
      <c r="JLJ3" s="350"/>
      <c r="JLK3" s="350"/>
      <c r="JLL3" s="350"/>
      <c r="JLM3" s="350"/>
      <c r="JLN3" s="350"/>
      <c r="JLO3" s="350"/>
      <c r="JLP3" s="376"/>
      <c r="JLQ3" s="376"/>
      <c r="JLR3" s="376"/>
      <c r="JLS3" s="350"/>
      <c r="JLT3" s="350"/>
      <c r="JLU3" s="350"/>
      <c r="JLV3" s="350"/>
      <c r="JLW3" s="350"/>
      <c r="JLX3" s="350"/>
      <c r="JLY3" s="376"/>
      <c r="JLZ3" s="376"/>
      <c r="JMA3" s="376"/>
      <c r="JMB3" s="350"/>
      <c r="JMC3" s="350"/>
      <c r="JMD3" s="350"/>
      <c r="JME3" s="350"/>
      <c r="JMF3" s="350"/>
      <c r="JMG3" s="350"/>
      <c r="JMH3" s="376"/>
      <c r="JMI3" s="376"/>
      <c r="JMJ3" s="376"/>
      <c r="JMK3" s="350"/>
      <c r="JML3" s="350"/>
      <c r="JMM3" s="350"/>
      <c r="JMN3" s="350"/>
      <c r="JMO3" s="350"/>
      <c r="JMP3" s="350"/>
      <c r="JMQ3" s="376"/>
      <c r="JMR3" s="376"/>
      <c r="JMS3" s="376"/>
      <c r="JMT3" s="350"/>
      <c r="JMU3" s="350"/>
      <c r="JMV3" s="350"/>
      <c r="JMW3" s="350"/>
      <c r="JMX3" s="350"/>
      <c r="JMY3" s="350"/>
      <c r="JMZ3" s="376"/>
      <c r="JNA3" s="376"/>
      <c r="JNB3" s="376"/>
      <c r="JNC3" s="350"/>
      <c r="JND3" s="350"/>
      <c r="JNE3" s="350"/>
      <c r="JNF3" s="350"/>
      <c r="JNG3" s="350"/>
      <c r="JNH3" s="350"/>
      <c r="JNI3" s="376"/>
      <c r="JNJ3" s="376"/>
      <c r="JNK3" s="376"/>
      <c r="JNL3" s="350"/>
      <c r="JNM3" s="350"/>
      <c r="JNN3" s="350"/>
      <c r="JNO3" s="350"/>
      <c r="JNP3" s="350"/>
      <c r="JNQ3" s="350"/>
      <c r="JNR3" s="376"/>
      <c r="JNS3" s="376"/>
      <c r="JNT3" s="376"/>
      <c r="JNU3" s="350"/>
      <c r="JNV3" s="350"/>
      <c r="JNW3" s="350"/>
      <c r="JNX3" s="350"/>
      <c r="JNY3" s="350"/>
      <c r="JNZ3" s="350"/>
      <c r="JOA3" s="376"/>
      <c r="JOB3" s="376"/>
      <c r="JOC3" s="376"/>
      <c r="JOD3" s="350"/>
      <c r="JOE3" s="350"/>
      <c r="JOF3" s="350"/>
      <c r="JOG3" s="350"/>
      <c r="JOH3" s="350"/>
      <c r="JOI3" s="350"/>
      <c r="JOJ3" s="376"/>
      <c r="JOK3" s="376"/>
      <c r="JOL3" s="376"/>
      <c r="JOM3" s="350"/>
      <c r="JON3" s="350"/>
      <c r="JOO3" s="350"/>
      <c r="JOP3" s="350"/>
      <c r="JOQ3" s="350"/>
      <c r="JOR3" s="350"/>
      <c r="JOS3" s="376"/>
      <c r="JOT3" s="376"/>
      <c r="JOU3" s="376"/>
      <c r="JOV3" s="350"/>
      <c r="JOW3" s="350"/>
      <c r="JOX3" s="350"/>
      <c r="JOY3" s="350"/>
      <c r="JOZ3" s="350"/>
      <c r="JPA3" s="350"/>
      <c r="JPB3" s="376"/>
      <c r="JPC3" s="376"/>
      <c r="JPD3" s="376"/>
      <c r="JPE3" s="350"/>
      <c r="JPF3" s="350"/>
      <c r="JPG3" s="350"/>
      <c r="JPH3" s="350"/>
      <c r="JPI3" s="350"/>
      <c r="JPJ3" s="350"/>
      <c r="JPK3" s="376"/>
      <c r="JPL3" s="376"/>
      <c r="JPM3" s="376"/>
      <c r="JPN3" s="350"/>
      <c r="JPO3" s="350"/>
      <c r="JPP3" s="350"/>
      <c r="JPQ3" s="350"/>
      <c r="JPR3" s="350"/>
      <c r="JPS3" s="350"/>
      <c r="JPT3" s="376"/>
      <c r="JPU3" s="376"/>
      <c r="JPV3" s="376"/>
      <c r="JPW3" s="350"/>
      <c r="JPX3" s="350"/>
      <c r="JPY3" s="350"/>
      <c r="JPZ3" s="350"/>
      <c r="JQA3" s="350"/>
      <c r="JQB3" s="350"/>
      <c r="JQC3" s="376"/>
      <c r="JQD3" s="376"/>
      <c r="JQE3" s="376"/>
      <c r="JQF3" s="350"/>
      <c r="JQG3" s="350"/>
      <c r="JQH3" s="350"/>
      <c r="JQI3" s="350"/>
      <c r="JQJ3" s="350"/>
      <c r="JQK3" s="350"/>
      <c r="JQL3" s="376"/>
      <c r="JQM3" s="376"/>
      <c r="JQN3" s="376"/>
      <c r="JQO3" s="350"/>
      <c r="JQP3" s="350"/>
      <c r="JQQ3" s="350"/>
      <c r="JQR3" s="350"/>
      <c r="JQS3" s="350"/>
      <c r="JQT3" s="350"/>
      <c r="JQU3" s="376"/>
      <c r="JQV3" s="376"/>
      <c r="JQW3" s="376"/>
      <c r="JQX3" s="350"/>
      <c r="JQY3" s="350"/>
      <c r="JQZ3" s="350"/>
      <c r="JRA3" s="350"/>
      <c r="JRB3" s="350"/>
      <c r="JRC3" s="350"/>
      <c r="JRD3" s="376"/>
      <c r="JRE3" s="376"/>
      <c r="JRF3" s="376"/>
      <c r="JRG3" s="350"/>
      <c r="JRH3" s="350"/>
      <c r="JRI3" s="350"/>
      <c r="JRJ3" s="350"/>
      <c r="JRK3" s="350"/>
      <c r="JRL3" s="350"/>
      <c r="JRM3" s="376"/>
      <c r="JRN3" s="376"/>
      <c r="JRO3" s="376"/>
      <c r="JRP3" s="350"/>
      <c r="JRQ3" s="350"/>
      <c r="JRR3" s="350"/>
      <c r="JRS3" s="350"/>
      <c r="JRT3" s="350"/>
      <c r="JRU3" s="350"/>
      <c r="JRV3" s="376"/>
      <c r="JRW3" s="376"/>
      <c r="JRX3" s="376"/>
      <c r="JRY3" s="350"/>
      <c r="JRZ3" s="350"/>
      <c r="JSA3" s="350"/>
      <c r="JSB3" s="350"/>
      <c r="JSC3" s="350"/>
      <c r="JSD3" s="350"/>
      <c r="JSE3" s="376"/>
      <c r="JSF3" s="376"/>
      <c r="JSG3" s="376"/>
      <c r="JSH3" s="350"/>
      <c r="JSI3" s="350"/>
      <c r="JSJ3" s="350"/>
      <c r="JSK3" s="350"/>
      <c r="JSL3" s="350"/>
      <c r="JSM3" s="350"/>
      <c r="JSN3" s="376"/>
      <c r="JSO3" s="376"/>
      <c r="JSP3" s="376"/>
      <c r="JSQ3" s="350"/>
      <c r="JSR3" s="350"/>
      <c r="JSS3" s="350"/>
      <c r="JST3" s="350"/>
      <c r="JSU3" s="350"/>
      <c r="JSV3" s="350"/>
      <c r="JSW3" s="376"/>
      <c r="JSX3" s="376"/>
      <c r="JSY3" s="376"/>
      <c r="JSZ3" s="350"/>
      <c r="JTA3" s="350"/>
      <c r="JTB3" s="350"/>
      <c r="JTC3" s="350"/>
      <c r="JTD3" s="350"/>
      <c r="JTE3" s="350"/>
      <c r="JTF3" s="376"/>
      <c r="JTG3" s="376"/>
      <c r="JTH3" s="376"/>
      <c r="JTI3" s="350"/>
      <c r="JTJ3" s="350"/>
      <c r="JTK3" s="350"/>
      <c r="JTL3" s="350"/>
      <c r="JTM3" s="350"/>
      <c r="JTN3" s="350"/>
      <c r="JTO3" s="376"/>
      <c r="JTP3" s="376"/>
      <c r="JTQ3" s="376"/>
      <c r="JTR3" s="350"/>
      <c r="JTS3" s="350"/>
      <c r="JTT3" s="350"/>
      <c r="JTU3" s="350"/>
      <c r="JTV3" s="350"/>
      <c r="JTW3" s="350"/>
      <c r="JTX3" s="376"/>
      <c r="JTY3" s="376"/>
      <c r="JTZ3" s="376"/>
      <c r="JUA3" s="350"/>
      <c r="JUB3" s="350"/>
      <c r="JUC3" s="350"/>
      <c r="JUD3" s="350"/>
      <c r="JUE3" s="350"/>
      <c r="JUF3" s="350"/>
      <c r="JUG3" s="376"/>
      <c r="JUH3" s="376"/>
      <c r="JUI3" s="376"/>
      <c r="JUJ3" s="350"/>
      <c r="JUK3" s="350"/>
      <c r="JUL3" s="350"/>
      <c r="JUM3" s="350"/>
      <c r="JUN3" s="350"/>
      <c r="JUO3" s="350"/>
      <c r="JUP3" s="376"/>
      <c r="JUQ3" s="376"/>
      <c r="JUR3" s="376"/>
      <c r="JUS3" s="350"/>
      <c r="JUT3" s="350"/>
      <c r="JUU3" s="350"/>
      <c r="JUV3" s="350"/>
      <c r="JUW3" s="350"/>
      <c r="JUX3" s="350"/>
      <c r="JUY3" s="376"/>
      <c r="JUZ3" s="376"/>
      <c r="JVA3" s="376"/>
      <c r="JVB3" s="350"/>
      <c r="JVC3" s="350"/>
      <c r="JVD3" s="350"/>
      <c r="JVE3" s="350"/>
      <c r="JVF3" s="350"/>
      <c r="JVG3" s="350"/>
      <c r="JVH3" s="376"/>
      <c r="JVI3" s="376"/>
      <c r="JVJ3" s="376"/>
      <c r="JVK3" s="350"/>
      <c r="JVL3" s="350"/>
      <c r="JVM3" s="350"/>
      <c r="JVN3" s="350"/>
      <c r="JVO3" s="350"/>
      <c r="JVP3" s="350"/>
      <c r="JVQ3" s="376"/>
      <c r="JVR3" s="376"/>
      <c r="JVS3" s="376"/>
      <c r="JVT3" s="350"/>
      <c r="JVU3" s="350"/>
      <c r="JVV3" s="350"/>
      <c r="JVW3" s="350"/>
      <c r="JVX3" s="350"/>
      <c r="JVY3" s="350"/>
      <c r="JVZ3" s="376"/>
      <c r="JWA3" s="376"/>
      <c r="JWB3" s="376"/>
      <c r="JWC3" s="350"/>
      <c r="JWD3" s="350"/>
      <c r="JWE3" s="350"/>
      <c r="JWF3" s="350"/>
      <c r="JWG3" s="350"/>
      <c r="JWH3" s="350"/>
      <c r="JWI3" s="376"/>
      <c r="JWJ3" s="376"/>
      <c r="JWK3" s="376"/>
      <c r="JWL3" s="350"/>
      <c r="JWM3" s="350"/>
      <c r="JWN3" s="350"/>
      <c r="JWO3" s="350"/>
      <c r="JWP3" s="350"/>
      <c r="JWQ3" s="350"/>
      <c r="JWR3" s="376"/>
      <c r="JWS3" s="376"/>
      <c r="JWT3" s="376"/>
      <c r="JWU3" s="350"/>
      <c r="JWV3" s="350"/>
      <c r="JWW3" s="350"/>
      <c r="JWX3" s="350"/>
      <c r="JWY3" s="350"/>
      <c r="JWZ3" s="350"/>
      <c r="JXA3" s="376"/>
      <c r="JXB3" s="376"/>
      <c r="JXC3" s="376"/>
      <c r="JXD3" s="350"/>
      <c r="JXE3" s="350"/>
      <c r="JXF3" s="350"/>
      <c r="JXG3" s="350"/>
      <c r="JXH3" s="350"/>
      <c r="JXI3" s="350"/>
      <c r="JXJ3" s="376"/>
      <c r="JXK3" s="376"/>
      <c r="JXL3" s="376"/>
      <c r="JXM3" s="350"/>
      <c r="JXN3" s="350"/>
      <c r="JXO3" s="350"/>
      <c r="JXP3" s="350"/>
      <c r="JXQ3" s="350"/>
      <c r="JXR3" s="350"/>
      <c r="JXS3" s="376"/>
      <c r="JXT3" s="376"/>
      <c r="JXU3" s="376"/>
      <c r="JXV3" s="350"/>
      <c r="JXW3" s="350"/>
      <c r="JXX3" s="350"/>
      <c r="JXY3" s="350"/>
      <c r="JXZ3" s="350"/>
      <c r="JYA3" s="350"/>
      <c r="JYB3" s="376"/>
      <c r="JYC3" s="376"/>
      <c r="JYD3" s="376"/>
      <c r="JYE3" s="350"/>
      <c r="JYF3" s="350"/>
      <c r="JYG3" s="350"/>
      <c r="JYH3" s="350"/>
      <c r="JYI3" s="350"/>
      <c r="JYJ3" s="350"/>
      <c r="JYK3" s="376"/>
      <c r="JYL3" s="376"/>
      <c r="JYM3" s="376"/>
      <c r="JYN3" s="350"/>
      <c r="JYO3" s="350"/>
      <c r="JYP3" s="350"/>
      <c r="JYQ3" s="350"/>
      <c r="JYR3" s="350"/>
      <c r="JYS3" s="350"/>
      <c r="JYT3" s="376"/>
      <c r="JYU3" s="376"/>
      <c r="JYV3" s="376"/>
      <c r="JYW3" s="350"/>
      <c r="JYX3" s="350"/>
      <c r="JYY3" s="350"/>
      <c r="JYZ3" s="350"/>
      <c r="JZA3" s="350"/>
      <c r="JZB3" s="350"/>
      <c r="JZC3" s="376"/>
      <c r="JZD3" s="376"/>
      <c r="JZE3" s="376"/>
      <c r="JZF3" s="350"/>
      <c r="JZG3" s="350"/>
      <c r="JZH3" s="350"/>
      <c r="JZI3" s="350"/>
      <c r="JZJ3" s="350"/>
      <c r="JZK3" s="350"/>
      <c r="JZL3" s="376"/>
      <c r="JZM3" s="376"/>
      <c r="JZN3" s="376"/>
      <c r="JZO3" s="350"/>
      <c r="JZP3" s="350"/>
      <c r="JZQ3" s="350"/>
      <c r="JZR3" s="350"/>
      <c r="JZS3" s="350"/>
      <c r="JZT3" s="350"/>
      <c r="JZU3" s="376"/>
      <c r="JZV3" s="376"/>
      <c r="JZW3" s="376"/>
      <c r="JZX3" s="350"/>
      <c r="JZY3" s="350"/>
      <c r="JZZ3" s="350"/>
      <c r="KAA3" s="350"/>
      <c r="KAB3" s="350"/>
      <c r="KAC3" s="350"/>
      <c r="KAD3" s="376"/>
      <c r="KAE3" s="376"/>
      <c r="KAF3" s="376"/>
      <c r="KAG3" s="350"/>
      <c r="KAH3" s="350"/>
      <c r="KAI3" s="350"/>
      <c r="KAJ3" s="350"/>
      <c r="KAK3" s="350"/>
      <c r="KAL3" s="350"/>
      <c r="KAM3" s="376"/>
      <c r="KAN3" s="376"/>
      <c r="KAO3" s="376"/>
      <c r="KAP3" s="350"/>
      <c r="KAQ3" s="350"/>
      <c r="KAR3" s="350"/>
      <c r="KAS3" s="350"/>
      <c r="KAT3" s="350"/>
      <c r="KAU3" s="350"/>
      <c r="KAV3" s="376"/>
      <c r="KAW3" s="376"/>
      <c r="KAX3" s="376"/>
      <c r="KAY3" s="350"/>
      <c r="KAZ3" s="350"/>
      <c r="KBA3" s="350"/>
      <c r="KBB3" s="350"/>
      <c r="KBC3" s="350"/>
      <c r="KBD3" s="350"/>
      <c r="KBE3" s="376"/>
      <c r="KBF3" s="376"/>
      <c r="KBG3" s="376"/>
      <c r="KBH3" s="350"/>
      <c r="KBI3" s="350"/>
      <c r="KBJ3" s="350"/>
      <c r="KBK3" s="350"/>
      <c r="KBL3" s="350"/>
      <c r="KBM3" s="350"/>
      <c r="KBN3" s="376"/>
      <c r="KBO3" s="376"/>
      <c r="KBP3" s="376"/>
      <c r="KBQ3" s="350"/>
      <c r="KBR3" s="350"/>
      <c r="KBS3" s="350"/>
      <c r="KBT3" s="350"/>
      <c r="KBU3" s="350"/>
      <c r="KBV3" s="350"/>
      <c r="KBW3" s="376"/>
      <c r="KBX3" s="376"/>
      <c r="KBY3" s="376"/>
      <c r="KBZ3" s="350"/>
      <c r="KCA3" s="350"/>
      <c r="KCB3" s="350"/>
      <c r="KCC3" s="350"/>
      <c r="KCD3" s="350"/>
      <c r="KCE3" s="350"/>
      <c r="KCF3" s="376"/>
      <c r="KCG3" s="376"/>
      <c r="KCH3" s="376"/>
      <c r="KCI3" s="350"/>
      <c r="KCJ3" s="350"/>
      <c r="KCK3" s="350"/>
      <c r="KCL3" s="350"/>
      <c r="KCM3" s="350"/>
      <c r="KCN3" s="350"/>
      <c r="KCO3" s="376"/>
      <c r="KCP3" s="376"/>
      <c r="KCQ3" s="376"/>
      <c r="KCR3" s="350"/>
      <c r="KCS3" s="350"/>
      <c r="KCT3" s="350"/>
      <c r="KCU3" s="350"/>
      <c r="KCV3" s="350"/>
      <c r="KCW3" s="350"/>
      <c r="KCX3" s="376"/>
      <c r="KCY3" s="376"/>
      <c r="KCZ3" s="376"/>
      <c r="KDA3" s="350"/>
      <c r="KDB3" s="350"/>
      <c r="KDC3" s="350"/>
      <c r="KDD3" s="350"/>
      <c r="KDE3" s="350"/>
      <c r="KDF3" s="350"/>
      <c r="KDG3" s="376"/>
      <c r="KDH3" s="376"/>
      <c r="KDI3" s="376"/>
      <c r="KDJ3" s="350"/>
      <c r="KDK3" s="350"/>
      <c r="KDL3" s="350"/>
      <c r="KDM3" s="350"/>
      <c r="KDN3" s="350"/>
      <c r="KDO3" s="350"/>
      <c r="KDP3" s="376"/>
      <c r="KDQ3" s="376"/>
      <c r="KDR3" s="376"/>
      <c r="KDS3" s="350"/>
      <c r="KDT3" s="350"/>
      <c r="KDU3" s="350"/>
      <c r="KDV3" s="350"/>
      <c r="KDW3" s="350"/>
      <c r="KDX3" s="350"/>
      <c r="KDY3" s="376"/>
      <c r="KDZ3" s="376"/>
      <c r="KEA3" s="376"/>
      <c r="KEB3" s="350"/>
      <c r="KEC3" s="350"/>
      <c r="KED3" s="350"/>
      <c r="KEE3" s="350"/>
      <c r="KEF3" s="350"/>
      <c r="KEG3" s="350"/>
      <c r="KEH3" s="376"/>
      <c r="KEI3" s="376"/>
      <c r="KEJ3" s="376"/>
      <c r="KEK3" s="350"/>
      <c r="KEL3" s="350"/>
      <c r="KEM3" s="350"/>
      <c r="KEN3" s="350"/>
      <c r="KEO3" s="350"/>
      <c r="KEP3" s="350"/>
      <c r="KEQ3" s="376"/>
      <c r="KER3" s="376"/>
      <c r="KES3" s="376"/>
      <c r="KET3" s="350"/>
      <c r="KEU3" s="350"/>
      <c r="KEV3" s="350"/>
      <c r="KEW3" s="350"/>
      <c r="KEX3" s="350"/>
      <c r="KEY3" s="350"/>
      <c r="KEZ3" s="376"/>
      <c r="KFA3" s="376"/>
      <c r="KFB3" s="376"/>
      <c r="KFC3" s="350"/>
      <c r="KFD3" s="350"/>
      <c r="KFE3" s="350"/>
      <c r="KFF3" s="350"/>
      <c r="KFG3" s="350"/>
      <c r="KFH3" s="350"/>
      <c r="KFI3" s="376"/>
      <c r="KFJ3" s="376"/>
      <c r="KFK3" s="376"/>
      <c r="KFL3" s="350"/>
      <c r="KFM3" s="350"/>
      <c r="KFN3" s="350"/>
      <c r="KFO3" s="350"/>
      <c r="KFP3" s="350"/>
      <c r="KFQ3" s="350"/>
      <c r="KFR3" s="376"/>
      <c r="KFS3" s="376"/>
      <c r="KFT3" s="376"/>
      <c r="KFU3" s="350"/>
      <c r="KFV3" s="350"/>
      <c r="KFW3" s="350"/>
      <c r="KFX3" s="350"/>
      <c r="KFY3" s="350"/>
      <c r="KFZ3" s="350"/>
      <c r="KGA3" s="376"/>
      <c r="KGB3" s="376"/>
      <c r="KGC3" s="376"/>
      <c r="KGD3" s="350"/>
      <c r="KGE3" s="350"/>
      <c r="KGF3" s="350"/>
      <c r="KGG3" s="350"/>
      <c r="KGH3" s="350"/>
      <c r="KGI3" s="350"/>
      <c r="KGJ3" s="376"/>
      <c r="KGK3" s="376"/>
      <c r="KGL3" s="376"/>
      <c r="KGM3" s="350"/>
      <c r="KGN3" s="350"/>
      <c r="KGO3" s="350"/>
      <c r="KGP3" s="350"/>
      <c r="KGQ3" s="350"/>
      <c r="KGR3" s="350"/>
      <c r="KGS3" s="376"/>
      <c r="KGT3" s="376"/>
      <c r="KGU3" s="376"/>
      <c r="KGV3" s="350"/>
      <c r="KGW3" s="350"/>
      <c r="KGX3" s="350"/>
      <c r="KGY3" s="350"/>
      <c r="KGZ3" s="350"/>
      <c r="KHA3" s="350"/>
      <c r="KHB3" s="376"/>
      <c r="KHC3" s="376"/>
      <c r="KHD3" s="376"/>
      <c r="KHE3" s="350"/>
      <c r="KHF3" s="350"/>
      <c r="KHG3" s="350"/>
      <c r="KHH3" s="350"/>
      <c r="KHI3" s="350"/>
      <c r="KHJ3" s="350"/>
      <c r="KHK3" s="376"/>
      <c r="KHL3" s="376"/>
      <c r="KHM3" s="376"/>
      <c r="KHN3" s="350"/>
      <c r="KHO3" s="350"/>
      <c r="KHP3" s="350"/>
      <c r="KHQ3" s="350"/>
      <c r="KHR3" s="350"/>
      <c r="KHS3" s="350"/>
      <c r="KHT3" s="376"/>
      <c r="KHU3" s="376"/>
      <c r="KHV3" s="376"/>
      <c r="KHW3" s="350"/>
      <c r="KHX3" s="350"/>
      <c r="KHY3" s="350"/>
      <c r="KHZ3" s="350"/>
      <c r="KIA3" s="350"/>
      <c r="KIB3" s="350"/>
      <c r="KIC3" s="376"/>
      <c r="KID3" s="376"/>
      <c r="KIE3" s="376"/>
      <c r="KIF3" s="350"/>
      <c r="KIG3" s="350"/>
      <c r="KIH3" s="350"/>
      <c r="KII3" s="350"/>
      <c r="KIJ3" s="350"/>
      <c r="KIK3" s="350"/>
      <c r="KIL3" s="376"/>
      <c r="KIM3" s="376"/>
      <c r="KIN3" s="376"/>
      <c r="KIO3" s="350"/>
      <c r="KIP3" s="350"/>
      <c r="KIQ3" s="350"/>
      <c r="KIR3" s="350"/>
      <c r="KIS3" s="350"/>
      <c r="KIT3" s="350"/>
      <c r="KIU3" s="376"/>
      <c r="KIV3" s="376"/>
      <c r="KIW3" s="376"/>
      <c r="KIX3" s="350"/>
      <c r="KIY3" s="350"/>
      <c r="KIZ3" s="350"/>
      <c r="KJA3" s="350"/>
      <c r="KJB3" s="350"/>
      <c r="KJC3" s="350"/>
      <c r="KJD3" s="376"/>
      <c r="KJE3" s="376"/>
      <c r="KJF3" s="376"/>
      <c r="KJG3" s="350"/>
      <c r="KJH3" s="350"/>
      <c r="KJI3" s="350"/>
      <c r="KJJ3" s="350"/>
      <c r="KJK3" s="350"/>
      <c r="KJL3" s="350"/>
      <c r="KJM3" s="376"/>
      <c r="KJN3" s="376"/>
      <c r="KJO3" s="376"/>
      <c r="KJP3" s="350"/>
      <c r="KJQ3" s="350"/>
      <c r="KJR3" s="350"/>
      <c r="KJS3" s="350"/>
      <c r="KJT3" s="350"/>
      <c r="KJU3" s="350"/>
      <c r="KJV3" s="376"/>
      <c r="KJW3" s="376"/>
      <c r="KJX3" s="376"/>
      <c r="KJY3" s="350"/>
      <c r="KJZ3" s="350"/>
      <c r="KKA3" s="350"/>
      <c r="KKB3" s="350"/>
      <c r="KKC3" s="350"/>
      <c r="KKD3" s="350"/>
      <c r="KKE3" s="376"/>
      <c r="KKF3" s="376"/>
      <c r="KKG3" s="376"/>
      <c r="KKH3" s="350"/>
      <c r="KKI3" s="350"/>
      <c r="KKJ3" s="350"/>
      <c r="KKK3" s="350"/>
      <c r="KKL3" s="350"/>
      <c r="KKM3" s="350"/>
      <c r="KKN3" s="376"/>
      <c r="KKO3" s="376"/>
      <c r="KKP3" s="376"/>
      <c r="KKQ3" s="350"/>
      <c r="KKR3" s="350"/>
      <c r="KKS3" s="350"/>
      <c r="KKT3" s="350"/>
      <c r="KKU3" s="350"/>
      <c r="KKV3" s="350"/>
      <c r="KKW3" s="376"/>
      <c r="KKX3" s="376"/>
      <c r="KKY3" s="376"/>
      <c r="KKZ3" s="350"/>
      <c r="KLA3" s="350"/>
      <c r="KLB3" s="350"/>
      <c r="KLC3" s="350"/>
      <c r="KLD3" s="350"/>
      <c r="KLE3" s="350"/>
      <c r="KLF3" s="376"/>
      <c r="KLG3" s="376"/>
      <c r="KLH3" s="376"/>
      <c r="KLI3" s="350"/>
      <c r="KLJ3" s="350"/>
      <c r="KLK3" s="350"/>
      <c r="KLL3" s="350"/>
      <c r="KLM3" s="350"/>
      <c r="KLN3" s="350"/>
      <c r="KLO3" s="376"/>
      <c r="KLP3" s="376"/>
      <c r="KLQ3" s="376"/>
      <c r="KLR3" s="350"/>
      <c r="KLS3" s="350"/>
      <c r="KLT3" s="350"/>
      <c r="KLU3" s="350"/>
      <c r="KLV3" s="350"/>
      <c r="KLW3" s="350"/>
      <c r="KLX3" s="376"/>
      <c r="KLY3" s="376"/>
      <c r="KLZ3" s="376"/>
      <c r="KMA3" s="350"/>
      <c r="KMB3" s="350"/>
      <c r="KMC3" s="350"/>
      <c r="KMD3" s="350"/>
      <c r="KME3" s="350"/>
      <c r="KMF3" s="350"/>
      <c r="KMG3" s="376"/>
      <c r="KMH3" s="376"/>
      <c r="KMI3" s="376"/>
      <c r="KMJ3" s="350"/>
      <c r="KMK3" s="350"/>
      <c r="KML3" s="350"/>
      <c r="KMM3" s="350"/>
      <c r="KMN3" s="350"/>
      <c r="KMO3" s="350"/>
      <c r="KMP3" s="376"/>
      <c r="KMQ3" s="376"/>
      <c r="KMR3" s="376"/>
      <c r="KMS3" s="350"/>
      <c r="KMT3" s="350"/>
      <c r="KMU3" s="350"/>
      <c r="KMV3" s="350"/>
      <c r="KMW3" s="350"/>
      <c r="KMX3" s="350"/>
      <c r="KMY3" s="376"/>
      <c r="KMZ3" s="376"/>
      <c r="KNA3" s="376"/>
      <c r="KNB3" s="350"/>
      <c r="KNC3" s="350"/>
      <c r="KND3" s="350"/>
      <c r="KNE3" s="350"/>
      <c r="KNF3" s="350"/>
      <c r="KNG3" s="350"/>
      <c r="KNH3" s="376"/>
      <c r="KNI3" s="376"/>
      <c r="KNJ3" s="376"/>
      <c r="KNK3" s="350"/>
      <c r="KNL3" s="350"/>
      <c r="KNM3" s="350"/>
      <c r="KNN3" s="350"/>
      <c r="KNO3" s="350"/>
      <c r="KNP3" s="350"/>
      <c r="KNQ3" s="376"/>
      <c r="KNR3" s="376"/>
      <c r="KNS3" s="376"/>
      <c r="KNT3" s="350"/>
      <c r="KNU3" s="350"/>
      <c r="KNV3" s="350"/>
      <c r="KNW3" s="350"/>
      <c r="KNX3" s="350"/>
      <c r="KNY3" s="350"/>
      <c r="KNZ3" s="376"/>
      <c r="KOA3" s="376"/>
      <c r="KOB3" s="376"/>
      <c r="KOC3" s="350"/>
      <c r="KOD3" s="350"/>
      <c r="KOE3" s="350"/>
      <c r="KOF3" s="350"/>
      <c r="KOG3" s="350"/>
      <c r="KOH3" s="350"/>
      <c r="KOI3" s="376"/>
      <c r="KOJ3" s="376"/>
      <c r="KOK3" s="376"/>
      <c r="KOL3" s="350"/>
      <c r="KOM3" s="350"/>
      <c r="KON3" s="350"/>
      <c r="KOO3" s="350"/>
      <c r="KOP3" s="350"/>
      <c r="KOQ3" s="350"/>
      <c r="KOR3" s="376"/>
      <c r="KOS3" s="376"/>
      <c r="KOT3" s="376"/>
      <c r="KOU3" s="350"/>
      <c r="KOV3" s="350"/>
      <c r="KOW3" s="350"/>
      <c r="KOX3" s="350"/>
      <c r="KOY3" s="350"/>
      <c r="KOZ3" s="350"/>
      <c r="KPA3" s="376"/>
      <c r="KPB3" s="376"/>
      <c r="KPC3" s="376"/>
      <c r="KPD3" s="350"/>
      <c r="KPE3" s="350"/>
      <c r="KPF3" s="350"/>
      <c r="KPG3" s="350"/>
      <c r="KPH3" s="350"/>
      <c r="KPI3" s="350"/>
      <c r="KPJ3" s="376"/>
      <c r="KPK3" s="376"/>
      <c r="KPL3" s="376"/>
      <c r="KPM3" s="350"/>
      <c r="KPN3" s="350"/>
      <c r="KPO3" s="350"/>
      <c r="KPP3" s="350"/>
      <c r="KPQ3" s="350"/>
      <c r="KPR3" s="350"/>
      <c r="KPS3" s="376"/>
      <c r="KPT3" s="376"/>
      <c r="KPU3" s="376"/>
      <c r="KPV3" s="350"/>
      <c r="KPW3" s="350"/>
      <c r="KPX3" s="350"/>
      <c r="KPY3" s="350"/>
      <c r="KPZ3" s="350"/>
      <c r="KQA3" s="350"/>
      <c r="KQB3" s="376"/>
      <c r="KQC3" s="376"/>
      <c r="KQD3" s="376"/>
      <c r="KQE3" s="350"/>
      <c r="KQF3" s="350"/>
      <c r="KQG3" s="350"/>
      <c r="KQH3" s="350"/>
      <c r="KQI3" s="350"/>
      <c r="KQJ3" s="350"/>
      <c r="KQK3" s="376"/>
      <c r="KQL3" s="376"/>
      <c r="KQM3" s="376"/>
      <c r="KQN3" s="350"/>
      <c r="KQO3" s="350"/>
      <c r="KQP3" s="350"/>
      <c r="KQQ3" s="350"/>
      <c r="KQR3" s="350"/>
      <c r="KQS3" s="350"/>
      <c r="KQT3" s="376"/>
      <c r="KQU3" s="376"/>
      <c r="KQV3" s="376"/>
      <c r="KQW3" s="350"/>
      <c r="KQX3" s="350"/>
      <c r="KQY3" s="350"/>
      <c r="KQZ3" s="350"/>
      <c r="KRA3" s="350"/>
      <c r="KRB3" s="350"/>
      <c r="KRC3" s="376"/>
      <c r="KRD3" s="376"/>
      <c r="KRE3" s="376"/>
      <c r="KRF3" s="350"/>
      <c r="KRG3" s="350"/>
      <c r="KRH3" s="350"/>
      <c r="KRI3" s="350"/>
      <c r="KRJ3" s="350"/>
      <c r="KRK3" s="350"/>
      <c r="KRL3" s="376"/>
      <c r="KRM3" s="376"/>
      <c r="KRN3" s="376"/>
      <c r="KRO3" s="350"/>
      <c r="KRP3" s="350"/>
      <c r="KRQ3" s="350"/>
      <c r="KRR3" s="350"/>
      <c r="KRS3" s="350"/>
      <c r="KRT3" s="350"/>
      <c r="KRU3" s="376"/>
      <c r="KRV3" s="376"/>
      <c r="KRW3" s="376"/>
      <c r="KRX3" s="350"/>
      <c r="KRY3" s="350"/>
      <c r="KRZ3" s="350"/>
      <c r="KSA3" s="350"/>
      <c r="KSB3" s="350"/>
      <c r="KSC3" s="350"/>
      <c r="KSD3" s="376"/>
      <c r="KSE3" s="376"/>
      <c r="KSF3" s="376"/>
      <c r="KSG3" s="350"/>
      <c r="KSH3" s="350"/>
      <c r="KSI3" s="350"/>
      <c r="KSJ3" s="350"/>
      <c r="KSK3" s="350"/>
      <c r="KSL3" s="350"/>
      <c r="KSM3" s="376"/>
      <c r="KSN3" s="376"/>
      <c r="KSO3" s="376"/>
      <c r="KSP3" s="350"/>
      <c r="KSQ3" s="350"/>
      <c r="KSR3" s="350"/>
      <c r="KSS3" s="350"/>
      <c r="KST3" s="350"/>
      <c r="KSU3" s="350"/>
      <c r="KSV3" s="376"/>
      <c r="KSW3" s="376"/>
      <c r="KSX3" s="376"/>
      <c r="KSY3" s="350"/>
      <c r="KSZ3" s="350"/>
      <c r="KTA3" s="350"/>
      <c r="KTB3" s="350"/>
      <c r="KTC3" s="350"/>
      <c r="KTD3" s="350"/>
      <c r="KTE3" s="376"/>
      <c r="KTF3" s="376"/>
      <c r="KTG3" s="376"/>
      <c r="KTH3" s="350"/>
      <c r="KTI3" s="350"/>
      <c r="KTJ3" s="350"/>
      <c r="KTK3" s="350"/>
      <c r="KTL3" s="350"/>
      <c r="KTM3" s="350"/>
      <c r="KTN3" s="376"/>
      <c r="KTO3" s="376"/>
      <c r="KTP3" s="376"/>
      <c r="KTQ3" s="350"/>
      <c r="KTR3" s="350"/>
      <c r="KTS3" s="350"/>
      <c r="KTT3" s="350"/>
      <c r="KTU3" s="350"/>
      <c r="KTV3" s="350"/>
      <c r="KTW3" s="376"/>
      <c r="KTX3" s="376"/>
      <c r="KTY3" s="376"/>
      <c r="KTZ3" s="350"/>
      <c r="KUA3" s="350"/>
      <c r="KUB3" s="350"/>
      <c r="KUC3" s="350"/>
      <c r="KUD3" s="350"/>
      <c r="KUE3" s="350"/>
      <c r="KUF3" s="376"/>
      <c r="KUG3" s="376"/>
      <c r="KUH3" s="376"/>
      <c r="KUI3" s="350"/>
      <c r="KUJ3" s="350"/>
      <c r="KUK3" s="350"/>
      <c r="KUL3" s="350"/>
      <c r="KUM3" s="350"/>
      <c r="KUN3" s="350"/>
      <c r="KUO3" s="376"/>
      <c r="KUP3" s="376"/>
      <c r="KUQ3" s="376"/>
      <c r="KUR3" s="350"/>
      <c r="KUS3" s="350"/>
      <c r="KUT3" s="350"/>
      <c r="KUU3" s="350"/>
      <c r="KUV3" s="350"/>
      <c r="KUW3" s="350"/>
      <c r="KUX3" s="376"/>
      <c r="KUY3" s="376"/>
      <c r="KUZ3" s="376"/>
      <c r="KVA3" s="350"/>
      <c r="KVB3" s="350"/>
      <c r="KVC3" s="350"/>
      <c r="KVD3" s="350"/>
      <c r="KVE3" s="350"/>
      <c r="KVF3" s="350"/>
      <c r="KVG3" s="376"/>
      <c r="KVH3" s="376"/>
      <c r="KVI3" s="376"/>
      <c r="KVJ3" s="350"/>
      <c r="KVK3" s="350"/>
      <c r="KVL3" s="350"/>
      <c r="KVM3" s="350"/>
      <c r="KVN3" s="350"/>
      <c r="KVO3" s="350"/>
      <c r="KVP3" s="376"/>
      <c r="KVQ3" s="376"/>
      <c r="KVR3" s="376"/>
      <c r="KVS3" s="350"/>
      <c r="KVT3" s="350"/>
      <c r="KVU3" s="350"/>
      <c r="KVV3" s="350"/>
      <c r="KVW3" s="350"/>
      <c r="KVX3" s="350"/>
      <c r="KVY3" s="376"/>
      <c r="KVZ3" s="376"/>
      <c r="KWA3" s="376"/>
      <c r="KWB3" s="350"/>
      <c r="KWC3" s="350"/>
      <c r="KWD3" s="350"/>
      <c r="KWE3" s="350"/>
      <c r="KWF3" s="350"/>
      <c r="KWG3" s="350"/>
      <c r="KWH3" s="376"/>
      <c r="KWI3" s="376"/>
      <c r="KWJ3" s="376"/>
      <c r="KWK3" s="350"/>
      <c r="KWL3" s="350"/>
      <c r="KWM3" s="350"/>
      <c r="KWN3" s="350"/>
      <c r="KWO3" s="350"/>
      <c r="KWP3" s="350"/>
      <c r="KWQ3" s="376"/>
      <c r="KWR3" s="376"/>
      <c r="KWS3" s="376"/>
      <c r="KWT3" s="350"/>
      <c r="KWU3" s="350"/>
      <c r="KWV3" s="350"/>
      <c r="KWW3" s="350"/>
      <c r="KWX3" s="350"/>
      <c r="KWY3" s="350"/>
      <c r="KWZ3" s="376"/>
      <c r="KXA3" s="376"/>
      <c r="KXB3" s="376"/>
      <c r="KXC3" s="350"/>
      <c r="KXD3" s="350"/>
      <c r="KXE3" s="350"/>
      <c r="KXF3" s="350"/>
      <c r="KXG3" s="350"/>
      <c r="KXH3" s="350"/>
      <c r="KXI3" s="376"/>
      <c r="KXJ3" s="376"/>
      <c r="KXK3" s="376"/>
      <c r="KXL3" s="350"/>
      <c r="KXM3" s="350"/>
      <c r="KXN3" s="350"/>
      <c r="KXO3" s="350"/>
      <c r="KXP3" s="350"/>
      <c r="KXQ3" s="350"/>
      <c r="KXR3" s="376"/>
      <c r="KXS3" s="376"/>
      <c r="KXT3" s="376"/>
      <c r="KXU3" s="350"/>
      <c r="KXV3" s="350"/>
      <c r="KXW3" s="350"/>
      <c r="KXX3" s="350"/>
      <c r="KXY3" s="350"/>
      <c r="KXZ3" s="350"/>
      <c r="KYA3" s="376"/>
      <c r="KYB3" s="376"/>
      <c r="KYC3" s="376"/>
      <c r="KYD3" s="350"/>
      <c r="KYE3" s="350"/>
      <c r="KYF3" s="350"/>
      <c r="KYG3" s="350"/>
      <c r="KYH3" s="350"/>
      <c r="KYI3" s="350"/>
      <c r="KYJ3" s="376"/>
      <c r="KYK3" s="376"/>
      <c r="KYL3" s="376"/>
      <c r="KYM3" s="350"/>
      <c r="KYN3" s="350"/>
      <c r="KYO3" s="350"/>
      <c r="KYP3" s="350"/>
      <c r="KYQ3" s="350"/>
      <c r="KYR3" s="350"/>
      <c r="KYS3" s="376"/>
      <c r="KYT3" s="376"/>
      <c r="KYU3" s="376"/>
      <c r="KYV3" s="350"/>
      <c r="KYW3" s="350"/>
      <c r="KYX3" s="350"/>
      <c r="KYY3" s="350"/>
      <c r="KYZ3" s="350"/>
      <c r="KZA3" s="350"/>
      <c r="KZB3" s="376"/>
      <c r="KZC3" s="376"/>
      <c r="KZD3" s="376"/>
      <c r="KZE3" s="350"/>
      <c r="KZF3" s="350"/>
      <c r="KZG3" s="350"/>
      <c r="KZH3" s="350"/>
      <c r="KZI3" s="350"/>
      <c r="KZJ3" s="350"/>
      <c r="KZK3" s="376"/>
      <c r="KZL3" s="376"/>
      <c r="KZM3" s="376"/>
      <c r="KZN3" s="350"/>
      <c r="KZO3" s="350"/>
      <c r="KZP3" s="350"/>
      <c r="KZQ3" s="350"/>
      <c r="KZR3" s="350"/>
      <c r="KZS3" s="350"/>
      <c r="KZT3" s="376"/>
      <c r="KZU3" s="376"/>
      <c r="KZV3" s="376"/>
      <c r="KZW3" s="350"/>
      <c r="KZX3" s="350"/>
      <c r="KZY3" s="350"/>
      <c r="KZZ3" s="350"/>
      <c r="LAA3" s="350"/>
      <c r="LAB3" s="350"/>
      <c r="LAC3" s="376"/>
      <c r="LAD3" s="376"/>
      <c r="LAE3" s="376"/>
      <c r="LAF3" s="350"/>
      <c r="LAG3" s="350"/>
      <c r="LAH3" s="350"/>
      <c r="LAI3" s="350"/>
      <c r="LAJ3" s="350"/>
      <c r="LAK3" s="350"/>
      <c r="LAL3" s="376"/>
      <c r="LAM3" s="376"/>
      <c r="LAN3" s="376"/>
      <c r="LAO3" s="350"/>
      <c r="LAP3" s="350"/>
      <c r="LAQ3" s="350"/>
      <c r="LAR3" s="350"/>
      <c r="LAS3" s="350"/>
      <c r="LAT3" s="350"/>
      <c r="LAU3" s="376"/>
      <c r="LAV3" s="376"/>
      <c r="LAW3" s="376"/>
      <c r="LAX3" s="350"/>
      <c r="LAY3" s="350"/>
      <c r="LAZ3" s="350"/>
      <c r="LBA3" s="350"/>
      <c r="LBB3" s="350"/>
      <c r="LBC3" s="350"/>
      <c r="LBD3" s="376"/>
      <c r="LBE3" s="376"/>
      <c r="LBF3" s="376"/>
      <c r="LBG3" s="350"/>
      <c r="LBH3" s="350"/>
      <c r="LBI3" s="350"/>
      <c r="LBJ3" s="350"/>
      <c r="LBK3" s="350"/>
      <c r="LBL3" s="350"/>
      <c r="LBM3" s="376"/>
      <c r="LBN3" s="376"/>
      <c r="LBO3" s="376"/>
      <c r="LBP3" s="350"/>
      <c r="LBQ3" s="350"/>
      <c r="LBR3" s="350"/>
      <c r="LBS3" s="350"/>
      <c r="LBT3" s="350"/>
      <c r="LBU3" s="350"/>
      <c r="LBV3" s="376"/>
      <c r="LBW3" s="376"/>
      <c r="LBX3" s="376"/>
      <c r="LBY3" s="350"/>
      <c r="LBZ3" s="350"/>
      <c r="LCA3" s="350"/>
      <c r="LCB3" s="350"/>
      <c r="LCC3" s="350"/>
      <c r="LCD3" s="350"/>
      <c r="LCE3" s="376"/>
      <c r="LCF3" s="376"/>
      <c r="LCG3" s="376"/>
      <c r="LCH3" s="350"/>
      <c r="LCI3" s="350"/>
      <c r="LCJ3" s="350"/>
      <c r="LCK3" s="350"/>
      <c r="LCL3" s="350"/>
      <c r="LCM3" s="350"/>
      <c r="LCN3" s="376"/>
      <c r="LCO3" s="376"/>
      <c r="LCP3" s="376"/>
      <c r="LCQ3" s="350"/>
      <c r="LCR3" s="350"/>
      <c r="LCS3" s="350"/>
      <c r="LCT3" s="350"/>
      <c r="LCU3" s="350"/>
      <c r="LCV3" s="350"/>
      <c r="LCW3" s="376"/>
      <c r="LCX3" s="376"/>
      <c r="LCY3" s="376"/>
      <c r="LCZ3" s="350"/>
      <c r="LDA3" s="350"/>
      <c r="LDB3" s="350"/>
      <c r="LDC3" s="350"/>
      <c r="LDD3" s="350"/>
      <c r="LDE3" s="350"/>
      <c r="LDF3" s="376"/>
      <c r="LDG3" s="376"/>
      <c r="LDH3" s="376"/>
      <c r="LDI3" s="350"/>
      <c r="LDJ3" s="350"/>
      <c r="LDK3" s="350"/>
      <c r="LDL3" s="350"/>
      <c r="LDM3" s="350"/>
      <c r="LDN3" s="350"/>
      <c r="LDO3" s="376"/>
      <c r="LDP3" s="376"/>
      <c r="LDQ3" s="376"/>
      <c r="LDR3" s="350"/>
      <c r="LDS3" s="350"/>
      <c r="LDT3" s="350"/>
      <c r="LDU3" s="350"/>
      <c r="LDV3" s="350"/>
      <c r="LDW3" s="350"/>
      <c r="LDX3" s="376"/>
      <c r="LDY3" s="376"/>
      <c r="LDZ3" s="376"/>
      <c r="LEA3" s="350"/>
      <c r="LEB3" s="350"/>
      <c r="LEC3" s="350"/>
      <c r="LED3" s="350"/>
      <c r="LEE3" s="350"/>
      <c r="LEF3" s="350"/>
      <c r="LEG3" s="376"/>
      <c r="LEH3" s="376"/>
      <c r="LEI3" s="376"/>
      <c r="LEJ3" s="350"/>
      <c r="LEK3" s="350"/>
      <c r="LEL3" s="350"/>
      <c r="LEM3" s="350"/>
      <c r="LEN3" s="350"/>
      <c r="LEO3" s="350"/>
      <c r="LEP3" s="376"/>
      <c r="LEQ3" s="376"/>
      <c r="LER3" s="376"/>
      <c r="LES3" s="350"/>
      <c r="LET3" s="350"/>
      <c r="LEU3" s="350"/>
      <c r="LEV3" s="350"/>
      <c r="LEW3" s="350"/>
      <c r="LEX3" s="350"/>
      <c r="LEY3" s="376"/>
      <c r="LEZ3" s="376"/>
      <c r="LFA3" s="376"/>
      <c r="LFB3" s="350"/>
      <c r="LFC3" s="350"/>
      <c r="LFD3" s="350"/>
      <c r="LFE3" s="350"/>
      <c r="LFF3" s="350"/>
      <c r="LFG3" s="350"/>
      <c r="LFH3" s="376"/>
      <c r="LFI3" s="376"/>
      <c r="LFJ3" s="376"/>
      <c r="LFK3" s="350"/>
      <c r="LFL3" s="350"/>
      <c r="LFM3" s="350"/>
      <c r="LFN3" s="350"/>
      <c r="LFO3" s="350"/>
      <c r="LFP3" s="350"/>
      <c r="LFQ3" s="376"/>
      <c r="LFR3" s="376"/>
      <c r="LFS3" s="376"/>
      <c r="LFT3" s="350"/>
      <c r="LFU3" s="350"/>
      <c r="LFV3" s="350"/>
      <c r="LFW3" s="350"/>
      <c r="LFX3" s="350"/>
      <c r="LFY3" s="350"/>
      <c r="LFZ3" s="376"/>
      <c r="LGA3" s="376"/>
      <c r="LGB3" s="376"/>
      <c r="LGC3" s="350"/>
      <c r="LGD3" s="350"/>
      <c r="LGE3" s="350"/>
      <c r="LGF3" s="350"/>
      <c r="LGG3" s="350"/>
      <c r="LGH3" s="350"/>
      <c r="LGI3" s="376"/>
      <c r="LGJ3" s="376"/>
      <c r="LGK3" s="376"/>
      <c r="LGL3" s="350"/>
      <c r="LGM3" s="350"/>
      <c r="LGN3" s="350"/>
      <c r="LGO3" s="350"/>
      <c r="LGP3" s="350"/>
      <c r="LGQ3" s="350"/>
      <c r="LGR3" s="376"/>
      <c r="LGS3" s="376"/>
      <c r="LGT3" s="376"/>
      <c r="LGU3" s="350"/>
      <c r="LGV3" s="350"/>
      <c r="LGW3" s="350"/>
      <c r="LGX3" s="350"/>
      <c r="LGY3" s="350"/>
      <c r="LGZ3" s="350"/>
      <c r="LHA3" s="376"/>
      <c r="LHB3" s="376"/>
      <c r="LHC3" s="376"/>
      <c r="LHD3" s="350"/>
      <c r="LHE3" s="350"/>
      <c r="LHF3" s="350"/>
      <c r="LHG3" s="350"/>
      <c r="LHH3" s="350"/>
      <c r="LHI3" s="350"/>
      <c r="LHJ3" s="376"/>
      <c r="LHK3" s="376"/>
      <c r="LHL3" s="376"/>
      <c r="LHM3" s="350"/>
      <c r="LHN3" s="350"/>
      <c r="LHO3" s="350"/>
      <c r="LHP3" s="350"/>
      <c r="LHQ3" s="350"/>
      <c r="LHR3" s="350"/>
      <c r="LHS3" s="376"/>
      <c r="LHT3" s="376"/>
      <c r="LHU3" s="376"/>
      <c r="LHV3" s="350"/>
      <c r="LHW3" s="350"/>
      <c r="LHX3" s="350"/>
      <c r="LHY3" s="350"/>
      <c r="LHZ3" s="350"/>
      <c r="LIA3" s="350"/>
      <c r="LIB3" s="376"/>
      <c r="LIC3" s="376"/>
      <c r="LID3" s="376"/>
      <c r="LIE3" s="350"/>
      <c r="LIF3" s="350"/>
      <c r="LIG3" s="350"/>
      <c r="LIH3" s="350"/>
      <c r="LII3" s="350"/>
      <c r="LIJ3" s="350"/>
      <c r="LIK3" s="376"/>
      <c r="LIL3" s="376"/>
      <c r="LIM3" s="376"/>
      <c r="LIN3" s="350"/>
      <c r="LIO3" s="350"/>
      <c r="LIP3" s="350"/>
      <c r="LIQ3" s="350"/>
      <c r="LIR3" s="350"/>
      <c r="LIS3" s="350"/>
      <c r="LIT3" s="376"/>
      <c r="LIU3" s="376"/>
      <c r="LIV3" s="376"/>
      <c r="LIW3" s="350"/>
      <c r="LIX3" s="350"/>
      <c r="LIY3" s="350"/>
      <c r="LIZ3" s="350"/>
      <c r="LJA3" s="350"/>
      <c r="LJB3" s="350"/>
      <c r="LJC3" s="376"/>
      <c r="LJD3" s="376"/>
      <c r="LJE3" s="376"/>
      <c r="LJF3" s="350"/>
      <c r="LJG3" s="350"/>
      <c r="LJH3" s="350"/>
      <c r="LJI3" s="350"/>
      <c r="LJJ3" s="350"/>
      <c r="LJK3" s="350"/>
      <c r="LJL3" s="376"/>
      <c r="LJM3" s="376"/>
      <c r="LJN3" s="376"/>
      <c r="LJO3" s="350"/>
      <c r="LJP3" s="350"/>
      <c r="LJQ3" s="350"/>
      <c r="LJR3" s="350"/>
      <c r="LJS3" s="350"/>
      <c r="LJT3" s="350"/>
      <c r="LJU3" s="376"/>
      <c r="LJV3" s="376"/>
      <c r="LJW3" s="376"/>
      <c r="LJX3" s="350"/>
      <c r="LJY3" s="350"/>
      <c r="LJZ3" s="350"/>
      <c r="LKA3" s="350"/>
      <c r="LKB3" s="350"/>
      <c r="LKC3" s="350"/>
      <c r="LKD3" s="376"/>
      <c r="LKE3" s="376"/>
      <c r="LKF3" s="376"/>
      <c r="LKG3" s="350"/>
      <c r="LKH3" s="350"/>
      <c r="LKI3" s="350"/>
      <c r="LKJ3" s="350"/>
      <c r="LKK3" s="350"/>
      <c r="LKL3" s="350"/>
      <c r="LKM3" s="376"/>
      <c r="LKN3" s="376"/>
      <c r="LKO3" s="376"/>
      <c r="LKP3" s="350"/>
      <c r="LKQ3" s="350"/>
      <c r="LKR3" s="350"/>
      <c r="LKS3" s="350"/>
      <c r="LKT3" s="350"/>
      <c r="LKU3" s="350"/>
      <c r="LKV3" s="376"/>
      <c r="LKW3" s="376"/>
      <c r="LKX3" s="376"/>
      <c r="LKY3" s="350"/>
      <c r="LKZ3" s="350"/>
      <c r="LLA3" s="350"/>
      <c r="LLB3" s="350"/>
      <c r="LLC3" s="350"/>
      <c r="LLD3" s="350"/>
      <c r="LLE3" s="376"/>
      <c r="LLF3" s="376"/>
      <c r="LLG3" s="376"/>
      <c r="LLH3" s="350"/>
      <c r="LLI3" s="350"/>
      <c r="LLJ3" s="350"/>
      <c r="LLK3" s="350"/>
      <c r="LLL3" s="350"/>
      <c r="LLM3" s="350"/>
      <c r="LLN3" s="376"/>
      <c r="LLO3" s="376"/>
      <c r="LLP3" s="376"/>
      <c r="LLQ3" s="350"/>
      <c r="LLR3" s="350"/>
      <c r="LLS3" s="350"/>
      <c r="LLT3" s="350"/>
      <c r="LLU3" s="350"/>
      <c r="LLV3" s="350"/>
      <c r="LLW3" s="376"/>
      <c r="LLX3" s="376"/>
      <c r="LLY3" s="376"/>
      <c r="LLZ3" s="350"/>
      <c r="LMA3" s="350"/>
      <c r="LMB3" s="350"/>
      <c r="LMC3" s="350"/>
      <c r="LMD3" s="350"/>
      <c r="LME3" s="350"/>
      <c r="LMF3" s="376"/>
      <c r="LMG3" s="376"/>
      <c r="LMH3" s="376"/>
      <c r="LMI3" s="350"/>
      <c r="LMJ3" s="350"/>
      <c r="LMK3" s="350"/>
      <c r="LML3" s="350"/>
      <c r="LMM3" s="350"/>
      <c r="LMN3" s="350"/>
      <c r="LMO3" s="376"/>
      <c r="LMP3" s="376"/>
      <c r="LMQ3" s="376"/>
      <c r="LMR3" s="350"/>
      <c r="LMS3" s="350"/>
      <c r="LMT3" s="350"/>
      <c r="LMU3" s="350"/>
      <c r="LMV3" s="350"/>
      <c r="LMW3" s="350"/>
      <c r="LMX3" s="376"/>
      <c r="LMY3" s="376"/>
      <c r="LMZ3" s="376"/>
      <c r="LNA3" s="350"/>
      <c r="LNB3" s="350"/>
      <c r="LNC3" s="350"/>
      <c r="LND3" s="350"/>
      <c r="LNE3" s="350"/>
      <c r="LNF3" s="350"/>
      <c r="LNG3" s="376"/>
      <c r="LNH3" s="376"/>
      <c r="LNI3" s="376"/>
      <c r="LNJ3" s="350"/>
      <c r="LNK3" s="350"/>
      <c r="LNL3" s="350"/>
      <c r="LNM3" s="350"/>
      <c r="LNN3" s="350"/>
      <c r="LNO3" s="350"/>
      <c r="LNP3" s="376"/>
      <c r="LNQ3" s="376"/>
      <c r="LNR3" s="376"/>
      <c r="LNS3" s="350"/>
      <c r="LNT3" s="350"/>
      <c r="LNU3" s="350"/>
      <c r="LNV3" s="350"/>
      <c r="LNW3" s="350"/>
      <c r="LNX3" s="350"/>
      <c r="LNY3" s="376"/>
      <c r="LNZ3" s="376"/>
      <c r="LOA3" s="376"/>
      <c r="LOB3" s="350"/>
      <c r="LOC3" s="350"/>
      <c r="LOD3" s="350"/>
      <c r="LOE3" s="350"/>
      <c r="LOF3" s="350"/>
      <c r="LOG3" s="350"/>
      <c r="LOH3" s="376"/>
      <c r="LOI3" s="376"/>
      <c r="LOJ3" s="376"/>
      <c r="LOK3" s="350"/>
      <c r="LOL3" s="350"/>
      <c r="LOM3" s="350"/>
      <c r="LON3" s="350"/>
      <c r="LOO3" s="350"/>
      <c r="LOP3" s="350"/>
      <c r="LOQ3" s="376"/>
      <c r="LOR3" s="376"/>
      <c r="LOS3" s="376"/>
      <c r="LOT3" s="350"/>
      <c r="LOU3" s="350"/>
      <c r="LOV3" s="350"/>
      <c r="LOW3" s="350"/>
      <c r="LOX3" s="350"/>
      <c r="LOY3" s="350"/>
      <c r="LOZ3" s="376"/>
      <c r="LPA3" s="376"/>
      <c r="LPB3" s="376"/>
      <c r="LPC3" s="350"/>
      <c r="LPD3" s="350"/>
      <c r="LPE3" s="350"/>
      <c r="LPF3" s="350"/>
      <c r="LPG3" s="350"/>
      <c r="LPH3" s="350"/>
      <c r="LPI3" s="376"/>
      <c r="LPJ3" s="376"/>
      <c r="LPK3" s="376"/>
      <c r="LPL3" s="350"/>
      <c r="LPM3" s="350"/>
      <c r="LPN3" s="350"/>
      <c r="LPO3" s="350"/>
      <c r="LPP3" s="350"/>
      <c r="LPQ3" s="350"/>
      <c r="LPR3" s="376"/>
      <c r="LPS3" s="376"/>
      <c r="LPT3" s="376"/>
      <c r="LPU3" s="350"/>
      <c r="LPV3" s="350"/>
      <c r="LPW3" s="350"/>
      <c r="LPX3" s="350"/>
      <c r="LPY3" s="350"/>
      <c r="LPZ3" s="350"/>
      <c r="LQA3" s="376"/>
      <c r="LQB3" s="376"/>
      <c r="LQC3" s="376"/>
      <c r="LQD3" s="350"/>
      <c r="LQE3" s="350"/>
      <c r="LQF3" s="350"/>
      <c r="LQG3" s="350"/>
      <c r="LQH3" s="350"/>
      <c r="LQI3" s="350"/>
      <c r="LQJ3" s="376"/>
      <c r="LQK3" s="376"/>
      <c r="LQL3" s="376"/>
      <c r="LQM3" s="350"/>
      <c r="LQN3" s="350"/>
      <c r="LQO3" s="350"/>
      <c r="LQP3" s="350"/>
      <c r="LQQ3" s="350"/>
      <c r="LQR3" s="350"/>
      <c r="LQS3" s="376"/>
      <c r="LQT3" s="376"/>
      <c r="LQU3" s="376"/>
      <c r="LQV3" s="350"/>
      <c r="LQW3" s="350"/>
      <c r="LQX3" s="350"/>
      <c r="LQY3" s="350"/>
      <c r="LQZ3" s="350"/>
      <c r="LRA3" s="350"/>
      <c r="LRB3" s="376"/>
      <c r="LRC3" s="376"/>
      <c r="LRD3" s="376"/>
      <c r="LRE3" s="350"/>
      <c r="LRF3" s="350"/>
      <c r="LRG3" s="350"/>
      <c r="LRH3" s="350"/>
      <c r="LRI3" s="350"/>
      <c r="LRJ3" s="350"/>
      <c r="LRK3" s="376"/>
      <c r="LRL3" s="376"/>
      <c r="LRM3" s="376"/>
      <c r="LRN3" s="350"/>
      <c r="LRO3" s="350"/>
      <c r="LRP3" s="350"/>
      <c r="LRQ3" s="350"/>
      <c r="LRR3" s="350"/>
      <c r="LRS3" s="350"/>
      <c r="LRT3" s="376"/>
      <c r="LRU3" s="376"/>
      <c r="LRV3" s="376"/>
      <c r="LRW3" s="350"/>
      <c r="LRX3" s="350"/>
      <c r="LRY3" s="350"/>
      <c r="LRZ3" s="350"/>
      <c r="LSA3" s="350"/>
      <c r="LSB3" s="350"/>
      <c r="LSC3" s="376"/>
      <c r="LSD3" s="376"/>
      <c r="LSE3" s="376"/>
      <c r="LSF3" s="350"/>
      <c r="LSG3" s="350"/>
      <c r="LSH3" s="350"/>
      <c r="LSI3" s="350"/>
      <c r="LSJ3" s="350"/>
      <c r="LSK3" s="350"/>
      <c r="LSL3" s="376"/>
      <c r="LSM3" s="376"/>
      <c r="LSN3" s="376"/>
      <c r="LSO3" s="350"/>
      <c r="LSP3" s="350"/>
      <c r="LSQ3" s="350"/>
      <c r="LSR3" s="350"/>
      <c r="LSS3" s="350"/>
      <c r="LST3" s="350"/>
      <c r="LSU3" s="376"/>
      <c r="LSV3" s="376"/>
      <c r="LSW3" s="376"/>
      <c r="LSX3" s="350"/>
      <c r="LSY3" s="350"/>
      <c r="LSZ3" s="350"/>
      <c r="LTA3" s="350"/>
      <c r="LTB3" s="350"/>
      <c r="LTC3" s="350"/>
      <c r="LTD3" s="376"/>
      <c r="LTE3" s="376"/>
      <c r="LTF3" s="376"/>
      <c r="LTG3" s="350"/>
      <c r="LTH3" s="350"/>
      <c r="LTI3" s="350"/>
      <c r="LTJ3" s="350"/>
      <c r="LTK3" s="350"/>
      <c r="LTL3" s="350"/>
      <c r="LTM3" s="376"/>
      <c r="LTN3" s="376"/>
      <c r="LTO3" s="376"/>
      <c r="LTP3" s="350"/>
      <c r="LTQ3" s="350"/>
      <c r="LTR3" s="350"/>
      <c r="LTS3" s="350"/>
      <c r="LTT3" s="350"/>
      <c r="LTU3" s="350"/>
      <c r="LTV3" s="376"/>
      <c r="LTW3" s="376"/>
      <c r="LTX3" s="376"/>
      <c r="LTY3" s="350"/>
      <c r="LTZ3" s="350"/>
      <c r="LUA3" s="350"/>
      <c r="LUB3" s="350"/>
      <c r="LUC3" s="350"/>
      <c r="LUD3" s="350"/>
      <c r="LUE3" s="376"/>
      <c r="LUF3" s="376"/>
      <c r="LUG3" s="376"/>
      <c r="LUH3" s="350"/>
      <c r="LUI3" s="350"/>
      <c r="LUJ3" s="350"/>
      <c r="LUK3" s="350"/>
      <c r="LUL3" s="350"/>
      <c r="LUM3" s="350"/>
      <c r="LUN3" s="376"/>
      <c r="LUO3" s="376"/>
      <c r="LUP3" s="376"/>
      <c r="LUQ3" s="350"/>
      <c r="LUR3" s="350"/>
      <c r="LUS3" s="350"/>
      <c r="LUT3" s="350"/>
      <c r="LUU3" s="350"/>
      <c r="LUV3" s="350"/>
      <c r="LUW3" s="376"/>
      <c r="LUX3" s="376"/>
      <c r="LUY3" s="376"/>
      <c r="LUZ3" s="350"/>
      <c r="LVA3" s="350"/>
      <c r="LVB3" s="350"/>
      <c r="LVC3" s="350"/>
      <c r="LVD3" s="350"/>
      <c r="LVE3" s="350"/>
      <c r="LVF3" s="376"/>
      <c r="LVG3" s="376"/>
      <c r="LVH3" s="376"/>
      <c r="LVI3" s="350"/>
      <c r="LVJ3" s="350"/>
      <c r="LVK3" s="350"/>
      <c r="LVL3" s="350"/>
      <c r="LVM3" s="350"/>
      <c r="LVN3" s="350"/>
      <c r="LVO3" s="376"/>
      <c r="LVP3" s="376"/>
      <c r="LVQ3" s="376"/>
      <c r="LVR3" s="350"/>
      <c r="LVS3" s="350"/>
      <c r="LVT3" s="350"/>
      <c r="LVU3" s="350"/>
      <c r="LVV3" s="350"/>
      <c r="LVW3" s="350"/>
      <c r="LVX3" s="376"/>
      <c r="LVY3" s="376"/>
      <c r="LVZ3" s="376"/>
      <c r="LWA3" s="350"/>
      <c r="LWB3" s="350"/>
      <c r="LWC3" s="350"/>
      <c r="LWD3" s="350"/>
      <c r="LWE3" s="350"/>
      <c r="LWF3" s="350"/>
      <c r="LWG3" s="376"/>
      <c r="LWH3" s="376"/>
      <c r="LWI3" s="376"/>
      <c r="LWJ3" s="350"/>
      <c r="LWK3" s="350"/>
      <c r="LWL3" s="350"/>
      <c r="LWM3" s="350"/>
      <c r="LWN3" s="350"/>
      <c r="LWO3" s="350"/>
      <c r="LWP3" s="376"/>
      <c r="LWQ3" s="376"/>
      <c r="LWR3" s="376"/>
      <c r="LWS3" s="350"/>
      <c r="LWT3" s="350"/>
      <c r="LWU3" s="350"/>
      <c r="LWV3" s="350"/>
      <c r="LWW3" s="350"/>
      <c r="LWX3" s="350"/>
      <c r="LWY3" s="376"/>
      <c r="LWZ3" s="376"/>
      <c r="LXA3" s="376"/>
      <c r="LXB3" s="350"/>
      <c r="LXC3" s="350"/>
      <c r="LXD3" s="350"/>
      <c r="LXE3" s="350"/>
      <c r="LXF3" s="350"/>
      <c r="LXG3" s="350"/>
      <c r="LXH3" s="376"/>
      <c r="LXI3" s="376"/>
      <c r="LXJ3" s="376"/>
      <c r="LXK3" s="350"/>
      <c r="LXL3" s="350"/>
      <c r="LXM3" s="350"/>
      <c r="LXN3" s="350"/>
      <c r="LXO3" s="350"/>
      <c r="LXP3" s="350"/>
      <c r="LXQ3" s="376"/>
      <c r="LXR3" s="376"/>
      <c r="LXS3" s="376"/>
      <c r="LXT3" s="350"/>
      <c r="LXU3" s="350"/>
      <c r="LXV3" s="350"/>
      <c r="LXW3" s="350"/>
      <c r="LXX3" s="350"/>
      <c r="LXY3" s="350"/>
      <c r="LXZ3" s="376"/>
      <c r="LYA3" s="376"/>
      <c r="LYB3" s="376"/>
      <c r="LYC3" s="350"/>
      <c r="LYD3" s="350"/>
      <c r="LYE3" s="350"/>
      <c r="LYF3" s="350"/>
      <c r="LYG3" s="350"/>
      <c r="LYH3" s="350"/>
      <c r="LYI3" s="376"/>
      <c r="LYJ3" s="376"/>
      <c r="LYK3" s="376"/>
      <c r="LYL3" s="350"/>
      <c r="LYM3" s="350"/>
      <c r="LYN3" s="350"/>
      <c r="LYO3" s="350"/>
      <c r="LYP3" s="350"/>
      <c r="LYQ3" s="350"/>
      <c r="LYR3" s="376"/>
      <c r="LYS3" s="376"/>
      <c r="LYT3" s="376"/>
      <c r="LYU3" s="350"/>
      <c r="LYV3" s="350"/>
      <c r="LYW3" s="350"/>
      <c r="LYX3" s="350"/>
      <c r="LYY3" s="350"/>
      <c r="LYZ3" s="350"/>
      <c r="LZA3" s="376"/>
      <c r="LZB3" s="376"/>
      <c r="LZC3" s="376"/>
      <c r="LZD3" s="350"/>
      <c r="LZE3" s="350"/>
      <c r="LZF3" s="350"/>
      <c r="LZG3" s="350"/>
      <c r="LZH3" s="350"/>
      <c r="LZI3" s="350"/>
      <c r="LZJ3" s="376"/>
      <c r="LZK3" s="376"/>
      <c r="LZL3" s="376"/>
      <c r="LZM3" s="350"/>
      <c r="LZN3" s="350"/>
      <c r="LZO3" s="350"/>
      <c r="LZP3" s="350"/>
      <c r="LZQ3" s="350"/>
      <c r="LZR3" s="350"/>
      <c r="LZS3" s="376"/>
      <c r="LZT3" s="376"/>
      <c r="LZU3" s="376"/>
      <c r="LZV3" s="350"/>
      <c r="LZW3" s="350"/>
      <c r="LZX3" s="350"/>
      <c r="LZY3" s="350"/>
      <c r="LZZ3" s="350"/>
      <c r="MAA3" s="350"/>
      <c r="MAB3" s="376"/>
      <c r="MAC3" s="376"/>
      <c r="MAD3" s="376"/>
      <c r="MAE3" s="350"/>
      <c r="MAF3" s="350"/>
      <c r="MAG3" s="350"/>
      <c r="MAH3" s="350"/>
      <c r="MAI3" s="350"/>
      <c r="MAJ3" s="350"/>
      <c r="MAK3" s="376"/>
      <c r="MAL3" s="376"/>
      <c r="MAM3" s="376"/>
      <c r="MAN3" s="350"/>
      <c r="MAO3" s="350"/>
      <c r="MAP3" s="350"/>
      <c r="MAQ3" s="350"/>
      <c r="MAR3" s="350"/>
      <c r="MAS3" s="350"/>
      <c r="MAT3" s="376"/>
      <c r="MAU3" s="376"/>
      <c r="MAV3" s="376"/>
      <c r="MAW3" s="350"/>
      <c r="MAX3" s="350"/>
      <c r="MAY3" s="350"/>
      <c r="MAZ3" s="350"/>
      <c r="MBA3" s="350"/>
      <c r="MBB3" s="350"/>
      <c r="MBC3" s="376"/>
      <c r="MBD3" s="376"/>
      <c r="MBE3" s="376"/>
      <c r="MBF3" s="350"/>
      <c r="MBG3" s="350"/>
      <c r="MBH3" s="350"/>
      <c r="MBI3" s="350"/>
      <c r="MBJ3" s="350"/>
      <c r="MBK3" s="350"/>
      <c r="MBL3" s="376"/>
      <c r="MBM3" s="376"/>
      <c r="MBN3" s="376"/>
      <c r="MBO3" s="350"/>
      <c r="MBP3" s="350"/>
      <c r="MBQ3" s="350"/>
      <c r="MBR3" s="350"/>
      <c r="MBS3" s="350"/>
      <c r="MBT3" s="350"/>
      <c r="MBU3" s="376"/>
      <c r="MBV3" s="376"/>
      <c r="MBW3" s="376"/>
      <c r="MBX3" s="350"/>
      <c r="MBY3" s="350"/>
      <c r="MBZ3" s="350"/>
      <c r="MCA3" s="350"/>
      <c r="MCB3" s="350"/>
      <c r="MCC3" s="350"/>
      <c r="MCD3" s="376"/>
      <c r="MCE3" s="376"/>
      <c r="MCF3" s="376"/>
      <c r="MCG3" s="350"/>
      <c r="MCH3" s="350"/>
      <c r="MCI3" s="350"/>
      <c r="MCJ3" s="350"/>
      <c r="MCK3" s="350"/>
      <c r="MCL3" s="350"/>
      <c r="MCM3" s="376"/>
      <c r="MCN3" s="376"/>
      <c r="MCO3" s="376"/>
      <c r="MCP3" s="350"/>
      <c r="MCQ3" s="350"/>
      <c r="MCR3" s="350"/>
      <c r="MCS3" s="350"/>
      <c r="MCT3" s="350"/>
      <c r="MCU3" s="350"/>
      <c r="MCV3" s="376"/>
      <c r="MCW3" s="376"/>
      <c r="MCX3" s="376"/>
      <c r="MCY3" s="350"/>
      <c r="MCZ3" s="350"/>
      <c r="MDA3" s="350"/>
      <c r="MDB3" s="350"/>
      <c r="MDC3" s="350"/>
      <c r="MDD3" s="350"/>
      <c r="MDE3" s="376"/>
      <c r="MDF3" s="376"/>
      <c r="MDG3" s="376"/>
      <c r="MDH3" s="350"/>
      <c r="MDI3" s="350"/>
      <c r="MDJ3" s="350"/>
      <c r="MDK3" s="350"/>
      <c r="MDL3" s="350"/>
      <c r="MDM3" s="350"/>
      <c r="MDN3" s="376"/>
      <c r="MDO3" s="376"/>
      <c r="MDP3" s="376"/>
      <c r="MDQ3" s="350"/>
      <c r="MDR3" s="350"/>
      <c r="MDS3" s="350"/>
      <c r="MDT3" s="350"/>
      <c r="MDU3" s="350"/>
      <c r="MDV3" s="350"/>
      <c r="MDW3" s="376"/>
      <c r="MDX3" s="376"/>
      <c r="MDY3" s="376"/>
      <c r="MDZ3" s="350"/>
      <c r="MEA3" s="350"/>
      <c r="MEB3" s="350"/>
      <c r="MEC3" s="350"/>
      <c r="MED3" s="350"/>
      <c r="MEE3" s="350"/>
      <c r="MEF3" s="376"/>
      <c r="MEG3" s="376"/>
      <c r="MEH3" s="376"/>
      <c r="MEI3" s="350"/>
      <c r="MEJ3" s="350"/>
      <c r="MEK3" s="350"/>
      <c r="MEL3" s="350"/>
      <c r="MEM3" s="350"/>
      <c r="MEN3" s="350"/>
      <c r="MEO3" s="376"/>
      <c r="MEP3" s="376"/>
      <c r="MEQ3" s="376"/>
      <c r="MER3" s="350"/>
      <c r="MES3" s="350"/>
      <c r="MET3" s="350"/>
      <c r="MEU3" s="350"/>
      <c r="MEV3" s="350"/>
      <c r="MEW3" s="350"/>
      <c r="MEX3" s="376"/>
      <c r="MEY3" s="376"/>
      <c r="MEZ3" s="376"/>
      <c r="MFA3" s="350"/>
      <c r="MFB3" s="350"/>
      <c r="MFC3" s="350"/>
      <c r="MFD3" s="350"/>
      <c r="MFE3" s="350"/>
      <c r="MFF3" s="350"/>
      <c r="MFG3" s="376"/>
      <c r="MFH3" s="376"/>
      <c r="MFI3" s="376"/>
      <c r="MFJ3" s="350"/>
      <c r="MFK3" s="350"/>
      <c r="MFL3" s="350"/>
      <c r="MFM3" s="350"/>
      <c r="MFN3" s="350"/>
      <c r="MFO3" s="350"/>
      <c r="MFP3" s="376"/>
      <c r="MFQ3" s="376"/>
      <c r="MFR3" s="376"/>
      <c r="MFS3" s="350"/>
      <c r="MFT3" s="350"/>
      <c r="MFU3" s="350"/>
      <c r="MFV3" s="350"/>
      <c r="MFW3" s="350"/>
      <c r="MFX3" s="350"/>
      <c r="MFY3" s="376"/>
      <c r="MFZ3" s="376"/>
      <c r="MGA3" s="376"/>
      <c r="MGB3" s="350"/>
      <c r="MGC3" s="350"/>
      <c r="MGD3" s="350"/>
      <c r="MGE3" s="350"/>
      <c r="MGF3" s="350"/>
      <c r="MGG3" s="350"/>
      <c r="MGH3" s="376"/>
      <c r="MGI3" s="376"/>
      <c r="MGJ3" s="376"/>
      <c r="MGK3" s="350"/>
      <c r="MGL3" s="350"/>
      <c r="MGM3" s="350"/>
      <c r="MGN3" s="350"/>
      <c r="MGO3" s="350"/>
      <c r="MGP3" s="350"/>
      <c r="MGQ3" s="376"/>
      <c r="MGR3" s="376"/>
      <c r="MGS3" s="376"/>
      <c r="MGT3" s="350"/>
      <c r="MGU3" s="350"/>
      <c r="MGV3" s="350"/>
      <c r="MGW3" s="350"/>
      <c r="MGX3" s="350"/>
      <c r="MGY3" s="350"/>
      <c r="MGZ3" s="376"/>
      <c r="MHA3" s="376"/>
      <c r="MHB3" s="376"/>
      <c r="MHC3" s="350"/>
      <c r="MHD3" s="350"/>
      <c r="MHE3" s="350"/>
      <c r="MHF3" s="350"/>
      <c r="MHG3" s="350"/>
      <c r="MHH3" s="350"/>
      <c r="MHI3" s="376"/>
      <c r="MHJ3" s="376"/>
      <c r="MHK3" s="376"/>
      <c r="MHL3" s="350"/>
      <c r="MHM3" s="350"/>
      <c r="MHN3" s="350"/>
      <c r="MHO3" s="350"/>
      <c r="MHP3" s="350"/>
      <c r="MHQ3" s="350"/>
      <c r="MHR3" s="376"/>
      <c r="MHS3" s="376"/>
      <c r="MHT3" s="376"/>
      <c r="MHU3" s="350"/>
      <c r="MHV3" s="350"/>
      <c r="MHW3" s="350"/>
      <c r="MHX3" s="350"/>
      <c r="MHY3" s="350"/>
      <c r="MHZ3" s="350"/>
      <c r="MIA3" s="376"/>
      <c r="MIB3" s="376"/>
      <c r="MIC3" s="376"/>
      <c r="MID3" s="350"/>
      <c r="MIE3" s="350"/>
      <c r="MIF3" s="350"/>
      <c r="MIG3" s="350"/>
      <c r="MIH3" s="350"/>
      <c r="MII3" s="350"/>
      <c r="MIJ3" s="376"/>
      <c r="MIK3" s="376"/>
      <c r="MIL3" s="376"/>
      <c r="MIM3" s="350"/>
      <c r="MIN3" s="350"/>
      <c r="MIO3" s="350"/>
      <c r="MIP3" s="350"/>
      <c r="MIQ3" s="350"/>
      <c r="MIR3" s="350"/>
      <c r="MIS3" s="376"/>
      <c r="MIT3" s="376"/>
      <c r="MIU3" s="376"/>
      <c r="MIV3" s="350"/>
      <c r="MIW3" s="350"/>
      <c r="MIX3" s="350"/>
      <c r="MIY3" s="350"/>
      <c r="MIZ3" s="350"/>
      <c r="MJA3" s="350"/>
      <c r="MJB3" s="376"/>
      <c r="MJC3" s="376"/>
      <c r="MJD3" s="376"/>
      <c r="MJE3" s="350"/>
      <c r="MJF3" s="350"/>
      <c r="MJG3" s="350"/>
      <c r="MJH3" s="350"/>
      <c r="MJI3" s="350"/>
      <c r="MJJ3" s="350"/>
      <c r="MJK3" s="376"/>
      <c r="MJL3" s="376"/>
      <c r="MJM3" s="376"/>
      <c r="MJN3" s="350"/>
      <c r="MJO3" s="350"/>
      <c r="MJP3" s="350"/>
      <c r="MJQ3" s="350"/>
      <c r="MJR3" s="350"/>
      <c r="MJS3" s="350"/>
      <c r="MJT3" s="376"/>
      <c r="MJU3" s="376"/>
      <c r="MJV3" s="376"/>
      <c r="MJW3" s="350"/>
      <c r="MJX3" s="350"/>
      <c r="MJY3" s="350"/>
      <c r="MJZ3" s="350"/>
      <c r="MKA3" s="350"/>
      <c r="MKB3" s="350"/>
      <c r="MKC3" s="376"/>
      <c r="MKD3" s="376"/>
      <c r="MKE3" s="376"/>
      <c r="MKF3" s="350"/>
      <c r="MKG3" s="350"/>
      <c r="MKH3" s="350"/>
      <c r="MKI3" s="350"/>
      <c r="MKJ3" s="350"/>
      <c r="MKK3" s="350"/>
      <c r="MKL3" s="376"/>
      <c r="MKM3" s="376"/>
      <c r="MKN3" s="376"/>
      <c r="MKO3" s="350"/>
      <c r="MKP3" s="350"/>
      <c r="MKQ3" s="350"/>
      <c r="MKR3" s="350"/>
      <c r="MKS3" s="350"/>
      <c r="MKT3" s="350"/>
      <c r="MKU3" s="376"/>
      <c r="MKV3" s="376"/>
      <c r="MKW3" s="376"/>
      <c r="MKX3" s="350"/>
      <c r="MKY3" s="350"/>
      <c r="MKZ3" s="350"/>
      <c r="MLA3" s="350"/>
      <c r="MLB3" s="350"/>
      <c r="MLC3" s="350"/>
      <c r="MLD3" s="376"/>
      <c r="MLE3" s="376"/>
      <c r="MLF3" s="376"/>
      <c r="MLG3" s="350"/>
      <c r="MLH3" s="350"/>
      <c r="MLI3" s="350"/>
      <c r="MLJ3" s="350"/>
      <c r="MLK3" s="350"/>
      <c r="MLL3" s="350"/>
      <c r="MLM3" s="376"/>
      <c r="MLN3" s="376"/>
      <c r="MLO3" s="376"/>
      <c r="MLP3" s="350"/>
      <c r="MLQ3" s="350"/>
      <c r="MLR3" s="350"/>
      <c r="MLS3" s="350"/>
      <c r="MLT3" s="350"/>
      <c r="MLU3" s="350"/>
      <c r="MLV3" s="376"/>
      <c r="MLW3" s="376"/>
      <c r="MLX3" s="376"/>
      <c r="MLY3" s="350"/>
      <c r="MLZ3" s="350"/>
      <c r="MMA3" s="350"/>
      <c r="MMB3" s="350"/>
      <c r="MMC3" s="350"/>
      <c r="MMD3" s="350"/>
      <c r="MME3" s="376"/>
      <c r="MMF3" s="376"/>
      <c r="MMG3" s="376"/>
      <c r="MMH3" s="350"/>
      <c r="MMI3" s="350"/>
      <c r="MMJ3" s="350"/>
      <c r="MMK3" s="350"/>
      <c r="MML3" s="350"/>
      <c r="MMM3" s="350"/>
      <c r="MMN3" s="376"/>
      <c r="MMO3" s="376"/>
      <c r="MMP3" s="376"/>
      <c r="MMQ3" s="350"/>
      <c r="MMR3" s="350"/>
      <c r="MMS3" s="350"/>
      <c r="MMT3" s="350"/>
      <c r="MMU3" s="350"/>
      <c r="MMV3" s="350"/>
      <c r="MMW3" s="376"/>
      <c r="MMX3" s="376"/>
      <c r="MMY3" s="376"/>
      <c r="MMZ3" s="350"/>
      <c r="MNA3" s="350"/>
      <c r="MNB3" s="350"/>
      <c r="MNC3" s="350"/>
      <c r="MND3" s="350"/>
      <c r="MNE3" s="350"/>
      <c r="MNF3" s="376"/>
      <c r="MNG3" s="376"/>
      <c r="MNH3" s="376"/>
      <c r="MNI3" s="350"/>
      <c r="MNJ3" s="350"/>
      <c r="MNK3" s="350"/>
      <c r="MNL3" s="350"/>
      <c r="MNM3" s="350"/>
      <c r="MNN3" s="350"/>
      <c r="MNO3" s="376"/>
      <c r="MNP3" s="376"/>
      <c r="MNQ3" s="376"/>
      <c r="MNR3" s="350"/>
      <c r="MNS3" s="350"/>
      <c r="MNT3" s="350"/>
      <c r="MNU3" s="350"/>
      <c r="MNV3" s="350"/>
      <c r="MNW3" s="350"/>
      <c r="MNX3" s="376"/>
      <c r="MNY3" s="376"/>
      <c r="MNZ3" s="376"/>
      <c r="MOA3" s="350"/>
      <c r="MOB3" s="350"/>
      <c r="MOC3" s="350"/>
      <c r="MOD3" s="350"/>
      <c r="MOE3" s="350"/>
      <c r="MOF3" s="350"/>
      <c r="MOG3" s="376"/>
      <c r="MOH3" s="376"/>
      <c r="MOI3" s="376"/>
      <c r="MOJ3" s="350"/>
      <c r="MOK3" s="350"/>
      <c r="MOL3" s="350"/>
      <c r="MOM3" s="350"/>
      <c r="MON3" s="350"/>
      <c r="MOO3" s="350"/>
      <c r="MOP3" s="376"/>
      <c r="MOQ3" s="376"/>
      <c r="MOR3" s="376"/>
      <c r="MOS3" s="350"/>
      <c r="MOT3" s="350"/>
      <c r="MOU3" s="350"/>
      <c r="MOV3" s="350"/>
      <c r="MOW3" s="350"/>
      <c r="MOX3" s="350"/>
      <c r="MOY3" s="376"/>
      <c r="MOZ3" s="376"/>
      <c r="MPA3" s="376"/>
      <c r="MPB3" s="350"/>
      <c r="MPC3" s="350"/>
      <c r="MPD3" s="350"/>
      <c r="MPE3" s="350"/>
      <c r="MPF3" s="350"/>
      <c r="MPG3" s="350"/>
      <c r="MPH3" s="376"/>
      <c r="MPI3" s="376"/>
      <c r="MPJ3" s="376"/>
      <c r="MPK3" s="350"/>
      <c r="MPL3" s="350"/>
      <c r="MPM3" s="350"/>
      <c r="MPN3" s="350"/>
      <c r="MPO3" s="350"/>
      <c r="MPP3" s="350"/>
      <c r="MPQ3" s="376"/>
      <c r="MPR3" s="376"/>
      <c r="MPS3" s="376"/>
      <c r="MPT3" s="350"/>
      <c r="MPU3" s="350"/>
      <c r="MPV3" s="350"/>
      <c r="MPW3" s="350"/>
      <c r="MPX3" s="350"/>
      <c r="MPY3" s="350"/>
      <c r="MPZ3" s="376"/>
      <c r="MQA3" s="376"/>
      <c r="MQB3" s="376"/>
      <c r="MQC3" s="350"/>
      <c r="MQD3" s="350"/>
      <c r="MQE3" s="350"/>
      <c r="MQF3" s="350"/>
      <c r="MQG3" s="350"/>
      <c r="MQH3" s="350"/>
      <c r="MQI3" s="376"/>
      <c r="MQJ3" s="376"/>
      <c r="MQK3" s="376"/>
      <c r="MQL3" s="350"/>
      <c r="MQM3" s="350"/>
      <c r="MQN3" s="350"/>
      <c r="MQO3" s="350"/>
      <c r="MQP3" s="350"/>
      <c r="MQQ3" s="350"/>
      <c r="MQR3" s="376"/>
      <c r="MQS3" s="376"/>
      <c r="MQT3" s="376"/>
      <c r="MQU3" s="350"/>
      <c r="MQV3" s="350"/>
      <c r="MQW3" s="350"/>
      <c r="MQX3" s="350"/>
      <c r="MQY3" s="350"/>
      <c r="MQZ3" s="350"/>
      <c r="MRA3" s="376"/>
      <c r="MRB3" s="376"/>
      <c r="MRC3" s="376"/>
      <c r="MRD3" s="350"/>
      <c r="MRE3" s="350"/>
      <c r="MRF3" s="350"/>
      <c r="MRG3" s="350"/>
      <c r="MRH3" s="350"/>
      <c r="MRI3" s="350"/>
      <c r="MRJ3" s="376"/>
      <c r="MRK3" s="376"/>
      <c r="MRL3" s="376"/>
      <c r="MRM3" s="350"/>
      <c r="MRN3" s="350"/>
      <c r="MRO3" s="350"/>
      <c r="MRP3" s="350"/>
      <c r="MRQ3" s="350"/>
      <c r="MRR3" s="350"/>
      <c r="MRS3" s="376"/>
      <c r="MRT3" s="376"/>
      <c r="MRU3" s="376"/>
      <c r="MRV3" s="350"/>
      <c r="MRW3" s="350"/>
      <c r="MRX3" s="350"/>
      <c r="MRY3" s="350"/>
      <c r="MRZ3" s="350"/>
      <c r="MSA3" s="350"/>
      <c r="MSB3" s="376"/>
      <c r="MSC3" s="376"/>
      <c r="MSD3" s="376"/>
      <c r="MSE3" s="350"/>
      <c r="MSF3" s="350"/>
      <c r="MSG3" s="350"/>
      <c r="MSH3" s="350"/>
      <c r="MSI3" s="350"/>
      <c r="MSJ3" s="350"/>
      <c r="MSK3" s="376"/>
      <c r="MSL3" s="376"/>
      <c r="MSM3" s="376"/>
      <c r="MSN3" s="350"/>
      <c r="MSO3" s="350"/>
      <c r="MSP3" s="350"/>
      <c r="MSQ3" s="350"/>
      <c r="MSR3" s="350"/>
      <c r="MSS3" s="350"/>
      <c r="MST3" s="376"/>
      <c r="MSU3" s="376"/>
      <c r="MSV3" s="376"/>
      <c r="MSW3" s="350"/>
      <c r="MSX3" s="350"/>
      <c r="MSY3" s="350"/>
      <c r="MSZ3" s="350"/>
      <c r="MTA3" s="350"/>
      <c r="MTB3" s="350"/>
      <c r="MTC3" s="376"/>
      <c r="MTD3" s="376"/>
      <c r="MTE3" s="376"/>
      <c r="MTF3" s="350"/>
      <c r="MTG3" s="350"/>
      <c r="MTH3" s="350"/>
      <c r="MTI3" s="350"/>
      <c r="MTJ3" s="350"/>
      <c r="MTK3" s="350"/>
      <c r="MTL3" s="376"/>
      <c r="MTM3" s="376"/>
      <c r="MTN3" s="376"/>
      <c r="MTO3" s="350"/>
      <c r="MTP3" s="350"/>
      <c r="MTQ3" s="350"/>
      <c r="MTR3" s="350"/>
      <c r="MTS3" s="350"/>
      <c r="MTT3" s="350"/>
      <c r="MTU3" s="376"/>
      <c r="MTV3" s="376"/>
      <c r="MTW3" s="376"/>
      <c r="MTX3" s="350"/>
      <c r="MTY3" s="350"/>
      <c r="MTZ3" s="350"/>
      <c r="MUA3" s="350"/>
      <c r="MUB3" s="350"/>
      <c r="MUC3" s="350"/>
      <c r="MUD3" s="376"/>
      <c r="MUE3" s="376"/>
      <c r="MUF3" s="376"/>
      <c r="MUG3" s="350"/>
      <c r="MUH3" s="350"/>
      <c r="MUI3" s="350"/>
      <c r="MUJ3" s="350"/>
      <c r="MUK3" s="350"/>
      <c r="MUL3" s="350"/>
      <c r="MUM3" s="376"/>
      <c r="MUN3" s="376"/>
      <c r="MUO3" s="376"/>
      <c r="MUP3" s="350"/>
      <c r="MUQ3" s="350"/>
      <c r="MUR3" s="350"/>
      <c r="MUS3" s="350"/>
      <c r="MUT3" s="350"/>
      <c r="MUU3" s="350"/>
      <c r="MUV3" s="376"/>
      <c r="MUW3" s="376"/>
      <c r="MUX3" s="376"/>
      <c r="MUY3" s="350"/>
      <c r="MUZ3" s="350"/>
      <c r="MVA3" s="350"/>
      <c r="MVB3" s="350"/>
      <c r="MVC3" s="350"/>
      <c r="MVD3" s="350"/>
      <c r="MVE3" s="376"/>
      <c r="MVF3" s="376"/>
      <c r="MVG3" s="376"/>
      <c r="MVH3" s="350"/>
      <c r="MVI3" s="350"/>
      <c r="MVJ3" s="350"/>
      <c r="MVK3" s="350"/>
      <c r="MVL3" s="350"/>
      <c r="MVM3" s="350"/>
      <c r="MVN3" s="376"/>
      <c r="MVO3" s="376"/>
      <c r="MVP3" s="376"/>
      <c r="MVQ3" s="350"/>
      <c r="MVR3" s="350"/>
      <c r="MVS3" s="350"/>
      <c r="MVT3" s="350"/>
      <c r="MVU3" s="350"/>
      <c r="MVV3" s="350"/>
      <c r="MVW3" s="376"/>
      <c r="MVX3" s="376"/>
      <c r="MVY3" s="376"/>
      <c r="MVZ3" s="350"/>
      <c r="MWA3" s="350"/>
      <c r="MWB3" s="350"/>
      <c r="MWC3" s="350"/>
      <c r="MWD3" s="350"/>
      <c r="MWE3" s="350"/>
      <c r="MWF3" s="376"/>
      <c r="MWG3" s="376"/>
      <c r="MWH3" s="376"/>
      <c r="MWI3" s="350"/>
      <c r="MWJ3" s="350"/>
      <c r="MWK3" s="350"/>
      <c r="MWL3" s="350"/>
      <c r="MWM3" s="350"/>
      <c r="MWN3" s="350"/>
      <c r="MWO3" s="376"/>
      <c r="MWP3" s="376"/>
      <c r="MWQ3" s="376"/>
      <c r="MWR3" s="350"/>
      <c r="MWS3" s="350"/>
      <c r="MWT3" s="350"/>
      <c r="MWU3" s="350"/>
      <c r="MWV3" s="350"/>
      <c r="MWW3" s="350"/>
      <c r="MWX3" s="376"/>
      <c r="MWY3" s="376"/>
      <c r="MWZ3" s="376"/>
      <c r="MXA3" s="350"/>
      <c r="MXB3" s="350"/>
      <c r="MXC3" s="350"/>
      <c r="MXD3" s="350"/>
      <c r="MXE3" s="350"/>
      <c r="MXF3" s="350"/>
      <c r="MXG3" s="376"/>
      <c r="MXH3" s="376"/>
      <c r="MXI3" s="376"/>
      <c r="MXJ3" s="350"/>
      <c r="MXK3" s="350"/>
      <c r="MXL3" s="350"/>
      <c r="MXM3" s="350"/>
      <c r="MXN3" s="350"/>
      <c r="MXO3" s="350"/>
      <c r="MXP3" s="376"/>
      <c r="MXQ3" s="376"/>
      <c r="MXR3" s="376"/>
      <c r="MXS3" s="350"/>
      <c r="MXT3" s="350"/>
      <c r="MXU3" s="350"/>
      <c r="MXV3" s="350"/>
      <c r="MXW3" s="350"/>
      <c r="MXX3" s="350"/>
      <c r="MXY3" s="376"/>
      <c r="MXZ3" s="376"/>
      <c r="MYA3" s="376"/>
      <c r="MYB3" s="350"/>
      <c r="MYC3" s="350"/>
      <c r="MYD3" s="350"/>
      <c r="MYE3" s="350"/>
      <c r="MYF3" s="350"/>
      <c r="MYG3" s="350"/>
      <c r="MYH3" s="376"/>
      <c r="MYI3" s="376"/>
      <c r="MYJ3" s="376"/>
      <c r="MYK3" s="350"/>
      <c r="MYL3" s="350"/>
      <c r="MYM3" s="350"/>
      <c r="MYN3" s="350"/>
      <c r="MYO3" s="350"/>
      <c r="MYP3" s="350"/>
      <c r="MYQ3" s="376"/>
      <c r="MYR3" s="376"/>
      <c r="MYS3" s="376"/>
      <c r="MYT3" s="350"/>
      <c r="MYU3" s="350"/>
      <c r="MYV3" s="350"/>
      <c r="MYW3" s="350"/>
      <c r="MYX3" s="350"/>
      <c r="MYY3" s="350"/>
      <c r="MYZ3" s="376"/>
      <c r="MZA3" s="376"/>
      <c r="MZB3" s="376"/>
      <c r="MZC3" s="350"/>
      <c r="MZD3" s="350"/>
      <c r="MZE3" s="350"/>
      <c r="MZF3" s="350"/>
      <c r="MZG3" s="350"/>
      <c r="MZH3" s="350"/>
      <c r="MZI3" s="376"/>
      <c r="MZJ3" s="376"/>
      <c r="MZK3" s="376"/>
      <c r="MZL3" s="350"/>
      <c r="MZM3" s="350"/>
      <c r="MZN3" s="350"/>
      <c r="MZO3" s="350"/>
      <c r="MZP3" s="350"/>
      <c r="MZQ3" s="350"/>
      <c r="MZR3" s="376"/>
      <c r="MZS3" s="376"/>
      <c r="MZT3" s="376"/>
      <c r="MZU3" s="350"/>
      <c r="MZV3" s="350"/>
      <c r="MZW3" s="350"/>
      <c r="MZX3" s="350"/>
      <c r="MZY3" s="350"/>
      <c r="MZZ3" s="350"/>
      <c r="NAA3" s="376"/>
      <c r="NAB3" s="376"/>
      <c r="NAC3" s="376"/>
      <c r="NAD3" s="350"/>
      <c r="NAE3" s="350"/>
      <c r="NAF3" s="350"/>
      <c r="NAG3" s="350"/>
      <c r="NAH3" s="350"/>
      <c r="NAI3" s="350"/>
      <c r="NAJ3" s="376"/>
      <c r="NAK3" s="376"/>
      <c r="NAL3" s="376"/>
      <c r="NAM3" s="350"/>
      <c r="NAN3" s="350"/>
      <c r="NAO3" s="350"/>
      <c r="NAP3" s="350"/>
      <c r="NAQ3" s="350"/>
      <c r="NAR3" s="350"/>
      <c r="NAS3" s="376"/>
      <c r="NAT3" s="376"/>
      <c r="NAU3" s="376"/>
      <c r="NAV3" s="350"/>
      <c r="NAW3" s="350"/>
      <c r="NAX3" s="350"/>
      <c r="NAY3" s="350"/>
      <c r="NAZ3" s="350"/>
      <c r="NBA3" s="350"/>
      <c r="NBB3" s="376"/>
      <c r="NBC3" s="376"/>
      <c r="NBD3" s="376"/>
      <c r="NBE3" s="350"/>
      <c r="NBF3" s="350"/>
      <c r="NBG3" s="350"/>
      <c r="NBH3" s="350"/>
      <c r="NBI3" s="350"/>
      <c r="NBJ3" s="350"/>
      <c r="NBK3" s="376"/>
      <c r="NBL3" s="376"/>
      <c r="NBM3" s="376"/>
      <c r="NBN3" s="350"/>
      <c r="NBO3" s="350"/>
      <c r="NBP3" s="350"/>
      <c r="NBQ3" s="350"/>
      <c r="NBR3" s="350"/>
      <c r="NBS3" s="350"/>
      <c r="NBT3" s="376"/>
      <c r="NBU3" s="376"/>
      <c r="NBV3" s="376"/>
      <c r="NBW3" s="350"/>
      <c r="NBX3" s="350"/>
      <c r="NBY3" s="350"/>
      <c r="NBZ3" s="350"/>
      <c r="NCA3" s="350"/>
      <c r="NCB3" s="350"/>
      <c r="NCC3" s="376"/>
      <c r="NCD3" s="376"/>
      <c r="NCE3" s="376"/>
      <c r="NCF3" s="350"/>
      <c r="NCG3" s="350"/>
      <c r="NCH3" s="350"/>
      <c r="NCI3" s="350"/>
      <c r="NCJ3" s="350"/>
      <c r="NCK3" s="350"/>
      <c r="NCL3" s="376"/>
      <c r="NCM3" s="376"/>
      <c r="NCN3" s="376"/>
      <c r="NCO3" s="350"/>
      <c r="NCP3" s="350"/>
      <c r="NCQ3" s="350"/>
      <c r="NCR3" s="350"/>
      <c r="NCS3" s="350"/>
      <c r="NCT3" s="350"/>
      <c r="NCU3" s="376"/>
      <c r="NCV3" s="376"/>
      <c r="NCW3" s="376"/>
      <c r="NCX3" s="350"/>
      <c r="NCY3" s="350"/>
      <c r="NCZ3" s="350"/>
      <c r="NDA3" s="350"/>
      <c r="NDB3" s="350"/>
      <c r="NDC3" s="350"/>
      <c r="NDD3" s="376"/>
      <c r="NDE3" s="376"/>
      <c r="NDF3" s="376"/>
      <c r="NDG3" s="350"/>
      <c r="NDH3" s="350"/>
      <c r="NDI3" s="350"/>
      <c r="NDJ3" s="350"/>
      <c r="NDK3" s="350"/>
      <c r="NDL3" s="350"/>
      <c r="NDM3" s="376"/>
      <c r="NDN3" s="376"/>
      <c r="NDO3" s="376"/>
      <c r="NDP3" s="350"/>
      <c r="NDQ3" s="350"/>
      <c r="NDR3" s="350"/>
      <c r="NDS3" s="350"/>
      <c r="NDT3" s="350"/>
      <c r="NDU3" s="350"/>
      <c r="NDV3" s="376"/>
      <c r="NDW3" s="376"/>
      <c r="NDX3" s="376"/>
      <c r="NDY3" s="350"/>
      <c r="NDZ3" s="350"/>
      <c r="NEA3" s="350"/>
      <c r="NEB3" s="350"/>
      <c r="NEC3" s="350"/>
      <c r="NED3" s="350"/>
      <c r="NEE3" s="376"/>
      <c r="NEF3" s="376"/>
      <c r="NEG3" s="376"/>
      <c r="NEH3" s="350"/>
      <c r="NEI3" s="350"/>
      <c r="NEJ3" s="350"/>
      <c r="NEK3" s="350"/>
      <c r="NEL3" s="350"/>
      <c r="NEM3" s="350"/>
      <c r="NEN3" s="376"/>
      <c r="NEO3" s="376"/>
      <c r="NEP3" s="376"/>
      <c r="NEQ3" s="350"/>
      <c r="NER3" s="350"/>
      <c r="NES3" s="350"/>
      <c r="NET3" s="350"/>
      <c r="NEU3" s="350"/>
      <c r="NEV3" s="350"/>
      <c r="NEW3" s="376"/>
      <c r="NEX3" s="376"/>
      <c r="NEY3" s="376"/>
      <c r="NEZ3" s="350"/>
      <c r="NFA3" s="350"/>
      <c r="NFB3" s="350"/>
      <c r="NFC3" s="350"/>
      <c r="NFD3" s="350"/>
      <c r="NFE3" s="350"/>
      <c r="NFF3" s="376"/>
      <c r="NFG3" s="376"/>
      <c r="NFH3" s="376"/>
      <c r="NFI3" s="350"/>
      <c r="NFJ3" s="350"/>
      <c r="NFK3" s="350"/>
      <c r="NFL3" s="350"/>
      <c r="NFM3" s="350"/>
      <c r="NFN3" s="350"/>
      <c r="NFO3" s="376"/>
      <c r="NFP3" s="376"/>
      <c r="NFQ3" s="376"/>
      <c r="NFR3" s="350"/>
      <c r="NFS3" s="350"/>
      <c r="NFT3" s="350"/>
      <c r="NFU3" s="350"/>
      <c r="NFV3" s="350"/>
      <c r="NFW3" s="350"/>
      <c r="NFX3" s="376"/>
      <c r="NFY3" s="376"/>
      <c r="NFZ3" s="376"/>
      <c r="NGA3" s="350"/>
      <c r="NGB3" s="350"/>
      <c r="NGC3" s="350"/>
      <c r="NGD3" s="350"/>
      <c r="NGE3" s="350"/>
      <c r="NGF3" s="350"/>
      <c r="NGG3" s="376"/>
      <c r="NGH3" s="376"/>
      <c r="NGI3" s="376"/>
      <c r="NGJ3" s="350"/>
      <c r="NGK3" s="350"/>
      <c r="NGL3" s="350"/>
      <c r="NGM3" s="350"/>
      <c r="NGN3" s="350"/>
      <c r="NGO3" s="350"/>
      <c r="NGP3" s="376"/>
      <c r="NGQ3" s="376"/>
      <c r="NGR3" s="376"/>
      <c r="NGS3" s="350"/>
      <c r="NGT3" s="350"/>
      <c r="NGU3" s="350"/>
      <c r="NGV3" s="350"/>
      <c r="NGW3" s="350"/>
      <c r="NGX3" s="350"/>
      <c r="NGY3" s="376"/>
      <c r="NGZ3" s="376"/>
      <c r="NHA3" s="376"/>
      <c r="NHB3" s="350"/>
      <c r="NHC3" s="350"/>
      <c r="NHD3" s="350"/>
      <c r="NHE3" s="350"/>
      <c r="NHF3" s="350"/>
      <c r="NHG3" s="350"/>
      <c r="NHH3" s="376"/>
      <c r="NHI3" s="376"/>
      <c r="NHJ3" s="376"/>
      <c r="NHK3" s="350"/>
      <c r="NHL3" s="350"/>
      <c r="NHM3" s="350"/>
      <c r="NHN3" s="350"/>
      <c r="NHO3" s="350"/>
      <c r="NHP3" s="350"/>
      <c r="NHQ3" s="376"/>
      <c r="NHR3" s="376"/>
      <c r="NHS3" s="376"/>
      <c r="NHT3" s="350"/>
      <c r="NHU3" s="350"/>
      <c r="NHV3" s="350"/>
      <c r="NHW3" s="350"/>
      <c r="NHX3" s="350"/>
      <c r="NHY3" s="350"/>
      <c r="NHZ3" s="376"/>
      <c r="NIA3" s="376"/>
      <c r="NIB3" s="376"/>
      <c r="NIC3" s="350"/>
      <c r="NID3" s="350"/>
      <c r="NIE3" s="350"/>
      <c r="NIF3" s="350"/>
      <c r="NIG3" s="350"/>
      <c r="NIH3" s="350"/>
      <c r="NII3" s="376"/>
      <c r="NIJ3" s="376"/>
      <c r="NIK3" s="376"/>
      <c r="NIL3" s="350"/>
      <c r="NIM3" s="350"/>
      <c r="NIN3" s="350"/>
      <c r="NIO3" s="350"/>
      <c r="NIP3" s="350"/>
      <c r="NIQ3" s="350"/>
      <c r="NIR3" s="376"/>
      <c r="NIS3" s="376"/>
      <c r="NIT3" s="376"/>
      <c r="NIU3" s="350"/>
      <c r="NIV3" s="350"/>
      <c r="NIW3" s="350"/>
      <c r="NIX3" s="350"/>
      <c r="NIY3" s="350"/>
      <c r="NIZ3" s="350"/>
      <c r="NJA3" s="376"/>
      <c r="NJB3" s="376"/>
      <c r="NJC3" s="376"/>
      <c r="NJD3" s="350"/>
      <c r="NJE3" s="350"/>
      <c r="NJF3" s="350"/>
      <c r="NJG3" s="350"/>
      <c r="NJH3" s="350"/>
      <c r="NJI3" s="350"/>
      <c r="NJJ3" s="376"/>
      <c r="NJK3" s="376"/>
      <c r="NJL3" s="376"/>
      <c r="NJM3" s="350"/>
      <c r="NJN3" s="350"/>
      <c r="NJO3" s="350"/>
      <c r="NJP3" s="350"/>
      <c r="NJQ3" s="350"/>
      <c r="NJR3" s="350"/>
      <c r="NJS3" s="376"/>
      <c r="NJT3" s="376"/>
      <c r="NJU3" s="376"/>
      <c r="NJV3" s="350"/>
      <c r="NJW3" s="350"/>
      <c r="NJX3" s="350"/>
      <c r="NJY3" s="350"/>
      <c r="NJZ3" s="350"/>
      <c r="NKA3" s="350"/>
      <c r="NKB3" s="376"/>
      <c r="NKC3" s="376"/>
      <c r="NKD3" s="376"/>
      <c r="NKE3" s="350"/>
      <c r="NKF3" s="350"/>
      <c r="NKG3" s="350"/>
      <c r="NKH3" s="350"/>
      <c r="NKI3" s="350"/>
      <c r="NKJ3" s="350"/>
      <c r="NKK3" s="376"/>
      <c r="NKL3" s="376"/>
      <c r="NKM3" s="376"/>
      <c r="NKN3" s="350"/>
      <c r="NKO3" s="350"/>
      <c r="NKP3" s="350"/>
      <c r="NKQ3" s="350"/>
      <c r="NKR3" s="350"/>
      <c r="NKS3" s="350"/>
      <c r="NKT3" s="376"/>
      <c r="NKU3" s="376"/>
      <c r="NKV3" s="376"/>
      <c r="NKW3" s="350"/>
      <c r="NKX3" s="350"/>
      <c r="NKY3" s="350"/>
      <c r="NKZ3" s="350"/>
      <c r="NLA3" s="350"/>
      <c r="NLB3" s="350"/>
      <c r="NLC3" s="376"/>
      <c r="NLD3" s="376"/>
      <c r="NLE3" s="376"/>
      <c r="NLF3" s="350"/>
      <c r="NLG3" s="350"/>
      <c r="NLH3" s="350"/>
      <c r="NLI3" s="350"/>
      <c r="NLJ3" s="350"/>
      <c r="NLK3" s="350"/>
      <c r="NLL3" s="376"/>
      <c r="NLM3" s="376"/>
      <c r="NLN3" s="376"/>
      <c r="NLO3" s="350"/>
      <c r="NLP3" s="350"/>
      <c r="NLQ3" s="350"/>
      <c r="NLR3" s="350"/>
      <c r="NLS3" s="350"/>
      <c r="NLT3" s="350"/>
      <c r="NLU3" s="376"/>
      <c r="NLV3" s="376"/>
      <c r="NLW3" s="376"/>
      <c r="NLX3" s="350"/>
      <c r="NLY3" s="350"/>
      <c r="NLZ3" s="350"/>
      <c r="NMA3" s="350"/>
      <c r="NMB3" s="350"/>
      <c r="NMC3" s="350"/>
      <c r="NMD3" s="376"/>
      <c r="NME3" s="376"/>
      <c r="NMF3" s="376"/>
      <c r="NMG3" s="350"/>
      <c r="NMH3" s="350"/>
      <c r="NMI3" s="350"/>
      <c r="NMJ3" s="350"/>
      <c r="NMK3" s="350"/>
      <c r="NML3" s="350"/>
      <c r="NMM3" s="376"/>
      <c r="NMN3" s="376"/>
      <c r="NMO3" s="376"/>
      <c r="NMP3" s="350"/>
      <c r="NMQ3" s="350"/>
      <c r="NMR3" s="350"/>
      <c r="NMS3" s="350"/>
      <c r="NMT3" s="350"/>
      <c r="NMU3" s="350"/>
      <c r="NMV3" s="376"/>
      <c r="NMW3" s="376"/>
      <c r="NMX3" s="376"/>
      <c r="NMY3" s="350"/>
      <c r="NMZ3" s="350"/>
      <c r="NNA3" s="350"/>
      <c r="NNB3" s="350"/>
      <c r="NNC3" s="350"/>
      <c r="NND3" s="350"/>
      <c r="NNE3" s="376"/>
      <c r="NNF3" s="376"/>
      <c r="NNG3" s="376"/>
      <c r="NNH3" s="350"/>
      <c r="NNI3" s="350"/>
      <c r="NNJ3" s="350"/>
      <c r="NNK3" s="350"/>
      <c r="NNL3" s="350"/>
      <c r="NNM3" s="350"/>
      <c r="NNN3" s="376"/>
      <c r="NNO3" s="376"/>
      <c r="NNP3" s="376"/>
      <c r="NNQ3" s="350"/>
      <c r="NNR3" s="350"/>
      <c r="NNS3" s="350"/>
      <c r="NNT3" s="350"/>
      <c r="NNU3" s="350"/>
      <c r="NNV3" s="350"/>
      <c r="NNW3" s="376"/>
      <c r="NNX3" s="376"/>
      <c r="NNY3" s="376"/>
      <c r="NNZ3" s="350"/>
      <c r="NOA3" s="350"/>
      <c r="NOB3" s="350"/>
      <c r="NOC3" s="350"/>
      <c r="NOD3" s="350"/>
      <c r="NOE3" s="350"/>
      <c r="NOF3" s="376"/>
      <c r="NOG3" s="376"/>
      <c r="NOH3" s="376"/>
      <c r="NOI3" s="350"/>
      <c r="NOJ3" s="350"/>
      <c r="NOK3" s="350"/>
      <c r="NOL3" s="350"/>
      <c r="NOM3" s="350"/>
      <c r="NON3" s="350"/>
      <c r="NOO3" s="376"/>
      <c r="NOP3" s="376"/>
      <c r="NOQ3" s="376"/>
      <c r="NOR3" s="350"/>
      <c r="NOS3" s="350"/>
      <c r="NOT3" s="350"/>
      <c r="NOU3" s="350"/>
      <c r="NOV3" s="350"/>
      <c r="NOW3" s="350"/>
      <c r="NOX3" s="376"/>
      <c r="NOY3" s="376"/>
      <c r="NOZ3" s="376"/>
      <c r="NPA3" s="350"/>
      <c r="NPB3" s="350"/>
      <c r="NPC3" s="350"/>
      <c r="NPD3" s="350"/>
      <c r="NPE3" s="350"/>
      <c r="NPF3" s="350"/>
      <c r="NPG3" s="376"/>
      <c r="NPH3" s="376"/>
      <c r="NPI3" s="376"/>
      <c r="NPJ3" s="350"/>
      <c r="NPK3" s="350"/>
      <c r="NPL3" s="350"/>
      <c r="NPM3" s="350"/>
      <c r="NPN3" s="350"/>
      <c r="NPO3" s="350"/>
      <c r="NPP3" s="376"/>
      <c r="NPQ3" s="376"/>
      <c r="NPR3" s="376"/>
      <c r="NPS3" s="350"/>
      <c r="NPT3" s="350"/>
      <c r="NPU3" s="350"/>
      <c r="NPV3" s="350"/>
      <c r="NPW3" s="350"/>
      <c r="NPX3" s="350"/>
      <c r="NPY3" s="376"/>
      <c r="NPZ3" s="376"/>
      <c r="NQA3" s="376"/>
      <c r="NQB3" s="350"/>
      <c r="NQC3" s="350"/>
      <c r="NQD3" s="350"/>
      <c r="NQE3" s="350"/>
      <c r="NQF3" s="350"/>
      <c r="NQG3" s="350"/>
      <c r="NQH3" s="376"/>
      <c r="NQI3" s="376"/>
      <c r="NQJ3" s="376"/>
      <c r="NQK3" s="350"/>
      <c r="NQL3" s="350"/>
      <c r="NQM3" s="350"/>
      <c r="NQN3" s="350"/>
      <c r="NQO3" s="350"/>
      <c r="NQP3" s="350"/>
      <c r="NQQ3" s="376"/>
      <c r="NQR3" s="376"/>
      <c r="NQS3" s="376"/>
      <c r="NQT3" s="350"/>
      <c r="NQU3" s="350"/>
      <c r="NQV3" s="350"/>
      <c r="NQW3" s="350"/>
      <c r="NQX3" s="350"/>
      <c r="NQY3" s="350"/>
      <c r="NQZ3" s="376"/>
      <c r="NRA3" s="376"/>
      <c r="NRB3" s="376"/>
      <c r="NRC3" s="350"/>
      <c r="NRD3" s="350"/>
      <c r="NRE3" s="350"/>
      <c r="NRF3" s="350"/>
      <c r="NRG3" s="350"/>
      <c r="NRH3" s="350"/>
      <c r="NRI3" s="376"/>
      <c r="NRJ3" s="376"/>
      <c r="NRK3" s="376"/>
      <c r="NRL3" s="350"/>
      <c r="NRM3" s="350"/>
      <c r="NRN3" s="350"/>
      <c r="NRO3" s="350"/>
      <c r="NRP3" s="350"/>
      <c r="NRQ3" s="350"/>
      <c r="NRR3" s="376"/>
      <c r="NRS3" s="376"/>
      <c r="NRT3" s="376"/>
      <c r="NRU3" s="350"/>
      <c r="NRV3" s="350"/>
      <c r="NRW3" s="350"/>
      <c r="NRX3" s="350"/>
      <c r="NRY3" s="350"/>
      <c r="NRZ3" s="350"/>
      <c r="NSA3" s="376"/>
      <c r="NSB3" s="376"/>
      <c r="NSC3" s="376"/>
      <c r="NSD3" s="350"/>
      <c r="NSE3" s="350"/>
      <c r="NSF3" s="350"/>
      <c r="NSG3" s="350"/>
      <c r="NSH3" s="350"/>
      <c r="NSI3" s="350"/>
      <c r="NSJ3" s="376"/>
      <c r="NSK3" s="376"/>
      <c r="NSL3" s="376"/>
      <c r="NSM3" s="350"/>
      <c r="NSN3" s="350"/>
      <c r="NSO3" s="350"/>
      <c r="NSP3" s="350"/>
      <c r="NSQ3" s="350"/>
      <c r="NSR3" s="350"/>
      <c r="NSS3" s="376"/>
      <c r="NST3" s="376"/>
      <c r="NSU3" s="376"/>
      <c r="NSV3" s="350"/>
      <c r="NSW3" s="350"/>
      <c r="NSX3" s="350"/>
      <c r="NSY3" s="350"/>
      <c r="NSZ3" s="350"/>
      <c r="NTA3" s="350"/>
      <c r="NTB3" s="376"/>
      <c r="NTC3" s="376"/>
      <c r="NTD3" s="376"/>
      <c r="NTE3" s="350"/>
      <c r="NTF3" s="350"/>
      <c r="NTG3" s="350"/>
      <c r="NTH3" s="350"/>
      <c r="NTI3" s="350"/>
      <c r="NTJ3" s="350"/>
      <c r="NTK3" s="376"/>
      <c r="NTL3" s="376"/>
      <c r="NTM3" s="376"/>
      <c r="NTN3" s="350"/>
      <c r="NTO3" s="350"/>
      <c r="NTP3" s="350"/>
      <c r="NTQ3" s="350"/>
      <c r="NTR3" s="350"/>
      <c r="NTS3" s="350"/>
      <c r="NTT3" s="376"/>
      <c r="NTU3" s="376"/>
      <c r="NTV3" s="376"/>
      <c r="NTW3" s="350"/>
      <c r="NTX3" s="350"/>
      <c r="NTY3" s="350"/>
      <c r="NTZ3" s="350"/>
      <c r="NUA3" s="350"/>
      <c r="NUB3" s="350"/>
      <c r="NUC3" s="376"/>
      <c r="NUD3" s="376"/>
      <c r="NUE3" s="376"/>
      <c r="NUF3" s="350"/>
      <c r="NUG3" s="350"/>
      <c r="NUH3" s="350"/>
      <c r="NUI3" s="350"/>
      <c r="NUJ3" s="350"/>
      <c r="NUK3" s="350"/>
      <c r="NUL3" s="376"/>
      <c r="NUM3" s="376"/>
      <c r="NUN3" s="376"/>
      <c r="NUO3" s="350"/>
      <c r="NUP3" s="350"/>
      <c r="NUQ3" s="350"/>
      <c r="NUR3" s="350"/>
      <c r="NUS3" s="350"/>
      <c r="NUT3" s="350"/>
      <c r="NUU3" s="376"/>
      <c r="NUV3" s="376"/>
      <c r="NUW3" s="376"/>
      <c r="NUX3" s="350"/>
      <c r="NUY3" s="350"/>
      <c r="NUZ3" s="350"/>
      <c r="NVA3" s="350"/>
      <c r="NVB3" s="350"/>
      <c r="NVC3" s="350"/>
      <c r="NVD3" s="376"/>
      <c r="NVE3" s="376"/>
      <c r="NVF3" s="376"/>
      <c r="NVG3" s="350"/>
      <c r="NVH3" s="350"/>
      <c r="NVI3" s="350"/>
      <c r="NVJ3" s="350"/>
      <c r="NVK3" s="350"/>
      <c r="NVL3" s="350"/>
      <c r="NVM3" s="376"/>
      <c r="NVN3" s="376"/>
      <c r="NVO3" s="376"/>
      <c r="NVP3" s="350"/>
      <c r="NVQ3" s="350"/>
      <c r="NVR3" s="350"/>
      <c r="NVS3" s="350"/>
      <c r="NVT3" s="350"/>
      <c r="NVU3" s="350"/>
      <c r="NVV3" s="376"/>
      <c r="NVW3" s="376"/>
      <c r="NVX3" s="376"/>
      <c r="NVY3" s="350"/>
      <c r="NVZ3" s="350"/>
      <c r="NWA3" s="350"/>
      <c r="NWB3" s="350"/>
      <c r="NWC3" s="350"/>
      <c r="NWD3" s="350"/>
      <c r="NWE3" s="376"/>
      <c r="NWF3" s="376"/>
      <c r="NWG3" s="376"/>
      <c r="NWH3" s="350"/>
      <c r="NWI3" s="350"/>
      <c r="NWJ3" s="350"/>
      <c r="NWK3" s="350"/>
      <c r="NWL3" s="350"/>
      <c r="NWM3" s="350"/>
      <c r="NWN3" s="376"/>
      <c r="NWO3" s="376"/>
      <c r="NWP3" s="376"/>
      <c r="NWQ3" s="350"/>
      <c r="NWR3" s="350"/>
      <c r="NWS3" s="350"/>
      <c r="NWT3" s="350"/>
      <c r="NWU3" s="350"/>
      <c r="NWV3" s="350"/>
      <c r="NWW3" s="376"/>
      <c r="NWX3" s="376"/>
      <c r="NWY3" s="376"/>
      <c r="NWZ3" s="350"/>
      <c r="NXA3" s="350"/>
      <c r="NXB3" s="350"/>
      <c r="NXC3" s="350"/>
      <c r="NXD3" s="350"/>
      <c r="NXE3" s="350"/>
      <c r="NXF3" s="376"/>
      <c r="NXG3" s="376"/>
      <c r="NXH3" s="376"/>
      <c r="NXI3" s="350"/>
      <c r="NXJ3" s="350"/>
      <c r="NXK3" s="350"/>
      <c r="NXL3" s="350"/>
      <c r="NXM3" s="350"/>
      <c r="NXN3" s="350"/>
      <c r="NXO3" s="376"/>
      <c r="NXP3" s="376"/>
      <c r="NXQ3" s="376"/>
      <c r="NXR3" s="350"/>
      <c r="NXS3" s="350"/>
      <c r="NXT3" s="350"/>
      <c r="NXU3" s="350"/>
      <c r="NXV3" s="350"/>
      <c r="NXW3" s="350"/>
      <c r="NXX3" s="376"/>
      <c r="NXY3" s="376"/>
      <c r="NXZ3" s="376"/>
      <c r="NYA3" s="350"/>
      <c r="NYB3" s="350"/>
      <c r="NYC3" s="350"/>
      <c r="NYD3" s="350"/>
      <c r="NYE3" s="350"/>
      <c r="NYF3" s="350"/>
      <c r="NYG3" s="376"/>
      <c r="NYH3" s="376"/>
      <c r="NYI3" s="376"/>
      <c r="NYJ3" s="350"/>
      <c r="NYK3" s="350"/>
      <c r="NYL3" s="350"/>
      <c r="NYM3" s="350"/>
      <c r="NYN3" s="350"/>
      <c r="NYO3" s="350"/>
      <c r="NYP3" s="376"/>
      <c r="NYQ3" s="376"/>
      <c r="NYR3" s="376"/>
      <c r="NYS3" s="350"/>
      <c r="NYT3" s="350"/>
      <c r="NYU3" s="350"/>
      <c r="NYV3" s="350"/>
      <c r="NYW3" s="350"/>
      <c r="NYX3" s="350"/>
      <c r="NYY3" s="376"/>
      <c r="NYZ3" s="376"/>
      <c r="NZA3" s="376"/>
      <c r="NZB3" s="350"/>
      <c r="NZC3" s="350"/>
      <c r="NZD3" s="350"/>
      <c r="NZE3" s="350"/>
      <c r="NZF3" s="350"/>
      <c r="NZG3" s="350"/>
      <c r="NZH3" s="376"/>
      <c r="NZI3" s="376"/>
      <c r="NZJ3" s="376"/>
      <c r="NZK3" s="350"/>
      <c r="NZL3" s="350"/>
      <c r="NZM3" s="350"/>
      <c r="NZN3" s="350"/>
      <c r="NZO3" s="350"/>
      <c r="NZP3" s="350"/>
      <c r="NZQ3" s="376"/>
      <c r="NZR3" s="376"/>
      <c r="NZS3" s="376"/>
      <c r="NZT3" s="350"/>
      <c r="NZU3" s="350"/>
      <c r="NZV3" s="350"/>
      <c r="NZW3" s="350"/>
      <c r="NZX3" s="350"/>
      <c r="NZY3" s="350"/>
      <c r="NZZ3" s="376"/>
      <c r="OAA3" s="376"/>
      <c r="OAB3" s="376"/>
      <c r="OAC3" s="350"/>
      <c r="OAD3" s="350"/>
      <c r="OAE3" s="350"/>
      <c r="OAF3" s="350"/>
      <c r="OAG3" s="350"/>
      <c r="OAH3" s="350"/>
      <c r="OAI3" s="376"/>
      <c r="OAJ3" s="376"/>
      <c r="OAK3" s="376"/>
      <c r="OAL3" s="350"/>
      <c r="OAM3" s="350"/>
      <c r="OAN3" s="350"/>
      <c r="OAO3" s="350"/>
      <c r="OAP3" s="350"/>
      <c r="OAQ3" s="350"/>
      <c r="OAR3" s="376"/>
      <c r="OAS3" s="376"/>
      <c r="OAT3" s="376"/>
      <c r="OAU3" s="350"/>
      <c r="OAV3" s="350"/>
      <c r="OAW3" s="350"/>
      <c r="OAX3" s="350"/>
      <c r="OAY3" s="350"/>
      <c r="OAZ3" s="350"/>
      <c r="OBA3" s="376"/>
      <c r="OBB3" s="376"/>
      <c r="OBC3" s="376"/>
      <c r="OBD3" s="350"/>
      <c r="OBE3" s="350"/>
      <c r="OBF3" s="350"/>
      <c r="OBG3" s="350"/>
      <c r="OBH3" s="350"/>
      <c r="OBI3" s="350"/>
      <c r="OBJ3" s="376"/>
      <c r="OBK3" s="376"/>
      <c r="OBL3" s="376"/>
      <c r="OBM3" s="350"/>
      <c r="OBN3" s="350"/>
      <c r="OBO3" s="350"/>
      <c r="OBP3" s="350"/>
      <c r="OBQ3" s="350"/>
      <c r="OBR3" s="350"/>
      <c r="OBS3" s="376"/>
      <c r="OBT3" s="376"/>
      <c r="OBU3" s="376"/>
      <c r="OBV3" s="350"/>
      <c r="OBW3" s="350"/>
      <c r="OBX3" s="350"/>
      <c r="OBY3" s="350"/>
      <c r="OBZ3" s="350"/>
      <c r="OCA3" s="350"/>
      <c r="OCB3" s="376"/>
      <c r="OCC3" s="376"/>
      <c r="OCD3" s="376"/>
      <c r="OCE3" s="350"/>
      <c r="OCF3" s="350"/>
      <c r="OCG3" s="350"/>
      <c r="OCH3" s="350"/>
      <c r="OCI3" s="350"/>
      <c r="OCJ3" s="350"/>
      <c r="OCK3" s="376"/>
      <c r="OCL3" s="376"/>
      <c r="OCM3" s="376"/>
      <c r="OCN3" s="350"/>
      <c r="OCO3" s="350"/>
      <c r="OCP3" s="350"/>
      <c r="OCQ3" s="350"/>
      <c r="OCR3" s="350"/>
      <c r="OCS3" s="350"/>
      <c r="OCT3" s="376"/>
      <c r="OCU3" s="376"/>
      <c r="OCV3" s="376"/>
      <c r="OCW3" s="350"/>
      <c r="OCX3" s="350"/>
      <c r="OCY3" s="350"/>
      <c r="OCZ3" s="350"/>
      <c r="ODA3" s="350"/>
      <c r="ODB3" s="350"/>
      <c r="ODC3" s="376"/>
      <c r="ODD3" s="376"/>
      <c r="ODE3" s="376"/>
      <c r="ODF3" s="350"/>
      <c r="ODG3" s="350"/>
      <c r="ODH3" s="350"/>
      <c r="ODI3" s="350"/>
      <c r="ODJ3" s="350"/>
      <c r="ODK3" s="350"/>
      <c r="ODL3" s="376"/>
      <c r="ODM3" s="376"/>
      <c r="ODN3" s="376"/>
      <c r="ODO3" s="350"/>
      <c r="ODP3" s="350"/>
      <c r="ODQ3" s="350"/>
      <c r="ODR3" s="350"/>
      <c r="ODS3" s="350"/>
      <c r="ODT3" s="350"/>
      <c r="ODU3" s="376"/>
      <c r="ODV3" s="376"/>
      <c r="ODW3" s="376"/>
      <c r="ODX3" s="350"/>
      <c r="ODY3" s="350"/>
      <c r="ODZ3" s="350"/>
      <c r="OEA3" s="350"/>
      <c r="OEB3" s="350"/>
      <c r="OEC3" s="350"/>
      <c r="OED3" s="376"/>
      <c r="OEE3" s="376"/>
      <c r="OEF3" s="376"/>
      <c r="OEG3" s="350"/>
      <c r="OEH3" s="350"/>
      <c r="OEI3" s="350"/>
      <c r="OEJ3" s="350"/>
      <c r="OEK3" s="350"/>
      <c r="OEL3" s="350"/>
      <c r="OEM3" s="376"/>
      <c r="OEN3" s="376"/>
      <c r="OEO3" s="376"/>
      <c r="OEP3" s="350"/>
      <c r="OEQ3" s="350"/>
      <c r="OER3" s="350"/>
      <c r="OES3" s="350"/>
      <c r="OET3" s="350"/>
      <c r="OEU3" s="350"/>
      <c r="OEV3" s="376"/>
      <c r="OEW3" s="376"/>
      <c r="OEX3" s="376"/>
      <c r="OEY3" s="350"/>
      <c r="OEZ3" s="350"/>
      <c r="OFA3" s="350"/>
      <c r="OFB3" s="350"/>
      <c r="OFC3" s="350"/>
      <c r="OFD3" s="350"/>
      <c r="OFE3" s="376"/>
      <c r="OFF3" s="376"/>
      <c r="OFG3" s="376"/>
      <c r="OFH3" s="350"/>
      <c r="OFI3" s="350"/>
      <c r="OFJ3" s="350"/>
      <c r="OFK3" s="350"/>
      <c r="OFL3" s="350"/>
      <c r="OFM3" s="350"/>
      <c r="OFN3" s="376"/>
      <c r="OFO3" s="376"/>
      <c r="OFP3" s="376"/>
      <c r="OFQ3" s="350"/>
      <c r="OFR3" s="350"/>
      <c r="OFS3" s="350"/>
      <c r="OFT3" s="350"/>
      <c r="OFU3" s="350"/>
      <c r="OFV3" s="350"/>
      <c r="OFW3" s="376"/>
      <c r="OFX3" s="376"/>
      <c r="OFY3" s="376"/>
      <c r="OFZ3" s="350"/>
      <c r="OGA3" s="350"/>
      <c r="OGB3" s="350"/>
      <c r="OGC3" s="350"/>
      <c r="OGD3" s="350"/>
      <c r="OGE3" s="350"/>
      <c r="OGF3" s="376"/>
      <c r="OGG3" s="376"/>
      <c r="OGH3" s="376"/>
      <c r="OGI3" s="350"/>
      <c r="OGJ3" s="350"/>
      <c r="OGK3" s="350"/>
      <c r="OGL3" s="350"/>
      <c r="OGM3" s="350"/>
      <c r="OGN3" s="350"/>
      <c r="OGO3" s="376"/>
      <c r="OGP3" s="376"/>
      <c r="OGQ3" s="376"/>
      <c r="OGR3" s="350"/>
      <c r="OGS3" s="350"/>
      <c r="OGT3" s="350"/>
      <c r="OGU3" s="350"/>
      <c r="OGV3" s="350"/>
      <c r="OGW3" s="350"/>
      <c r="OGX3" s="376"/>
      <c r="OGY3" s="376"/>
      <c r="OGZ3" s="376"/>
      <c r="OHA3" s="350"/>
      <c r="OHB3" s="350"/>
      <c r="OHC3" s="350"/>
      <c r="OHD3" s="350"/>
      <c r="OHE3" s="350"/>
      <c r="OHF3" s="350"/>
      <c r="OHG3" s="376"/>
      <c r="OHH3" s="376"/>
      <c r="OHI3" s="376"/>
      <c r="OHJ3" s="350"/>
      <c r="OHK3" s="350"/>
      <c r="OHL3" s="350"/>
      <c r="OHM3" s="350"/>
      <c r="OHN3" s="350"/>
      <c r="OHO3" s="350"/>
      <c r="OHP3" s="376"/>
      <c r="OHQ3" s="376"/>
      <c r="OHR3" s="376"/>
      <c r="OHS3" s="350"/>
      <c r="OHT3" s="350"/>
      <c r="OHU3" s="350"/>
      <c r="OHV3" s="350"/>
      <c r="OHW3" s="350"/>
      <c r="OHX3" s="350"/>
      <c r="OHY3" s="376"/>
      <c r="OHZ3" s="376"/>
      <c r="OIA3" s="376"/>
      <c r="OIB3" s="350"/>
      <c r="OIC3" s="350"/>
      <c r="OID3" s="350"/>
      <c r="OIE3" s="350"/>
      <c r="OIF3" s="350"/>
      <c r="OIG3" s="350"/>
      <c r="OIH3" s="376"/>
      <c r="OII3" s="376"/>
      <c r="OIJ3" s="376"/>
      <c r="OIK3" s="350"/>
      <c r="OIL3" s="350"/>
      <c r="OIM3" s="350"/>
      <c r="OIN3" s="350"/>
      <c r="OIO3" s="350"/>
      <c r="OIP3" s="350"/>
      <c r="OIQ3" s="376"/>
      <c r="OIR3" s="376"/>
      <c r="OIS3" s="376"/>
      <c r="OIT3" s="350"/>
      <c r="OIU3" s="350"/>
      <c r="OIV3" s="350"/>
      <c r="OIW3" s="350"/>
      <c r="OIX3" s="350"/>
      <c r="OIY3" s="350"/>
      <c r="OIZ3" s="376"/>
      <c r="OJA3" s="376"/>
      <c r="OJB3" s="376"/>
      <c r="OJC3" s="350"/>
      <c r="OJD3" s="350"/>
      <c r="OJE3" s="350"/>
      <c r="OJF3" s="350"/>
      <c r="OJG3" s="350"/>
      <c r="OJH3" s="350"/>
      <c r="OJI3" s="376"/>
      <c r="OJJ3" s="376"/>
      <c r="OJK3" s="376"/>
      <c r="OJL3" s="350"/>
      <c r="OJM3" s="350"/>
      <c r="OJN3" s="350"/>
      <c r="OJO3" s="350"/>
      <c r="OJP3" s="350"/>
      <c r="OJQ3" s="350"/>
      <c r="OJR3" s="376"/>
      <c r="OJS3" s="376"/>
      <c r="OJT3" s="376"/>
      <c r="OJU3" s="350"/>
      <c r="OJV3" s="350"/>
      <c r="OJW3" s="350"/>
      <c r="OJX3" s="350"/>
      <c r="OJY3" s="350"/>
      <c r="OJZ3" s="350"/>
      <c r="OKA3" s="376"/>
      <c r="OKB3" s="376"/>
      <c r="OKC3" s="376"/>
      <c r="OKD3" s="350"/>
      <c r="OKE3" s="350"/>
      <c r="OKF3" s="350"/>
      <c r="OKG3" s="350"/>
      <c r="OKH3" s="350"/>
      <c r="OKI3" s="350"/>
      <c r="OKJ3" s="376"/>
      <c r="OKK3" s="376"/>
      <c r="OKL3" s="376"/>
      <c r="OKM3" s="350"/>
      <c r="OKN3" s="350"/>
      <c r="OKO3" s="350"/>
      <c r="OKP3" s="350"/>
      <c r="OKQ3" s="350"/>
      <c r="OKR3" s="350"/>
      <c r="OKS3" s="376"/>
      <c r="OKT3" s="376"/>
      <c r="OKU3" s="376"/>
      <c r="OKV3" s="350"/>
      <c r="OKW3" s="350"/>
      <c r="OKX3" s="350"/>
      <c r="OKY3" s="350"/>
      <c r="OKZ3" s="350"/>
      <c r="OLA3" s="350"/>
      <c r="OLB3" s="376"/>
      <c r="OLC3" s="376"/>
      <c r="OLD3" s="376"/>
      <c r="OLE3" s="350"/>
      <c r="OLF3" s="350"/>
      <c r="OLG3" s="350"/>
      <c r="OLH3" s="350"/>
      <c r="OLI3" s="350"/>
      <c r="OLJ3" s="350"/>
      <c r="OLK3" s="376"/>
      <c r="OLL3" s="376"/>
      <c r="OLM3" s="376"/>
      <c r="OLN3" s="350"/>
      <c r="OLO3" s="350"/>
      <c r="OLP3" s="350"/>
      <c r="OLQ3" s="350"/>
      <c r="OLR3" s="350"/>
      <c r="OLS3" s="350"/>
      <c r="OLT3" s="376"/>
      <c r="OLU3" s="376"/>
      <c r="OLV3" s="376"/>
      <c r="OLW3" s="350"/>
      <c r="OLX3" s="350"/>
      <c r="OLY3" s="350"/>
      <c r="OLZ3" s="350"/>
      <c r="OMA3" s="350"/>
      <c r="OMB3" s="350"/>
      <c r="OMC3" s="376"/>
      <c r="OMD3" s="376"/>
      <c r="OME3" s="376"/>
      <c r="OMF3" s="350"/>
      <c r="OMG3" s="350"/>
      <c r="OMH3" s="350"/>
      <c r="OMI3" s="350"/>
      <c r="OMJ3" s="350"/>
      <c r="OMK3" s="350"/>
      <c r="OML3" s="376"/>
      <c r="OMM3" s="376"/>
      <c r="OMN3" s="376"/>
      <c r="OMO3" s="350"/>
      <c r="OMP3" s="350"/>
      <c r="OMQ3" s="350"/>
      <c r="OMR3" s="350"/>
      <c r="OMS3" s="350"/>
      <c r="OMT3" s="350"/>
      <c r="OMU3" s="376"/>
      <c r="OMV3" s="376"/>
      <c r="OMW3" s="376"/>
      <c r="OMX3" s="350"/>
      <c r="OMY3" s="350"/>
      <c r="OMZ3" s="350"/>
      <c r="ONA3" s="350"/>
      <c r="ONB3" s="350"/>
      <c r="ONC3" s="350"/>
      <c r="OND3" s="376"/>
      <c r="ONE3" s="376"/>
      <c r="ONF3" s="376"/>
      <c r="ONG3" s="350"/>
      <c r="ONH3" s="350"/>
      <c r="ONI3" s="350"/>
      <c r="ONJ3" s="350"/>
      <c r="ONK3" s="350"/>
      <c r="ONL3" s="350"/>
      <c r="ONM3" s="376"/>
      <c r="ONN3" s="376"/>
      <c r="ONO3" s="376"/>
      <c r="ONP3" s="350"/>
      <c r="ONQ3" s="350"/>
      <c r="ONR3" s="350"/>
      <c r="ONS3" s="350"/>
      <c r="ONT3" s="350"/>
      <c r="ONU3" s="350"/>
      <c r="ONV3" s="376"/>
      <c r="ONW3" s="376"/>
      <c r="ONX3" s="376"/>
      <c r="ONY3" s="350"/>
      <c r="ONZ3" s="350"/>
      <c r="OOA3" s="350"/>
      <c r="OOB3" s="350"/>
      <c r="OOC3" s="350"/>
      <c r="OOD3" s="350"/>
      <c r="OOE3" s="376"/>
      <c r="OOF3" s="376"/>
      <c r="OOG3" s="376"/>
      <c r="OOH3" s="350"/>
      <c r="OOI3" s="350"/>
      <c r="OOJ3" s="350"/>
      <c r="OOK3" s="350"/>
      <c r="OOL3" s="350"/>
      <c r="OOM3" s="350"/>
      <c r="OON3" s="376"/>
      <c r="OOO3" s="376"/>
      <c r="OOP3" s="376"/>
      <c r="OOQ3" s="350"/>
      <c r="OOR3" s="350"/>
      <c r="OOS3" s="350"/>
      <c r="OOT3" s="350"/>
      <c r="OOU3" s="350"/>
      <c r="OOV3" s="350"/>
      <c r="OOW3" s="376"/>
      <c r="OOX3" s="376"/>
      <c r="OOY3" s="376"/>
      <c r="OOZ3" s="350"/>
      <c r="OPA3" s="350"/>
      <c r="OPB3" s="350"/>
      <c r="OPC3" s="350"/>
      <c r="OPD3" s="350"/>
      <c r="OPE3" s="350"/>
      <c r="OPF3" s="376"/>
      <c r="OPG3" s="376"/>
      <c r="OPH3" s="376"/>
      <c r="OPI3" s="350"/>
      <c r="OPJ3" s="350"/>
      <c r="OPK3" s="350"/>
      <c r="OPL3" s="350"/>
      <c r="OPM3" s="350"/>
      <c r="OPN3" s="350"/>
      <c r="OPO3" s="376"/>
      <c r="OPP3" s="376"/>
      <c r="OPQ3" s="376"/>
      <c r="OPR3" s="350"/>
      <c r="OPS3" s="350"/>
      <c r="OPT3" s="350"/>
      <c r="OPU3" s="350"/>
      <c r="OPV3" s="350"/>
      <c r="OPW3" s="350"/>
      <c r="OPX3" s="376"/>
      <c r="OPY3" s="376"/>
      <c r="OPZ3" s="376"/>
      <c r="OQA3" s="350"/>
      <c r="OQB3" s="350"/>
      <c r="OQC3" s="350"/>
      <c r="OQD3" s="350"/>
      <c r="OQE3" s="350"/>
      <c r="OQF3" s="350"/>
      <c r="OQG3" s="376"/>
      <c r="OQH3" s="376"/>
      <c r="OQI3" s="376"/>
      <c r="OQJ3" s="350"/>
      <c r="OQK3" s="350"/>
      <c r="OQL3" s="350"/>
      <c r="OQM3" s="350"/>
      <c r="OQN3" s="350"/>
      <c r="OQO3" s="350"/>
      <c r="OQP3" s="376"/>
      <c r="OQQ3" s="376"/>
      <c r="OQR3" s="376"/>
      <c r="OQS3" s="350"/>
      <c r="OQT3" s="350"/>
      <c r="OQU3" s="350"/>
      <c r="OQV3" s="350"/>
      <c r="OQW3" s="350"/>
      <c r="OQX3" s="350"/>
      <c r="OQY3" s="376"/>
      <c r="OQZ3" s="376"/>
      <c r="ORA3" s="376"/>
      <c r="ORB3" s="350"/>
      <c r="ORC3" s="350"/>
      <c r="ORD3" s="350"/>
      <c r="ORE3" s="350"/>
      <c r="ORF3" s="350"/>
      <c r="ORG3" s="350"/>
      <c r="ORH3" s="376"/>
      <c r="ORI3" s="376"/>
      <c r="ORJ3" s="376"/>
      <c r="ORK3" s="350"/>
      <c r="ORL3" s="350"/>
      <c r="ORM3" s="350"/>
      <c r="ORN3" s="350"/>
      <c r="ORO3" s="350"/>
      <c r="ORP3" s="350"/>
      <c r="ORQ3" s="376"/>
      <c r="ORR3" s="376"/>
      <c r="ORS3" s="376"/>
      <c r="ORT3" s="350"/>
      <c r="ORU3" s="350"/>
      <c r="ORV3" s="350"/>
      <c r="ORW3" s="350"/>
      <c r="ORX3" s="350"/>
      <c r="ORY3" s="350"/>
      <c r="ORZ3" s="376"/>
      <c r="OSA3" s="376"/>
      <c r="OSB3" s="376"/>
      <c r="OSC3" s="350"/>
      <c r="OSD3" s="350"/>
      <c r="OSE3" s="350"/>
      <c r="OSF3" s="350"/>
      <c r="OSG3" s="350"/>
      <c r="OSH3" s="350"/>
      <c r="OSI3" s="376"/>
      <c r="OSJ3" s="376"/>
      <c r="OSK3" s="376"/>
      <c r="OSL3" s="350"/>
      <c r="OSM3" s="350"/>
      <c r="OSN3" s="350"/>
      <c r="OSO3" s="350"/>
      <c r="OSP3" s="350"/>
      <c r="OSQ3" s="350"/>
      <c r="OSR3" s="376"/>
      <c r="OSS3" s="376"/>
      <c r="OST3" s="376"/>
      <c r="OSU3" s="350"/>
      <c r="OSV3" s="350"/>
      <c r="OSW3" s="350"/>
      <c r="OSX3" s="350"/>
      <c r="OSY3" s="350"/>
      <c r="OSZ3" s="350"/>
      <c r="OTA3" s="376"/>
      <c r="OTB3" s="376"/>
      <c r="OTC3" s="376"/>
      <c r="OTD3" s="350"/>
      <c r="OTE3" s="350"/>
      <c r="OTF3" s="350"/>
      <c r="OTG3" s="350"/>
      <c r="OTH3" s="350"/>
      <c r="OTI3" s="350"/>
      <c r="OTJ3" s="376"/>
      <c r="OTK3" s="376"/>
      <c r="OTL3" s="376"/>
      <c r="OTM3" s="350"/>
      <c r="OTN3" s="350"/>
      <c r="OTO3" s="350"/>
      <c r="OTP3" s="350"/>
      <c r="OTQ3" s="350"/>
      <c r="OTR3" s="350"/>
      <c r="OTS3" s="376"/>
      <c r="OTT3" s="376"/>
      <c r="OTU3" s="376"/>
      <c r="OTV3" s="350"/>
      <c r="OTW3" s="350"/>
      <c r="OTX3" s="350"/>
      <c r="OTY3" s="350"/>
      <c r="OTZ3" s="350"/>
      <c r="OUA3" s="350"/>
      <c r="OUB3" s="376"/>
      <c r="OUC3" s="376"/>
      <c r="OUD3" s="376"/>
      <c r="OUE3" s="350"/>
      <c r="OUF3" s="350"/>
      <c r="OUG3" s="350"/>
      <c r="OUH3" s="350"/>
      <c r="OUI3" s="350"/>
      <c r="OUJ3" s="350"/>
      <c r="OUK3" s="376"/>
      <c r="OUL3" s="376"/>
      <c r="OUM3" s="376"/>
      <c r="OUN3" s="350"/>
      <c r="OUO3" s="350"/>
      <c r="OUP3" s="350"/>
      <c r="OUQ3" s="350"/>
      <c r="OUR3" s="350"/>
      <c r="OUS3" s="350"/>
      <c r="OUT3" s="376"/>
      <c r="OUU3" s="376"/>
      <c r="OUV3" s="376"/>
      <c r="OUW3" s="350"/>
      <c r="OUX3" s="350"/>
      <c r="OUY3" s="350"/>
      <c r="OUZ3" s="350"/>
      <c r="OVA3" s="350"/>
      <c r="OVB3" s="350"/>
      <c r="OVC3" s="376"/>
      <c r="OVD3" s="376"/>
      <c r="OVE3" s="376"/>
      <c r="OVF3" s="350"/>
      <c r="OVG3" s="350"/>
      <c r="OVH3" s="350"/>
      <c r="OVI3" s="350"/>
      <c r="OVJ3" s="350"/>
      <c r="OVK3" s="350"/>
      <c r="OVL3" s="376"/>
      <c r="OVM3" s="376"/>
      <c r="OVN3" s="376"/>
      <c r="OVO3" s="350"/>
      <c r="OVP3" s="350"/>
      <c r="OVQ3" s="350"/>
      <c r="OVR3" s="350"/>
      <c r="OVS3" s="350"/>
      <c r="OVT3" s="350"/>
      <c r="OVU3" s="376"/>
      <c r="OVV3" s="376"/>
      <c r="OVW3" s="376"/>
      <c r="OVX3" s="350"/>
      <c r="OVY3" s="350"/>
      <c r="OVZ3" s="350"/>
      <c r="OWA3" s="350"/>
      <c r="OWB3" s="350"/>
      <c r="OWC3" s="350"/>
      <c r="OWD3" s="376"/>
      <c r="OWE3" s="376"/>
      <c r="OWF3" s="376"/>
      <c r="OWG3" s="350"/>
      <c r="OWH3" s="350"/>
      <c r="OWI3" s="350"/>
      <c r="OWJ3" s="350"/>
      <c r="OWK3" s="350"/>
      <c r="OWL3" s="350"/>
      <c r="OWM3" s="376"/>
      <c r="OWN3" s="376"/>
      <c r="OWO3" s="376"/>
      <c r="OWP3" s="350"/>
      <c r="OWQ3" s="350"/>
      <c r="OWR3" s="350"/>
      <c r="OWS3" s="350"/>
      <c r="OWT3" s="350"/>
      <c r="OWU3" s="350"/>
      <c r="OWV3" s="376"/>
      <c r="OWW3" s="376"/>
      <c r="OWX3" s="376"/>
      <c r="OWY3" s="350"/>
      <c r="OWZ3" s="350"/>
      <c r="OXA3" s="350"/>
      <c r="OXB3" s="350"/>
      <c r="OXC3" s="350"/>
      <c r="OXD3" s="350"/>
      <c r="OXE3" s="376"/>
      <c r="OXF3" s="376"/>
      <c r="OXG3" s="376"/>
      <c r="OXH3" s="350"/>
      <c r="OXI3" s="350"/>
      <c r="OXJ3" s="350"/>
      <c r="OXK3" s="350"/>
      <c r="OXL3" s="350"/>
      <c r="OXM3" s="350"/>
      <c r="OXN3" s="376"/>
      <c r="OXO3" s="376"/>
      <c r="OXP3" s="376"/>
      <c r="OXQ3" s="350"/>
      <c r="OXR3" s="350"/>
      <c r="OXS3" s="350"/>
      <c r="OXT3" s="350"/>
      <c r="OXU3" s="350"/>
      <c r="OXV3" s="350"/>
      <c r="OXW3" s="376"/>
      <c r="OXX3" s="376"/>
      <c r="OXY3" s="376"/>
      <c r="OXZ3" s="350"/>
      <c r="OYA3" s="350"/>
      <c r="OYB3" s="350"/>
      <c r="OYC3" s="350"/>
      <c r="OYD3" s="350"/>
      <c r="OYE3" s="350"/>
      <c r="OYF3" s="376"/>
      <c r="OYG3" s="376"/>
      <c r="OYH3" s="376"/>
      <c r="OYI3" s="350"/>
      <c r="OYJ3" s="350"/>
      <c r="OYK3" s="350"/>
      <c r="OYL3" s="350"/>
      <c r="OYM3" s="350"/>
      <c r="OYN3" s="350"/>
      <c r="OYO3" s="376"/>
      <c r="OYP3" s="376"/>
      <c r="OYQ3" s="376"/>
      <c r="OYR3" s="350"/>
      <c r="OYS3" s="350"/>
      <c r="OYT3" s="350"/>
      <c r="OYU3" s="350"/>
      <c r="OYV3" s="350"/>
      <c r="OYW3" s="350"/>
      <c r="OYX3" s="376"/>
      <c r="OYY3" s="376"/>
      <c r="OYZ3" s="376"/>
      <c r="OZA3" s="350"/>
      <c r="OZB3" s="350"/>
      <c r="OZC3" s="350"/>
      <c r="OZD3" s="350"/>
      <c r="OZE3" s="350"/>
      <c r="OZF3" s="350"/>
      <c r="OZG3" s="376"/>
      <c r="OZH3" s="376"/>
      <c r="OZI3" s="376"/>
      <c r="OZJ3" s="350"/>
      <c r="OZK3" s="350"/>
      <c r="OZL3" s="350"/>
      <c r="OZM3" s="350"/>
      <c r="OZN3" s="350"/>
      <c r="OZO3" s="350"/>
      <c r="OZP3" s="376"/>
      <c r="OZQ3" s="376"/>
      <c r="OZR3" s="376"/>
      <c r="OZS3" s="350"/>
      <c r="OZT3" s="350"/>
      <c r="OZU3" s="350"/>
      <c r="OZV3" s="350"/>
      <c r="OZW3" s="350"/>
      <c r="OZX3" s="350"/>
      <c r="OZY3" s="376"/>
      <c r="OZZ3" s="376"/>
      <c r="PAA3" s="376"/>
      <c r="PAB3" s="350"/>
      <c r="PAC3" s="350"/>
      <c r="PAD3" s="350"/>
      <c r="PAE3" s="350"/>
      <c r="PAF3" s="350"/>
      <c r="PAG3" s="350"/>
      <c r="PAH3" s="376"/>
      <c r="PAI3" s="376"/>
      <c r="PAJ3" s="376"/>
      <c r="PAK3" s="350"/>
      <c r="PAL3" s="350"/>
      <c r="PAM3" s="350"/>
      <c r="PAN3" s="350"/>
      <c r="PAO3" s="350"/>
      <c r="PAP3" s="350"/>
      <c r="PAQ3" s="376"/>
      <c r="PAR3" s="376"/>
      <c r="PAS3" s="376"/>
      <c r="PAT3" s="350"/>
      <c r="PAU3" s="350"/>
      <c r="PAV3" s="350"/>
      <c r="PAW3" s="350"/>
      <c r="PAX3" s="350"/>
      <c r="PAY3" s="350"/>
      <c r="PAZ3" s="376"/>
      <c r="PBA3" s="376"/>
      <c r="PBB3" s="376"/>
      <c r="PBC3" s="350"/>
      <c r="PBD3" s="350"/>
      <c r="PBE3" s="350"/>
      <c r="PBF3" s="350"/>
      <c r="PBG3" s="350"/>
      <c r="PBH3" s="350"/>
      <c r="PBI3" s="376"/>
      <c r="PBJ3" s="376"/>
      <c r="PBK3" s="376"/>
      <c r="PBL3" s="350"/>
      <c r="PBM3" s="350"/>
      <c r="PBN3" s="350"/>
      <c r="PBO3" s="350"/>
      <c r="PBP3" s="350"/>
      <c r="PBQ3" s="350"/>
      <c r="PBR3" s="376"/>
      <c r="PBS3" s="376"/>
      <c r="PBT3" s="376"/>
      <c r="PBU3" s="350"/>
      <c r="PBV3" s="350"/>
      <c r="PBW3" s="350"/>
      <c r="PBX3" s="350"/>
      <c r="PBY3" s="350"/>
      <c r="PBZ3" s="350"/>
      <c r="PCA3" s="376"/>
      <c r="PCB3" s="376"/>
      <c r="PCC3" s="376"/>
      <c r="PCD3" s="350"/>
      <c r="PCE3" s="350"/>
      <c r="PCF3" s="350"/>
      <c r="PCG3" s="350"/>
      <c r="PCH3" s="350"/>
      <c r="PCI3" s="350"/>
      <c r="PCJ3" s="376"/>
      <c r="PCK3" s="376"/>
      <c r="PCL3" s="376"/>
      <c r="PCM3" s="350"/>
      <c r="PCN3" s="350"/>
      <c r="PCO3" s="350"/>
      <c r="PCP3" s="350"/>
      <c r="PCQ3" s="350"/>
      <c r="PCR3" s="350"/>
      <c r="PCS3" s="376"/>
      <c r="PCT3" s="376"/>
      <c r="PCU3" s="376"/>
      <c r="PCV3" s="350"/>
      <c r="PCW3" s="350"/>
      <c r="PCX3" s="350"/>
      <c r="PCY3" s="350"/>
      <c r="PCZ3" s="350"/>
      <c r="PDA3" s="350"/>
      <c r="PDB3" s="376"/>
      <c r="PDC3" s="376"/>
      <c r="PDD3" s="376"/>
      <c r="PDE3" s="350"/>
      <c r="PDF3" s="350"/>
      <c r="PDG3" s="350"/>
      <c r="PDH3" s="350"/>
      <c r="PDI3" s="350"/>
      <c r="PDJ3" s="350"/>
      <c r="PDK3" s="376"/>
      <c r="PDL3" s="376"/>
      <c r="PDM3" s="376"/>
      <c r="PDN3" s="350"/>
      <c r="PDO3" s="350"/>
      <c r="PDP3" s="350"/>
      <c r="PDQ3" s="350"/>
      <c r="PDR3" s="350"/>
      <c r="PDS3" s="350"/>
      <c r="PDT3" s="376"/>
      <c r="PDU3" s="376"/>
      <c r="PDV3" s="376"/>
      <c r="PDW3" s="350"/>
      <c r="PDX3" s="350"/>
      <c r="PDY3" s="350"/>
      <c r="PDZ3" s="350"/>
      <c r="PEA3" s="350"/>
      <c r="PEB3" s="350"/>
      <c r="PEC3" s="376"/>
      <c r="PED3" s="376"/>
      <c r="PEE3" s="376"/>
      <c r="PEF3" s="350"/>
      <c r="PEG3" s="350"/>
      <c r="PEH3" s="350"/>
      <c r="PEI3" s="350"/>
      <c r="PEJ3" s="350"/>
      <c r="PEK3" s="350"/>
      <c r="PEL3" s="376"/>
      <c r="PEM3" s="376"/>
      <c r="PEN3" s="376"/>
      <c r="PEO3" s="350"/>
      <c r="PEP3" s="350"/>
      <c r="PEQ3" s="350"/>
      <c r="PER3" s="350"/>
      <c r="PES3" s="350"/>
      <c r="PET3" s="350"/>
      <c r="PEU3" s="376"/>
      <c r="PEV3" s="376"/>
      <c r="PEW3" s="376"/>
      <c r="PEX3" s="350"/>
      <c r="PEY3" s="350"/>
      <c r="PEZ3" s="350"/>
      <c r="PFA3" s="350"/>
      <c r="PFB3" s="350"/>
      <c r="PFC3" s="350"/>
      <c r="PFD3" s="376"/>
      <c r="PFE3" s="376"/>
      <c r="PFF3" s="376"/>
      <c r="PFG3" s="350"/>
      <c r="PFH3" s="350"/>
      <c r="PFI3" s="350"/>
      <c r="PFJ3" s="350"/>
      <c r="PFK3" s="350"/>
      <c r="PFL3" s="350"/>
      <c r="PFM3" s="376"/>
      <c r="PFN3" s="376"/>
      <c r="PFO3" s="376"/>
      <c r="PFP3" s="350"/>
      <c r="PFQ3" s="350"/>
      <c r="PFR3" s="350"/>
      <c r="PFS3" s="350"/>
      <c r="PFT3" s="350"/>
      <c r="PFU3" s="350"/>
      <c r="PFV3" s="376"/>
      <c r="PFW3" s="376"/>
      <c r="PFX3" s="376"/>
      <c r="PFY3" s="350"/>
      <c r="PFZ3" s="350"/>
      <c r="PGA3" s="350"/>
      <c r="PGB3" s="350"/>
      <c r="PGC3" s="350"/>
      <c r="PGD3" s="350"/>
      <c r="PGE3" s="376"/>
      <c r="PGF3" s="376"/>
      <c r="PGG3" s="376"/>
      <c r="PGH3" s="350"/>
      <c r="PGI3" s="350"/>
      <c r="PGJ3" s="350"/>
      <c r="PGK3" s="350"/>
      <c r="PGL3" s="350"/>
      <c r="PGM3" s="350"/>
      <c r="PGN3" s="376"/>
      <c r="PGO3" s="376"/>
      <c r="PGP3" s="376"/>
      <c r="PGQ3" s="350"/>
      <c r="PGR3" s="350"/>
      <c r="PGS3" s="350"/>
      <c r="PGT3" s="350"/>
      <c r="PGU3" s="350"/>
      <c r="PGV3" s="350"/>
      <c r="PGW3" s="376"/>
      <c r="PGX3" s="376"/>
      <c r="PGY3" s="376"/>
      <c r="PGZ3" s="350"/>
      <c r="PHA3" s="350"/>
      <c r="PHB3" s="350"/>
      <c r="PHC3" s="350"/>
      <c r="PHD3" s="350"/>
      <c r="PHE3" s="350"/>
      <c r="PHF3" s="376"/>
      <c r="PHG3" s="376"/>
      <c r="PHH3" s="376"/>
      <c r="PHI3" s="350"/>
      <c r="PHJ3" s="350"/>
      <c r="PHK3" s="350"/>
      <c r="PHL3" s="350"/>
      <c r="PHM3" s="350"/>
      <c r="PHN3" s="350"/>
      <c r="PHO3" s="376"/>
      <c r="PHP3" s="376"/>
      <c r="PHQ3" s="376"/>
      <c r="PHR3" s="350"/>
      <c r="PHS3" s="350"/>
      <c r="PHT3" s="350"/>
      <c r="PHU3" s="350"/>
      <c r="PHV3" s="350"/>
      <c r="PHW3" s="350"/>
      <c r="PHX3" s="376"/>
      <c r="PHY3" s="376"/>
      <c r="PHZ3" s="376"/>
      <c r="PIA3" s="350"/>
      <c r="PIB3" s="350"/>
      <c r="PIC3" s="350"/>
      <c r="PID3" s="350"/>
      <c r="PIE3" s="350"/>
      <c r="PIF3" s="350"/>
      <c r="PIG3" s="376"/>
      <c r="PIH3" s="376"/>
      <c r="PII3" s="376"/>
      <c r="PIJ3" s="350"/>
      <c r="PIK3" s="350"/>
      <c r="PIL3" s="350"/>
      <c r="PIM3" s="350"/>
      <c r="PIN3" s="350"/>
      <c r="PIO3" s="350"/>
      <c r="PIP3" s="376"/>
      <c r="PIQ3" s="376"/>
      <c r="PIR3" s="376"/>
      <c r="PIS3" s="350"/>
      <c r="PIT3" s="350"/>
      <c r="PIU3" s="350"/>
      <c r="PIV3" s="350"/>
      <c r="PIW3" s="350"/>
      <c r="PIX3" s="350"/>
      <c r="PIY3" s="376"/>
      <c r="PIZ3" s="376"/>
      <c r="PJA3" s="376"/>
      <c r="PJB3" s="350"/>
      <c r="PJC3" s="350"/>
      <c r="PJD3" s="350"/>
      <c r="PJE3" s="350"/>
      <c r="PJF3" s="350"/>
      <c r="PJG3" s="350"/>
      <c r="PJH3" s="376"/>
      <c r="PJI3" s="376"/>
      <c r="PJJ3" s="376"/>
      <c r="PJK3" s="350"/>
      <c r="PJL3" s="350"/>
      <c r="PJM3" s="350"/>
      <c r="PJN3" s="350"/>
      <c r="PJO3" s="350"/>
      <c r="PJP3" s="350"/>
      <c r="PJQ3" s="376"/>
      <c r="PJR3" s="376"/>
      <c r="PJS3" s="376"/>
      <c r="PJT3" s="350"/>
      <c r="PJU3" s="350"/>
      <c r="PJV3" s="350"/>
      <c r="PJW3" s="350"/>
      <c r="PJX3" s="350"/>
      <c r="PJY3" s="350"/>
      <c r="PJZ3" s="376"/>
      <c r="PKA3" s="376"/>
      <c r="PKB3" s="376"/>
      <c r="PKC3" s="350"/>
      <c r="PKD3" s="350"/>
      <c r="PKE3" s="350"/>
      <c r="PKF3" s="350"/>
      <c r="PKG3" s="350"/>
      <c r="PKH3" s="350"/>
      <c r="PKI3" s="376"/>
      <c r="PKJ3" s="376"/>
      <c r="PKK3" s="376"/>
      <c r="PKL3" s="350"/>
      <c r="PKM3" s="350"/>
      <c r="PKN3" s="350"/>
      <c r="PKO3" s="350"/>
      <c r="PKP3" s="350"/>
      <c r="PKQ3" s="350"/>
      <c r="PKR3" s="376"/>
      <c r="PKS3" s="376"/>
      <c r="PKT3" s="376"/>
      <c r="PKU3" s="350"/>
      <c r="PKV3" s="350"/>
      <c r="PKW3" s="350"/>
      <c r="PKX3" s="350"/>
      <c r="PKY3" s="350"/>
      <c r="PKZ3" s="350"/>
      <c r="PLA3" s="376"/>
      <c r="PLB3" s="376"/>
      <c r="PLC3" s="376"/>
      <c r="PLD3" s="350"/>
      <c r="PLE3" s="350"/>
      <c r="PLF3" s="350"/>
      <c r="PLG3" s="350"/>
      <c r="PLH3" s="350"/>
      <c r="PLI3" s="350"/>
      <c r="PLJ3" s="376"/>
      <c r="PLK3" s="376"/>
      <c r="PLL3" s="376"/>
      <c r="PLM3" s="350"/>
      <c r="PLN3" s="350"/>
      <c r="PLO3" s="350"/>
      <c r="PLP3" s="350"/>
      <c r="PLQ3" s="350"/>
      <c r="PLR3" s="350"/>
      <c r="PLS3" s="376"/>
      <c r="PLT3" s="376"/>
      <c r="PLU3" s="376"/>
      <c r="PLV3" s="350"/>
      <c r="PLW3" s="350"/>
      <c r="PLX3" s="350"/>
      <c r="PLY3" s="350"/>
      <c r="PLZ3" s="350"/>
      <c r="PMA3" s="350"/>
      <c r="PMB3" s="376"/>
      <c r="PMC3" s="376"/>
      <c r="PMD3" s="376"/>
      <c r="PME3" s="350"/>
      <c r="PMF3" s="350"/>
      <c r="PMG3" s="350"/>
      <c r="PMH3" s="350"/>
      <c r="PMI3" s="350"/>
      <c r="PMJ3" s="350"/>
      <c r="PMK3" s="376"/>
      <c r="PML3" s="376"/>
      <c r="PMM3" s="376"/>
      <c r="PMN3" s="350"/>
      <c r="PMO3" s="350"/>
      <c r="PMP3" s="350"/>
      <c r="PMQ3" s="350"/>
      <c r="PMR3" s="350"/>
      <c r="PMS3" s="350"/>
      <c r="PMT3" s="376"/>
      <c r="PMU3" s="376"/>
      <c r="PMV3" s="376"/>
      <c r="PMW3" s="350"/>
      <c r="PMX3" s="350"/>
      <c r="PMY3" s="350"/>
      <c r="PMZ3" s="350"/>
      <c r="PNA3" s="350"/>
      <c r="PNB3" s="350"/>
      <c r="PNC3" s="376"/>
      <c r="PND3" s="376"/>
      <c r="PNE3" s="376"/>
      <c r="PNF3" s="350"/>
      <c r="PNG3" s="350"/>
      <c r="PNH3" s="350"/>
      <c r="PNI3" s="350"/>
      <c r="PNJ3" s="350"/>
      <c r="PNK3" s="350"/>
      <c r="PNL3" s="376"/>
      <c r="PNM3" s="376"/>
      <c r="PNN3" s="376"/>
      <c r="PNO3" s="350"/>
      <c r="PNP3" s="350"/>
      <c r="PNQ3" s="350"/>
      <c r="PNR3" s="350"/>
      <c r="PNS3" s="350"/>
      <c r="PNT3" s="350"/>
      <c r="PNU3" s="376"/>
      <c r="PNV3" s="376"/>
      <c r="PNW3" s="376"/>
      <c r="PNX3" s="350"/>
      <c r="PNY3" s="350"/>
      <c r="PNZ3" s="350"/>
      <c r="POA3" s="350"/>
      <c r="POB3" s="350"/>
      <c r="POC3" s="350"/>
      <c r="POD3" s="376"/>
      <c r="POE3" s="376"/>
      <c r="POF3" s="376"/>
      <c r="POG3" s="350"/>
      <c r="POH3" s="350"/>
      <c r="POI3" s="350"/>
      <c r="POJ3" s="350"/>
      <c r="POK3" s="350"/>
      <c r="POL3" s="350"/>
      <c r="POM3" s="376"/>
      <c r="PON3" s="376"/>
      <c r="POO3" s="376"/>
      <c r="POP3" s="350"/>
      <c r="POQ3" s="350"/>
      <c r="POR3" s="350"/>
      <c r="POS3" s="350"/>
      <c r="POT3" s="350"/>
      <c r="POU3" s="350"/>
      <c r="POV3" s="376"/>
      <c r="POW3" s="376"/>
      <c r="POX3" s="376"/>
      <c r="POY3" s="350"/>
      <c r="POZ3" s="350"/>
      <c r="PPA3" s="350"/>
      <c r="PPB3" s="350"/>
      <c r="PPC3" s="350"/>
      <c r="PPD3" s="350"/>
      <c r="PPE3" s="376"/>
      <c r="PPF3" s="376"/>
      <c r="PPG3" s="376"/>
      <c r="PPH3" s="350"/>
      <c r="PPI3" s="350"/>
      <c r="PPJ3" s="350"/>
      <c r="PPK3" s="350"/>
      <c r="PPL3" s="350"/>
      <c r="PPM3" s="350"/>
      <c r="PPN3" s="376"/>
      <c r="PPO3" s="376"/>
      <c r="PPP3" s="376"/>
      <c r="PPQ3" s="350"/>
      <c r="PPR3" s="350"/>
      <c r="PPS3" s="350"/>
      <c r="PPT3" s="350"/>
      <c r="PPU3" s="350"/>
      <c r="PPV3" s="350"/>
      <c r="PPW3" s="376"/>
      <c r="PPX3" s="376"/>
      <c r="PPY3" s="376"/>
      <c r="PPZ3" s="350"/>
      <c r="PQA3" s="350"/>
      <c r="PQB3" s="350"/>
      <c r="PQC3" s="350"/>
      <c r="PQD3" s="350"/>
      <c r="PQE3" s="350"/>
      <c r="PQF3" s="376"/>
      <c r="PQG3" s="376"/>
      <c r="PQH3" s="376"/>
      <c r="PQI3" s="350"/>
      <c r="PQJ3" s="350"/>
      <c r="PQK3" s="350"/>
      <c r="PQL3" s="350"/>
      <c r="PQM3" s="350"/>
      <c r="PQN3" s="350"/>
      <c r="PQO3" s="376"/>
      <c r="PQP3" s="376"/>
      <c r="PQQ3" s="376"/>
      <c r="PQR3" s="350"/>
      <c r="PQS3" s="350"/>
      <c r="PQT3" s="350"/>
      <c r="PQU3" s="350"/>
      <c r="PQV3" s="350"/>
      <c r="PQW3" s="350"/>
      <c r="PQX3" s="376"/>
      <c r="PQY3" s="376"/>
      <c r="PQZ3" s="376"/>
      <c r="PRA3" s="350"/>
      <c r="PRB3" s="350"/>
      <c r="PRC3" s="350"/>
      <c r="PRD3" s="350"/>
      <c r="PRE3" s="350"/>
      <c r="PRF3" s="350"/>
      <c r="PRG3" s="376"/>
      <c r="PRH3" s="376"/>
      <c r="PRI3" s="376"/>
      <c r="PRJ3" s="350"/>
      <c r="PRK3" s="350"/>
      <c r="PRL3" s="350"/>
      <c r="PRM3" s="350"/>
      <c r="PRN3" s="350"/>
      <c r="PRO3" s="350"/>
      <c r="PRP3" s="376"/>
      <c r="PRQ3" s="376"/>
      <c r="PRR3" s="376"/>
      <c r="PRS3" s="350"/>
      <c r="PRT3" s="350"/>
      <c r="PRU3" s="350"/>
      <c r="PRV3" s="350"/>
      <c r="PRW3" s="350"/>
      <c r="PRX3" s="350"/>
      <c r="PRY3" s="376"/>
      <c r="PRZ3" s="376"/>
      <c r="PSA3" s="376"/>
      <c r="PSB3" s="350"/>
      <c r="PSC3" s="350"/>
      <c r="PSD3" s="350"/>
      <c r="PSE3" s="350"/>
      <c r="PSF3" s="350"/>
      <c r="PSG3" s="350"/>
      <c r="PSH3" s="376"/>
      <c r="PSI3" s="376"/>
      <c r="PSJ3" s="376"/>
      <c r="PSK3" s="350"/>
      <c r="PSL3" s="350"/>
      <c r="PSM3" s="350"/>
      <c r="PSN3" s="350"/>
      <c r="PSO3" s="350"/>
      <c r="PSP3" s="350"/>
      <c r="PSQ3" s="376"/>
      <c r="PSR3" s="376"/>
      <c r="PSS3" s="376"/>
      <c r="PST3" s="350"/>
      <c r="PSU3" s="350"/>
      <c r="PSV3" s="350"/>
      <c r="PSW3" s="350"/>
      <c r="PSX3" s="350"/>
      <c r="PSY3" s="350"/>
      <c r="PSZ3" s="376"/>
      <c r="PTA3" s="376"/>
      <c r="PTB3" s="376"/>
      <c r="PTC3" s="350"/>
      <c r="PTD3" s="350"/>
      <c r="PTE3" s="350"/>
      <c r="PTF3" s="350"/>
      <c r="PTG3" s="350"/>
      <c r="PTH3" s="350"/>
      <c r="PTI3" s="376"/>
      <c r="PTJ3" s="376"/>
      <c r="PTK3" s="376"/>
      <c r="PTL3" s="350"/>
      <c r="PTM3" s="350"/>
      <c r="PTN3" s="350"/>
      <c r="PTO3" s="350"/>
      <c r="PTP3" s="350"/>
      <c r="PTQ3" s="350"/>
      <c r="PTR3" s="376"/>
      <c r="PTS3" s="376"/>
      <c r="PTT3" s="376"/>
      <c r="PTU3" s="350"/>
      <c r="PTV3" s="350"/>
      <c r="PTW3" s="350"/>
      <c r="PTX3" s="350"/>
      <c r="PTY3" s="350"/>
      <c r="PTZ3" s="350"/>
      <c r="PUA3" s="376"/>
      <c r="PUB3" s="376"/>
      <c r="PUC3" s="376"/>
      <c r="PUD3" s="350"/>
      <c r="PUE3" s="350"/>
      <c r="PUF3" s="350"/>
      <c r="PUG3" s="350"/>
      <c r="PUH3" s="350"/>
      <c r="PUI3" s="350"/>
      <c r="PUJ3" s="376"/>
      <c r="PUK3" s="376"/>
      <c r="PUL3" s="376"/>
      <c r="PUM3" s="350"/>
      <c r="PUN3" s="350"/>
      <c r="PUO3" s="350"/>
      <c r="PUP3" s="350"/>
      <c r="PUQ3" s="350"/>
      <c r="PUR3" s="350"/>
      <c r="PUS3" s="376"/>
      <c r="PUT3" s="376"/>
      <c r="PUU3" s="376"/>
      <c r="PUV3" s="350"/>
      <c r="PUW3" s="350"/>
      <c r="PUX3" s="350"/>
      <c r="PUY3" s="350"/>
      <c r="PUZ3" s="350"/>
      <c r="PVA3" s="350"/>
      <c r="PVB3" s="376"/>
      <c r="PVC3" s="376"/>
      <c r="PVD3" s="376"/>
      <c r="PVE3" s="350"/>
      <c r="PVF3" s="350"/>
      <c r="PVG3" s="350"/>
      <c r="PVH3" s="350"/>
      <c r="PVI3" s="350"/>
      <c r="PVJ3" s="350"/>
      <c r="PVK3" s="376"/>
      <c r="PVL3" s="376"/>
      <c r="PVM3" s="376"/>
      <c r="PVN3" s="350"/>
      <c r="PVO3" s="350"/>
      <c r="PVP3" s="350"/>
      <c r="PVQ3" s="350"/>
      <c r="PVR3" s="350"/>
      <c r="PVS3" s="350"/>
      <c r="PVT3" s="376"/>
      <c r="PVU3" s="376"/>
      <c r="PVV3" s="376"/>
      <c r="PVW3" s="350"/>
      <c r="PVX3" s="350"/>
      <c r="PVY3" s="350"/>
      <c r="PVZ3" s="350"/>
      <c r="PWA3" s="350"/>
      <c r="PWB3" s="350"/>
      <c r="PWC3" s="376"/>
      <c r="PWD3" s="376"/>
      <c r="PWE3" s="376"/>
      <c r="PWF3" s="350"/>
      <c r="PWG3" s="350"/>
      <c r="PWH3" s="350"/>
      <c r="PWI3" s="350"/>
      <c r="PWJ3" s="350"/>
      <c r="PWK3" s="350"/>
      <c r="PWL3" s="376"/>
      <c r="PWM3" s="376"/>
      <c r="PWN3" s="376"/>
      <c r="PWO3" s="350"/>
      <c r="PWP3" s="350"/>
      <c r="PWQ3" s="350"/>
      <c r="PWR3" s="350"/>
      <c r="PWS3" s="350"/>
      <c r="PWT3" s="350"/>
      <c r="PWU3" s="376"/>
      <c r="PWV3" s="376"/>
      <c r="PWW3" s="376"/>
      <c r="PWX3" s="350"/>
      <c r="PWY3" s="350"/>
      <c r="PWZ3" s="350"/>
      <c r="PXA3" s="350"/>
      <c r="PXB3" s="350"/>
      <c r="PXC3" s="350"/>
      <c r="PXD3" s="376"/>
      <c r="PXE3" s="376"/>
      <c r="PXF3" s="376"/>
      <c r="PXG3" s="350"/>
      <c r="PXH3" s="350"/>
      <c r="PXI3" s="350"/>
      <c r="PXJ3" s="350"/>
      <c r="PXK3" s="350"/>
      <c r="PXL3" s="350"/>
      <c r="PXM3" s="376"/>
      <c r="PXN3" s="376"/>
      <c r="PXO3" s="376"/>
      <c r="PXP3" s="350"/>
      <c r="PXQ3" s="350"/>
      <c r="PXR3" s="350"/>
      <c r="PXS3" s="350"/>
      <c r="PXT3" s="350"/>
      <c r="PXU3" s="350"/>
      <c r="PXV3" s="376"/>
      <c r="PXW3" s="376"/>
      <c r="PXX3" s="376"/>
      <c r="PXY3" s="350"/>
      <c r="PXZ3" s="350"/>
      <c r="PYA3" s="350"/>
      <c r="PYB3" s="350"/>
      <c r="PYC3" s="350"/>
      <c r="PYD3" s="350"/>
      <c r="PYE3" s="376"/>
      <c r="PYF3" s="376"/>
      <c r="PYG3" s="376"/>
      <c r="PYH3" s="350"/>
      <c r="PYI3" s="350"/>
      <c r="PYJ3" s="350"/>
      <c r="PYK3" s="350"/>
      <c r="PYL3" s="350"/>
      <c r="PYM3" s="350"/>
      <c r="PYN3" s="376"/>
      <c r="PYO3" s="376"/>
      <c r="PYP3" s="376"/>
      <c r="PYQ3" s="350"/>
      <c r="PYR3" s="350"/>
      <c r="PYS3" s="350"/>
      <c r="PYT3" s="350"/>
      <c r="PYU3" s="350"/>
      <c r="PYV3" s="350"/>
      <c r="PYW3" s="376"/>
      <c r="PYX3" s="376"/>
      <c r="PYY3" s="376"/>
      <c r="PYZ3" s="350"/>
      <c r="PZA3" s="350"/>
      <c r="PZB3" s="350"/>
      <c r="PZC3" s="350"/>
      <c r="PZD3" s="350"/>
      <c r="PZE3" s="350"/>
      <c r="PZF3" s="376"/>
      <c r="PZG3" s="376"/>
      <c r="PZH3" s="376"/>
      <c r="PZI3" s="350"/>
      <c r="PZJ3" s="350"/>
      <c r="PZK3" s="350"/>
      <c r="PZL3" s="350"/>
      <c r="PZM3" s="350"/>
      <c r="PZN3" s="350"/>
      <c r="PZO3" s="376"/>
      <c r="PZP3" s="376"/>
      <c r="PZQ3" s="376"/>
      <c r="PZR3" s="350"/>
      <c r="PZS3" s="350"/>
      <c r="PZT3" s="350"/>
      <c r="PZU3" s="350"/>
      <c r="PZV3" s="350"/>
      <c r="PZW3" s="350"/>
      <c r="PZX3" s="376"/>
      <c r="PZY3" s="376"/>
      <c r="PZZ3" s="376"/>
      <c r="QAA3" s="350"/>
      <c r="QAB3" s="350"/>
      <c r="QAC3" s="350"/>
      <c r="QAD3" s="350"/>
      <c r="QAE3" s="350"/>
      <c r="QAF3" s="350"/>
      <c r="QAG3" s="376"/>
      <c r="QAH3" s="376"/>
      <c r="QAI3" s="376"/>
      <c r="QAJ3" s="350"/>
      <c r="QAK3" s="350"/>
      <c r="QAL3" s="350"/>
      <c r="QAM3" s="350"/>
      <c r="QAN3" s="350"/>
      <c r="QAO3" s="350"/>
      <c r="QAP3" s="376"/>
      <c r="QAQ3" s="376"/>
      <c r="QAR3" s="376"/>
      <c r="QAS3" s="350"/>
      <c r="QAT3" s="350"/>
      <c r="QAU3" s="350"/>
      <c r="QAV3" s="350"/>
      <c r="QAW3" s="350"/>
      <c r="QAX3" s="350"/>
      <c r="QAY3" s="376"/>
      <c r="QAZ3" s="376"/>
      <c r="QBA3" s="376"/>
      <c r="QBB3" s="350"/>
      <c r="QBC3" s="350"/>
      <c r="QBD3" s="350"/>
      <c r="QBE3" s="350"/>
      <c r="QBF3" s="350"/>
      <c r="QBG3" s="350"/>
      <c r="QBH3" s="376"/>
      <c r="QBI3" s="376"/>
      <c r="QBJ3" s="376"/>
      <c r="QBK3" s="350"/>
      <c r="QBL3" s="350"/>
      <c r="QBM3" s="350"/>
      <c r="QBN3" s="350"/>
      <c r="QBO3" s="350"/>
      <c r="QBP3" s="350"/>
      <c r="QBQ3" s="376"/>
      <c r="QBR3" s="376"/>
      <c r="QBS3" s="376"/>
      <c r="QBT3" s="350"/>
      <c r="QBU3" s="350"/>
      <c r="QBV3" s="350"/>
      <c r="QBW3" s="350"/>
      <c r="QBX3" s="350"/>
      <c r="QBY3" s="350"/>
      <c r="QBZ3" s="376"/>
      <c r="QCA3" s="376"/>
      <c r="QCB3" s="376"/>
      <c r="QCC3" s="350"/>
      <c r="QCD3" s="350"/>
      <c r="QCE3" s="350"/>
      <c r="QCF3" s="350"/>
      <c r="QCG3" s="350"/>
      <c r="QCH3" s="350"/>
      <c r="QCI3" s="376"/>
      <c r="QCJ3" s="376"/>
      <c r="QCK3" s="376"/>
      <c r="QCL3" s="350"/>
      <c r="QCM3" s="350"/>
      <c r="QCN3" s="350"/>
      <c r="QCO3" s="350"/>
      <c r="QCP3" s="350"/>
      <c r="QCQ3" s="350"/>
      <c r="QCR3" s="376"/>
      <c r="QCS3" s="376"/>
      <c r="QCT3" s="376"/>
      <c r="QCU3" s="350"/>
      <c r="QCV3" s="350"/>
      <c r="QCW3" s="350"/>
      <c r="QCX3" s="350"/>
      <c r="QCY3" s="350"/>
      <c r="QCZ3" s="350"/>
      <c r="QDA3" s="376"/>
      <c r="QDB3" s="376"/>
      <c r="QDC3" s="376"/>
      <c r="QDD3" s="350"/>
      <c r="QDE3" s="350"/>
      <c r="QDF3" s="350"/>
      <c r="QDG3" s="350"/>
      <c r="QDH3" s="350"/>
      <c r="QDI3" s="350"/>
      <c r="QDJ3" s="376"/>
      <c r="QDK3" s="376"/>
      <c r="QDL3" s="376"/>
      <c r="QDM3" s="350"/>
      <c r="QDN3" s="350"/>
      <c r="QDO3" s="350"/>
      <c r="QDP3" s="350"/>
      <c r="QDQ3" s="350"/>
      <c r="QDR3" s="350"/>
      <c r="QDS3" s="376"/>
      <c r="QDT3" s="376"/>
      <c r="QDU3" s="376"/>
      <c r="QDV3" s="350"/>
      <c r="QDW3" s="350"/>
      <c r="QDX3" s="350"/>
      <c r="QDY3" s="350"/>
      <c r="QDZ3" s="350"/>
      <c r="QEA3" s="350"/>
      <c r="QEB3" s="376"/>
      <c r="QEC3" s="376"/>
      <c r="QED3" s="376"/>
      <c r="QEE3" s="350"/>
      <c r="QEF3" s="350"/>
      <c r="QEG3" s="350"/>
      <c r="QEH3" s="350"/>
      <c r="QEI3" s="350"/>
      <c r="QEJ3" s="350"/>
      <c r="QEK3" s="376"/>
      <c r="QEL3" s="376"/>
      <c r="QEM3" s="376"/>
      <c r="QEN3" s="350"/>
      <c r="QEO3" s="350"/>
      <c r="QEP3" s="350"/>
      <c r="QEQ3" s="350"/>
      <c r="QER3" s="350"/>
      <c r="QES3" s="350"/>
      <c r="QET3" s="376"/>
      <c r="QEU3" s="376"/>
      <c r="QEV3" s="376"/>
      <c r="QEW3" s="350"/>
      <c r="QEX3" s="350"/>
      <c r="QEY3" s="350"/>
      <c r="QEZ3" s="350"/>
      <c r="QFA3" s="350"/>
      <c r="QFB3" s="350"/>
      <c r="QFC3" s="376"/>
      <c r="QFD3" s="376"/>
      <c r="QFE3" s="376"/>
      <c r="QFF3" s="350"/>
      <c r="QFG3" s="350"/>
      <c r="QFH3" s="350"/>
      <c r="QFI3" s="350"/>
      <c r="QFJ3" s="350"/>
      <c r="QFK3" s="350"/>
      <c r="QFL3" s="376"/>
      <c r="QFM3" s="376"/>
      <c r="QFN3" s="376"/>
      <c r="QFO3" s="350"/>
      <c r="QFP3" s="350"/>
      <c r="QFQ3" s="350"/>
      <c r="QFR3" s="350"/>
      <c r="QFS3" s="350"/>
      <c r="QFT3" s="350"/>
      <c r="QFU3" s="376"/>
      <c r="QFV3" s="376"/>
      <c r="QFW3" s="376"/>
      <c r="QFX3" s="350"/>
      <c r="QFY3" s="350"/>
      <c r="QFZ3" s="350"/>
      <c r="QGA3" s="350"/>
      <c r="QGB3" s="350"/>
      <c r="QGC3" s="350"/>
      <c r="QGD3" s="376"/>
      <c r="QGE3" s="376"/>
      <c r="QGF3" s="376"/>
      <c r="QGG3" s="350"/>
      <c r="QGH3" s="350"/>
      <c r="QGI3" s="350"/>
      <c r="QGJ3" s="350"/>
      <c r="QGK3" s="350"/>
      <c r="QGL3" s="350"/>
      <c r="QGM3" s="376"/>
      <c r="QGN3" s="376"/>
      <c r="QGO3" s="376"/>
      <c r="QGP3" s="350"/>
      <c r="QGQ3" s="350"/>
      <c r="QGR3" s="350"/>
      <c r="QGS3" s="350"/>
      <c r="QGT3" s="350"/>
      <c r="QGU3" s="350"/>
      <c r="QGV3" s="376"/>
      <c r="QGW3" s="376"/>
      <c r="QGX3" s="376"/>
      <c r="QGY3" s="350"/>
      <c r="QGZ3" s="350"/>
      <c r="QHA3" s="350"/>
      <c r="QHB3" s="350"/>
      <c r="QHC3" s="350"/>
      <c r="QHD3" s="350"/>
      <c r="QHE3" s="376"/>
      <c r="QHF3" s="376"/>
      <c r="QHG3" s="376"/>
      <c r="QHH3" s="350"/>
      <c r="QHI3" s="350"/>
      <c r="QHJ3" s="350"/>
      <c r="QHK3" s="350"/>
      <c r="QHL3" s="350"/>
      <c r="QHM3" s="350"/>
      <c r="QHN3" s="376"/>
      <c r="QHO3" s="376"/>
      <c r="QHP3" s="376"/>
      <c r="QHQ3" s="350"/>
      <c r="QHR3" s="350"/>
      <c r="QHS3" s="350"/>
      <c r="QHT3" s="350"/>
      <c r="QHU3" s="350"/>
      <c r="QHV3" s="350"/>
      <c r="QHW3" s="376"/>
      <c r="QHX3" s="376"/>
      <c r="QHY3" s="376"/>
      <c r="QHZ3" s="350"/>
      <c r="QIA3" s="350"/>
      <c r="QIB3" s="350"/>
      <c r="QIC3" s="350"/>
      <c r="QID3" s="350"/>
      <c r="QIE3" s="350"/>
      <c r="QIF3" s="376"/>
      <c r="QIG3" s="376"/>
      <c r="QIH3" s="376"/>
      <c r="QII3" s="350"/>
      <c r="QIJ3" s="350"/>
      <c r="QIK3" s="350"/>
      <c r="QIL3" s="350"/>
      <c r="QIM3" s="350"/>
      <c r="QIN3" s="350"/>
      <c r="QIO3" s="376"/>
      <c r="QIP3" s="376"/>
      <c r="QIQ3" s="376"/>
      <c r="QIR3" s="350"/>
      <c r="QIS3" s="350"/>
      <c r="QIT3" s="350"/>
      <c r="QIU3" s="350"/>
      <c r="QIV3" s="350"/>
      <c r="QIW3" s="350"/>
      <c r="QIX3" s="376"/>
      <c r="QIY3" s="376"/>
      <c r="QIZ3" s="376"/>
      <c r="QJA3" s="350"/>
      <c r="QJB3" s="350"/>
      <c r="QJC3" s="350"/>
      <c r="QJD3" s="350"/>
      <c r="QJE3" s="350"/>
      <c r="QJF3" s="350"/>
      <c r="QJG3" s="376"/>
      <c r="QJH3" s="376"/>
      <c r="QJI3" s="376"/>
      <c r="QJJ3" s="350"/>
      <c r="QJK3" s="350"/>
      <c r="QJL3" s="350"/>
      <c r="QJM3" s="350"/>
      <c r="QJN3" s="350"/>
      <c r="QJO3" s="350"/>
      <c r="QJP3" s="376"/>
      <c r="QJQ3" s="376"/>
      <c r="QJR3" s="376"/>
      <c r="QJS3" s="350"/>
      <c r="QJT3" s="350"/>
      <c r="QJU3" s="350"/>
      <c r="QJV3" s="350"/>
      <c r="QJW3" s="350"/>
      <c r="QJX3" s="350"/>
      <c r="QJY3" s="376"/>
      <c r="QJZ3" s="376"/>
      <c r="QKA3" s="376"/>
      <c r="QKB3" s="350"/>
      <c r="QKC3" s="350"/>
      <c r="QKD3" s="350"/>
      <c r="QKE3" s="350"/>
      <c r="QKF3" s="350"/>
      <c r="QKG3" s="350"/>
      <c r="QKH3" s="376"/>
      <c r="QKI3" s="376"/>
      <c r="QKJ3" s="376"/>
      <c r="QKK3" s="350"/>
      <c r="QKL3" s="350"/>
      <c r="QKM3" s="350"/>
      <c r="QKN3" s="350"/>
      <c r="QKO3" s="350"/>
      <c r="QKP3" s="350"/>
      <c r="QKQ3" s="376"/>
      <c r="QKR3" s="376"/>
      <c r="QKS3" s="376"/>
      <c r="QKT3" s="350"/>
      <c r="QKU3" s="350"/>
      <c r="QKV3" s="350"/>
      <c r="QKW3" s="350"/>
      <c r="QKX3" s="350"/>
      <c r="QKY3" s="350"/>
      <c r="QKZ3" s="376"/>
      <c r="QLA3" s="376"/>
      <c r="QLB3" s="376"/>
      <c r="QLC3" s="350"/>
      <c r="QLD3" s="350"/>
      <c r="QLE3" s="350"/>
      <c r="QLF3" s="350"/>
      <c r="QLG3" s="350"/>
      <c r="QLH3" s="350"/>
      <c r="QLI3" s="376"/>
      <c r="QLJ3" s="376"/>
      <c r="QLK3" s="376"/>
      <c r="QLL3" s="350"/>
      <c r="QLM3" s="350"/>
      <c r="QLN3" s="350"/>
      <c r="QLO3" s="350"/>
      <c r="QLP3" s="350"/>
      <c r="QLQ3" s="350"/>
      <c r="QLR3" s="376"/>
      <c r="QLS3" s="376"/>
      <c r="QLT3" s="376"/>
      <c r="QLU3" s="350"/>
      <c r="QLV3" s="350"/>
      <c r="QLW3" s="350"/>
      <c r="QLX3" s="350"/>
      <c r="QLY3" s="350"/>
      <c r="QLZ3" s="350"/>
      <c r="QMA3" s="376"/>
      <c r="QMB3" s="376"/>
      <c r="QMC3" s="376"/>
      <c r="QMD3" s="350"/>
      <c r="QME3" s="350"/>
      <c r="QMF3" s="350"/>
      <c r="QMG3" s="350"/>
      <c r="QMH3" s="350"/>
      <c r="QMI3" s="350"/>
      <c r="QMJ3" s="376"/>
      <c r="QMK3" s="376"/>
      <c r="QML3" s="376"/>
      <c r="QMM3" s="350"/>
      <c r="QMN3" s="350"/>
      <c r="QMO3" s="350"/>
      <c r="QMP3" s="350"/>
      <c r="QMQ3" s="350"/>
      <c r="QMR3" s="350"/>
      <c r="QMS3" s="376"/>
      <c r="QMT3" s="376"/>
      <c r="QMU3" s="376"/>
      <c r="QMV3" s="350"/>
      <c r="QMW3" s="350"/>
      <c r="QMX3" s="350"/>
      <c r="QMY3" s="350"/>
      <c r="QMZ3" s="350"/>
      <c r="QNA3" s="350"/>
      <c r="QNB3" s="376"/>
      <c r="QNC3" s="376"/>
      <c r="QND3" s="376"/>
      <c r="QNE3" s="350"/>
      <c r="QNF3" s="350"/>
      <c r="QNG3" s="350"/>
      <c r="QNH3" s="350"/>
      <c r="QNI3" s="350"/>
      <c r="QNJ3" s="350"/>
      <c r="QNK3" s="376"/>
      <c r="QNL3" s="376"/>
      <c r="QNM3" s="376"/>
      <c r="QNN3" s="350"/>
      <c r="QNO3" s="350"/>
      <c r="QNP3" s="350"/>
      <c r="QNQ3" s="350"/>
      <c r="QNR3" s="350"/>
      <c r="QNS3" s="350"/>
      <c r="QNT3" s="376"/>
      <c r="QNU3" s="376"/>
      <c r="QNV3" s="376"/>
      <c r="QNW3" s="350"/>
      <c r="QNX3" s="350"/>
      <c r="QNY3" s="350"/>
      <c r="QNZ3" s="350"/>
      <c r="QOA3" s="350"/>
      <c r="QOB3" s="350"/>
      <c r="QOC3" s="376"/>
      <c r="QOD3" s="376"/>
      <c r="QOE3" s="376"/>
      <c r="QOF3" s="350"/>
      <c r="QOG3" s="350"/>
      <c r="QOH3" s="350"/>
      <c r="QOI3" s="350"/>
      <c r="QOJ3" s="350"/>
      <c r="QOK3" s="350"/>
      <c r="QOL3" s="376"/>
      <c r="QOM3" s="376"/>
      <c r="QON3" s="376"/>
      <c r="QOO3" s="350"/>
      <c r="QOP3" s="350"/>
      <c r="QOQ3" s="350"/>
      <c r="QOR3" s="350"/>
      <c r="QOS3" s="350"/>
      <c r="QOT3" s="350"/>
      <c r="QOU3" s="376"/>
      <c r="QOV3" s="376"/>
      <c r="QOW3" s="376"/>
      <c r="QOX3" s="350"/>
      <c r="QOY3" s="350"/>
      <c r="QOZ3" s="350"/>
      <c r="QPA3" s="350"/>
      <c r="QPB3" s="350"/>
      <c r="QPC3" s="350"/>
      <c r="QPD3" s="376"/>
      <c r="QPE3" s="376"/>
      <c r="QPF3" s="376"/>
      <c r="QPG3" s="350"/>
      <c r="QPH3" s="350"/>
      <c r="QPI3" s="350"/>
      <c r="QPJ3" s="350"/>
      <c r="QPK3" s="350"/>
      <c r="QPL3" s="350"/>
      <c r="QPM3" s="376"/>
      <c r="QPN3" s="376"/>
      <c r="QPO3" s="376"/>
      <c r="QPP3" s="350"/>
      <c r="QPQ3" s="350"/>
      <c r="QPR3" s="350"/>
      <c r="QPS3" s="350"/>
      <c r="QPT3" s="350"/>
      <c r="QPU3" s="350"/>
      <c r="QPV3" s="376"/>
      <c r="QPW3" s="376"/>
      <c r="QPX3" s="376"/>
      <c r="QPY3" s="350"/>
      <c r="QPZ3" s="350"/>
      <c r="QQA3" s="350"/>
      <c r="QQB3" s="350"/>
      <c r="QQC3" s="350"/>
      <c r="QQD3" s="350"/>
      <c r="QQE3" s="376"/>
      <c r="QQF3" s="376"/>
      <c r="QQG3" s="376"/>
      <c r="QQH3" s="350"/>
      <c r="QQI3" s="350"/>
      <c r="QQJ3" s="350"/>
      <c r="QQK3" s="350"/>
      <c r="QQL3" s="350"/>
      <c r="QQM3" s="350"/>
      <c r="QQN3" s="376"/>
      <c r="QQO3" s="376"/>
      <c r="QQP3" s="376"/>
      <c r="QQQ3" s="350"/>
      <c r="QQR3" s="350"/>
      <c r="QQS3" s="350"/>
      <c r="QQT3" s="350"/>
      <c r="QQU3" s="350"/>
      <c r="QQV3" s="350"/>
      <c r="QQW3" s="376"/>
      <c r="QQX3" s="376"/>
      <c r="QQY3" s="376"/>
      <c r="QQZ3" s="350"/>
      <c r="QRA3" s="350"/>
      <c r="QRB3" s="350"/>
      <c r="QRC3" s="350"/>
      <c r="QRD3" s="350"/>
      <c r="QRE3" s="350"/>
      <c r="QRF3" s="376"/>
      <c r="QRG3" s="376"/>
      <c r="QRH3" s="376"/>
      <c r="QRI3" s="350"/>
      <c r="QRJ3" s="350"/>
      <c r="QRK3" s="350"/>
      <c r="QRL3" s="350"/>
      <c r="QRM3" s="350"/>
      <c r="QRN3" s="350"/>
      <c r="QRO3" s="376"/>
      <c r="QRP3" s="376"/>
      <c r="QRQ3" s="376"/>
      <c r="QRR3" s="350"/>
      <c r="QRS3" s="350"/>
      <c r="QRT3" s="350"/>
      <c r="QRU3" s="350"/>
      <c r="QRV3" s="350"/>
      <c r="QRW3" s="350"/>
      <c r="QRX3" s="376"/>
      <c r="QRY3" s="376"/>
      <c r="QRZ3" s="376"/>
      <c r="QSA3" s="350"/>
      <c r="QSB3" s="350"/>
      <c r="QSC3" s="350"/>
      <c r="QSD3" s="350"/>
      <c r="QSE3" s="350"/>
      <c r="QSF3" s="350"/>
      <c r="QSG3" s="376"/>
      <c r="QSH3" s="376"/>
      <c r="QSI3" s="376"/>
      <c r="QSJ3" s="350"/>
      <c r="QSK3" s="350"/>
      <c r="QSL3" s="350"/>
      <c r="QSM3" s="350"/>
      <c r="QSN3" s="350"/>
      <c r="QSO3" s="350"/>
      <c r="QSP3" s="376"/>
      <c r="QSQ3" s="376"/>
      <c r="QSR3" s="376"/>
      <c r="QSS3" s="350"/>
      <c r="QST3" s="350"/>
      <c r="QSU3" s="350"/>
      <c r="QSV3" s="350"/>
      <c r="QSW3" s="350"/>
      <c r="QSX3" s="350"/>
      <c r="QSY3" s="376"/>
      <c r="QSZ3" s="376"/>
      <c r="QTA3" s="376"/>
      <c r="QTB3" s="350"/>
      <c r="QTC3" s="350"/>
      <c r="QTD3" s="350"/>
      <c r="QTE3" s="350"/>
      <c r="QTF3" s="350"/>
      <c r="QTG3" s="350"/>
      <c r="QTH3" s="376"/>
      <c r="QTI3" s="376"/>
      <c r="QTJ3" s="376"/>
      <c r="QTK3" s="350"/>
      <c r="QTL3" s="350"/>
      <c r="QTM3" s="350"/>
      <c r="QTN3" s="350"/>
      <c r="QTO3" s="350"/>
      <c r="QTP3" s="350"/>
      <c r="QTQ3" s="376"/>
      <c r="QTR3" s="376"/>
      <c r="QTS3" s="376"/>
      <c r="QTT3" s="350"/>
      <c r="QTU3" s="350"/>
      <c r="QTV3" s="350"/>
      <c r="QTW3" s="350"/>
      <c r="QTX3" s="350"/>
      <c r="QTY3" s="350"/>
      <c r="QTZ3" s="376"/>
      <c r="QUA3" s="376"/>
      <c r="QUB3" s="376"/>
      <c r="QUC3" s="350"/>
      <c r="QUD3" s="350"/>
      <c r="QUE3" s="350"/>
      <c r="QUF3" s="350"/>
      <c r="QUG3" s="350"/>
      <c r="QUH3" s="350"/>
      <c r="QUI3" s="376"/>
      <c r="QUJ3" s="376"/>
      <c r="QUK3" s="376"/>
      <c r="QUL3" s="350"/>
      <c r="QUM3" s="350"/>
      <c r="QUN3" s="350"/>
      <c r="QUO3" s="350"/>
      <c r="QUP3" s="350"/>
      <c r="QUQ3" s="350"/>
      <c r="QUR3" s="376"/>
      <c r="QUS3" s="376"/>
      <c r="QUT3" s="376"/>
      <c r="QUU3" s="350"/>
      <c r="QUV3" s="350"/>
      <c r="QUW3" s="350"/>
      <c r="QUX3" s="350"/>
      <c r="QUY3" s="350"/>
      <c r="QUZ3" s="350"/>
      <c r="QVA3" s="376"/>
      <c r="QVB3" s="376"/>
      <c r="QVC3" s="376"/>
      <c r="QVD3" s="350"/>
      <c r="QVE3" s="350"/>
      <c r="QVF3" s="350"/>
      <c r="QVG3" s="350"/>
      <c r="QVH3" s="350"/>
      <c r="QVI3" s="350"/>
      <c r="QVJ3" s="376"/>
      <c r="QVK3" s="376"/>
      <c r="QVL3" s="376"/>
      <c r="QVM3" s="350"/>
      <c r="QVN3" s="350"/>
      <c r="QVO3" s="350"/>
      <c r="QVP3" s="350"/>
      <c r="QVQ3" s="350"/>
      <c r="QVR3" s="350"/>
      <c r="QVS3" s="376"/>
      <c r="QVT3" s="376"/>
      <c r="QVU3" s="376"/>
      <c r="QVV3" s="350"/>
      <c r="QVW3" s="350"/>
      <c r="QVX3" s="350"/>
      <c r="QVY3" s="350"/>
      <c r="QVZ3" s="350"/>
      <c r="QWA3" s="350"/>
      <c r="QWB3" s="376"/>
      <c r="QWC3" s="376"/>
      <c r="QWD3" s="376"/>
      <c r="QWE3" s="350"/>
      <c r="QWF3" s="350"/>
      <c r="QWG3" s="350"/>
      <c r="QWH3" s="350"/>
      <c r="QWI3" s="350"/>
      <c r="QWJ3" s="350"/>
      <c r="QWK3" s="376"/>
      <c r="QWL3" s="376"/>
      <c r="QWM3" s="376"/>
      <c r="QWN3" s="350"/>
      <c r="QWO3" s="350"/>
      <c r="QWP3" s="350"/>
      <c r="QWQ3" s="350"/>
      <c r="QWR3" s="350"/>
      <c r="QWS3" s="350"/>
      <c r="QWT3" s="376"/>
      <c r="QWU3" s="376"/>
      <c r="QWV3" s="376"/>
      <c r="QWW3" s="350"/>
      <c r="QWX3" s="350"/>
      <c r="QWY3" s="350"/>
      <c r="QWZ3" s="350"/>
      <c r="QXA3" s="350"/>
      <c r="QXB3" s="350"/>
      <c r="QXC3" s="376"/>
      <c r="QXD3" s="376"/>
      <c r="QXE3" s="376"/>
      <c r="QXF3" s="350"/>
      <c r="QXG3" s="350"/>
      <c r="QXH3" s="350"/>
      <c r="QXI3" s="350"/>
      <c r="QXJ3" s="350"/>
      <c r="QXK3" s="350"/>
      <c r="QXL3" s="376"/>
      <c r="QXM3" s="376"/>
      <c r="QXN3" s="376"/>
      <c r="QXO3" s="350"/>
      <c r="QXP3" s="350"/>
      <c r="QXQ3" s="350"/>
      <c r="QXR3" s="350"/>
      <c r="QXS3" s="350"/>
      <c r="QXT3" s="350"/>
      <c r="QXU3" s="376"/>
      <c r="QXV3" s="376"/>
      <c r="QXW3" s="376"/>
      <c r="QXX3" s="350"/>
      <c r="QXY3" s="350"/>
      <c r="QXZ3" s="350"/>
      <c r="QYA3" s="350"/>
      <c r="QYB3" s="350"/>
      <c r="QYC3" s="350"/>
      <c r="QYD3" s="376"/>
      <c r="QYE3" s="376"/>
      <c r="QYF3" s="376"/>
      <c r="QYG3" s="350"/>
      <c r="QYH3" s="350"/>
      <c r="QYI3" s="350"/>
      <c r="QYJ3" s="350"/>
      <c r="QYK3" s="350"/>
      <c r="QYL3" s="350"/>
      <c r="QYM3" s="376"/>
      <c r="QYN3" s="376"/>
      <c r="QYO3" s="376"/>
      <c r="QYP3" s="350"/>
      <c r="QYQ3" s="350"/>
      <c r="QYR3" s="350"/>
      <c r="QYS3" s="350"/>
      <c r="QYT3" s="350"/>
      <c r="QYU3" s="350"/>
      <c r="QYV3" s="376"/>
      <c r="QYW3" s="376"/>
      <c r="QYX3" s="376"/>
      <c r="QYY3" s="350"/>
      <c r="QYZ3" s="350"/>
      <c r="QZA3" s="350"/>
      <c r="QZB3" s="350"/>
      <c r="QZC3" s="350"/>
      <c r="QZD3" s="350"/>
      <c r="QZE3" s="376"/>
      <c r="QZF3" s="376"/>
      <c r="QZG3" s="376"/>
      <c r="QZH3" s="350"/>
      <c r="QZI3" s="350"/>
      <c r="QZJ3" s="350"/>
      <c r="QZK3" s="350"/>
      <c r="QZL3" s="350"/>
      <c r="QZM3" s="350"/>
      <c r="QZN3" s="376"/>
      <c r="QZO3" s="376"/>
      <c r="QZP3" s="376"/>
      <c r="QZQ3" s="350"/>
      <c r="QZR3" s="350"/>
      <c r="QZS3" s="350"/>
      <c r="QZT3" s="350"/>
      <c r="QZU3" s="350"/>
      <c r="QZV3" s="350"/>
      <c r="QZW3" s="376"/>
      <c r="QZX3" s="376"/>
      <c r="QZY3" s="376"/>
      <c r="QZZ3" s="350"/>
      <c r="RAA3" s="350"/>
      <c r="RAB3" s="350"/>
      <c r="RAC3" s="350"/>
      <c r="RAD3" s="350"/>
      <c r="RAE3" s="350"/>
      <c r="RAF3" s="376"/>
      <c r="RAG3" s="376"/>
      <c r="RAH3" s="376"/>
      <c r="RAI3" s="350"/>
      <c r="RAJ3" s="350"/>
      <c r="RAK3" s="350"/>
      <c r="RAL3" s="350"/>
      <c r="RAM3" s="350"/>
      <c r="RAN3" s="350"/>
      <c r="RAO3" s="376"/>
      <c r="RAP3" s="376"/>
      <c r="RAQ3" s="376"/>
      <c r="RAR3" s="350"/>
      <c r="RAS3" s="350"/>
      <c r="RAT3" s="350"/>
      <c r="RAU3" s="350"/>
      <c r="RAV3" s="350"/>
      <c r="RAW3" s="350"/>
      <c r="RAX3" s="376"/>
      <c r="RAY3" s="376"/>
      <c r="RAZ3" s="376"/>
      <c r="RBA3" s="350"/>
      <c r="RBB3" s="350"/>
      <c r="RBC3" s="350"/>
      <c r="RBD3" s="350"/>
      <c r="RBE3" s="350"/>
      <c r="RBF3" s="350"/>
      <c r="RBG3" s="376"/>
      <c r="RBH3" s="376"/>
      <c r="RBI3" s="376"/>
      <c r="RBJ3" s="350"/>
      <c r="RBK3" s="350"/>
      <c r="RBL3" s="350"/>
      <c r="RBM3" s="350"/>
      <c r="RBN3" s="350"/>
      <c r="RBO3" s="350"/>
      <c r="RBP3" s="376"/>
      <c r="RBQ3" s="376"/>
      <c r="RBR3" s="376"/>
      <c r="RBS3" s="350"/>
      <c r="RBT3" s="350"/>
      <c r="RBU3" s="350"/>
      <c r="RBV3" s="350"/>
      <c r="RBW3" s="350"/>
      <c r="RBX3" s="350"/>
      <c r="RBY3" s="376"/>
      <c r="RBZ3" s="376"/>
      <c r="RCA3" s="376"/>
      <c r="RCB3" s="350"/>
      <c r="RCC3" s="350"/>
      <c r="RCD3" s="350"/>
      <c r="RCE3" s="350"/>
      <c r="RCF3" s="350"/>
      <c r="RCG3" s="350"/>
      <c r="RCH3" s="376"/>
      <c r="RCI3" s="376"/>
      <c r="RCJ3" s="376"/>
      <c r="RCK3" s="350"/>
      <c r="RCL3" s="350"/>
      <c r="RCM3" s="350"/>
      <c r="RCN3" s="350"/>
      <c r="RCO3" s="350"/>
      <c r="RCP3" s="350"/>
      <c r="RCQ3" s="376"/>
      <c r="RCR3" s="376"/>
      <c r="RCS3" s="376"/>
      <c r="RCT3" s="350"/>
      <c r="RCU3" s="350"/>
      <c r="RCV3" s="350"/>
      <c r="RCW3" s="350"/>
      <c r="RCX3" s="350"/>
      <c r="RCY3" s="350"/>
      <c r="RCZ3" s="376"/>
      <c r="RDA3" s="376"/>
      <c r="RDB3" s="376"/>
      <c r="RDC3" s="350"/>
      <c r="RDD3" s="350"/>
      <c r="RDE3" s="350"/>
      <c r="RDF3" s="350"/>
      <c r="RDG3" s="350"/>
      <c r="RDH3" s="350"/>
      <c r="RDI3" s="376"/>
      <c r="RDJ3" s="376"/>
      <c r="RDK3" s="376"/>
      <c r="RDL3" s="350"/>
      <c r="RDM3" s="350"/>
      <c r="RDN3" s="350"/>
      <c r="RDO3" s="350"/>
      <c r="RDP3" s="350"/>
      <c r="RDQ3" s="350"/>
      <c r="RDR3" s="376"/>
      <c r="RDS3" s="376"/>
      <c r="RDT3" s="376"/>
      <c r="RDU3" s="350"/>
      <c r="RDV3" s="350"/>
      <c r="RDW3" s="350"/>
      <c r="RDX3" s="350"/>
      <c r="RDY3" s="350"/>
      <c r="RDZ3" s="350"/>
      <c r="REA3" s="376"/>
      <c r="REB3" s="376"/>
      <c r="REC3" s="376"/>
      <c r="RED3" s="350"/>
      <c r="REE3" s="350"/>
      <c r="REF3" s="350"/>
      <c r="REG3" s="350"/>
      <c r="REH3" s="350"/>
      <c r="REI3" s="350"/>
      <c r="REJ3" s="376"/>
      <c r="REK3" s="376"/>
      <c r="REL3" s="376"/>
      <c r="REM3" s="350"/>
      <c r="REN3" s="350"/>
      <c r="REO3" s="350"/>
      <c r="REP3" s="350"/>
      <c r="REQ3" s="350"/>
      <c r="RER3" s="350"/>
      <c r="RES3" s="376"/>
      <c r="RET3" s="376"/>
      <c r="REU3" s="376"/>
      <c r="REV3" s="350"/>
      <c r="REW3" s="350"/>
      <c r="REX3" s="350"/>
      <c r="REY3" s="350"/>
      <c r="REZ3" s="350"/>
      <c r="RFA3" s="350"/>
      <c r="RFB3" s="376"/>
      <c r="RFC3" s="376"/>
      <c r="RFD3" s="376"/>
      <c r="RFE3" s="350"/>
      <c r="RFF3" s="350"/>
      <c r="RFG3" s="350"/>
      <c r="RFH3" s="350"/>
      <c r="RFI3" s="350"/>
      <c r="RFJ3" s="350"/>
      <c r="RFK3" s="376"/>
      <c r="RFL3" s="376"/>
      <c r="RFM3" s="376"/>
      <c r="RFN3" s="350"/>
      <c r="RFO3" s="350"/>
      <c r="RFP3" s="350"/>
      <c r="RFQ3" s="350"/>
      <c r="RFR3" s="350"/>
      <c r="RFS3" s="350"/>
      <c r="RFT3" s="376"/>
      <c r="RFU3" s="376"/>
      <c r="RFV3" s="376"/>
      <c r="RFW3" s="350"/>
      <c r="RFX3" s="350"/>
      <c r="RFY3" s="350"/>
      <c r="RFZ3" s="350"/>
      <c r="RGA3" s="350"/>
      <c r="RGB3" s="350"/>
      <c r="RGC3" s="376"/>
      <c r="RGD3" s="376"/>
      <c r="RGE3" s="376"/>
      <c r="RGF3" s="350"/>
      <c r="RGG3" s="350"/>
      <c r="RGH3" s="350"/>
      <c r="RGI3" s="350"/>
      <c r="RGJ3" s="350"/>
      <c r="RGK3" s="350"/>
      <c r="RGL3" s="376"/>
      <c r="RGM3" s="376"/>
      <c r="RGN3" s="376"/>
      <c r="RGO3" s="350"/>
      <c r="RGP3" s="350"/>
      <c r="RGQ3" s="350"/>
      <c r="RGR3" s="350"/>
      <c r="RGS3" s="350"/>
      <c r="RGT3" s="350"/>
      <c r="RGU3" s="376"/>
      <c r="RGV3" s="376"/>
      <c r="RGW3" s="376"/>
      <c r="RGX3" s="350"/>
      <c r="RGY3" s="350"/>
      <c r="RGZ3" s="350"/>
      <c r="RHA3" s="350"/>
      <c r="RHB3" s="350"/>
      <c r="RHC3" s="350"/>
      <c r="RHD3" s="376"/>
      <c r="RHE3" s="376"/>
      <c r="RHF3" s="376"/>
      <c r="RHG3" s="350"/>
      <c r="RHH3" s="350"/>
      <c r="RHI3" s="350"/>
      <c r="RHJ3" s="350"/>
      <c r="RHK3" s="350"/>
      <c r="RHL3" s="350"/>
      <c r="RHM3" s="376"/>
      <c r="RHN3" s="376"/>
      <c r="RHO3" s="376"/>
      <c r="RHP3" s="350"/>
      <c r="RHQ3" s="350"/>
      <c r="RHR3" s="350"/>
      <c r="RHS3" s="350"/>
      <c r="RHT3" s="350"/>
      <c r="RHU3" s="350"/>
      <c r="RHV3" s="376"/>
      <c r="RHW3" s="376"/>
      <c r="RHX3" s="376"/>
      <c r="RHY3" s="350"/>
      <c r="RHZ3" s="350"/>
      <c r="RIA3" s="350"/>
      <c r="RIB3" s="350"/>
      <c r="RIC3" s="350"/>
      <c r="RID3" s="350"/>
      <c r="RIE3" s="376"/>
      <c r="RIF3" s="376"/>
      <c r="RIG3" s="376"/>
      <c r="RIH3" s="350"/>
      <c r="RII3" s="350"/>
      <c r="RIJ3" s="350"/>
      <c r="RIK3" s="350"/>
      <c r="RIL3" s="350"/>
      <c r="RIM3" s="350"/>
      <c r="RIN3" s="376"/>
      <c r="RIO3" s="376"/>
      <c r="RIP3" s="376"/>
      <c r="RIQ3" s="350"/>
      <c r="RIR3" s="350"/>
      <c r="RIS3" s="350"/>
      <c r="RIT3" s="350"/>
      <c r="RIU3" s="350"/>
      <c r="RIV3" s="350"/>
      <c r="RIW3" s="376"/>
      <c r="RIX3" s="376"/>
      <c r="RIY3" s="376"/>
      <c r="RIZ3" s="350"/>
      <c r="RJA3" s="350"/>
      <c r="RJB3" s="350"/>
      <c r="RJC3" s="350"/>
      <c r="RJD3" s="350"/>
      <c r="RJE3" s="350"/>
      <c r="RJF3" s="376"/>
      <c r="RJG3" s="376"/>
      <c r="RJH3" s="376"/>
      <c r="RJI3" s="350"/>
      <c r="RJJ3" s="350"/>
      <c r="RJK3" s="350"/>
      <c r="RJL3" s="350"/>
      <c r="RJM3" s="350"/>
      <c r="RJN3" s="350"/>
      <c r="RJO3" s="376"/>
      <c r="RJP3" s="376"/>
      <c r="RJQ3" s="376"/>
      <c r="RJR3" s="350"/>
      <c r="RJS3" s="350"/>
      <c r="RJT3" s="350"/>
      <c r="RJU3" s="350"/>
      <c r="RJV3" s="350"/>
      <c r="RJW3" s="350"/>
      <c r="RJX3" s="376"/>
      <c r="RJY3" s="376"/>
      <c r="RJZ3" s="376"/>
      <c r="RKA3" s="350"/>
      <c r="RKB3" s="350"/>
      <c r="RKC3" s="350"/>
      <c r="RKD3" s="350"/>
      <c r="RKE3" s="350"/>
      <c r="RKF3" s="350"/>
      <c r="RKG3" s="376"/>
      <c r="RKH3" s="376"/>
      <c r="RKI3" s="376"/>
      <c r="RKJ3" s="350"/>
      <c r="RKK3" s="350"/>
      <c r="RKL3" s="350"/>
      <c r="RKM3" s="350"/>
      <c r="RKN3" s="350"/>
      <c r="RKO3" s="350"/>
      <c r="RKP3" s="376"/>
      <c r="RKQ3" s="376"/>
      <c r="RKR3" s="376"/>
      <c r="RKS3" s="350"/>
      <c r="RKT3" s="350"/>
      <c r="RKU3" s="350"/>
      <c r="RKV3" s="350"/>
      <c r="RKW3" s="350"/>
      <c r="RKX3" s="350"/>
      <c r="RKY3" s="376"/>
      <c r="RKZ3" s="376"/>
      <c r="RLA3" s="376"/>
      <c r="RLB3" s="350"/>
      <c r="RLC3" s="350"/>
      <c r="RLD3" s="350"/>
      <c r="RLE3" s="350"/>
      <c r="RLF3" s="350"/>
      <c r="RLG3" s="350"/>
      <c r="RLH3" s="376"/>
      <c r="RLI3" s="376"/>
      <c r="RLJ3" s="376"/>
      <c r="RLK3" s="350"/>
      <c r="RLL3" s="350"/>
      <c r="RLM3" s="350"/>
      <c r="RLN3" s="350"/>
      <c r="RLO3" s="350"/>
      <c r="RLP3" s="350"/>
      <c r="RLQ3" s="376"/>
      <c r="RLR3" s="376"/>
      <c r="RLS3" s="376"/>
      <c r="RLT3" s="350"/>
      <c r="RLU3" s="350"/>
      <c r="RLV3" s="350"/>
      <c r="RLW3" s="350"/>
      <c r="RLX3" s="350"/>
      <c r="RLY3" s="350"/>
      <c r="RLZ3" s="376"/>
      <c r="RMA3" s="376"/>
      <c r="RMB3" s="376"/>
      <c r="RMC3" s="350"/>
      <c r="RMD3" s="350"/>
      <c r="RME3" s="350"/>
      <c r="RMF3" s="350"/>
      <c r="RMG3" s="350"/>
      <c r="RMH3" s="350"/>
      <c r="RMI3" s="376"/>
      <c r="RMJ3" s="376"/>
      <c r="RMK3" s="376"/>
      <c r="RML3" s="350"/>
      <c r="RMM3" s="350"/>
      <c r="RMN3" s="350"/>
      <c r="RMO3" s="350"/>
      <c r="RMP3" s="350"/>
      <c r="RMQ3" s="350"/>
      <c r="RMR3" s="376"/>
      <c r="RMS3" s="376"/>
      <c r="RMT3" s="376"/>
      <c r="RMU3" s="350"/>
      <c r="RMV3" s="350"/>
      <c r="RMW3" s="350"/>
      <c r="RMX3" s="350"/>
      <c r="RMY3" s="350"/>
      <c r="RMZ3" s="350"/>
      <c r="RNA3" s="376"/>
      <c r="RNB3" s="376"/>
      <c r="RNC3" s="376"/>
      <c r="RND3" s="350"/>
      <c r="RNE3" s="350"/>
      <c r="RNF3" s="350"/>
      <c r="RNG3" s="350"/>
      <c r="RNH3" s="350"/>
      <c r="RNI3" s="350"/>
      <c r="RNJ3" s="376"/>
      <c r="RNK3" s="376"/>
      <c r="RNL3" s="376"/>
      <c r="RNM3" s="350"/>
      <c r="RNN3" s="350"/>
      <c r="RNO3" s="350"/>
      <c r="RNP3" s="350"/>
      <c r="RNQ3" s="350"/>
      <c r="RNR3" s="350"/>
      <c r="RNS3" s="376"/>
      <c r="RNT3" s="376"/>
      <c r="RNU3" s="376"/>
      <c r="RNV3" s="350"/>
      <c r="RNW3" s="350"/>
      <c r="RNX3" s="350"/>
      <c r="RNY3" s="350"/>
      <c r="RNZ3" s="350"/>
      <c r="ROA3" s="350"/>
      <c r="ROB3" s="376"/>
      <c r="ROC3" s="376"/>
      <c r="ROD3" s="376"/>
      <c r="ROE3" s="350"/>
      <c r="ROF3" s="350"/>
      <c r="ROG3" s="350"/>
      <c r="ROH3" s="350"/>
      <c r="ROI3" s="350"/>
      <c r="ROJ3" s="350"/>
      <c r="ROK3" s="376"/>
      <c r="ROL3" s="376"/>
      <c r="ROM3" s="376"/>
      <c r="RON3" s="350"/>
      <c r="ROO3" s="350"/>
      <c r="ROP3" s="350"/>
      <c r="ROQ3" s="350"/>
      <c r="ROR3" s="350"/>
      <c r="ROS3" s="350"/>
      <c r="ROT3" s="376"/>
      <c r="ROU3" s="376"/>
      <c r="ROV3" s="376"/>
      <c r="ROW3" s="350"/>
      <c r="ROX3" s="350"/>
      <c r="ROY3" s="350"/>
      <c r="ROZ3" s="350"/>
      <c r="RPA3" s="350"/>
      <c r="RPB3" s="350"/>
      <c r="RPC3" s="376"/>
      <c r="RPD3" s="376"/>
      <c r="RPE3" s="376"/>
      <c r="RPF3" s="350"/>
      <c r="RPG3" s="350"/>
      <c r="RPH3" s="350"/>
      <c r="RPI3" s="350"/>
      <c r="RPJ3" s="350"/>
      <c r="RPK3" s="350"/>
      <c r="RPL3" s="376"/>
      <c r="RPM3" s="376"/>
      <c r="RPN3" s="376"/>
      <c r="RPO3" s="350"/>
      <c r="RPP3" s="350"/>
      <c r="RPQ3" s="350"/>
      <c r="RPR3" s="350"/>
      <c r="RPS3" s="350"/>
      <c r="RPT3" s="350"/>
      <c r="RPU3" s="376"/>
      <c r="RPV3" s="376"/>
      <c r="RPW3" s="376"/>
      <c r="RPX3" s="350"/>
      <c r="RPY3" s="350"/>
      <c r="RPZ3" s="350"/>
      <c r="RQA3" s="350"/>
      <c r="RQB3" s="350"/>
      <c r="RQC3" s="350"/>
      <c r="RQD3" s="376"/>
      <c r="RQE3" s="376"/>
      <c r="RQF3" s="376"/>
      <c r="RQG3" s="350"/>
      <c r="RQH3" s="350"/>
      <c r="RQI3" s="350"/>
      <c r="RQJ3" s="350"/>
      <c r="RQK3" s="350"/>
      <c r="RQL3" s="350"/>
      <c r="RQM3" s="376"/>
      <c r="RQN3" s="376"/>
      <c r="RQO3" s="376"/>
      <c r="RQP3" s="350"/>
      <c r="RQQ3" s="350"/>
      <c r="RQR3" s="350"/>
      <c r="RQS3" s="350"/>
      <c r="RQT3" s="350"/>
      <c r="RQU3" s="350"/>
      <c r="RQV3" s="376"/>
      <c r="RQW3" s="376"/>
      <c r="RQX3" s="376"/>
      <c r="RQY3" s="350"/>
      <c r="RQZ3" s="350"/>
      <c r="RRA3" s="350"/>
      <c r="RRB3" s="350"/>
      <c r="RRC3" s="350"/>
      <c r="RRD3" s="350"/>
      <c r="RRE3" s="376"/>
      <c r="RRF3" s="376"/>
      <c r="RRG3" s="376"/>
      <c r="RRH3" s="350"/>
      <c r="RRI3" s="350"/>
      <c r="RRJ3" s="350"/>
      <c r="RRK3" s="350"/>
      <c r="RRL3" s="350"/>
      <c r="RRM3" s="350"/>
      <c r="RRN3" s="376"/>
      <c r="RRO3" s="376"/>
      <c r="RRP3" s="376"/>
      <c r="RRQ3" s="350"/>
      <c r="RRR3" s="350"/>
      <c r="RRS3" s="350"/>
      <c r="RRT3" s="350"/>
      <c r="RRU3" s="350"/>
      <c r="RRV3" s="350"/>
      <c r="RRW3" s="376"/>
      <c r="RRX3" s="376"/>
      <c r="RRY3" s="376"/>
      <c r="RRZ3" s="350"/>
      <c r="RSA3" s="350"/>
      <c r="RSB3" s="350"/>
      <c r="RSC3" s="350"/>
      <c r="RSD3" s="350"/>
      <c r="RSE3" s="350"/>
      <c r="RSF3" s="376"/>
      <c r="RSG3" s="376"/>
      <c r="RSH3" s="376"/>
      <c r="RSI3" s="350"/>
      <c r="RSJ3" s="350"/>
      <c r="RSK3" s="350"/>
      <c r="RSL3" s="350"/>
      <c r="RSM3" s="350"/>
      <c r="RSN3" s="350"/>
      <c r="RSO3" s="376"/>
      <c r="RSP3" s="376"/>
      <c r="RSQ3" s="376"/>
      <c r="RSR3" s="350"/>
      <c r="RSS3" s="350"/>
      <c r="RST3" s="350"/>
      <c r="RSU3" s="350"/>
      <c r="RSV3" s="350"/>
      <c r="RSW3" s="350"/>
      <c r="RSX3" s="376"/>
      <c r="RSY3" s="376"/>
      <c r="RSZ3" s="376"/>
      <c r="RTA3" s="350"/>
      <c r="RTB3" s="350"/>
      <c r="RTC3" s="350"/>
      <c r="RTD3" s="350"/>
      <c r="RTE3" s="350"/>
      <c r="RTF3" s="350"/>
      <c r="RTG3" s="376"/>
      <c r="RTH3" s="376"/>
      <c r="RTI3" s="376"/>
      <c r="RTJ3" s="350"/>
      <c r="RTK3" s="350"/>
      <c r="RTL3" s="350"/>
      <c r="RTM3" s="350"/>
      <c r="RTN3" s="350"/>
      <c r="RTO3" s="350"/>
      <c r="RTP3" s="376"/>
      <c r="RTQ3" s="376"/>
      <c r="RTR3" s="376"/>
      <c r="RTS3" s="350"/>
      <c r="RTT3" s="350"/>
      <c r="RTU3" s="350"/>
      <c r="RTV3" s="350"/>
      <c r="RTW3" s="350"/>
      <c r="RTX3" s="350"/>
      <c r="RTY3" s="376"/>
      <c r="RTZ3" s="376"/>
      <c r="RUA3" s="376"/>
      <c r="RUB3" s="350"/>
      <c r="RUC3" s="350"/>
      <c r="RUD3" s="350"/>
      <c r="RUE3" s="350"/>
      <c r="RUF3" s="350"/>
      <c r="RUG3" s="350"/>
      <c r="RUH3" s="376"/>
      <c r="RUI3" s="376"/>
      <c r="RUJ3" s="376"/>
      <c r="RUK3" s="350"/>
      <c r="RUL3" s="350"/>
      <c r="RUM3" s="350"/>
      <c r="RUN3" s="350"/>
      <c r="RUO3" s="350"/>
      <c r="RUP3" s="350"/>
      <c r="RUQ3" s="376"/>
      <c r="RUR3" s="376"/>
      <c r="RUS3" s="376"/>
      <c r="RUT3" s="350"/>
      <c r="RUU3" s="350"/>
      <c r="RUV3" s="350"/>
      <c r="RUW3" s="350"/>
      <c r="RUX3" s="350"/>
      <c r="RUY3" s="350"/>
      <c r="RUZ3" s="376"/>
      <c r="RVA3" s="376"/>
      <c r="RVB3" s="376"/>
      <c r="RVC3" s="350"/>
      <c r="RVD3" s="350"/>
      <c r="RVE3" s="350"/>
      <c r="RVF3" s="350"/>
      <c r="RVG3" s="350"/>
      <c r="RVH3" s="350"/>
      <c r="RVI3" s="376"/>
      <c r="RVJ3" s="376"/>
      <c r="RVK3" s="376"/>
      <c r="RVL3" s="350"/>
      <c r="RVM3" s="350"/>
      <c r="RVN3" s="350"/>
      <c r="RVO3" s="350"/>
      <c r="RVP3" s="350"/>
      <c r="RVQ3" s="350"/>
      <c r="RVR3" s="376"/>
      <c r="RVS3" s="376"/>
      <c r="RVT3" s="376"/>
      <c r="RVU3" s="350"/>
      <c r="RVV3" s="350"/>
      <c r="RVW3" s="350"/>
      <c r="RVX3" s="350"/>
      <c r="RVY3" s="350"/>
      <c r="RVZ3" s="350"/>
      <c r="RWA3" s="376"/>
      <c r="RWB3" s="376"/>
      <c r="RWC3" s="376"/>
      <c r="RWD3" s="350"/>
      <c r="RWE3" s="350"/>
      <c r="RWF3" s="350"/>
      <c r="RWG3" s="350"/>
      <c r="RWH3" s="350"/>
      <c r="RWI3" s="350"/>
      <c r="RWJ3" s="376"/>
      <c r="RWK3" s="376"/>
      <c r="RWL3" s="376"/>
      <c r="RWM3" s="350"/>
      <c r="RWN3" s="350"/>
      <c r="RWO3" s="350"/>
      <c r="RWP3" s="350"/>
      <c r="RWQ3" s="350"/>
      <c r="RWR3" s="350"/>
      <c r="RWS3" s="376"/>
      <c r="RWT3" s="376"/>
      <c r="RWU3" s="376"/>
      <c r="RWV3" s="350"/>
      <c r="RWW3" s="350"/>
      <c r="RWX3" s="350"/>
      <c r="RWY3" s="350"/>
      <c r="RWZ3" s="350"/>
      <c r="RXA3" s="350"/>
      <c r="RXB3" s="376"/>
      <c r="RXC3" s="376"/>
      <c r="RXD3" s="376"/>
      <c r="RXE3" s="350"/>
      <c r="RXF3" s="350"/>
      <c r="RXG3" s="350"/>
      <c r="RXH3" s="350"/>
      <c r="RXI3" s="350"/>
      <c r="RXJ3" s="350"/>
      <c r="RXK3" s="376"/>
      <c r="RXL3" s="376"/>
      <c r="RXM3" s="376"/>
      <c r="RXN3" s="350"/>
      <c r="RXO3" s="350"/>
      <c r="RXP3" s="350"/>
      <c r="RXQ3" s="350"/>
      <c r="RXR3" s="350"/>
      <c r="RXS3" s="350"/>
      <c r="RXT3" s="376"/>
      <c r="RXU3" s="376"/>
      <c r="RXV3" s="376"/>
      <c r="RXW3" s="350"/>
      <c r="RXX3" s="350"/>
      <c r="RXY3" s="350"/>
      <c r="RXZ3" s="350"/>
      <c r="RYA3" s="350"/>
      <c r="RYB3" s="350"/>
      <c r="RYC3" s="376"/>
      <c r="RYD3" s="376"/>
      <c r="RYE3" s="376"/>
      <c r="RYF3" s="350"/>
      <c r="RYG3" s="350"/>
      <c r="RYH3" s="350"/>
      <c r="RYI3" s="350"/>
      <c r="RYJ3" s="350"/>
      <c r="RYK3" s="350"/>
      <c r="RYL3" s="376"/>
      <c r="RYM3" s="376"/>
      <c r="RYN3" s="376"/>
      <c r="RYO3" s="350"/>
      <c r="RYP3" s="350"/>
      <c r="RYQ3" s="350"/>
      <c r="RYR3" s="350"/>
      <c r="RYS3" s="350"/>
      <c r="RYT3" s="350"/>
      <c r="RYU3" s="376"/>
      <c r="RYV3" s="376"/>
      <c r="RYW3" s="376"/>
      <c r="RYX3" s="350"/>
      <c r="RYY3" s="350"/>
      <c r="RYZ3" s="350"/>
      <c r="RZA3" s="350"/>
      <c r="RZB3" s="350"/>
      <c r="RZC3" s="350"/>
      <c r="RZD3" s="376"/>
      <c r="RZE3" s="376"/>
      <c r="RZF3" s="376"/>
      <c r="RZG3" s="350"/>
      <c r="RZH3" s="350"/>
      <c r="RZI3" s="350"/>
      <c r="RZJ3" s="350"/>
      <c r="RZK3" s="350"/>
      <c r="RZL3" s="350"/>
      <c r="RZM3" s="376"/>
      <c r="RZN3" s="376"/>
      <c r="RZO3" s="376"/>
      <c r="RZP3" s="350"/>
      <c r="RZQ3" s="350"/>
      <c r="RZR3" s="350"/>
      <c r="RZS3" s="350"/>
      <c r="RZT3" s="350"/>
      <c r="RZU3" s="350"/>
      <c r="RZV3" s="376"/>
      <c r="RZW3" s="376"/>
      <c r="RZX3" s="376"/>
      <c r="RZY3" s="350"/>
      <c r="RZZ3" s="350"/>
      <c r="SAA3" s="350"/>
      <c r="SAB3" s="350"/>
      <c r="SAC3" s="350"/>
      <c r="SAD3" s="350"/>
      <c r="SAE3" s="376"/>
      <c r="SAF3" s="376"/>
      <c r="SAG3" s="376"/>
      <c r="SAH3" s="350"/>
      <c r="SAI3" s="350"/>
      <c r="SAJ3" s="350"/>
      <c r="SAK3" s="350"/>
      <c r="SAL3" s="350"/>
      <c r="SAM3" s="350"/>
      <c r="SAN3" s="376"/>
      <c r="SAO3" s="376"/>
      <c r="SAP3" s="376"/>
      <c r="SAQ3" s="350"/>
      <c r="SAR3" s="350"/>
      <c r="SAS3" s="350"/>
      <c r="SAT3" s="350"/>
      <c r="SAU3" s="350"/>
      <c r="SAV3" s="350"/>
      <c r="SAW3" s="376"/>
      <c r="SAX3" s="376"/>
      <c r="SAY3" s="376"/>
      <c r="SAZ3" s="350"/>
      <c r="SBA3" s="350"/>
      <c r="SBB3" s="350"/>
      <c r="SBC3" s="350"/>
      <c r="SBD3" s="350"/>
      <c r="SBE3" s="350"/>
      <c r="SBF3" s="376"/>
      <c r="SBG3" s="376"/>
      <c r="SBH3" s="376"/>
      <c r="SBI3" s="350"/>
      <c r="SBJ3" s="350"/>
      <c r="SBK3" s="350"/>
      <c r="SBL3" s="350"/>
      <c r="SBM3" s="350"/>
      <c r="SBN3" s="350"/>
      <c r="SBO3" s="376"/>
      <c r="SBP3" s="376"/>
      <c r="SBQ3" s="376"/>
      <c r="SBR3" s="350"/>
      <c r="SBS3" s="350"/>
      <c r="SBT3" s="350"/>
      <c r="SBU3" s="350"/>
      <c r="SBV3" s="350"/>
      <c r="SBW3" s="350"/>
      <c r="SBX3" s="376"/>
      <c r="SBY3" s="376"/>
      <c r="SBZ3" s="376"/>
      <c r="SCA3" s="350"/>
      <c r="SCB3" s="350"/>
      <c r="SCC3" s="350"/>
      <c r="SCD3" s="350"/>
      <c r="SCE3" s="350"/>
      <c r="SCF3" s="350"/>
      <c r="SCG3" s="376"/>
      <c r="SCH3" s="376"/>
      <c r="SCI3" s="376"/>
      <c r="SCJ3" s="350"/>
      <c r="SCK3" s="350"/>
      <c r="SCL3" s="350"/>
      <c r="SCM3" s="350"/>
      <c r="SCN3" s="350"/>
      <c r="SCO3" s="350"/>
      <c r="SCP3" s="376"/>
      <c r="SCQ3" s="376"/>
      <c r="SCR3" s="376"/>
      <c r="SCS3" s="350"/>
      <c r="SCT3" s="350"/>
      <c r="SCU3" s="350"/>
      <c r="SCV3" s="350"/>
      <c r="SCW3" s="350"/>
      <c r="SCX3" s="350"/>
      <c r="SCY3" s="376"/>
      <c r="SCZ3" s="376"/>
      <c r="SDA3" s="376"/>
      <c r="SDB3" s="350"/>
      <c r="SDC3" s="350"/>
      <c r="SDD3" s="350"/>
      <c r="SDE3" s="350"/>
      <c r="SDF3" s="350"/>
      <c r="SDG3" s="350"/>
      <c r="SDH3" s="376"/>
      <c r="SDI3" s="376"/>
      <c r="SDJ3" s="376"/>
      <c r="SDK3" s="350"/>
      <c r="SDL3" s="350"/>
      <c r="SDM3" s="350"/>
      <c r="SDN3" s="350"/>
      <c r="SDO3" s="350"/>
      <c r="SDP3" s="350"/>
      <c r="SDQ3" s="376"/>
      <c r="SDR3" s="376"/>
      <c r="SDS3" s="376"/>
      <c r="SDT3" s="350"/>
      <c r="SDU3" s="350"/>
      <c r="SDV3" s="350"/>
      <c r="SDW3" s="350"/>
      <c r="SDX3" s="350"/>
      <c r="SDY3" s="350"/>
      <c r="SDZ3" s="376"/>
      <c r="SEA3" s="376"/>
      <c r="SEB3" s="376"/>
      <c r="SEC3" s="350"/>
      <c r="SED3" s="350"/>
      <c r="SEE3" s="350"/>
      <c r="SEF3" s="350"/>
      <c r="SEG3" s="350"/>
      <c r="SEH3" s="350"/>
      <c r="SEI3" s="376"/>
      <c r="SEJ3" s="376"/>
      <c r="SEK3" s="376"/>
      <c r="SEL3" s="350"/>
      <c r="SEM3" s="350"/>
      <c r="SEN3" s="350"/>
      <c r="SEO3" s="350"/>
      <c r="SEP3" s="350"/>
      <c r="SEQ3" s="350"/>
      <c r="SER3" s="376"/>
      <c r="SES3" s="376"/>
      <c r="SET3" s="376"/>
      <c r="SEU3" s="350"/>
      <c r="SEV3" s="350"/>
      <c r="SEW3" s="350"/>
      <c r="SEX3" s="350"/>
      <c r="SEY3" s="350"/>
      <c r="SEZ3" s="350"/>
      <c r="SFA3" s="376"/>
      <c r="SFB3" s="376"/>
      <c r="SFC3" s="376"/>
      <c r="SFD3" s="350"/>
      <c r="SFE3" s="350"/>
      <c r="SFF3" s="350"/>
      <c r="SFG3" s="350"/>
      <c r="SFH3" s="350"/>
      <c r="SFI3" s="350"/>
      <c r="SFJ3" s="376"/>
      <c r="SFK3" s="376"/>
      <c r="SFL3" s="376"/>
      <c r="SFM3" s="350"/>
      <c r="SFN3" s="350"/>
      <c r="SFO3" s="350"/>
      <c r="SFP3" s="350"/>
      <c r="SFQ3" s="350"/>
      <c r="SFR3" s="350"/>
      <c r="SFS3" s="376"/>
      <c r="SFT3" s="376"/>
      <c r="SFU3" s="376"/>
      <c r="SFV3" s="350"/>
      <c r="SFW3" s="350"/>
      <c r="SFX3" s="350"/>
      <c r="SFY3" s="350"/>
      <c r="SFZ3" s="350"/>
      <c r="SGA3" s="350"/>
      <c r="SGB3" s="376"/>
      <c r="SGC3" s="376"/>
      <c r="SGD3" s="376"/>
      <c r="SGE3" s="350"/>
      <c r="SGF3" s="350"/>
      <c r="SGG3" s="350"/>
      <c r="SGH3" s="350"/>
      <c r="SGI3" s="350"/>
      <c r="SGJ3" s="350"/>
      <c r="SGK3" s="376"/>
      <c r="SGL3" s="376"/>
      <c r="SGM3" s="376"/>
      <c r="SGN3" s="350"/>
      <c r="SGO3" s="350"/>
      <c r="SGP3" s="350"/>
      <c r="SGQ3" s="350"/>
      <c r="SGR3" s="350"/>
      <c r="SGS3" s="350"/>
      <c r="SGT3" s="376"/>
      <c r="SGU3" s="376"/>
      <c r="SGV3" s="376"/>
      <c r="SGW3" s="350"/>
      <c r="SGX3" s="350"/>
      <c r="SGY3" s="350"/>
      <c r="SGZ3" s="350"/>
      <c r="SHA3" s="350"/>
      <c r="SHB3" s="350"/>
      <c r="SHC3" s="376"/>
      <c r="SHD3" s="376"/>
      <c r="SHE3" s="376"/>
      <c r="SHF3" s="350"/>
      <c r="SHG3" s="350"/>
      <c r="SHH3" s="350"/>
      <c r="SHI3" s="350"/>
      <c r="SHJ3" s="350"/>
      <c r="SHK3" s="350"/>
      <c r="SHL3" s="376"/>
      <c r="SHM3" s="376"/>
      <c r="SHN3" s="376"/>
      <c r="SHO3" s="350"/>
      <c r="SHP3" s="350"/>
      <c r="SHQ3" s="350"/>
      <c r="SHR3" s="350"/>
      <c r="SHS3" s="350"/>
      <c r="SHT3" s="350"/>
      <c r="SHU3" s="376"/>
      <c r="SHV3" s="376"/>
      <c r="SHW3" s="376"/>
      <c r="SHX3" s="350"/>
      <c r="SHY3" s="350"/>
      <c r="SHZ3" s="350"/>
      <c r="SIA3" s="350"/>
      <c r="SIB3" s="350"/>
      <c r="SIC3" s="350"/>
      <c r="SID3" s="376"/>
      <c r="SIE3" s="376"/>
      <c r="SIF3" s="376"/>
      <c r="SIG3" s="350"/>
      <c r="SIH3" s="350"/>
      <c r="SII3" s="350"/>
      <c r="SIJ3" s="350"/>
      <c r="SIK3" s="350"/>
      <c r="SIL3" s="350"/>
      <c r="SIM3" s="376"/>
      <c r="SIN3" s="376"/>
      <c r="SIO3" s="376"/>
      <c r="SIP3" s="350"/>
      <c r="SIQ3" s="350"/>
      <c r="SIR3" s="350"/>
      <c r="SIS3" s="350"/>
      <c r="SIT3" s="350"/>
      <c r="SIU3" s="350"/>
      <c r="SIV3" s="376"/>
      <c r="SIW3" s="376"/>
      <c r="SIX3" s="376"/>
      <c r="SIY3" s="350"/>
      <c r="SIZ3" s="350"/>
      <c r="SJA3" s="350"/>
      <c r="SJB3" s="350"/>
      <c r="SJC3" s="350"/>
      <c r="SJD3" s="350"/>
      <c r="SJE3" s="376"/>
      <c r="SJF3" s="376"/>
      <c r="SJG3" s="376"/>
      <c r="SJH3" s="350"/>
      <c r="SJI3" s="350"/>
      <c r="SJJ3" s="350"/>
      <c r="SJK3" s="350"/>
      <c r="SJL3" s="350"/>
      <c r="SJM3" s="350"/>
      <c r="SJN3" s="376"/>
      <c r="SJO3" s="376"/>
      <c r="SJP3" s="376"/>
      <c r="SJQ3" s="350"/>
      <c r="SJR3" s="350"/>
      <c r="SJS3" s="350"/>
      <c r="SJT3" s="350"/>
      <c r="SJU3" s="350"/>
      <c r="SJV3" s="350"/>
      <c r="SJW3" s="376"/>
      <c r="SJX3" s="376"/>
      <c r="SJY3" s="376"/>
      <c r="SJZ3" s="350"/>
      <c r="SKA3" s="350"/>
      <c r="SKB3" s="350"/>
      <c r="SKC3" s="350"/>
      <c r="SKD3" s="350"/>
      <c r="SKE3" s="350"/>
      <c r="SKF3" s="376"/>
      <c r="SKG3" s="376"/>
      <c r="SKH3" s="376"/>
      <c r="SKI3" s="350"/>
      <c r="SKJ3" s="350"/>
      <c r="SKK3" s="350"/>
      <c r="SKL3" s="350"/>
      <c r="SKM3" s="350"/>
      <c r="SKN3" s="350"/>
      <c r="SKO3" s="376"/>
      <c r="SKP3" s="376"/>
      <c r="SKQ3" s="376"/>
      <c r="SKR3" s="350"/>
      <c r="SKS3" s="350"/>
      <c r="SKT3" s="350"/>
      <c r="SKU3" s="350"/>
      <c r="SKV3" s="350"/>
      <c r="SKW3" s="350"/>
      <c r="SKX3" s="376"/>
      <c r="SKY3" s="376"/>
      <c r="SKZ3" s="376"/>
      <c r="SLA3" s="350"/>
      <c r="SLB3" s="350"/>
      <c r="SLC3" s="350"/>
      <c r="SLD3" s="350"/>
      <c r="SLE3" s="350"/>
      <c r="SLF3" s="350"/>
      <c r="SLG3" s="376"/>
      <c r="SLH3" s="376"/>
      <c r="SLI3" s="376"/>
      <c r="SLJ3" s="350"/>
      <c r="SLK3" s="350"/>
      <c r="SLL3" s="350"/>
      <c r="SLM3" s="350"/>
      <c r="SLN3" s="350"/>
      <c r="SLO3" s="350"/>
      <c r="SLP3" s="376"/>
      <c r="SLQ3" s="376"/>
      <c r="SLR3" s="376"/>
      <c r="SLS3" s="350"/>
      <c r="SLT3" s="350"/>
      <c r="SLU3" s="350"/>
      <c r="SLV3" s="350"/>
      <c r="SLW3" s="350"/>
      <c r="SLX3" s="350"/>
      <c r="SLY3" s="376"/>
      <c r="SLZ3" s="376"/>
      <c r="SMA3" s="376"/>
      <c r="SMB3" s="350"/>
      <c r="SMC3" s="350"/>
      <c r="SMD3" s="350"/>
      <c r="SME3" s="350"/>
      <c r="SMF3" s="350"/>
      <c r="SMG3" s="350"/>
      <c r="SMH3" s="376"/>
      <c r="SMI3" s="376"/>
      <c r="SMJ3" s="376"/>
      <c r="SMK3" s="350"/>
      <c r="SML3" s="350"/>
      <c r="SMM3" s="350"/>
      <c r="SMN3" s="350"/>
      <c r="SMO3" s="350"/>
      <c r="SMP3" s="350"/>
      <c r="SMQ3" s="376"/>
      <c r="SMR3" s="376"/>
      <c r="SMS3" s="376"/>
      <c r="SMT3" s="350"/>
      <c r="SMU3" s="350"/>
      <c r="SMV3" s="350"/>
      <c r="SMW3" s="350"/>
      <c r="SMX3" s="350"/>
      <c r="SMY3" s="350"/>
      <c r="SMZ3" s="376"/>
      <c r="SNA3" s="376"/>
      <c r="SNB3" s="376"/>
      <c r="SNC3" s="350"/>
      <c r="SND3" s="350"/>
      <c r="SNE3" s="350"/>
      <c r="SNF3" s="350"/>
      <c r="SNG3" s="350"/>
      <c r="SNH3" s="350"/>
      <c r="SNI3" s="376"/>
      <c r="SNJ3" s="376"/>
      <c r="SNK3" s="376"/>
      <c r="SNL3" s="350"/>
      <c r="SNM3" s="350"/>
      <c r="SNN3" s="350"/>
      <c r="SNO3" s="350"/>
      <c r="SNP3" s="350"/>
      <c r="SNQ3" s="350"/>
      <c r="SNR3" s="376"/>
      <c r="SNS3" s="376"/>
      <c r="SNT3" s="376"/>
      <c r="SNU3" s="350"/>
      <c r="SNV3" s="350"/>
      <c r="SNW3" s="350"/>
      <c r="SNX3" s="350"/>
      <c r="SNY3" s="350"/>
      <c r="SNZ3" s="350"/>
      <c r="SOA3" s="376"/>
      <c r="SOB3" s="376"/>
      <c r="SOC3" s="376"/>
      <c r="SOD3" s="350"/>
      <c r="SOE3" s="350"/>
      <c r="SOF3" s="350"/>
      <c r="SOG3" s="350"/>
      <c r="SOH3" s="350"/>
      <c r="SOI3" s="350"/>
      <c r="SOJ3" s="376"/>
      <c r="SOK3" s="376"/>
      <c r="SOL3" s="376"/>
      <c r="SOM3" s="350"/>
      <c r="SON3" s="350"/>
      <c r="SOO3" s="350"/>
      <c r="SOP3" s="350"/>
      <c r="SOQ3" s="350"/>
      <c r="SOR3" s="350"/>
      <c r="SOS3" s="376"/>
      <c r="SOT3" s="376"/>
      <c r="SOU3" s="376"/>
      <c r="SOV3" s="350"/>
      <c r="SOW3" s="350"/>
      <c r="SOX3" s="350"/>
      <c r="SOY3" s="350"/>
      <c r="SOZ3" s="350"/>
      <c r="SPA3" s="350"/>
      <c r="SPB3" s="376"/>
      <c r="SPC3" s="376"/>
      <c r="SPD3" s="376"/>
      <c r="SPE3" s="350"/>
      <c r="SPF3" s="350"/>
      <c r="SPG3" s="350"/>
      <c r="SPH3" s="350"/>
      <c r="SPI3" s="350"/>
      <c r="SPJ3" s="350"/>
      <c r="SPK3" s="376"/>
      <c r="SPL3" s="376"/>
      <c r="SPM3" s="376"/>
      <c r="SPN3" s="350"/>
      <c r="SPO3" s="350"/>
      <c r="SPP3" s="350"/>
      <c r="SPQ3" s="350"/>
      <c r="SPR3" s="350"/>
      <c r="SPS3" s="350"/>
      <c r="SPT3" s="376"/>
      <c r="SPU3" s="376"/>
      <c r="SPV3" s="376"/>
      <c r="SPW3" s="350"/>
      <c r="SPX3" s="350"/>
      <c r="SPY3" s="350"/>
      <c r="SPZ3" s="350"/>
      <c r="SQA3" s="350"/>
      <c r="SQB3" s="350"/>
      <c r="SQC3" s="376"/>
      <c r="SQD3" s="376"/>
      <c r="SQE3" s="376"/>
      <c r="SQF3" s="350"/>
      <c r="SQG3" s="350"/>
      <c r="SQH3" s="350"/>
      <c r="SQI3" s="350"/>
      <c r="SQJ3" s="350"/>
      <c r="SQK3" s="350"/>
      <c r="SQL3" s="376"/>
      <c r="SQM3" s="376"/>
      <c r="SQN3" s="376"/>
      <c r="SQO3" s="350"/>
      <c r="SQP3" s="350"/>
      <c r="SQQ3" s="350"/>
      <c r="SQR3" s="350"/>
      <c r="SQS3" s="350"/>
      <c r="SQT3" s="350"/>
      <c r="SQU3" s="376"/>
      <c r="SQV3" s="376"/>
      <c r="SQW3" s="376"/>
      <c r="SQX3" s="350"/>
      <c r="SQY3" s="350"/>
      <c r="SQZ3" s="350"/>
      <c r="SRA3" s="350"/>
      <c r="SRB3" s="350"/>
      <c r="SRC3" s="350"/>
      <c r="SRD3" s="376"/>
      <c r="SRE3" s="376"/>
      <c r="SRF3" s="376"/>
      <c r="SRG3" s="350"/>
      <c r="SRH3" s="350"/>
      <c r="SRI3" s="350"/>
      <c r="SRJ3" s="350"/>
      <c r="SRK3" s="350"/>
      <c r="SRL3" s="350"/>
      <c r="SRM3" s="376"/>
      <c r="SRN3" s="376"/>
      <c r="SRO3" s="376"/>
      <c r="SRP3" s="350"/>
      <c r="SRQ3" s="350"/>
      <c r="SRR3" s="350"/>
      <c r="SRS3" s="350"/>
      <c r="SRT3" s="350"/>
      <c r="SRU3" s="350"/>
      <c r="SRV3" s="376"/>
      <c r="SRW3" s="376"/>
      <c r="SRX3" s="376"/>
      <c r="SRY3" s="350"/>
      <c r="SRZ3" s="350"/>
      <c r="SSA3" s="350"/>
      <c r="SSB3" s="350"/>
      <c r="SSC3" s="350"/>
      <c r="SSD3" s="350"/>
      <c r="SSE3" s="376"/>
      <c r="SSF3" s="376"/>
      <c r="SSG3" s="376"/>
      <c r="SSH3" s="350"/>
      <c r="SSI3" s="350"/>
      <c r="SSJ3" s="350"/>
      <c r="SSK3" s="350"/>
      <c r="SSL3" s="350"/>
      <c r="SSM3" s="350"/>
      <c r="SSN3" s="376"/>
      <c r="SSO3" s="376"/>
      <c r="SSP3" s="376"/>
      <c r="SSQ3" s="350"/>
      <c r="SSR3" s="350"/>
      <c r="SSS3" s="350"/>
      <c r="SST3" s="350"/>
      <c r="SSU3" s="350"/>
      <c r="SSV3" s="350"/>
      <c r="SSW3" s="376"/>
      <c r="SSX3" s="376"/>
      <c r="SSY3" s="376"/>
      <c r="SSZ3" s="350"/>
      <c r="STA3" s="350"/>
      <c r="STB3" s="350"/>
      <c r="STC3" s="350"/>
      <c r="STD3" s="350"/>
      <c r="STE3" s="350"/>
      <c r="STF3" s="376"/>
      <c r="STG3" s="376"/>
      <c r="STH3" s="376"/>
      <c r="STI3" s="350"/>
      <c r="STJ3" s="350"/>
      <c r="STK3" s="350"/>
      <c r="STL3" s="350"/>
      <c r="STM3" s="350"/>
      <c r="STN3" s="350"/>
      <c r="STO3" s="376"/>
      <c r="STP3" s="376"/>
      <c r="STQ3" s="376"/>
      <c r="STR3" s="350"/>
      <c r="STS3" s="350"/>
      <c r="STT3" s="350"/>
      <c r="STU3" s="350"/>
      <c r="STV3" s="350"/>
      <c r="STW3" s="350"/>
      <c r="STX3" s="376"/>
      <c r="STY3" s="376"/>
      <c r="STZ3" s="376"/>
      <c r="SUA3" s="350"/>
      <c r="SUB3" s="350"/>
      <c r="SUC3" s="350"/>
      <c r="SUD3" s="350"/>
      <c r="SUE3" s="350"/>
      <c r="SUF3" s="350"/>
      <c r="SUG3" s="376"/>
      <c r="SUH3" s="376"/>
      <c r="SUI3" s="376"/>
      <c r="SUJ3" s="350"/>
      <c r="SUK3" s="350"/>
      <c r="SUL3" s="350"/>
      <c r="SUM3" s="350"/>
      <c r="SUN3" s="350"/>
      <c r="SUO3" s="350"/>
      <c r="SUP3" s="376"/>
      <c r="SUQ3" s="376"/>
      <c r="SUR3" s="376"/>
      <c r="SUS3" s="350"/>
      <c r="SUT3" s="350"/>
      <c r="SUU3" s="350"/>
      <c r="SUV3" s="350"/>
      <c r="SUW3" s="350"/>
      <c r="SUX3" s="350"/>
      <c r="SUY3" s="376"/>
      <c r="SUZ3" s="376"/>
      <c r="SVA3" s="376"/>
      <c r="SVB3" s="350"/>
      <c r="SVC3" s="350"/>
      <c r="SVD3" s="350"/>
      <c r="SVE3" s="350"/>
      <c r="SVF3" s="350"/>
      <c r="SVG3" s="350"/>
      <c r="SVH3" s="376"/>
      <c r="SVI3" s="376"/>
      <c r="SVJ3" s="376"/>
      <c r="SVK3" s="350"/>
      <c r="SVL3" s="350"/>
      <c r="SVM3" s="350"/>
      <c r="SVN3" s="350"/>
      <c r="SVO3" s="350"/>
      <c r="SVP3" s="350"/>
      <c r="SVQ3" s="376"/>
      <c r="SVR3" s="376"/>
      <c r="SVS3" s="376"/>
      <c r="SVT3" s="350"/>
      <c r="SVU3" s="350"/>
      <c r="SVV3" s="350"/>
      <c r="SVW3" s="350"/>
      <c r="SVX3" s="350"/>
      <c r="SVY3" s="350"/>
      <c r="SVZ3" s="376"/>
      <c r="SWA3" s="376"/>
      <c r="SWB3" s="376"/>
      <c r="SWC3" s="350"/>
      <c r="SWD3" s="350"/>
      <c r="SWE3" s="350"/>
      <c r="SWF3" s="350"/>
      <c r="SWG3" s="350"/>
      <c r="SWH3" s="350"/>
      <c r="SWI3" s="376"/>
      <c r="SWJ3" s="376"/>
      <c r="SWK3" s="376"/>
      <c r="SWL3" s="350"/>
      <c r="SWM3" s="350"/>
      <c r="SWN3" s="350"/>
      <c r="SWO3" s="350"/>
      <c r="SWP3" s="350"/>
      <c r="SWQ3" s="350"/>
      <c r="SWR3" s="376"/>
      <c r="SWS3" s="376"/>
      <c r="SWT3" s="376"/>
      <c r="SWU3" s="350"/>
      <c r="SWV3" s="350"/>
      <c r="SWW3" s="350"/>
      <c r="SWX3" s="350"/>
      <c r="SWY3" s="350"/>
      <c r="SWZ3" s="350"/>
      <c r="SXA3" s="376"/>
      <c r="SXB3" s="376"/>
      <c r="SXC3" s="376"/>
      <c r="SXD3" s="350"/>
      <c r="SXE3" s="350"/>
      <c r="SXF3" s="350"/>
      <c r="SXG3" s="350"/>
      <c r="SXH3" s="350"/>
      <c r="SXI3" s="350"/>
      <c r="SXJ3" s="376"/>
      <c r="SXK3" s="376"/>
      <c r="SXL3" s="376"/>
      <c r="SXM3" s="350"/>
      <c r="SXN3" s="350"/>
      <c r="SXO3" s="350"/>
      <c r="SXP3" s="350"/>
      <c r="SXQ3" s="350"/>
      <c r="SXR3" s="350"/>
      <c r="SXS3" s="376"/>
      <c r="SXT3" s="376"/>
      <c r="SXU3" s="376"/>
      <c r="SXV3" s="350"/>
      <c r="SXW3" s="350"/>
      <c r="SXX3" s="350"/>
      <c r="SXY3" s="350"/>
      <c r="SXZ3" s="350"/>
      <c r="SYA3" s="350"/>
      <c r="SYB3" s="376"/>
      <c r="SYC3" s="376"/>
      <c r="SYD3" s="376"/>
      <c r="SYE3" s="350"/>
      <c r="SYF3" s="350"/>
      <c r="SYG3" s="350"/>
      <c r="SYH3" s="350"/>
      <c r="SYI3" s="350"/>
      <c r="SYJ3" s="350"/>
      <c r="SYK3" s="376"/>
      <c r="SYL3" s="376"/>
      <c r="SYM3" s="376"/>
      <c r="SYN3" s="350"/>
      <c r="SYO3" s="350"/>
      <c r="SYP3" s="350"/>
      <c r="SYQ3" s="350"/>
      <c r="SYR3" s="350"/>
      <c r="SYS3" s="350"/>
      <c r="SYT3" s="376"/>
      <c r="SYU3" s="376"/>
      <c r="SYV3" s="376"/>
      <c r="SYW3" s="350"/>
      <c r="SYX3" s="350"/>
      <c r="SYY3" s="350"/>
      <c r="SYZ3" s="350"/>
      <c r="SZA3" s="350"/>
      <c r="SZB3" s="350"/>
      <c r="SZC3" s="376"/>
      <c r="SZD3" s="376"/>
      <c r="SZE3" s="376"/>
      <c r="SZF3" s="350"/>
      <c r="SZG3" s="350"/>
      <c r="SZH3" s="350"/>
      <c r="SZI3" s="350"/>
      <c r="SZJ3" s="350"/>
      <c r="SZK3" s="350"/>
      <c r="SZL3" s="376"/>
      <c r="SZM3" s="376"/>
      <c r="SZN3" s="376"/>
      <c r="SZO3" s="350"/>
      <c r="SZP3" s="350"/>
      <c r="SZQ3" s="350"/>
      <c r="SZR3" s="350"/>
      <c r="SZS3" s="350"/>
      <c r="SZT3" s="350"/>
      <c r="SZU3" s="376"/>
      <c r="SZV3" s="376"/>
      <c r="SZW3" s="376"/>
      <c r="SZX3" s="350"/>
      <c r="SZY3" s="350"/>
      <c r="SZZ3" s="350"/>
      <c r="TAA3" s="350"/>
      <c r="TAB3" s="350"/>
      <c r="TAC3" s="350"/>
      <c r="TAD3" s="376"/>
      <c r="TAE3" s="376"/>
      <c r="TAF3" s="376"/>
      <c r="TAG3" s="350"/>
      <c r="TAH3" s="350"/>
      <c r="TAI3" s="350"/>
      <c r="TAJ3" s="350"/>
      <c r="TAK3" s="350"/>
      <c r="TAL3" s="350"/>
      <c r="TAM3" s="376"/>
      <c r="TAN3" s="376"/>
      <c r="TAO3" s="376"/>
      <c r="TAP3" s="350"/>
      <c r="TAQ3" s="350"/>
      <c r="TAR3" s="350"/>
      <c r="TAS3" s="350"/>
      <c r="TAT3" s="350"/>
      <c r="TAU3" s="350"/>
      <c r="TAV3" s="376"/>
      <c r="TAW3" s="376"/>
      <c r="TAX3" s="376"/>
      <c r="TAY3" s="350"/>
      <c r="TAZ3" s="350"/>
      <c r="TBA3" s="350"/>
      <c r="TBB3" s="350"/>
      <c r="TBC3" s="350"/>
      <c r="TBD3" s="350"/>
      <c r="TBE3" s="376"/>
      <c r="TBF3" s="376"/>
      <c r="TBG3" s="376"/>
      <c r="TBH3" s="350"/>
      <c r="TBI3" s="350"/>
      <c r="TBJ3" s="350"/>
      <c r="TBK3" s="350"/>
      <c r="TBL3" s="350"/>
      <c r="TBM3" s="350"/>
      <c r="TBN3" s="376"/>
      <c r="TBO3" s="376"/>
      <c r="TBP3" s="376"/>
      <c r="TBQ3" s="350"/>
      <c r="TBR3" s="350"/>
      <c r="TBS3" s="350"/>
      <c r="TBT3" s="350"/>
      <c r="TBU3" s="350"/>
      <c r="TBV3" s="350"/>
      <c r="TBW3" s="376"/>
      <c r="TBX3" s="376"/>
      <c r="TBY3" s="376"/>
      <c r="TBZ3" s="350"/>
      <c r="TCA3" s="350"/>
      <c r="TCB3" s="350"/>
      <c r="TCC3" s="350"/>
      <c r="TCD3" s="350"/>
      <c r="TCE3" s="350"/>
      <c r="TCF3" s="376"/>
      <c r="TCG3" s="376"/>
      <c r="TCH3" s="376"/>
      <c r="TCI3" s="350"/>
      <c r="TCJ3" s="350"/>
      <c r="TCK3" s="350"/>
      <c r="TCL3" s="350"/>
      <c r="TCM3" s="350"/>
      <c r="TCN3" s="350"/>
      <c r="TCO3" s="376"/>
      <c r="TCP3" s="376"/>
      <c r="TCQ3" s="376"/>
      <c r="TCR3" s="350"/>
      <c r="TCS3" s="350"/>
      <c r="TCT3" s="350"/>
      <c r="TCU3" s="350"/>
      <c r="TCV3" s="350"/>
      <c r="TCW3" s="350"/>
      <c r="TCX3" s="376"/>
      <c r="TCY3" s="376"/>
      <c r="TCZ3" s="376"/>
      <c r="TDA3" s="350"/>
      <c r="TDB3" s="350"/>
      <c r="TDC3" s="350"/>
      <c r="TDD3" s="350"/>
      <c r="TDE3" s="350"/>
      <c r="TDF3" s="350"/>
      <c r="TDG3" s="376"/>
      <c r="TDH3" s="376"/>
      <c r="TDI3" s="376"/>
      <c r="TDJ3" s="350"/>
      <c r="TDK3" s="350"/>
      <c r="TDL3" s="350"/>
      <c r="TDM3" s="350"/>
      <c r="TDN3" s="350"/>
      <c r="TDO3" s="350"/>
      <c r="TDP3" s="376"/>
      <c r="TDQ3" s="376"/>
      <c r="TDR3" s="376"/>
      <c r="TDS3" s="350"/>
      <c r="TDT3" s="350"/>
      <c r="TDU3" s="350"/>
      <c r="TDV3" s="350"/>
      <c r="TDW3" s="350"/>
      <c r="TDX3" s="350"/>
      <c r="TDY3" s="376"/>
      <c r="TDZ3" s="376"/>
      <c r="TEA3" s="376"/>
      <c r="TEB3" s="350"/>
      <c r="TEC3" s="350"/>
      <c r="TED3" s="350"/>
      <c r="TEE3" s="350"/>
      <c r="TEF3" s="350"/>
      <c r="TEG3" s="350"/>
      <c r="TEH3" s="376"/>
      <c r="TEI3" s="376"/>
      <c r="TEJ3" s="376"/>
      <c r="TEK3" s="350"/>
      <c r="TEL3" s="350"/>
      <c r="TEM3" s="350"/>
      <c r="TEN3" s="350"/>
      <c r="TEO3" s="350"/>
      <c r="TEP3" s="350"/>
      <c r="TEQ3" s="376"/>
      <c r="TER3" s="376"/>
      <c r="TES3" s="376"/>
      <c r="TET3" s="350"/>
      <c r="TEU3" s="350"/>
      <c r="TEV3" s="350"/>
      <c r="TEW3" s="350"/>
      <c r="TEX3" s="350"/>
      <c r="TEY3" s="350"/>
      <c r="TEZ3" s="376"/>
      <c r="TFA3" s="376"/>
      <c r="TFB3" s="376"/>
      <c r="TFC3" s="350"/>
      <c r="TFD3" s="350"/>
      <c r="TFE3" s="350"/>
      <c r="TFF3" s="350"/>
      <c r="TFG3" s="350"/>
      <c r="TFH3" s="350"/>
      <c r="TFI3" s="376"/>
      <c r="TFJ3" s="376"/>
      <c r="TFK3" s="376"/>
      <c r="TFL3" s="350"/>
      <c r="TFM3" s="350"/>
      <c r="TFN3" s="350"/>
      <c r="TFO3" s="350"/>
      <c r="TFP3" s="350"/>
      <c r="TFQ3" s="350"/>
      <c r="TFR3" s="376"/>
      <c r="TFS3" s="376"/>
      <c r="TFT3" s="376"/>
      <c r="TFU3" s="350"/>
      <c r="TFV3" s="350"/>
      <c r="TFW3" s="350"/>
      <c r="TFX3" s="350"/>
      <c r="TFY3" s="350"/>
      <c r="TFZ3" s="350"/>
      <c r="TGA3" s="376"/>
      <c r="TGB3" s="376"/>
      <c r="TGC3" s="376"/>
      <c r="TGD3" s="350"/>
      <c r="TGE3" s="350"/>
      <c r="TGF3" s="350"/>
      <c r="TGG3" s="350"/>
      <c r="TGH3" s="350"/>
      <c r="TGI3" s="350"/>
      <c r="TGJ3" s="376"/>
      <c r="TGK3" s="376"/>
      <c r="TGL3" s="376"/>
      <c r="TGM3" s="350"/>
      <c r="TGN3" s="350"/>
      <c r="TGO3" s="350"/>
      <c r="TGP3" s="350"/>
      <c r="TGQ3" s="350"/>
      <c r="TGR3" s="350"/>
      <c r="TGS3" s="376"/>
      <c r="TGT3" s="376"/>
      <c r="TGU3" s="376"/>
      <c r="TGV3" s="350"/>
      <c r="TGW3" s="350"/>
      <c r="TGX3" s="350"/>
      <c r="TGY3" s="350"/>
      <c r="TGZ3" s="350"/>
      <c r="THA3" s="350"/>
      <c r="THB3" s="376"/>
      <c r="THC3" s="376"/>
      <c r="THD3" s="376"/>
      <c r="THE3" s="350"/>
      <c r="THF3" s="350"/>
      <c r="THG3" s="350"/>
      <c r="THH3" s="350"/>
      <c r="THI3" s="350"/>
      <c r="THJ3" s="350"/>
      <c r="THK3" s="376"/>
      <c r="THL3" s="376"/>
      <c r="THM3" s="376"/>
      <c r="THN3" s="350"/>
      <c r="THO3" s="350"/>
      <c r="THP3" s="350"/>
      <c r="THQ3" s="350"/>
      <c r="THR3" s="350"/>
      <c r="THS3" s="350"/>
      <c r="THT3" s="376"/>
      <c r="THU3" s="376"/>
      <c r="THV3" s="376"/>
      <c r="THW3" s="350"/>
      <c r="THX3" s="350"/>
      <c r="THY3" s="350"/>
      <c r="THZ3" s="350"/>
      <c r="TIA3" s="350"/>
      <c r="TIB3" s="350"/>
      <c r="TIC3" s="376"/>
      <c r="TID3" s="376"/>
      <c r="TIE3" s="376"/>
      <c r="TIF3" s="350"/>
      <c r="TIG3" s="350"/>
      <c r="TIH3" s="350"/>
      <c r="TII3" s="350"/>
      <c r="TIJ3" s="350"/>
      <c r="TIK3" s="350"/>
      <c r="TIL3" s="376"/>
      <c r="TIM3" s="376"/>
      <c r="TIN3" s="376"/>
      <c r="TIO3" s="350"/>
      <c r="TIP3" s="350"/>
      <c r="TIQ3" s="350"/>
      <c r="TIR3" s="350"/>
      <c r="TIS3" s="350"/>
      <c r="TIT3" s="350"/>
      <c r="TIU3" s="376"/>
      <c r="TIV3" s="376"/>
      <c r="TIW3" s="376"/>
      <c r="TIX3" s="350"/>
      <c r="TIY3" s="350"/>
      <c r="TIZ3" s="350"/>
      <c r="TJA3" s="350"/>
      <c r="TJB3" s="350"/>
      <c r="TJC3" s="350"/>
      <c r="TJD3" s="376"/>
      <c r="TJE3" s="376"/>
      <c r="TJF3" s="376"/>
      <c r="TJG3" s="350"/>
      <c r="TJH3" s="350"/>
      <c r="TJI3" s="350"/>
      <c r="TJJ3" s="350"/>
      <c r="TJK3" s="350"/>
      <c r="TJL3" s="350"/>
      <c r="TJM3" s="376"/>
      <c r="TJN3" s="376"/>
      <c r="TJO3" s="376"/>
      <c r="TJP3" s="350"/>
      <c r="TJQ3" s="350"/>
      <c r="TJR3" s="350"/>
      <c r="TJS3" s="350"/>
      <c r="TJT3" s="350"/>
      <c r="TJU3" s="350"/>
      <c r="TJV3" s="376"/>
      <c r="TJW3" s="376"/>
      <c r="TJX3" s="376"/>
      <c r="TJY3" s="350"/>
      <c r="TJZ3" s="350"/>
      <c r="TKA3" s="350"/>
      <c r="TKB3" s="350"/>
      <c r="TKC3" s="350"/>
      <c r="TKD3" s="350"/>
      <c r="TKE3" s="376"/>
      <c r="TKF3" s="376"/>
      <c r="TKG3" s="376"/>
      <c r="TKH3" s="350"/>
      <c r="TKI3" s="350"/>
      <c r="TKJ3" s="350"/>
      <c r="TKK3" s="350"/>
      <c r="TKL3" s="350"/>
      <c r="TKM3" s="350"/>
      <c r="TKN3" s="376"/>
      <c r="TKO3" s="376"/>
      <c r="TKP3" s="376"/>
      <c r="TKQ3" s="350"/>
      <c r="TKR3" s="350"/>
      <c r="TKS3" s="350"/>
      <c r="TKT3" s="350"/>
      <c r="TKU3" s="350"/>
      <c r="TKV3" s="350"/>
      <c r="TKW3" s="376"/>
      <c r="TKX3" s="376"/>
      <c r="TKY3" s="376"/>
      <c r="TKZ3" s="350"/>
      <c r="TLA3" s="350"/>
      <c r="TLB3" s="350"/>
      <c r="TLC3" s="350"/>
      <c r="TLD3" s="350"/>
      <c r="TLE3" s="350"/>
      <c r="TLF3" s="376"/>
      <c r="TLG3" s="376"/>
      <c r="TLH3" s="376"/>
      <c r="TLI3" s="350"/>
      <c r="TLJ3" s="350"/>
      <c r="TLK3" s="350"/>
      <c r="TLL3" s="350"/>
      <c r="TLM3" s="350"/>
      <c r="TLN3" s="350"/>
      <c r="TLO3" s="376"/>
      <c r="TLP3" s="376"/>
      <c r="TLQ3" s="376"/>
      <c r="TLR3" s="350"/>
      <c r="TLS3" s="350"/>
      <c r="TLT3" s="350"/>
      <c r="TLU3" s="350"/>
      <c r="TLV3" s="350"/>
      <c r="TLW3" s="350"/>
      <c r="TLX3" s="376"/>
      <c r="TLY3" s="376"/>
      <c r="TLZ3" s="376"/>
      <c r="TMA3" s="350"/>
      <c r="TMB3" s="350"/>
      <c r="TMC3" s="350"/>
      <c r="TMD3" s="350"/>
      <c r="TME3" s="350"/>
      <c r="TMF3" s="350"/>
      <c r="TMG3" s="376"/>
      <c r="TMH3" s="376"/>
      <c r="TMI3" s="376"/>
      <c r="TMJ3" s="350"/>
      <c r="TMK3" s="350"/>
      <c r="TML3" s="350"/>
      <c r="TMM3" s="350"/>
      <c r="TMN3" s="350"/>
      <c r="TMO3" s="350"/>
      <c r="TMP3" s="376"/>
      <c r="TMQ3" s="376"/>
      <c r="TMR3" s="376"/>
      <c r="TMS3" s="350"/>
      <c r="TMT3" s="350"/>
      <c r="TMU3" s="350"/>
      <c r="TMV3" s="350"/>
      <c r="TMW3" s="350"/>
      <c r="TMX3" s="350"/>
      <c r="TMY3" s="376"/>
      <c r="TMZ3" s="376"/>
      <c r="TNA3" s="376"/>
      <c r="TNB3" s="350"/>
      <c r="TNC3" s="350"/>
      <c r="TND3" s="350"/>
      <c r="TNE3" s="350"/>
      <c r="TNF3" s="350"/>
      <c r="TNG3" s="350"/>
      <c r="TNH3" s="376"/>
      <c r="TNI3" s="376"/>
      <c r="TNJ3" s="376"/>
      <c r="TNK3" s="350"/>
      <c r="TNL3" s="350"/>
      <c r="TNM3" s="350"/>
      <c r="TNN3" s="350"/>
      <c r="TNO3" s="350"/>
      <c r="TNP3" s="350"/>
      <c r="TNQ3" s="376"/>
      <c r="TNR3" s="376"/>
      <c r="TNS3" s="376"/>
      <c r="TNT3" s="350"/>
      <c r="TNU3" s="350"/>
      <c r="TNV3" s="350"/>
      <c r="TNW3" s="350"/>
      <c r="TNX3" s="350"/>
      <c r="TNY3" s="350"/>
      <c r="TNZ3" s="376"/>
      <c r="TOA3" s="376"/>
      <c r="TOB3" s="376"/>
      <c r="TOC3" s="350"/>
      <c r="TOD3" s="350"/>
      <c r="TOE3" s="350"/>
      <c r="TOF3" s="350"/>
      <c r="TOG3" s="350"/>
      <c r="TOH3" s="350"/>
      <c r="TOI3" s="376"/>
      <c r="TOJ3" s="376"/>
      <c r="TOK3" s="376"/>
      <c r="TOL3" s="350"/>
      <c r="TOM3" s="350"/>
      <c r="TON3" s="350"/>
      <c r="TOO3" s="350"/>
      <c r="TOP3" s="350"/>
      <c r="TOQ3" s="350"/>
      <c r="TOR3" s="376"/>
      <c r="TOS3" s="376"/>
      <c r="TOT3" s="376"/>
      <c r="TOU3" s="350"/>
      <c r="TOV3" s="350"/>
      <c r="TOW3" s="350"/>
      <c r="TOX3" s="350"/>
      <c r="TOY3" s="350"/>
      <c r="TOZ3" s="350"/>
      <c r="TPA3" s="376"/>
      <c r="TPB3" s="376"/>
      <c r="TPC3" s="376"/>
      <c r="TPD3" s="350"/>
      <c r="TPE3" s="350"/>
      <c r="TPF3" s="350"/>
      <c r="TPG3" s="350"/>
      <c r="TPH3" s="350"/>
      <c r="TPI3" s="350"/>
      <c r="TPJ3" s="376"/>
      <c r="TPK3" s="376"/>
      <c r="TPL3" s="376"/>
      <c r="TPM3" s="350"/>
      <c r="TPN3" s="350"/>
      <c r="TPO3" s="350"/>
      <c r="TPP3" s="350"/>
      <c r="TPQ3" s="350"/>
      <c r="TPR3" s="350"/>
      <c r="TPS3" s="376"/>
      <c r="TPT3" s="376"/>
      <c r="TPU3" s="376"/>
      <c r="TPV3" s="350"/>
      <c r="TPW3" s="350"/>
      <c r="TPX3" s="350"/>
      <c r="TPY3" s="350"/>
      <c r="TPZ3" s="350"/>
      <c r="TQA3" s="350"/>
      <c r="TQB3" s="376"/>
      <c r="TQC3" s="376"/>
      <c r="TQD3" s="376"/>
      <c r="TQE3" s="350"/>
      <c r="TQF3" s="350"/>
      <c r="TQG3" s="350"/>
      <c r="TQH3" s="350"/>
      <c r="TQI3" s="350"/>
      <c r="TQJ3" s="350"/>
      <c r="TQK3" s="376"/>
      <c r="TQL3" s="376"/>
      <c r="TQM3" s="376"/>
      <c r="TQN3" s="350"/>
      <c r="TQO3" s="350"/>
      <c r="TQP3" s="350"/>
      <c r="TQQ3" s="350"/>
      <c r="TQR3" s="350"/>
      <c r="TQS3" s="350"/>
      <c r="TQT3" s="376"/>
      <c r="TQU3" s="376"/>
      <c r="TQV3" s="376"/>
      <c r="TQW3" s="350"/>
      <c r="TQX3" s="350"/>
      <c r="TQY3" s="350"/>
      <c r="TQZ3" s="350"/>
      <c r="TRA3" s="350"/>
      <c r="TRB3" s="350"/>
      <c r="TRC3" s="376"/>
      <c r="TRD3" s="376"/>
      <c r="TRE3" s="376"/>
      <c r="TRF3" s="350"/>
      <c r="TRG3" s="350"/>
      <c r="TRH3" s="350"/>
      <c r="TRI3" s="350"/>
      <c r="TRJ3" s="350"/>
      <c r="TRK3" s="350"/>
      <c r="TRL3" s="376"/>
      <c r="TRM3" s="376"/>
      <c r="TRN3" s="376"/>
      <c r="TRO3" s="350"/>
      <c r="TRP3" s="350"/>
      <c r="TRQ3" s="350"/>
      <c r="TRR3" s="350"/>
      <c r="TRS3" s="350"/>
      <c r="TRT3" s="350"/>
      <c r="TRU3" s="376"/>
      <c r="TRV3" s="376"/>
      <c r="TRW3" s="376"/>
      <c r="TRX3" s="350"/>
      <c r="TRY3" s="350"/>
      <c r="TRZ3" s="350"/>
      <c r="TSA3" s="350"/>
      <c r="TSB3" s="350"/>
      <c r="TSC3" s="350"/>
      <c r="TSD3" s="376"/>
      <c r="TSE3" s="376"/>
      <c r="TSF3" s="376"/>
      <c r="TSG3" s="350"/>
      <c r="TSH3" s="350"/>
      <c r="TSI3" s="350"/>
      <c r="TSJ3" s="350"/>
      <c r="TSK3" s="350"/>
      <c r="TSL3" s="350"/>
      <c r="TSM3" s="376"/>
      <c r="TSN3" s="376"/>
      <c r="TSO3" s="376"/>
      <c r="TSP3" s="350"/>
      <c r="TSQ3" s="350"/>
      <c r="TSR3" s="350"/>
      <c r="TSS3" s="350"/>
      <c r="TST3" s="350"/>
      <c r="TSU3" s="350"/>
      <c r="TSV3" s="376"/>
      <c r="TSW3" s="376"/>
      <c r="TSX3" s="376"/>
      <c r="TSY3" s="350"/>
      <c r="TSZ3" s="350"/>
      <c r="TTA3" s="350"/>
      <c r="TTB3" s="350"/>
      <c r="TTC3" s="350"/>
      <c r="TTD3" s="350"/>
      <c r="TTE3" s="376"/>
      <c r="TTF3" s="376"/>
      <c r="TTG3" s="376"/>
      <c r="TTH3" s="350"/>
      <c r="TTI3" s="350"/>
      <c r="TTJ3" s="350"/>
      <c r="TTK3" s="350"/>
      <c r="TTL3" s="350"/>
      <c r="TTM3" s="350"/>
      <c r="TTN3" s="376"/>
      <c r="TTO3" s="376"/>
      <c r="TTP3" s="376"/>
      <c r="TTQ3" s="350"/>
      <c r="TTR3" s="350"/>
      <c r="TTS3" s="350"/>
      <c r="TTT3" s="350"/>
      <c r="TTU3" s="350"/>
      <c r="TTV3" s="350"/>
      <c r="TTW3" s="376"/>
      <c r="TTX3" s="376"/>
      <c r="TTY3" s="376"/>
      <c r="TTZ3" s="350"/>
      <c r="TUA3" s="350"/>
      <c r="TUB3" s="350"/>
      <c r="TUC3" s="350"/>
      <c r="TUD3" s="350"/>
      <c r="TUE3" s="350"/>
      <c r="TUF3" s="376"/>
      <c r="TUG3" s="376"/>
      <c r="TUH3" s="376"/>
      <c r="TUI3" s="350"/>
      <c r="TUJ3" s="350"/>
      <c r="TUK3" s="350"/>
      <c r="TUL3" s="350"/>
      <c r="TUM3" s="350"/>
      <c r="TUN3" s="350"/>
      <c r="TUO3" s="376"/>
      <c r="TUP3" s="376"/>
      <c r="TUQ3" s="376"/>
      <c r="TUR3" s="350"/>
      <c r="TUS3" s="350"/>
      <c r="TUT3" s="350"/>
      <c r="TUU3" s="350"/>
      <c r="TUV3" s="350"/>
      <c r="TUW3" s="350"/>
      <c r="TUX3" s="376"/>
      <c r="TUY3" s="376"/>
      <c r="TUZ3" s="376"/>
      <c r="TVA3" s="350"/>
      <c r="TVB3" s="350"/>
      <c r="TVC3" s="350"/>
      <c r="TVD3" s="350"/>
      <c r="TVE3" s="350"/>
      <c r="TVF3" s="350"/>
      <c r="TVG3" s="376"/>
      <c r="TVH3" s="376"/>
      <c r="TVI3" s="376"/>
      <c r="TVJ3" s="350"/>
      <c r="TVK3" s="350"/>
      <c r="TVL3" s="350"/>
      <c r="TVM3" s="350"/>
      <c r="TVN3" s="350"/>
      <c r="TVO3" s="350"/>
      <c r="TVP3" s="376"/>
      <c r="TVQ3" s="376"/>
      <c r="TVR3" s="376"/>
      <c r="TVS3" s="350"/>
      <c r="TVT3" s="350"/>
      <c r="TVU3" s="350"/>
      <c r="TVV3" s="350"/>
      <c r="TVW3" s="350"/>
      <c r="TVX3" s="350"/>
      <c r="TVY3" s="376"/>
      <c r="TVZ3" s="376"/>
      <c r="TWA3" s="376"/>
      <c r="TWB3" s="350"/>
      <c r="TWC3" s="350"/>
      <c r="TWD3" s="350"/>
      <c r="TWE3" s="350"/>
      <c r="TWF3" s="350"/>
      <c r="TWG3" s="350"/>
      <c r="TWH3" s="376"/>
      <c r="TWI3" s="376"/>
      <c r="TWJ3" s="376"/>
      <c r="TWK3" s="350"/>
      <c r="TWL3" s="350"/>
      <c r="TWM3" s="350"/>
      <c r="TWN3" s="350"/>
      <c r="TWO3" s="350"/>
      <c r="TWP3" s="350"/>
      <c r="TWQ3" s="376"/>
      <c r="TWR3" s="376"/>
      <c r="TWS3" s="376"/>
      <c r="TWT3" s="350"/>
      <c r="TWU3" s="350"/>
      <c r="TWV3" s="350"/>
      <c r="TWW3" s="350"/>
      <c r="TWX3" s="350"/>
      <c r="TWY3" s="350"/>
      <c r="TWZ3" s="376"/>
      <c r="TXA3" s="376"/>
      <c r="TXB3" s="376"/>
      <c r="TXC3" s="350"/>
      <c r="TXD3" s="350"/>
      <c r="TXE3" s="350"/>
      <c r="TXF3" s="350"/>
      <c r="TXG3" s="350"/>
      <c r="TXH3" s="350"/>
      <c r="TXI3" s="376"/>
      <c r="TXJ3" s="376"/>
      <c r="TXK3" s="376"/>
      <c r="TXL3" s="350"/>
      <c r="TXM3" s="350"/>
      <c r="TXN3" s="350"/>
      <c r="TXO3" s="350"/>
      <c r="TXP3" s="350"/>
      <c r="TXQ3" s="350"/>
      <c r="TXR3" s="376"/>
      <c r="TXS3" s="376"/>
      <c r="TXT3" s="376"/>
      <c r="TXU3" s="350"/>
      <c r="TXV3" s="350"/>
      <c r="TXW3" s="350"/>
      <c r="TXX3" s="350"/>
      <c r="TXY3" s="350"/>
      <c r="TXZ3" s="350"/>
      <c r="TYA3" s="376"/>
      <c r="TYB3" s="376"/>
      <c r="TYC3" s="376"/>
      <c r="TYD3" s="350"/>
      <c r="TYE3" s="350"/>
      <c r="TYF3" s="350"/>
      <c r="TYG3" s="350"/>
      <c r="TYH3" s="350"/>
      <c r="TYI3" s="350"/>
      <c r="TYJ3" s="376"/>
      <c r="TYK3" s="376"/>
      <c r="TYL3" s="376"/>
      <c r="TYM3" s="350"/>
      <c r="TYN3" s="350"/>
      <c r="TYO3" s="350"/>
      <c r="TYP3" s="350"/>
      <c r="TYQ3" s="350"/>
      <c r="TYR3" s="350"/>
      <c r="TYS3" s="376"/>
      <c r="TYT3" s="376"/>
      <c r="TYU3" s="376"/>
      <c r="TYV3" s="350"/>
      <c r="TYW3" s="350"/>
      <c r="TYX3" s="350"/>
      <c r="TYY3" s="350"/>
      <c r="TYZ3" s="350"/>
      <c r="TZA3" s="350"/>
      <c r="TZB3" s="376"/>
      <c r="TZC3" s="376"/>
      <c r="TZD3" s="376"/>
      <c r="TZE3" s="350"/>
      <c r="TZF3" s="350"/>
      <c r="TZG3" s="350"/>
      <c r="TZH3" s="350"/>
      <c r="TZI3" s="350"/>
      <c r="TZJ3" s="350"/>
      <c r="TZK3" s="376"/>
      <c r="TZL3" s="376"/>
      <c r="TZM3" s="376"/>
      <c r="TZN3" s="350"/>
      <c r="TZO3" s="350"/>
      <c r="TZP3" s="350"/>
      <c r="TZQ3" s="350"/>
      <c r="TZR3" s="350"/>
      <c r="TZS3" s="350"/>
      <c r="TZT3" s="376"/>
      <c r="TZU3" s="376"/>
      <c r="TZV3" s="376"/>
      <c r="TZW3" s="350"/>
      <c r="TZX3" s="350"/>
      <c r="TZY3" s="350"/>
      <c r="TZZ3" s="350"/>
      <c r="UAA3" s="350"/>
      <c r="UAB3" s="350"/>
      <c r="UAC3" s="376"/>
      <c r="UAD3" s="376"/>
      <c r="UAE3" s="376"/>
      <c r="UAF3" s="350"/>
      <c r="UAG3" s="350"/>
      <c r="UAH3" s="350"/>
      <c r="UAI3" s="350"/>
      <c r="UAJ3" s="350"/>
      <c r="UAK3" s="350"/>
      <c r="UAL3" s="376"/>
      <c r="UAM3" s="376"/>
      <c r="UAN3" s="376"/>
      <c r="UAO3" s="350"/>
      <c r="UAP3" s="350"/>
      <c r="UAQ3" s="350"/>
      <c r="UAR3" s="350"/>
      <c r="UAS3" s="350"/>
      <c r="UAT3" s="350"/>
      <c r="UAU3" s="376"/>
      <c r="UAV3" s="376"/>
      <c r="UAW3" s="376"/>
      <c r="UAX3" s="350"/>
      <c r="UAY3" s="350"/>
      <c r="UAZ3" s="350"/>
      <c r="UBA3" s="350"/>
      <c r="UBB3" s="350"/>
      <c r="UBC3" s="350"/>
      <c r="UBD3" s="376"/>
      <c r="UBE3" s="376"/>
      <c r="UBF3" s="376"/>
      <c r="UBG3" s="350"/>
      <c r="UBH3" s="350"/>
      <c r="UBI3" s="350"/>
      <c r="UBJ3" s="350"/>
      <c r="UBK3" s="350"/>
      <c r="UBL3" s="350"/>
      <c r="UBM3" s="376"/>
      <c r="UBN3" s="376"/>
      <c r="UBO3" s="376"/>
      <c r="UBP3" s="350"/>
      <c r="UBQ3" s="350"/>
      <c r="UBR3" s="350"/>
      <c r="UBS3" s="350"/>
      <c r="UBT3" s="350"/>
      <c r="UBU3" s="350"/>
      <c r="UBV3" s="376"/>
      <c r="UBW3" s="376"/>
      <c r="UBX3" s="376"/>
      <c r="UBY3" s="350"/>
      <c r="UBZ3" s="350"/>
      <c r="UCA3" s="350"/>
      <c r="UCB3" s="350"/>
      <c r="UCC3" s="350"/>
      <c r="UCD3" s="350"/>
      <c r="UCE3" s="376"/>
      <c r="UCF3" s="376"/>
      <c r="UCG3" s="376"/>
      <c r="UCH3" s="350"/>
      <c r="UCI3" s="350"/>
      <c r="UCJ3" s="350"/>
      <c r="UCK3" s="350"/>
      <c r="UCL3" s="350"/>
      <c r="UCM3" s="350"/>
      <c r="UCN3" s="376"/>
      <c r="UCO3" s="376"/>
      <c r="UCP3" s="376"/>
      <c r="UCQ3" s="350"/>
      <c r="UCR3" s="350"/>
      <c r="UCS3" s="350"/>
      <c r="UCT3" s="350"/>
      <c r="UCU3" s="350"/>
      <c r="UCV3" s="350"/>
      <c r="UCW3" s="376"/>
      <c r="UCX3" s="376"/>
      <c r="UCY3" s="376"/>
      <c r="UCZ3" s="350"/>
      <c r="UDA3" s="350"/>
      <c r="UDB3" s="350"/>
      <c r="UDC3" s="350"/>
      <c r="UDD3" s="350"/>
      <c r="UDE3" s="350"/>
      <c r="UDF3" s="376"/>
      <c r="UDG3" s="376"/>
      <c r="UDH3" s="376"/>
      <c r="UDI3" s="350"/>
      <c r="UDJ3" s="350"/>
      <c r="UDK3" s="350"/>
      <c r="UDL3" s="350"/>
      <c r="UDM3" s="350"/>
      <c r="UDN3" s="350"/>
      <c r="UDO3" s="376"/>
      <c r="UDP3" s="376"/>
      <c r="UDQ3" s="376"/>
      <c r="UDR3" s="350"/>
      <c r="UDS3" s="350"/>
      <c r="UDT3" s="350"/>
      <c r="UDU3" s="350"/>
      <c r="UDV3" s="350"/>
      <c r="UDW3" s="350"/>
      <c r="UDX3" s="376"/>
      <c r="UDY3" s="376"/>
      <c r="UDZ3" s="376"/>
      <c r="UEA3" s="350"/>
      <c r="UEB3" s="350"/>
      <c r="UEC3" s="350"/>
      <c r="UED3" s="350"/>
      <c r="UEE3" s="350"/>
      <c r="UEF3" s="350"/>
      <c r="UEG3" s="376"/>
      <c r="UEH3" s="376"/>
      <c r="UEI3" s="376"/>
      <c r="UEJ3" s="350"/>
      <c r="UEK3" s="350"/>
      <c r="UEL3" s="350"/>
      <c r="UEM3" s="350"/>
      <c r="UEN3" s="350"/>
      <c r="UEO3" s="350"/>
      <c r="UEP3" s="376"/>
      <c r="UEQ3" s="376"/>
      <c r="UER3" s="376"/>
      <c r="UES3" s="350"/>
      <c r="UET3" s="350"/>
      <c r="UEU3" s="350"/>
      <c r="UEV3" s="350"/>
      <c r="UEW3" s="350"/>
      <c r="UEX3" s="350"/>
      <c r="UEY3" s="376"/>
      <c r="UEZ3" s="376"/>
      <c r="UFA3" s="376"/>
      <c r="UFB3" s="350"/>
      <c r="UFC3" s="350"/>
      <c r="UFD3" s="350"/>
      <c r="UFE3" s="350"/>
      <c r="UFF3" s="350"/>
      <c r="UFG3" s="350"/>
      <c r="UFH3" s="376"/>
      <c r="UFI3" s="376"/>
      <c r="UFJ3" s="376"/>
      <c r="UFK3" s="350"/>
      <c r="UFL3" s="350"/>
      <c r="UFM3" s="350"/>
      <c r="UFN3" s="350"/>
      <c r="UFO3" s="350"/>
      <c r="UFP3" s="350"/>
      <c r="UFQ3" s="376"/>
      <c r="UFR3" s="376"/>
      <c r="UFS3" s="376"/>
      <c r="UFT3" s="350"/>
      <c r="UFU3" s="350"/>
      <c r="UFV3" s="350"/>
      <c r="UFW3" s="350"/>
      <c r="UFX3" s="350"/>
      <c r="UFY3" s="350"/>
      <c r="UFZ3" s="376"/>
      <c r="UGA3" s="376"/>
      <c r="UGB3" s="376"/>
      <c r="UGC3" s="350"/>
      <c r="UGD3" s="350"/>
      <c r="UGE3" s="350"/>
      <c r="UGF3" s="350"/>
      <c r="UGG3" s="350"/>
      <c r="UGH3" s="350"/>
      <c r="UGI3" s="376"/>
      <c r="UGJ3" s="376"/>
      <c r="UGK3" s="376"/>
      <c r="UGL3" s="350"/>
      <c r="UGM3" s="350"/>
      <c r="UGN3" s="350"/>
      <c r="UGO3" s="350"/>
      <c r="UGP3" s="350"/>
      <c r="UGQ3" s="350"/>
      <c r="UGR3" s="376"/>
      <c r="UGS3" s="376"/>
      <c r="UGT3" s="376"/>
      <c r="UGU3" s="350"/>
      <c r="UGV3" s="350"/>
      <c r="UGW3" s="350"/>
      <c r="UGX3" s="350"/>
      <c r="UGY3" s="350"/>
      <c r="UGZ3" s="350"/>
      <c r="UHA3" s="376"/>
      <c r="UHB3" s="376"/>
      <c r="UHC3" s="376"/>
      <c r="UHD3" s="350"/>
      <c r="UHE3" s="350"/>
      <c r="UHF3" s="350"/>
      <c r="UHG3" s="350"/>
      <c r="UHH3" s="350"/>
      <c r="UHI3" s="350"/>
      <c r="UHJ3" s="376"/>
      <c r="UHK3" s="376"/>
      <c r="UHL3" s="376"/>
      <c r="UHM3" s="350"/>
      <c r="UHN3" s="350"/>
      <c r="UHO3" s="350"/>
      <c r="UHP3" s="350"/>
      <c r="UHQ3" s="350"/>
      <c r="UHR3" s="350"/>
      <c r="UHS3" s="376"/>
      <c r="UHT3" s="376"/>
      <c r="UHU3" s="376"/>
      <c r="UHV3" s="350"/>
      <c r="UHW3" s="350"/>
      <c r="UHX3" s="350"/>
      <c r="UHY3" s="350"/>
      <c r="UHZ3" s="350"/>
      <c r="UIA3" s="350"/>
      <c r="UIB3" s="376"/>
      <c r="UIC3" s="376"/>
      <c r="UID3" s="376"/>
      <c r="UIE3" s="350"/>
      <c r="UIF3" s="350"/>
      <c r="UIG3" s="350"/>
      <c r="UIH3" s="350"/>
      <c r="UII3" s="350"/>
      <c r="UIJ3" s="350"/>
      <c r="UIK3" s="376"/>
      <c r="UIL3" s="376"/>
      <c r="UIM3" s="376"/>
      <c r="UIN3" s="350"/>
      <c r="UIO3" s="350"/>
      <c r="UIP3" s="350"/>
      <c r="UIQ3" s="350"/>
      <c r="UIR3" s="350"/>
      <c r="UIS3" s="350"/>
      <c r="UIT3" s="376"/>
      <c r="UIU3" s="376"/>
      <c r="UIV3" s="376"/>
      <c r="UIW3" s="350"/>
      <c r="UIX3" s="350"/>
      <c r="UIY3" s="350"/>
      <c r="UIZ3" s="350"/>
      <c r="UJA3" s="350"/>
      <c r="UJB3" s="350"/>
      <c r="UJC3" s="376"/>
      <c r="UJD3" s="376"/>
      <c r="UJE3" s="376"/>
      <c r="UJF3" s="350"/>
      <c r="UJG3" s="350"/>
      <c r="UJH3" s="350"/>
      <c r="UJI3" s="350"/>
      <c r="UJJ3" s="350"/>
      <c r="UJK3" s="350"/>
      <c r="UJL3" s="376"/>
      <c r="UJM3" s="376"/>
      <c r="UJN3" s="376"/>
      <c r="UJO3" s="350"/>
      <c r="UJP3" s="350"/>
      <c r="UJQ3" s="350"/>
      <c r="UJR3" s="350"/>
      <c r="UJS3" s="350"/>
      <c r="UJT3" s="350"/>
      <c r="UJU3" s="376"/>
      <c r="UJV3" s="376"/>
      <c r="UJW3" s="376"/>
      <c r="UJX3" s="350"/>
      <c r="UJY3" s="350"/>
      <c r="UJZ3" s="350"/>
      <c r="UKA3" s="350"/>
      <c r="UKB3" s="350"/>
      <c r="UKC3" s="350"/>
      <c r="UKD3" s="376"/>
      <c r="UKE3" s="376"/>
      <c r="UKF3" s="376"/>
      <c r="UKG3" s="350"/>
      <c r="UKH3" s="350"/>
      <c r="UKI3" s="350"/>
      <c r="UKJ3" s="350"/>
      <c r="UKK3" s="350"/>
      <c r="UKL3" s="350"/>
      <c r="UKM3" s="376"/>
      <c r="UKN3" s="376"/>
      <c r="UKO3" s="376"/>
      <c r="UKP3" s="350"/>
      <c r="UKQ3" s="350"/>
      <c r="UKR3" s="350"/>
      <c r="UKS3" s="350"/>
      <c r="UKT3" s="350"/>
      <c r="UKU3" s="350"/>
      <c r="UKV3" s="376"/>
      <c r="UKW3" s="376"/>
      <c r="UKX3" s="376"/>
      <c r="UKY3" s="350"/>
      <c r="UKZ3" s="350"/>
      <c r="ULA3" s="350"/>
      <c r="ULB3" s="350"/>
      <c r="ULC3" s="350"/>
      <c r="ULD3" s="350"/>
      <c r="ULE3" s="376"/>
      <c r="ULF3" s="376"/>
      <c r="ULG3" s="376"/>
      <c r="ULH3" s="350"/>
      <c r="ULI3" s="350"/>
      <c r="ULJ3" s="350"/>
      <c r="ULK3" s="350"/>
      <c r="ULL3" s="350"/>
      <c r="ULM3" s="350"/>
      <c r="ULN3" s="376"/>
      <c r="ULO3" s="376"/>
      <c r="ULP3" s="376"/>
      <c r="ULQ3" s="350"/>
      <c r="ULR3" s="350"/>
      <c r="ULS3" s="350"/>
      <c r="ULT3" s="350"/>
      <c r="ULU3" s="350"/>
      <c r="ULV3" s="350"/>
      <c r="ULW3" s="376"/>
      <c r="ULX3" s="376"/>
      <c r="ULY3" s="376"/>
      <c r="ULZ3" s="350"/>
      <c r="UMA3" s="350"/>
      <c r="UMB3" s="350"/>
      <c r="UMC3" s="350"/>
      <c r="UMD3" s="350"/>
      <c r="UME3" s="350"/>
      <c r="UMF3" s="376"/>
      <c r="UMG3" s="376"/>
      <c r="UMH3" s="376"/>
      <c r="UMI3" s="350"/>
      <c r="UMJ3" s="350"/>
      <c r="UMK3" s="350"/>
      <c r="UML3" s="350"/>
      <c r="UMM3" s="350"/>
      <c r="UMN3" s="350"/>
      <c r="UMO3" s="376"/>
      <c r="UMP3" s="376"/>
      <c r="UMQ3" s="376"/>
      <c r="UMR3" s="350"/>
      <c r="UMS3" s="350"/>
      <c r="UMT3" s="350"/>
      <c r="UMU3" s="350"/>
      <c r="UMV3" s="350"/>
      <c r="UMW3" s="350"/>
      <c r="UMX3" s="376"/>
      <c r="UMY3" s="376"/>
      <c r="UMZ3" s="376"/>
      <c r="UNA3" s="350"/>
      <c r="UNB3" s="350"/>
      <c r="UNC3" s="350"/>
      <c r="UND3" s="350"/>
      <c r="UNE3" s="350"/>
      <c r="UNF3" s="350"/>
      <c r="UNG3" s="376"/>
      <c r="UNH3" s="376"/>
      <c r="UNI3" s="376"/>
      <c r="UNJ3" s="350"/>
      <c r="UNK3" s="350"/>
      <c r="UNL3" s="350"/>
      <c r="UNM3" s="350"/>
      <c r="UNN3" s="350"/>
      <c r="UNO3" s="350"/>
      <c r="UNP3" s="376"/>
      <c r="UNQ3" s="376"/>
      <c r="UNR3" s="376"/>
      <c r="UNS3" s="350"/>
      <c r="UNT3" s="350"/>
      <c r="UNU3" s="350"/>
      <c r="UNV3" s="350"/>
      <c r="UNW3" s="350"/>
      <c r="UNX3" s="350"/>
      <c r="UNY3" s="376"/>
      <c r="UNZ3" s="376"/>
      <c r="UOA3" s="376"/>
      <c r="UOB3" s="350"/>
      <c r="UOC3" s="350"/>
      <c r="UOD3" s="350"/>
      <c r="UOE3" s="350"/>
      <c r="UOF3" s="350"/>
      <c r="UOG3" s="350"/>
      <c r="UOH3" s="376"/>
      <c r="UOI3" s="376"/>
      <c r="UOJ3" s="376"/>
      <c r="UOK3" s="350"/>
      <c r="UOL3" s="350"/>
      <c r="UOM3" s="350"/>
      <c r="UON3" s="350"/>
      <c r="UOO3" s="350"/>
      <c r="UOP3" s="350"/>
      <c r="UOQ3" s="376"/>
      <c r="UOR3" s="376"/>
      <c r="UOS3" s="376"/>
      <c r="UOT3" s="350"/>
      <c r="UOU3" s="350"/>
      <c r="UOV3" s="350"/>
      <c r="UOW3" s="350"/>
      <c r="UOX3" s="350"/>
      <c r="UOY3" s="350"/>
      <c r="UOZ3" s="376"/>
      <c r="UPA3" s="376"/>
      <c r="UPB3" s="376"/>
      <c r="UPC3" s="350"/>
      <c r="UPD3" s="350"/>
      <c r="UPE3" s="350"/>
      <c r="UPF3" s="350"/>
      <c r="UPG3" s="350"/>
      <c r="UPH3" s="350"/>
      <c r="UPI3" s="376"/>
      <c r="UPJ3" s="376"/>
      <c r="UPK3" s="376"/>
      <c r="UPL3" s="350"/>
      <c r="UPM3" s="350"/>
      <c r="UPN3" s="350"/>
      <c r="UPO3" s="350"/>
      <c r="UPP3" s="350"/>
      <c r="UPQ3" s="350"/>
      <c r="UPR3" s="376"/>
      <c r="UPS3" s="376"/>
      <c r="UPT3" s="376"/>
      <c r="UPU3" s="350"/>
      <c r="UPV3" s="350"/>
      <c r="UPW3" s="350"/>
      <c r="UPX3" s="350"/>
      <c r="UPY3" s="350"/>
      <c r="UPZ3" s="350"/>
      <c r="UQA3" s="376"/>
      <c r="UQB3" s="376"/>
      <c r="UQC3" s="376"/>
      <c r="UQD3" s="350"/>
      <c r="UQE3" s="350"/>
      <c r="UQF3" s="350"/>
      <c r="UQG3" s="350"/>
      <c r="UQH3" s="350"/>
      <c r="UQI3" s="350"/>
      <c r="UQJ3" s="376"/>
      <c r="UQK3" s="376"/>
      <c r="UQL3" s="376"/>
      <c r="UQM3" s="350"/>
      <c r="UQN3" s="350"/>
      <c r="UQO3" s="350"/>
      <c r="UQP3" s="350"/>
      <c r="UQQ3" s="350"/>
      <c r="UQR3" s="350"/>
      <c r="UQS3" s="376"/>
      <c r="UQT3" s="376"/>
      <c r="UQU3" s="376"/>
      <c r="UQV3" s="350"/>
      <c r="UQW3" s="350"/>
      <c r="UQX3" s="350"/>
      <c r="UQY3" s="350"/>
      <c r="UQZ3" s="350"/>
      <c r="URA3" s="350"/>
      <c r="URB3" s="376"/>
      <c r="URC3" s="376"/>
      <c r="URD3" s="376"/>
      <c r="URE3" s="350"/>
      <c r="URF3" s="350"/>
      <c r="URG3" s="350"/>
      <c r="URH3" s="350"/>
      <c r="URI3" s="350"/>
      <c r="URJ3" s="350"/>
      <c r="URK3" s="376"/>
      <c r="URL3" s="376"/>
      <c r="URM3" s="376"/>
      <c r="URN3" s="350"/>
      <c r="URO3" s="350"/>
      <c r="URP3" s="350"/>
      <c r="URQ3" s="350"/>
      <c r="URR3" s="350"/>
      <c r="URS3" s="350"/>
      <c r="URT3" s="376"/>
      <c r="URU3" s="376"/>
      <c r="URV3" s="376"/>
      <c r="URW3" s="350"/>
      <c r="URX3" s="350"/>
      <c r="URY3" s="350"/>
      <c r="URZ3" s="350"/>
      <c r="USA3" s="350"/>
      <c r="USB3" s="350"/>
      <c r="USC3" s="376"/>
      <c r="USD3" s="376"/>
      <c r="USE3" s="376"/>
      <c r="USF3" s="350"/>
      <c r="USG3" s="350"/>
      <c r="USH3" s="350"/>
      <c r="USI3" s="350"/>
      <c r="USJ3" s="350"/>
      <c r="USK3" s="350"/>
      <c r="USL3" s="376"/>
      <c r="USM3" s="376"/>
      <c r="USN3" s="376"/>
      <c r="USO3" s="350"/>
      <c r="USP3" s="350"/>
      <c r="USQ3" s="350"/>
      <c r="USR3" s="350"/>
      <c r="USS3" s="350"/>
      <c r="UST3" s="350"/>
      <c r="USU3" s="376"/>
      <c r="USV3" s="376"/>
      <c r="USW3" s="376"/>
      <c r="USX3" s="350"/>
      <c r="USY3" s="350"/>
      <c r="USZ3" s="350"/>
      <c r="UTA3" s="350"/>
      <c r="UTB3" s="350"/>
      <c r="UTC3" s="350"/>
      <c r="UTD3" s="376"/>
      <c r="UTE3" s="376"/>
      <c r="UTF3" s="376"/>
      <c r="UTG3" s="350"/>
      <c r="UTH3" s="350"/>
      <c r="UTI3" s="350"/>
      <c r="UTJ3" s="350"/>
      <c r="UTK3" s="350"/>
      <c r="UTL3" s="350"/>
      <c r="UTM3" s="376"/>
      <c r="UTN3" s="376"/>
      <c r="UTO3" s="376"/>
      <c r="UTP3" s="350"/>
      <c r="UTQ3" s="350"/>
      <c r="UTR3" s="350"/>
      <c r="UTS3" s="350"/>
      <c r="UTT3" s="350"/>
      <c r="UTU3" s="350"/>
      <c r="UTV3" s="376"/>
      <c r="UTW3" s="376"/>
      <c r="UTX3" s="376"/>
      <c r="UTY3" s="350"/>
      <c r="UTZ3" s="350"/>
      <c r="UUA3" s="350"/>
      <c r="UUB3" s="350"/>
      <c r="UUC3" s="350"/>
      <c r="UUD3" s="350"/>
      <c r="UUE3" s="376"/>
      <c r="UUF3" s="376"/>
      <c r="UUG3" s="376"/>
      <c r="UUH3" s="350"/>
      <c r="UUI3" s="350"/>
      <c r="UUJ3" s="350"/>
      <c r="UUK3" s="350"/>
      <c r="UUL3" s="350"/>
      <c r="UUM3" s="350"/>
      <c r="UUN3" s="376"/>
      <c r="UUO3" s="376"/>
      <c r="UUP3" s="376"/>
      <c r="UUQ3" s="350"/>
      <c r="UUR3" s="350"/>
      <c r="UUS3" s="350"/>
      <c r="UUT3" s="350"/>
      <c r="UUU3" s="350"/>
      <c r="UUV3" s="350"/>
      <c r="UUW3" s="376"/>
      <c r="UUX3" s="376"/>
      <c r="UUY3" s="376"/>
      <c r="UUZ3" s="350"/>
      <c r="UVA3" s="350"/>
      <c r="UVB3" s="350"/>
      <c r="UVC3" s="350"/>
      <c r="UVD3" s="350"/>
      <c r="UVE3" s="350"/>
      <c r="UVF3" s="376"/>
      <c r="UVG3" s="376"/>
      <c r="UVH3" s="376"/>
      <c r="UVI3" s="350"/>
      <c r="UVJ3" s="350"/>
      <c r="UVK3" s="350"/>
      <c r="UVL3" s="350"/>
      <c r="UVM3" s="350"/>
      <c r="UVN3" s="350"/>
      <c r="UVO3" s="376"/>
      <c r="UVP3" s="376"/>
      <c r="UVQ3" s="376"/>
      <c r="UVR3" s="350"/>
      <c r="UVS3" s="350"/>
      <c r="UVT3" s="350"/>
      <c r="UVU3" s="350"/>
      <c r="UVV3" s="350"/>
      <c r="UVW3" s="350"/>
      <c r="UVX3" s="376"/>
      <c r="UVY3" s="376"/>
      <c r="UVZ3" s="376"/>
      <c r="UWA3" s="350"/>
      <c r="UWB3" s="350"/>
      <c r="UWC3" s="350"/>
      <c r="UWD3" s="350"/>
      <c r="UWE3" s="350"/>
      <c r="UWF3" s="350"/>
      <c r="UWG3" s="376"/>
      <c r="UWH3" s="376"/>
      <c r="UWI3" s="376"/>
      <c r="UWJ3" s="350"/>
      <c r="UWK3" s="350"/>
      <c r="UWL3" s="350"/>
      <c r="UWM3" s="350"/>
      <c r="UWN3" s="350"/>
      <c r="UWO3" s="350"/>
      <c r="UWP3" s="376"/>
      <c r="UWQ3" s="376"/>
      <c r="UWR3" s="376"/>
      <c r="UWS3" s="350"/>
      <c r="UWT3" s="350"/>
      <c r="UWU3" s="350"/>
      <c r="UWV3" s="350"/>
      <c r="UWW3" s="350"/>
      <c r="UWX3" s="350"/>
      <c r="UWY3" s="376"/>
      <c r="UWZ3" s="376"/>
      <c r="UXA3" s="376"/>
      <c r="UXB3" s="350"/>
      <c r="UXC3" s="350"/>
      <c r="UXD3" s="350"/>
      <c r="UXE3" s="350"/>
      <c r="UXF3" s="350"/>
      <c r="UXG3" s="350"/>
      <c r="UXH3" s="376"/>
      <c r="UXI3" s="376"/>
      <c r="UXJ3" s="376"/>
      <c r="UXK3" s="350"/>
      <c r="UXL3" s="350"/>
      <c r="UXM3" s="350"/>
      <c r="UXN3" s="350"/>
      <c r="UXO3" s="350"/>
      <c r="UXP3" s="350"/>
      <c r="UXQ3" s="376"/>
      <c r="UXR3" s="376"/>
      <c r="UXS3" s="376"/>
      <c r="UXT3" s="350"/>
      <c r="UXU3" s="350"/>
      <c r="UXV3" s="350"/>
      <c r="UXW3" s="350"/>
      <c r="UXX3" s="350"/>
      <c r="UXY3" s="350"/>
      <c r="UXZ3" s="376"/>
      <c r="UYA3" s="376"/>
      <c r="UYB3" s="376"/>
      <c r="UYC3" s="350"/>
      <c r="UYD3" s="350"/>
      <c r="UYE3" s="350"/>
      <c r="UYF3" s="350"/>
      <c r="UYG3" s="350"/>
      <c r="UYH3" s="350"/>
      <c r="UYI3" s="376"/>
      <c r="UYJ3" s="376"/>
      <c r="UYK3" s="376"/>
      <c r="UYL3" s="350"/>
      <c r="UYM3" s="350"/>
      <c r="UYN3" s="350"/>
      <c r="UYO3" s="350"/>
      <c r="UYP3" s="350"/>
      <c r="UYQ3" s="350"/>
      <c r="UYR3" s="376"/>
      <c r="UYS3" s="376"/>
      <c r="UYT3" s="376"/>
      <c r="UYU3" s="350"/>
      <c r="UYV3" s="350"/>
      <c r="UYW3" s="350"/>
      <c r="UYX3" s="350"/>
      <c r="UYY3" s="350"/>
      <c r="UYZ3" s="350"/>
      <c r="UZA3" s="376"/>
      <c r="UZB3" s="376"/>
      <c r="UZC3" s="376"/>
      <c r="UZD3" s="350"/>
      <c r="UZE3" s="350"/>
      <c r="UZF3" s="350"/>
      <c r="UZG3" s="350"/>
      <c r="UZH3" s="350"/>
      <c r="UZI3" s="350"/>
      <c r="UZJ3" s="376"/>
      <c r="UZK3" s="376"/>
      <c r="UZL3" s="376"/>
      <c r="UZM3" s="350"/>
      <c r="UZN3" s="350"/>
      <c r="UZO3" s="350"/>
      <c r="UZP3" s="350"/>
      <c r="UZQ3" s="350"/>
      <c r="UZR3" s="350"/>
      <c r="UZS3" s="376"/>
      <c r="UZT3" s="376"/>
      <c r="UZU3" s="376"/>
      <c r="UZV3" s="350"/>
      <c r="UZW3" s="350"/>
      <c r="UZX3" s="350"/>
      <c r="UZY3" s="350"/>
      <c r="UZZ3" s="350"/>
      <c r="VAA3" s="350"/>
      <c r="VAB3" s="376"/>
      <c r="VAC3" s="376"/>
      <c r="VAD3" s="376"/>
      <c r="VAE3" s="350"/>
      <c r="VAF3" s="350"/>
      <c r="VAG3" s="350"/>
      <c r="VAH3" s="350"/>
      <c r="VAI3" s="350"/>
      <c r="VAJ3" s="350"/>
      <c r="VAK3" s="376"/>
      <c r="VAL3" s="376"/>
      <c r="VAM3" s="376"/>
      <c r="VAN3" s="350"/>
      <c r="VAO3" s="350"/>
      <c r="VAP3" s="350"/>
      <c r="VAQ3" s="350"/>
      <c r="VAR3" s="350"/>
      <c r="VAS3" s="350"/>
      <c r="VAT3" s="376"/>
      <c r="VAU3" s="376"/>
      <c r="VAV3" s="376"/>
      <c r="VAW3" s="350"/>
      <c r="VAX3" s="350"/>
      <c r="VAY3" s="350"/>
      <c r="VAZ3" s="350"/>
      <c r="VBA3" s="350"/>
      <c r="VBB3" s="350"/>
      <c r="VBC3" s="376"/>
      <c r="VBD3" s="376"/>
      <c r="VBE3" s="376"/>
      <c r="VBF3" s="350"/>
      <c r="VBG3" s="350"/>
      <c r="VBH3" s="350"/>
      <c r="VBI3" s="350"/>
      <c r="VBJ3" s="350"/>
      <c r="VBK3" s="350"/>
      <c r="VBL3" s="376"/>
      <c r="VBM3" s="376"/>
      <c r="VBN3" s="376"/>
      <c r="VBO3" s="350"/>
      <c r="VBP3" s="350"/>
      <c r="VBQ3" s="350"/>
      <c r="VBR3" s="350"/>
      <c r="VBS3" s="350"/>
      <c r="VBT3" s="350"/>
      <c r="VBU3" s="376"/>
      <c r="VBV3" s="376"/>
      <c r="VBW3" s="376"/>
      <c r="VBX3" s="350"/>
      <c r="VBY3" s="350"/>
      <c r="VBZ3" s="350"/>
      <c r="VCA3" s="350"/>
      <c r="VCB3" s="350"/>
      <c r="VCC3" s="350"/>
      <c r="VCD3" s="376"/>
      <c r="VCE3" s="376"/>
      <c r="VCF3" s="376"/>
      <c r="VCG3" s="350"/>
      <c r="VCH3" s="350"/>
      <c r="VCI3" s="350"/>
      <c r="VCJ3" s="350"/>
      <c r="VCK3" s="350"/>
      <c r="VCL3" s="350"/>
      <c r="VCM3" s="376"/>
      <c r="VCN3" s="376"/>
      <c r="VCO3" s="376"/>
      <c r="VCP3" s="350"/>
      <c r="VCQ3" s="350"/>
      <c r="VCR3" s="350"/>
      <c r="VCS3" s="350"/>
      <c r="VCT3" s="350"/>
      <c r="VCU3" s="350"/>
      <c r="VCV3" s="376"/>
      <c r="VCW3" s="376"/>
      <c r="VCX3" s="376"/>
      <c r="VCY3" s="350"/>
      <c r="VCZ3" s="350"/>
      <c r="VDA3" s="350"/>
      <c r="VDB3" s="350"/>
      <c r="VDC3" s="350"/>
      <c r="VDD3" s="350"/>
      <c r="VDE3" s="376"/>
      <c r="VDF3" s="376"/>
      <c r="VDG3" s="376"/>
      <c r="VDH3" s="350"/>
      <c r="VDI3" s="350"/>
      <c r="VDJ3" s="350"/>
      <c r="VDK3" s="350"/>
      <c r="VDL3" s="350"/>
      <c r="VDM3" s="350"/>
      <c r="VDN3" s="376"/>
      <c r="VDO3" s="376"/>
      <c r="VDP3" s="376"/>
      <c r="VDQ3" s="350"/>
      <c r="VDR3" s="350"/>
      <c r="VDS3" s="350"/>
      <c r="VDT3" s="350"/>
      <c r="VDU3" s="350"/>
      <c r="VDV3" s="350"/>
      <c r="VDW3" s="376"/>
      <c r="VDX3" s="376"/>
      <c r="VDY3" s="376"/>
      <c r="VDZ3" s="350"/>
      <c r="VEA3" s="350"/>
      <c r="VEB3" s="350"/>
      <c r="VEC3" s="350"/>
      <c r="VED3" s="350"/>
      <c r="VEE3" s="350"/>
      <c r="VEF3" s="376"/>
      <c r="VEG3" s="376"/>
      <c r="VEH3" s="376"/>
      <c r="VEI3" s="350"/>
      <c r="VEJ3" s="350"/>
      <c r="VEK3" s="350"/>
      <c r="VEL3" s="350"/>
      <c r="VEM3" s="350"/>
      <c r="VEN3" s="350"/>
      <c r="VEO3" s="376"/>
      <c r="VEP3" s="376"/>
      <c r="VEQ3" s="376"/>
      <c r="VER3" s="350"/>
      <c r="VES3" s="350"/>
      <c r="VET3" s="350"/>
      <c r="VEU3" s="350"/>
      <c r="VEV3" s="350"/>
      <c r="VEW3" s="350"/>
      <c r="VEX3" s="376"/>
      <c r="VEY3" s="376"/>
      <c r="VEZ3" s="376"/>
      <c r="VFA3" s="350"/>
      <c r="VFB3" s="350"/>
      <c r="VFC3" s="350"/>
      <c r="VFD3" s="350"/>
      <c r="VFE3" s="350"/>
      <c r="VFF3" s="350"/>
      <c r="VFG3" s="376"/>
      <c r="VFH3" s="376"/>
      <c r="VFI3" s="376"/>
      <c r="VFJ3" s="350"/>
      <c r="VFK3" s="350"/>
      <c r="VFL3" s="350"/>
      <c r="VFM3" s="350"/>
      <c r="VFN3" s="350"/>
      <c r="VFO3" s="350"/>
      <c r="VFP3" s="376"/>
      <c r="VFQ3" s="376"/>
      <c r="VFR3" s="376"/>
      <c r="VFS3" s="350"/>
      <c r="VFT3" s="350"/>
      <c r="VFU3" s="350"/>
      <c r="VFV3" s="350"/>
      <c r="VFW3" s="350"/>
      <c r="VFX3" s="350"/>
      <c r="VFY3" s="376"/>
      <c r="VFZ3" s="376"/>
      <c r="VGA3" s="376"/>
      <c r="VGB3" s="350"/>
      <c r="VGC3" s="350"/>
      <c r="VGD3" s="350"/>
      <c r="VGE3" s="350"/>
      <c r="VGF3" s="350"/>
      <c r="VGG3" s="350"/>
      <c r="VGH3" s="376"/>
      <c r="VGI3" s="376"/>
      <c r="VGJ3" s="376"/>
      <c r="VGK3" s="350"/>
      <c r="VGL3" s="350"/>
      <c r="VGM3" s="350"/>
      <c r="VGN3" s="350"/>
      <c r="VGO3" s="350"/>
      <c r="VGP3" s="350"/>
      <c r="VGQ3" s="376"/>
      <c r="VGR3" s="376"/>
      <c r="VGS3" s="376"/>
      <c r="VGT3" s="350"/>
      <c r="VGU3" s="350"/>
      <c r="VGV3" s="350"/>
      <c r="VGW3" s="350"/>
      <c r="VGX3" s="350"/>
      <c r="VGY3" s="350"/>
      <c r="VGZ3" s="376"/>
      <c r="VHA3" s="376"/>
      <c r="VHB3" s="376"/>
      <c r="VHC3" s="350"/>
      <c r="VHD3" s="350"/>
      <c r="VHE3" s="350"/>
      <c r="VHF3" s="350"/>
      <c r="VHG3" s="350"/>
      <c r="VHH3" s="350"/>
      <c r="VHI3" s="376"/>
      <c r="VHJ3" s="376"/>
      <c r="VHK3" s="376"/>
      <c r="VHL3" s="350"/>
      <c r="VHM3" s="350"/>
      <c r="VHN3" s="350"/>
      <c r="VHO3" s="350"/>
      <c r="VHP3" s="350"/>
      <c r="VHQ3" s="350"/>
      <c r="VHR3" s="376"/>
      <c r="VHS3" s="376"/>
      <c r="VHT3" s="376"/>
      <c r="VHU3" s="350"/>
      <c r="VHV3" s="350"/>
      <c r="VHW3" s="350"/>
      <c r="VHX3" s="350"/>
      <c r="VHY3" s="350"/>
      <c r="VHZ3" s="350"/>
      <c r="VIA3" s="376"/>
      <c r="VIB3" s="376"/>
      <c r="VIC3" s="376"/>
      <c r="VID3" s="350"/>
      <c r="VIE3" s="350"/>
      <c r="VIF3" s="350"/>
      <c r="VIG3" s="350"/>
      <c r="VIH3" s="350"/>
      <c r="VII3" s="350"/>
      <c r="VIJ3" s="376"/>
      <c r="VIK3" s="376"/>
      <c r="VIL3" s="376"/>
      <c r="VIM3" s="350"/>
      <c r="VIN3" s="350"/>
      <c r="VIO3" s="350"/>
      <c r="VIP3" s="350"/>
      <c r="VIQ3" s="350"/>
      <c r="VIR3" s="350"/>
      <c r="VIS3" s="376"/>
      <c r="VIT3" s="376"/>
      <c r="VIU3" s="376"/>
      <c r="VIV3" s="350"/>
      <c r="VIW3" s="350"/>
      <c r="VIX3" s="350"/>
      <c r="VIY3" s="350"/>
      <c r="VIZ3" s="350"/>
      <c r="VJA3" s="350"/>
      <c r="VJB3" s="376"/>
      <c r="VJC3" s="376"/>
      <c r="VJD3" s="376"/>
      <c r="VJE3" s="350"/>
      <c r="VJF3" s="350"/>
      <c r="VJG3" s="350"/>
      <c r="VJH3" s="350"/>
      <c r="VJI3" s="350"/>
      <c r="VJJ3" s="350"/>
      <c r="VJK3" s="376"/>
      <c r="VJL3" s="376"/>
      <c r="VJM3" s="376"/>
      <c r="VJN3" s="350"/>
      <c r="VJO3" s="350"/>
      <c r="VJP3" s="350"/>
      <c r="VJQ3" s="350"/>
      <c r="VJR3" s="350"/>
      <c r="VJS3" s="350"/>
      <c r="VJT3" s="376"/>
      <c r="VJU3" s="376"/>
      <c r="VJV3" s="376"/>
      <c r="VJW3" s="350"/>
      <c r="VJX3" s="350"/>
      <c r="VJY3" s="350"/>
      <c r="VJZ3" s="350"/>
      <c r="VKA3" s="350"/>
      <c r="VKB3" s="350"/>
      <c r="VKC3" s="376"/>
      <c r="VKD3" s="376"/>
      <c r="VKE3" s="376"/>
      <c r="VKF3" s="350"/>
      <c r="VKG3" s="350"/>
      <c r="VKH3" s="350"/>
      <c r="VKI3" s="350"/>
      <c r="VKJ3" s="350"/>
      <c r="VKK3" s="350"/>
      <c r="VKL3" s="376"/>
      <c r="VKM3" s="376"/>
      <c r="VKN3" s="376"/>
      <c r="VKO3" s="350"/>
      <c r="VKP3" s="350"/>
      <c r="VKQ3" s="350"/>
      <c r="VKR3" s="350"/>
      <c r="VKS3" s="350"/>
      <c r="VKT3" s="350"/>
      <c r="VKU3" s="376"/>
      <c r="VKV3" s="376"/>
      <c r="VKW3" s="376"/>
      <c r="VKX3" s="350"/>
      <c r="VKY3" s="350"/>
      <c r="VKZ3" s="350"/>
      <c r="VLA3" s="350"/>
      <c r="VLB3" s="350"/>
      <c r="VLC3" s="350"/>
      <c r="VLD3" s="376"/>
      <c r="VLE3" s="376"/>
      <c r="VLF3" s="376"/>
      <c r="VLG3" s="350"/>
      <c r="VLH3" s="350"/>
      <c r="VLI3" s="350"/>
      <c r="VLJ3" s="350"/>
      <c r="VLK3" s="350"/>
      <c r="VLL3" s="350"/>
      <c r="VLM3" s="376"/>
      <c r="VLN3" s="376"/>
      <c r="VLO3" s="376"/>
      <c r="VLP3" s="350"/>
      <c r="VLQ3" s="350"/>
      <c r="VLR3" s="350"/>
      <c r="VLS3" s="350"/>
      <c r="VLT3" s="350"/>
      <c r="VLU3" s="350"/>
      <c r="VLV3" s="376"/>
      <c r="VLW3" s="376"/>
      <c r="VLX3" s="376"/>
      <c r="VLY3" s="350"/>
      <c r="VLZ3" s="350"/>
      <c r="VMA3" s="350"/>
      <c r="VMB3" s="350"/>
      <c r="VMC3" s="350"/>
      <c r="VMD3" s="350"/>
      <c r="VME3" s="376"/>
      <c r="VMF3" s="376"/>
      <c r="VMG3" s="376"/>
      <c r="VMH3" s="350"/>
      <c r="VMI3" s="350"/>
      <c r="VMJ3" s="350"/>
      <c r="VMK3" s="350"/>
      <c r="VML3" s="350"/>
      <c r="VMM3" s="350"/>
      <c r="VMN3" s="376"/>
      <c r="VMO3" s="376"/>
      <c r="VMP3" s="376"/>
      <c r="VMQ3" s="350"/>
      <c r="VMR3" s="350"/>
      <c r="VMS3" s="350"/>
      <c r="VMT3" s="350"/>
      <c r="VMU3" s="350"/>
      <c r="VMV3" s="350"/>
      <c r="VMW3" s="376"/>
      <c r="VMX3" s="376"/>
      <c r="VMY3" s="376"/>
      <c r="VMZ3" s="350"/>
      <c r="VNA3" s="350"/>
      <c r="VNB3" s="350"/>
      <c r="VNC3" s="350"/>
      <c r="VND3" s="350"/>
      <c r="VNE3" s="350"/>
      <c r="VNF3" s="376"/>
      <c r="VNG3" s="376"/>
      <c r="VNH3" s="376"/>
      <c r="VNI3" s="350"/>
      <c r="VNJ3" s="350"/>
      <c r="VNK3" s="350"/>
      <c r="VNL3" s="350"/>
      <c r="VNM3" s="350"/>
      <c r="VNN3" s="350"/>
      <c r="VNO3" s="376"/>
      <c r="VNP3" s="376"/>
      <c r="VNQ3" s="376"/>
      <c r="VNR3" s="350"/>
      <c r="VNS3" s="350"/>
      <c r="VNT3" s="350"/>
      <c r="VNU3" s="350"/>
      <c r="VNV3" s="350"/>
      <c r="VNW3" s="350"/>
      <c r="VNX3" s="376"/>
      <c r="VNY3" s="376"/>
      <c r="VNZ3" s="376"/>
      <c r="VOA3" s="350"/>
      <c r="VOB3" s="350"/>
      <c r="VOC3" s="350"/>
      <c r="VOD3" s="350"/>
      <c r="VOE3" s="350"/>
      <c r="VOF3" s="350"/>
      <c r="VOG3" s="376"/>
      <c r="VOH3" s="376"/>
      <c r="VOI3" s="376"/>
      <c r="VOJ3" s="350"/>
      <c r="VOK3" s="350"/>
      <c r="VOL3" s="350"/>
      <c r="VOM3" s="350"/>
      <c r="VON3" s="350"/>
      <c r="VOO3" s="350"/>
      <c r="VOP3" s="376"/>
      <c r="VOQ3" s="376"/>
      <c r="VOR3" s="376"/>
      <c r="VOS3" s="350"/>
      <c r="VOT3" s="350"/>
      <c r="VOU3" s="350"/>
      <c r="VOV3" s="350"/>
      <c r="VOW3" s="350"/>
      <c r="VOX3" s="350"/>
      <c r="VOY3" s="376"/>
      <c r="VOZ3" s="376"/>
      <c r="VPA3" s="376"/>
      <c r="VPB3" s="350"/>
      <c r="VPC3" s="350"/>
      <c r="VPD3" s="350"/>
      <c r="VPE3" s="350"/>
      <c r="VPF3" s="350"/>
      <c r="VPG3" s="350"/>
      <c r="VPH3" s="376"/>
      <c r="VPI3" s="376"/>
      <c r="VPJ3" s="376"/>
      <c r="VPK3" s="350"/>
      <c r="VPL3" s="350"/>
      <c r="VPM3" s="350"/>
      <c r="VPN3" s="350"/>
      <c r="VPO3" s="350"/>
      <c r="VPP3" s="350"/>
      <c r="VPQ3" s="376"/>
      <c r="VPR3" s="376"/>
      <c r="VPS3" s="376"/>
      <c r="VPT3" s="350"/>
      <c r="VPU3" s="350"/>
      <c r="VPV3" s="350"/>
      <c r="VPW3" s="350"/>
      <c r="VPX3" s="350"/>
      <c r="VPY3" s="350"/>
      <c r="VPZ3" s="376"/>
      <c r="VQA3" s="376"/>
      <c r="VQB3" s="376"/>
      <c r="VQC3" s="350"/>
      <c r="VQD3" s="350"/>
      <c r="VQE3" s="350"/>
      <c r="VQF3" s="350"/>
      <c r="VQG3" s="350"/>
      <c r="VQH3" s="350"/>
      <c r="VQI3" s="376"/>
      <c r="VQJ3" s="376"/>
      <c r="VQK3" s="376"/>
      <c r="VQL3" s="350"/>
      <c r="VQM3" s="350"/>
      <c r="VQN3" s="350"/>
      <c r="VQO3" s="350"/>
      <c r="VQP3" s="350"/>
      <c r="VQQ3" s="350"/>
      <c r="VQR3" s="376"/>
      <c r="VQS3" s="376"/>
      <c r="VQT3" s="376"/>
      <c r="VQU3" s="350"/>
      <c r="VQV3" s="350"/>
      <c r="VQW3" s="350"/>
      <c r="VQX3" s="350"/>
      <c r="VQY3" s="350"/>
      <c r="VQZ3" s="350"/>
      <c r="VRA3" s="376"/>
      <c r="VRB3" s="376"/>
      <c r="VRC3" s="376"/>
      <c r="VRD3" s="350"/>
      <c r="VRE3" s="350"/>
      <c r="VRF3" s="350"/>
      <c r="VRG3" s="350"/>
      <c r="VRH3" s="350"/>
      <c r="VRI3" s="350"/>
      <c r="VRJ3" s="376"/>
      <c r="VRK3" s="376"/>
      <c r="VRL3" s="376"/>
      <c r="VRM3" s="350"/>
      <c r="VRN3" s="350"/>
      <c r="VRO3" s="350"/>
      <c r="VRP3" s="350"/>
      <c r="VRQ3" s="350"/>
      <c r="VRR3" s="350"/>
      <c r="VRS3" s="376"/>
      <c r="VRT3" s="376"/>
      <c r="VRU3" s="376"/>
      <c r="VRV3" s="350"/>
      <c r="VRW3" s="350"/>
      <c r="VRX3" s="350"/>
      <c r="VRY3" s="350"/>
      <c r="VRZ3" s="350"/>
      <c r="VSA3" s="350"/>
      <c r="VSB3" s="376"/>
      <c r="VSC3" s="376"/>
      <c r="VSD3" s="376"/>
      <c r="VSE3" s="350"/>
      <c r="VSF3" s="350"/>
      <c r="VSG3" s="350"/>
      <c r="VSH3" s="350"/>
      <c r="VSI3" s="350"/>
      <c r="VSJ3" s="350"/>
      <c r="VSK3" s="376"/>
      <c r="VSL3" s="376"/>
      <c r="VSM3" s="376"/>
      <c r="VSN3" s="350"/>
      <c r="VSO3" s="350"/>
      <c r="VSP3" s="350"/>
      <c r="VSQ3" s="350"/>
      <c r="VSR3" s="350"/>
      <c r="VSS3" s="350"/>
      <c r="VST3" s="376"/>
      <c r="VSU3" s="376"/>
      <c r="VSV3" s="376"/>
      <c r="VSW3" s="350"/>
      <c r="VSX3" s="350"/>
      <c r="VSY3" s="350"/>
      <c r="VSZ3" s="350"/>
      <c r="VTA3" s="350"/>
      <c r="VTB3" s="350"/>
      <c r="VTC3" s="376"/>
      <c r="VTD3" s="376"/>
      <c r="VTE3" s="376"/>
      <c r="VTF3" s="350"/>
      <c r="VTG3" s="350"/>
      <c r="VTH3" s="350"/>
      <c r="VTI3" s="350"/>
      <c r="VTJ3" s="350"/>
      <c r="VTK3" s="350"/>
      <c r="VTL3" s="376"/>
      <c r="VTM3" s="376"/>
      <c r="VTN3" s="376"/>
      <c r="VTO3" s="350"/>
      <c r="VTP3" s="350"/>
      <c r="VTQ3" s="350"/>
      <c r="VTR3" s="350"/>
      <c r="VTS3" s="350"/>
      <c r="VTT3" s="350"/>
      <c r="VTU3" s="376"/>
      <c r="VTV3" s="376"/>
      <c r="VTW3" s="376"/>
      <c r="VTX3" s="350"/>
      <c r="VTY3" s="350"/>
      <c r="VTZ3" s="350"/>
      <c r="VUA3" s="350"/>
      <c r="VUB3" s="350"/>
      <c r="VUC3" s="350"/>
      <c r="VUD3" s="376"/>
      <c r="VUE3" s="376"/>
      <c r="VUF3" s="376"/>
      <c r="VUG3" s="350"/>
      <c r="VUH3" s="350"/>
      <c r="VUI3" s="350"/>
      <c r="VUJ3" s="350"/>
      <c r="VUK3" s="350"/>
      <c r="VUL3" s="350"/>
      <c r="VUM3" s="376"/>
      <c r="VUN3" s="376"/>
      <c r="VUO3" s="376"/>
      <c r="VUP3" s="350"/>
      <c r="VUQ3" s="350"/>
      <c r="VUR3" s="350"/>
      <c r="VUS3" s="350"/>
      <c r="VUT3" s="350"/>
      <c r="VUU3" s="350"/>
      <c r="VUV3" s="376"/>
      <c r="VUW3" s="376"/>
      <c r="VUX3" s="376"/>
      <c r="VUY3" s="350"/>
      <c r="VUZ3" s="350"/>
      <c r="VVA3" s="350"/>
      <c r="VVB3" s="350"/>
      <c r="VVC3" s="350"/>
      <c r="VVD3" s="350"/>
      <c r="VVE3" s="376"/>
      <c r="VVF3" s="376"/>
      <c r="VVG3" s="376"/>
      <c r="VVH3" s="350"/>
      <c r="VVI3" s="350"/>
      <c r="VVJ3" s="350"/>
      <c r="VVK3" s="350"/>
      <c r="VVL3" s="350"/>
      <c r="VVM3" s="350"/>
      <c r="VVN3" s="376"/>
      <c r="VVO3" s="376"/>
      <c r="VVP3" s="376"/>
      <c r="VVQ3" s="350"/>
      <c r="VVR3" s="350"/>
      <c r="VVS3" s="350"/>
      <c r="VVT3" s="350"/>
      <c r="VVU3" s="350"/>
      <c r="VVV3" s="350"/>
      <c r="VVW3" s="376"/>
      <c r="VVX3" s="376"/>
      <c r="VVY3" s="376"/>
      <c r="VVZ3" s="350"/>
      <c r="VWA3" s="350"/>
      <c r="VWB3" s="350"/>
      <c r="VWC3" s="350"/>
      <c r="VWD3" s="350"/>
      <c r="VWE3" s="350"/>
      <c r="VWF3" s="376"/>
      <c r="VWG3" s="376"/>
      <c r="VWH3" s="376"/>
      <c r="VWI3" s="350"/>
      <c r="VWJ3" s="350"/>
      <c r="VWK3" s="350"/>
      <c r="VWL3" s="350"/>
      <c r="VWM3" s="350"/>
      <c r="VWN3" s="350"/>
      <c r="VWO3" s="376"/>
      <c r="VWP3" s="376"/>
      <c r="VWQ3" s="376"/>
      <c r="VWR3" s="350"/>
      <c r="VWS3" s="350"/>
      <c r="VWT3" s="350"/>
      <c r="VWU3" s="350"/>
      <c r="VWV3" s="350"/>
      <c r="VWW3" s="350"/>
      <c r="VWX3" s="376"/>
      <c r="VWY3" s="376"/>
      <c r="VWZ3" s="376"/>
      <c r="VXA3" s="350"/>
      <c r="VXB3" s="350"/>
      <c r="VXC3" s="350"/>
      <c r="VXD3" s="350"/>
      <c r="VXE3" s="350"/>
      <c r="VXF3" s="350"/>
      <c r="VXG3" s="376"/>
      <c r="VXH3" s="376"/>
      <c r="VXI3" s="376"/>
      <c r="VXJ3" s="350"/>
      <c r="VXK3" s="350"/>
      <c r="VXL3" s="350"/>
      <c r="VXM3" s="350"/>
      <c r="VXN3" s="350"/>
      <c r="VXO3" s="350"/>
      <c r="VXP3" s="376"/>
      <c r="VXQ3" s="376"/>
      <c r="VXR3" s="376"/>
      <c r="VXS3" s="350"/>
      <c r="VXT3" s="350"/>
      <c r="VXU3" s="350"/>
      <c r="VXV3" s="350"/>
      <c r="VXW3" s="350"/>
      <c r="VXX3" s="350"/>
      <c r="VXY3" s="376"/>
      <c r="VXZ3" s="376"/>
      <c r="VYA3" s="376"/>
      <c r="VYB3" s="350"/>
      <c r="VYC3" s="350"/>
      <c r="VYD3" s="350"/>
      <c r="VYE3" s="350"/>
      <c r="VYF3" s="350"/>
      <c r="VYG3" s="350"/>
      <c r="VYH3" s="376"/>
      <c r="VYI3" s="376"/>
      <c r="VYJ3" s="376"/>
      <c r="VYK3" s="350"/>
      <c r="VYL3" s="350"/>
      <c r="VYM3" s="350"/>
      <c r="VYN3" s="350"/>
      <c r="VYO3" s="350"/>
      <c r="VYP3" s="350"/>
      <c r="VYQ3" s="376"/>
      <c r="VYR3" s="376"/>
      <c r="VYS3" s="376"/>
      <c r="VYT3" s="350"/>
      <c r="VYU3" s="350"/>
      <c r="VYV3" s="350"/>
      <c r="VYW3" s="350"/>
      <c r="VYX3" s="350"/>
      <c r="VYY3" s="350"/>
      <c r="VYZ3" s="376"/>
      <c r="VZA3" s="376"/>
      <c r="VZB3" s="376"/>
      <c r="VZC3" s="350"/>
      <c r="VZD3" s="350"/>
      <c r="VZE3" s="350"/>
      <c r="VZF3" s="350"/>
      <c r="VZG3" s="350"/>
      <c r="VZH3" s="350"/>
      <c r="VZI3" s="376"/>
      <c r="VZJ3" s="376"/>
      <c r="VZK3" s="376"/>
      <c r="VZL3" s="350"/>
      <c r="VZM3" s="350"/>
      <c r="VZN3" s="350"/>
      <c r="VZO3" s="350"/>
      <c r="VZP3" s="350"/>
      <c r="VZQ3" s="350"/>
      <c r="VZR3" s="376"/>
      <c r="VZS3" s="376"/>
      <c r="VZT3" s="376"/>
      <c r="VZU3" s="350"/>
      <c r="VZV3" s="350"/>
      <c r="VZW3" s="350"/>
      <c r="VZX3" s="350"/>
      <c r="VZY3" s="350"/>
      <c r="VZZ3" s="350"/>
      <c r="WAA3" s="376"/>
      <c r="WAB3" s="376"/>
      <c r="WAC3" s="376"/>
      <c r="WAD3" s="350"/>
      <c r="WAE3" s="350"/>
      <c r="WAF3" s="350"/>
      <c r="WAG3" s="350"/>
      <c r="WAH3" s="350"/>
      <c r="WAI3" s="350"/>
      <c r="WAJ3" s="376"/>
      <c r="WAK3" s="376"/>
      <c r="WAL3" s="376"/>
      <c r="WAM3" s="350"/>
      <c r="WAN3" s="350"/>
      <c r="WAO3" s="350"/>
      <c r="WAP3" s="350"/>
      <c r="WAQ3" s="350"/>
      <c r="WAR3" s="350"/>
      <c r="WAS3" s="376"/>
      <c r="WAT3" s="376"/>
      <c r="WAU3" s="376"/>
      <c r="WAV3" s="350"/>
      <c r="WAW3" s="350"/>
      <c r="WAX3" s="350"/>
      <c r="WAY3" s="350"/>
      <c r="WAZ3" s="350"/>
      <c r="WBA3" s="350"/>
      <c r="WBB3" s="376"/>
      <c r="WBC3" s="376"/>
      <c r="WBD3" s="376"/>
      <c r="WBE3" s="350"/>
      <c r="WBF3" s="350"/>
      <c r="WBG3" s="350"/>
      <c r="WBH3" s="350"/>
      <c r="WBI3" s="350"/>
      <c r="WBJ3" s="350"/>
      <c r="WBK3" s="376"/>
      <c r="WBL3" s="376"/>
      <c r="WBM3" s="376"/>
      <c r="WBN3" s="350"/>
      <c r="WBO3" s="350"/>
      <c r="WBP3" s="350"/>
      <c r="WBQ3" s="350"/>
      <c r="WBR3" s="350"/>
      <c r="WBS3" s="350"/>
      <c r="WBT3" s="376"/>
      <c r="WBU3" s="376"/>
      <c r="WBV3" s="376"/>
      <c r="WBW3" s="350"/>
      <c r="WBX3" s="350"/>
      <c r="WBY3" s="350"/>
      <c r="WBZ3" s="350"/>
      <c r="WCA3" s="350"/>
      <c r="WCB3" s="350"/>
      <c r="WCC3" s="376"/>
      <c r="WCD3" s="376"/>
      <c r="WCE3" s="376"/>
      <c r="WCF3" s="350"/>
      <c r="WCG3" s="350"/>
      <c r="WCH3" s="350"/>
      <c r="WCI3" s="350"/>
      <c r="WCJ3" s="350"/>
      <c r="WCK3" s="350"/>
      <c r="WCL3" s="376"/>
      <c r="WCM3" s="376"/>
      <c r="WCN3" s="376"/>
      <c r="WCO3" s="350"/>
      <c r="WCP3" s="350"/>
      <c r="WCQ3" s="350"/>
      <c r="WCR3" s="350"/>
      <c r="WCS3" s="350"/>
      <c r="WCT3" s="350"/>
      <c r="WCU3" s="376"/>
      <c r="WCV3" s="376"/>
      <c r="WCW3" s="376"/>
      <c r="WCX3" s="350"/>
      <c r="WCY3" s="350"/>
      <c r="WCZ3" s="350"/>
      <c r="WDA3" s="350"/>
      <c r="WDB3" s="350"/>
      <c r="WDC3" s="350"/>
      <c r="WDD3" s="376"/>
      <c r="WDE3" s="376"/>
      <c r="WDF3" s="376"/>
      <c r="WDG3" s="350"/>
      <c r="WDH3" s="350"/>
      <c r="WDI3" s="350"/>
      <c r="WDJ3" s="350"/>
      <c r="WDK3" s="350"/>
      <c r="WDL3" s="350"/>
      <c r="WDM3" s="376"/>
      <c r="WDN3" s="376"/>
      <c r="WDO3" s="376"/>
      <c r="WDP3" s="350"/>
      <c r="WDQ3" s="350"/>
      <c r="WDR3" s="350"/>
      <c r="WDS3" s="350"/>
      <c r="WDT3" s="350"/>
      <c r="WDU3" s="350"/>
      <c r="WDV3" s="376"/>
      <c r="WDW3" s="376"/>
      <c r="WDX3" s="376"/>
      <c r="WDY3" s="350"/>
      <c r="WDZ3" s="350"/>
      <c r="WEA3" s="350"/>
      <c r="WEB3" s="350"/>
      <c r="WEC3" s="350"/>
      <c r="WED3" s="350"/>
      <c r="WEE3" s="376"/>
      <c r="WEF3" s="376"/>
      <c r="WEG3" s="376"/>
      <c r="WEH3" s="350"/>
      <c r="WEI3" s="350"/>
      <c r="WEJ3" s="350"/>
      <c r="WEK3" s="350"/>
      <c r="WEL3" s="350"/>
      <c r="WEM3" s="350"/>
      <c r="WEN3" s="376"/>
      <c r="WEO3" s="376"/>
      <c r="WEP3" s="376"/>
      <c r="WEQ3" s="350"/>
      <c r="WER3" s="350"/>
      <c r="WES3" s="350"/>
      <c r="WET3" s="350"/>
      <c r="WEU3" s="350"/>
      <c r="WEV3" s="350"/>
      <c r="WEW3" s="376"/>
      <c r="WEX3" s="376"/>
      <c r="WEY3" s="376"/>
      <c r="WEZ3" s="350"/>
      <c r="WFA3" s="350"/>
      <c r="WFB3" s="350"/>
      <c r="WFC3" s="350"/>
      <c r="WFD3" s="350"/>
      <c r="WFE3" s="350"/>
      <c r="WFF3" s="376"/>
      <c r="WFG3" s="376"/>
      <c r="WFH3" s="376"/>
      <c r="WFI3" s="350"/>
      <c r="WFJ3" s="350"/>
      <c r="WFK3" s="350"/>
      <c r="WFL3" s="350"/>
      <c r="WFM3" s="350"/>
      <c r="WFN3" s="350"/>
      <c r="WFO3" s="376"/>
      <c r="WFP3" s="376"/>
      <c r="WFQ3" s="376"/>
      <c r="WFR3" s="350"/>
      <c r="WFS3" s="350"/>
      <c r="WFT3" s="350"/>
      <c r="WFU3" s="350"/>
      <c r="WFV3" s="350"/>
      <c r="WFW3" s="350"/>
      <c r="WFX3" s="376"/>
      <c r="WFY3" s="376"/>
      <c r="WFZ3" s="376"/>
      <c r="WGA3" s="350"/>
      <c r="WGB3" s="350"/>
      <c r="WGC3" s="350"/>
      <c r="WGD3" s="350"/>
      <c r="WGE3" s="350"/>
      <c r="WGF3" s="350"/>
      <c r="WGG3" s="376"/>
      <c r="WGH3" s="376"/>
      <c r="WGI3" s="376"/>
      <c r="WGJ3" s="350"/>
      <c r="WGK3" s="350"/>
      <c r="WGL3" s="350"/>
      <c r="WGM3" s="350"/>
      <c r="WGN3" s="350"/>
      <c r="WGO3" s="350"/>
      <c r="WGP3" s="376"/>
      <c r="WGQ3" s="376"/>
      <c r="WGR3" s="376"/>
      <c r="WGS3" s="350"/>
      <c r="WGT3" s="350"/>
      <c r="WGU3" s="350"/>
      <c r="WGV3" s="350"/>
      <c r="WGW3" s="350"/>
      <c r="WGX3" s="350"/>
      <c r="WGY3" s="376"/>
      <c r="WGZ3" s="376"/>
      <c r="WHA3" s="376"/>
      <c r="WHB3" s="350"/>
      <c r="WHC3" s="350"/>
      <c r="WHD3" s="350"/>
      <c r="WHE3" s="350"/>
      <c r="WHF3" s="350"/>
      <c r="WHG3" s="350"/>
      <c r="WHH3" s="376"/>
      <c r="WHI3" s="376"/>
      <c r="WHJ3" s="376"/>
      <c r="WHK3" s="350"/>
      <c r="WHL3" s="350"/>
      <c r="WHM3" s="350"/>
      <c r="WHN3" s="350"/>
      <c r="WHO3" s="350"/>
      <c r="WHP3" s="350"/>
      <c r="WHQ3" s="376"/>
      <c r="WHR3" s="376"/>
      <c r="WHS3" s="376"/>
      <c r="WHT3" s="350"/>
      <c r="WHU3" s="350"/>
      <c r="WHV3" s="350"/>
      <c r="WHW3" s="350"/>
      <c r="WHX3" s="350"/>
      <c r="WHY3" s="350"/>
      <c r="WHZ3" s="376"/>
      <c r="WIA3" s="376"/>
      <c r="WIB3" s="376"/>
      <c r="WIC3" s="350"/>
      <c r="WID3" s="350"/>
      <c r="WIE3" s="350"/>
      <c r="WIF3" s="350"/>
      <c r="WIG3" s="350"/>
      <c r="WIH3" s="350"/>
      <c r="WII3" s="376"/>
      <c r="WIJ3" s="376"/>
      <c r="WIK3" s="376"/>
      <c r="WIL3" s="350"/>
      <c r="WIM3" s="350"/>
      <c r="WIN3" s="350"/>
      <c r="WIO3" s="350"/>
      <c r="WIP3" s="350"/>
      <c r="WIQ3" s="350"/>
      <c r="WIR3" s="376"/>
      <c r="WIS3" s="376"/>
      <c r="WIT3" s="376"/>
      <c r="WIU3" s="350"/>
      <c r="WIV3" s="350"/>
      <c r="WIW3" s="350"/>
      <c r="WIX3" s="350"/>
      <c r="WIY3" s="350"/>
      <c r="WIZ3" s="350"/>
      <c r="WJA3" s="376"/>
      <c r="WJB3" s="376"/>
      <c r="WJC3" s="376"/>
      <c r="WJD3" s="350"/>
      <c r="WJE3" s="350"/>
      <c r="WJF3" s="350"/>
      <c r="WJG3" s="350"/>
      <c r="WJH3" s="350"/>
      <c r="WJI3" s="350"/>
      <c r="WJJ3" s="376"/>
      <c r="WJK3" s="376"/>
      <c r="WJL3" s="376"/>
      <c r="WJM3" s="350"/>
      <c r="WJN3" s="350"/>
      <c r="WJO3" s="350"/>
      <c r="WJP3" s="350"/>
      <c r="WJQ3" s="350"/>
      <c r="WJR3" s="350"/>
      <c r="WJS3" s="376"/>
      <c r="WJT3" s="376"/>
      <c r="WJU3" s="376"/>
      <c r="WJV3" s="350"/>
      <c r="WJW3" s="350"/>
      <c r="WJX3" s="350"/>
      <c r="WJY3" s="350"/>
      <c r="WJZ3" s="350"/>
      <c r="WKA3" s="350"/>
      <c r="WKB3" s="376"/>
      <c r="WKC3" s="376"/>
      <c r="WKD3" s="376"/>
      <c r="WKE3" s="350"/>
      <c r="WKF3" s="350"/>
      <c r="WKG3" s="350"/>
      <c r="WKH3" s="350"/>
      <c r="WKI3" s="350"/>
      <c r="WKJ3" s="350"/>
      <c r="WKK3" s="376"/>
      <c r="WKL3" s="376"/>
      <c r="WKM3" s="376"/>
      <c r="WKN3" s="350"/>
      <c r="WKO3" s="350"/>
      <c r="WKP3" s="350"/>
      <c r="WKQ3" s="350"/>
      <c r="WKR3" s="350"/>
      <c r="WKS3" s="350"/>
      <c r="WKT3" s="376"/>
      <c r="WKU3" s="376"/>
      <c r="WKV3" s="376"/>
      <c r="WKW3" s="350"/>
      <c r="WKX3" s="350"/>
      <c r="WKY3" s="350"/>
      <c r="WKZ3" s="350"/>
      <c r="WLA3" s="350"/>
      <c r="WLB3" s="350"/>
      <c r="WLC3" s="376"/>
      <c r="WLD3" s="376"/>
      <c r="WLE3" s="376"/>
      <c r="WLF3" s="350"/>
      <c r="WLG3" s="350"/>
      <c r="WLH3" s="350"/>
      <c r="WLI3" s="350"/>
      <c r="WLJ3" s="350"/>
      <c r="WLK3" s="350"/>
      <c r="WLL3" s="376"/>
      <c r="WLM3" s="376"/>
      <c r="WLN3" s="376"/>
      <c r="WLO3" s="350"/>
      <c r="WLP3" s="350"/>
      <c r="WLQ3" s="350"/>
      <c r="WLR3" s="350"/>
      <c r="WLS3" s="350"/>
      <c r="WLT3" s="350"/>
      <c r="WLU3" s="376"/>
      <c r="WLV3" s="376"/>
      <c r="WLW3" s="376"/>
      <c r="WLX3" s="350"/>
      <c r="WLY3" s="350"/>
      <c r="WLZ3" s="350"/>
      <c r="WMA3" s="350"/>
      <c r="WMB3" s="350"/>
      <c r="WMC3" s="350"/>
      <c r="WMD3" s="376"/>
      <c r="WME3" s="376"/>
      <c r="WMF3" s="376"/>
      <c r="WMG3" s="350"/>
      <c r="WMH3" s="350"/>
      <c r="WMI3" s="350"/>
      <c r="WMJ3" s="350"/>
      <c r="WMK3" s="350"/>
      <c r="WML3" s="350"/>
      <c r="WMM3" s="376"/>
      <c r="WMN3" s="376"/>
      <c r="WMO3" s="376"/>
      <c r="WMP3" s="350"/>
      <c r="WMQ3" s="350"/>
      <c r="WMR3" s="350"/>
      <c r="WMS3" s="350"/>
      <c r="WMT3" s="350"/>
      <c r="WMU3" s="350"/>
      <c r="WMV3" s="376"/>
      <c r="WMW3" s="376"/>
      <c r="WMX3" s="376"/>
      <c r="WMY3" s="350"/>
      <c r="WMZ3" s="350"/>
      <c r="WNA3" s="350"/>
      <c r="WNB3" s="350"/>
      <c r="WNC3" s="350"/>
      <c r="WND3" s="350"/>
      <c r="WNE3" s="376"/>
      <c r="WNF3" s="376"/>
      <c r="WNG3" s="376"/>
      <c r="WNH3" s="350"/>
      <c r="WNI3" s="350"/>
      <c r="WNJ3" s="350"/>
      <c r="WNK3" s="350"/>
      <c r="WNL3" s="350"/>
      <c r="WNM3" s="350"/>
      <c r="WNN3" s="376"/>
      <c r="WNO3" s="376"/>
      <c r="WNP3" s="376"/>
      <c r="WNQ3" s="350"/>
      <c r="WNR3" s="350"/>
      <c r="WNS3" s="350"/>
      <c r="WNT3" s="350"/>
      <c r="WNU3" s="350"/>
      <c r="WNV3" s="350"/>
      <c r="WNW3" s="376"/>
      <c r="WNX3" s="376"/>
      <c r="WNY3" s="376"/>
      <c r="WNZ3" s="350"/>
      <c r="WOA3" s="350"/>
      <c r="WOB3" s="350"/>
      <c r="WOC3" s="350"/>
      <c r="WOD3" s="350"/>
      <c r="WOE3" s="350"/>
      <c r="WOF3" s="376"/>
      <c r="WOG3" s="376"/>
      <c r="WOH3" s="376"/>
      <c r="WOI3" s="350"/>
      <c r="WOJ3" s="350"/>
      <c r="WOK3" s="350"/>
      <c r="WOL3" s="350"/>
      <c r="WOM3" s="350"/>
      <c r="WON3" s="350"/>
      <c r="WOO3" s="376"/>
      <c r="WOP3" s="376"/>
      <c r="WOQ3" s="376"/>
      <c r="WOR3" s="350"/>
      <c r="WOS3" s="350"/>
      <c r="WOT3" s="350"/>
      <c r="WOU3" s="350"/>
      <c r="WOV3" s="350"/>
      <c r="WOW3" s="350"/>
      <c r="WOX3" s="376"/>
      <c r="WOY3" s="376"/>
      <c r="WOZ3" s="376"/>
      <c r="WPA3" s="350"/>
      <c r="WPB3" s="350"/>
      <c r="WPC3" s="350"/>
      <c r="WPD3" s="350"/>
      <c r="WPE3" s="350"/>
      <c r="WPF3" s="350"/>
      <c r="WPG3" s="376"/>
      <c r="WPH3" s="376"/>
      <c r="WPI3" s="376"/>
      <c r="WPJ3" s="350"/>
      <c r="WPK3" s="350"/>
      <c r="WPL3" s="350"/>
      <c r="WPM3" s="350"/>
      <c r="WPN3" s="350"/>
      <c r="WPO3" s="350"/>
      <c r="WPP3" s="376"/>
      <c r="WPQ3" s="376"/>
      <c r="WPR3" s="376"/>
      <c r="WPS3" s="350"/>
      <c r="WPT3" s="350"/>
      <c r="WPU3" s="350"/>
      <c r="WPV3" s="350"/>
      <c r="WPW3" s="350"/>
      <c r="WPX3" s="350"/>
      <c r="WPY3" s="376"/>
      <c r="WPZ3" s="376"/>
      <c r="WQA3" s="376"/>
      <c r="WQB3" s="350"/>
      <c r="WQC3" s="350"/>
      <c r="WQD3" s="350"/>
      <c r="WQE3" s="350"/>
      <c r="WQF3" s="350"/>
      <c r="WQG3" s="350"/>
      <c r="WQH3" s="376"/>
      <c r="WQI3" s="376"/>
      <c r="WQJ3" s="376"/>
      <c r="WQK3" s="350"/>
      <c r="WQL3" s="350"/>
      <c r="WQM3" s="350"/>
      <c r="WQN3" s="350"/>
      <c r="WQO3" s="350"/>
      <c r="WQP3" s="350"/>
      <c r="WQQ3" s="376"/>
      <c r="WQR3" s="376"/>
      <c r="WQS3" s="376"/>
      <c r="WQT3" s="350"/>
      <c r="WQU3" s="350"/>
      <c r="WQV3" s="350"/>
      <c r="WQW3" s="350"/>
      <c r="WQX3" s="350"/>
      <c r="WQY3" s="350"/>
      <c r="WQZ3" s="376"/>
      <c r="WRA3" s="376"/>
      <c r="WRB3" s="376"/>
      <c r="WRC3" s="350"/>
      <c r="WRD3" s="350"/>
      <c r="WRE3" s="350"/>
      <c r="WRF3" s="350"/>
      <c r="WRG3" s="350"/>
      <c r="WRH3" s="350"/>
      <c r="WRI3" s="376"/>
      <c r="WRJ3" s="376"/>
      <c r="WRK3" s="376"/>
      <c r="WRL3" s="350"/>
      <c r="WRM3" s="350"/>
      <c r="WRN3" s="350"/>
      <c r="WRO3" s="350"/>
      <c r="WRP3" s="350"/>
      <c r="WRQ3" s="350"/>
      <c r="WRR3" s="376"/>
      <c r="WRS3" s="376"/>
      <c r="WRT3" s="376"/>
      <c r="WRU3" s="350"/>
      <c r="WRV3" s="350"/>
      <c r="WRW3" s="350"/>
      <c r="WRX3" s="350"/>
      <c r="WRY3" s="350"/>
      <c r="WRZ3" s="350"/>
      <c r="WSA3" s="376"/>
      <c r="WSB3" s="376"/>
      <c r="WSC3" s="376"/>
      <c r="WSD3" s="350"/>
      <c r="WSE3" s="350"/>
      <c r="WSF3" s="350"/>
      <c r="WSG3" s="350"/>
      <c r="WSH3" s="350"/>
      <c r="WSI3" s="350"/>
      <c r="WSJ3" s="376"/>
      <c r="WSK3" s="376"/>
      <c r="WSL3" s="376"/>
      <c r="WSM3" s="350"/>
      <c r="WSN3" s="350"/>
      <c r="WSO3" s="350"/>
      <c r="WSP3" s="350"/>
      <c r="WSQ3" s="350"/>
      <c r="WSR3" s="350"/>
      <c r="WSS3" s="376"/>
      <c r="WST3" s="376"/>
      <c r="WSU3" s="376"/>
      <c r="WSV3" s="350"/>
      <c r="WSW3" s="350"/>
      <c r="WSX3" s="350"/>
      <c r="WSY3" s="350"/>
      <c r="WSZ3" s="350"/>
      <c r="WTA3" s="350"/>
      <c r="WTB3" s="376"/>
      <c r="WTC3" s="376"/>
      <c r="WTD3" s="376"/>
      <c r="WTE3" s="350"/>
      <c r="WTF3" s="350"/>
      <c r="WTG3" s="350"/>
      <c r="WTH3" s="350"/>
      <c r="WTI3" s="350"/>
      <c r="WTJ3" s="350"/>
      <c r="WTK3" s="376"/>
      <c r="WTL3" s="376"/>
      <c r="WTM3" s="376"/>
      <c r="WTN3" s="350"/>
      <c r="WTO3" s="350"/>
      <c r="WTP3" s="350"/>
      <c r="WTQ3" s="350"/>
      <c r="WTR3" s="350"/>
      <c r="WTS3" s="350"/>
      <c r="WTT3" s="376"/>
      <c r="WTU3" s="376"/>
      <c r="WTV3" s="376"/>
      <c r="WTW3" s="350"/>
      <c r="WTX3" s="350"/>
      <c r="WTY3" s="350"/>
      <c r="WTZ3" s="350"/>
      <c r="WUA3" s="350"/>
      <c r="WUB3" s="350"/>
      <c r="WUC3" s="376"/>
      <c r="WUD3" s="376"/>
      <c r="WUE3" s="376"/>
      <c r="WUF3" s="350"/>
      <c r="WUG3" s="350"/>
      <c r="WUH3" s="350"/>
      <c r="WUI3" s="350"/>
      <c r="WUJ3" s="350"/>
      <c r="WUK3" s="350"/>
      <c r="WUL3" s="376"/>
      <c r="WUM3" s="376"/>
      <c r="WUN3" s="376"/>
      <c r="WUO3" s="350"/>
      <c r="WUP3" s="350"/>
      <c r="WUQ3" s="350"/>
      <c r="WUR3" s="350"/>
      <c r="WUS3" s="350"/>
      <c r="WUT3" s="350"/>
      <c r="WUU3" s="376"/>
      <c r="WUV3" s="376"/>
      <c r="WUW3" s="376"/>
      <c r="WUX3" s="350"/>
      <c r="WUY3" s="350"/>
      <c r="WUZ3" s="350"/>
      <c r="WVA3" s="350"/>
      <c r="WVB3" s="350"/>
      <c r="WVC3" s="350"/>
      <c r="WVD3" s="376"/>
      <c r="WVE3" s="376"/>
      <c r="WVF3" s="376"/>
      <c r="WVG3" s="350"/>
      <c r="WVH3" s="350"/>
      <c r="WVI3" s="350"/>
      <c r="WVJ3" s="350"/>
      <c r="WVK3" s="350"/>
      <c r="WVL3" s="350"/>
      <c r="WVM3" s="376"/>
      <c r="WVN3" s="376"/>
      <c r="WVO3" s="376"/>
      <c r="WVP3" s="350"/>
      <c r="WVQ3" s="350"/>
      <c r="WVR3" s="350"/>
      <c r="WVS3" s="350"/>
      <c r="WVT3" s="350"/>
      <c r="WVU3" s="350"/>
      <c r="WVV3" s="376"/>
      <c r="WVW3" s="376"/>
      <c r="WVX3" s="376"/>
      <c r="WVY3" s="350"/>
      <c r="WVZ3" s="350"/>
      <c r="WWA3" s="350"/>
      <c r="WWB3" s="350"/>
      <c r="WWC3" s="350"/>
      <c r="WWD3" s="350"/>
      <c r="WWE3" s="376"/>
      <c r="WWF3" s="376"/>
      <c r="WWG3" s="376"/>
      <c r="WWH3" s="350"/>
      <c r="WWI3" s="350"/>
      <c r="WWJ3" s="350"/>
      <c r="WWK3" s="350"/>
      <c r="WWL3" s="350"/>
      <c r="WWM3" s="350"/>
      <c r="WWN3" s="376"/>
      <c r="WWO3" s="376"/>
      <c r="WWP3" s="376"/>
      <c r="WWQ3" s="350"/>
      <c r="WWR3" s="350"/>
      <c r="WWS3" s="350"/>
      <c r="WWT3" s="350"/>
      <c r="WWU3" s="350"/>
      <c r="WWV3" s="350"/>
      <c r="WWW3" s="376"/>
      <c r="WWX3" s="376"/>
      <c r="WWY3" s="376"/>
      <c r="WWZ3" s="350"/>
      <c r="WXA3" s="350"/>
      <c r="WXB3" s="350"/>
      <c r="WXC3" s="350"/>
      <c r="WXD3" s="350"/>
      <c r="WXE3" s="350"/>
      <c r="WXF3" s="376"/>
      <c r="WXG3" s="376"/>
      <c r="WXH3" s="376"/>
      <c r="WXI3" s="350"/>
      <c r="WXJ3" s="350"/>
      <c r="WXK3" s="350"/>
      <c r="WXL3" s="350"/>
      <c r="WXM3" s="350"/>
      <c r="WXN3" s="350"/>
      <c r="WXO3" s="376"/>
      <c r="WXP3" s="376"/>
      <c r="WXQ3" s="376"/>
      <c r="WXR3" s="350"/>
      <c r="WXS3" s="350"/>
      <c r="WXT3" s="350"/>
      <c r="WXU3" s="350"/>
      <c r="WXV3" s="350"/>
      <c r="WXW3" s="350"/>
      <c r="WXX3" s="376"/>
      <c r="WXY3" s="376"/>
      <c r="WXZ3" s="376"/>
      <c r="WYA3" s="350"/>
      <c r="WYB3" s="350"/>
      <c r="WYC3" s="350"/>
      <c r="WYD3" s="350"/>
      <c r="WYE3" s="350"/>
      <c r="WYF3" s="350"/>
      <c r="WYG3" s="376"/>
      <c r="WYH3" s="376"/>
      <c r="WYI3" s="376"/>
      <c r="WYJ3" s="350"/>
      <c r="WYK3" s="350"/>
      <c r="WYL3" s="350"/>
      <c r="WYM3" s="350"/>
      <c r="WYN3" s="350"/>
      <c r="WYO3" s="350"/>
      <c r="WYP3" s="376"/>
      <c r="WYQ3" s="376"/>
      <c r="WYR3" s="376"/>
      <c r="WYS3" s="350"/>
      <c r="WYT3" s="350"/>
      <c r="WYU3" s="350"/>
      <c r="WYV3" s="350"/>
      <c r="WYW3" s="350"/>
      <c r="WYX3" s="350"/>
      <c r="WYY3" s="376"/>
      <c r="WYZ3" s="376"/>
      <c r="WZA3" s="376"/>
      <c r="WZB3" s="350"/>
      <c r="WZC3" s="350"/>
      <c r="WZD3" s="350"/>
      <c r="WZE3" s="350"/>
      <c r="WZF3" s="350"/>
      <c r="WZG3" s="350"/>
      <c r="WZH3" s="376"/>
      <c r="WZI3" s="376"/>
      <c r="WZJ3" s="376"/>
      <c r="WZK3" s="350"/>
      <c r="WZL3" s="350"/>
      <c r="WZM3" s="350"/>
      <c r="WZN3" s="350"/>
      <c r="WZO3" s="350"/>
      <c r="WZP3" s="350"/>
      <c r="WZQ3" s="376"/>
      <c r="WZR3" s="376"/>
      <c r="WZS3" s="376"/>
      <c r="WZT3" s="350"/>
      <c r="WZU3" s="350"/>
      <c r="WZV3" s="350"/>
      <c r="WZW3" s="350"/>
      <c r="WZX3" s="350"/>
      <c r="WZY3" s="350"/>
      <c r="WZZ3" s="376"/>
      <c r="XAA3" s="376"/>
      <c r="XAB3" s="376"/>
      <c r="XAC3" s="350"/>
      <c r="XAD3" s="350"/>
      <c r="XAE3" s="350"/>
      <c r="XAF3" s="350"/>
      <c r="XAG3" s="350"/>
      <c r="XAH3" s="350"/>
      <c r="XAI3" s="376"/>
      <c r="XAJ3" s="376"/>
      <c r="XAK3" s="376"/>
      <c r="XAL3" s="350"/>
      <c r="XAM3" s="350"/>
      <c r="XAN3" s="350"/>
      <c r="XAO3" s="350"/>
      <c r="XAP3" s="350"/>
      <c r="XAQ3" s="350"/>
      <c r="XAR3" s="376"/>
      <c r="XAS3" s="376"/>
      <c r="XAT3" s="376"/>
      <c r="XAU3" s="350"/>
      <c r="XAV3" s="350"/>
      <c r="XAW3" s="350"/>
      <c r="XAX3" s="350"/>
      <c r="XAY3" s="350"/>
      <c r="XAZ3" s="350"/>
      <c r="XBA3" s="376"/>
      <c r="XBB3" s="376"/>
      <c r="XBC3" s="376"/>
      <c r="XBD3" s="350"/>
      <c r="XBE3" s="350"/>
      <c r="XBF3" s="350"/>
      <c r="XBG3" s="350"/>
      <c r="XBH3" s="350"/>
      <c r="XBI3" s="350"/>
      <c r="XBJ3" s="376"/>
      <c r="XBK3" s="376"/>
      <c r="XBL3" s="376"/>
      <c r="XBM3" s="350"/>
      <c r="XBN3" s="350"/>
      <c r="XBO3" s="350"/>
      <c r="XBP3" s="350"/>
      <c r="XBQ3" s="350"/>
      <c r="XBR3" s="350"/>
      <c r="XBS3" s="376"/>
      <c r="XBT3" s="376"/>
      <c r="XBU3" s="376"/>
      <c r="XBV3" s="350"/>
      <c r="XBW3" s="350"/>
      <c r="XBX3" s="350"/>
      <c r="XBY3" s="350"/>
      <c r="XBZ3" s="350"/>
      <c r="XCA3" s="350"/>
      <c r="XCB3" s="376"/>
      <c r="XCC3" s="376"/>
      <c r="XCD3" s="376"/>
      <c r="XCE3" s="350"/>
      <c r="XCF3" s="350"/>
      <c r="XCG3" s="350"/>
      <c r="XCH3" s="350"/>
      <c r="XCI3" s="350"/>
      <c r="XCJ3" s="350"/>
      <c r="XCK3" s="376"/>
      <c r="XCL3" s="376"/>
      <c r="XCM3" s="376"/>
      <c r="XCN3" s="350"/>
      <c r="XCO3" s="350"/>
      <c r="XCP3" s="350"/>
      <c r="XCQ3" s="350"/>
      <c r="XCR3" s="350"/>
      <c r="XCS3" s="350"/>
      <c r="XCT3" s="376"/>
      <c r="XCU3" s="376"/>
      <c r="XCV3" s="376"/>
      <c r="XCW3" s="350"/>
      <c r="XCX3" s="350"/>
      <c r="XCY3" s="350"/>
      <c r="XCZ3" s="350"/>
      <c r="XDA3" s="350"/>
      <c r="XDB3" s="350"/>
      <c r="XDC3" s="376"/>
      <c r="XDD3" s="376"/>
      <c r="XDE3" s="376"/>
      <c r="XDF3" s="350"/>
      <c r="XDG3" s="350"/>
      <c r="XDH3" s="350"/>
      <c r="XDI3" s="350"/>
      <c r="XDJ3" s="350"/>
      <c r="XDK3" s="350"/>
      <c r="XDL3" s="376"/>
      <c r="XDM3" s="376"/>
      <c r="XDN3" s="376"/>
      <c r="XDO3" s="350"/>
      <c r="XDP3" s="350"/>
      <c r="XDQ3" s="350"/>
      <c r="XDR3" s="350"/>
      <c r="XDS3" s="350"/>
      <c r="XDT3" s="350"/>
      <c r="XDU3" s="376"/>
      <c r="XDV3" s="376"/>
      <c r="XDW3" s="376"/>
      <c r="XDX3" s="350"/>
      <c r="XDY3" s="350"/>
      <c r="XDZ3" s="350"/>
      <c r="XEA3" s="350"/>
      <c r="XEB3" s="350"/>
      <c r="XEC3" s="350"/>
      <c r="XED3" s="376"/>
      <c r="XEE3" s="376"/>
      <c r="XEF3" s="376"/>
      <c r="XEG3" s="350"/>
      <c r="XEH3" s="350"/>
      <c r="XEI3" s="350"/>
      <c r="XEJ3" s="350"/>
      <c r="XEK3" s="350"/>
      <c r="XEL3" s="350"/>
      <c r="XEM3" s="376"/>
      <c r="XEN3" s="376"/>
      <c r="XEO3" s="376"/>
      <c r="XEP3" s="350"/>
      <c r="XEQ3" s="350"/>
      <c r="XER3" s="350"/>
      <c r="XES3" s="350"/>
      <c r="XET3" s="350"/>
      <c r="XEU3" s="350"/>
      <c r="XEV3" s="376"/>
      <c r="XEW3" s="376"/>
      <c r="XEX3" s="376"/>
      <c r="XEY3" s="350"/>
      <c r="XEZ3" s="350"/>
      <c r="XFA3" s="350"/>
      <c r="XFB3" s="350"/>
    </row>
    <row r="4" spans="1:16382" ht="10.5" customHeight="1" x14ac:dyDescent="0.2">
      <c r="A4" s="371" t="s">
        <v>240</v>
      </c>
      <c r="B4" s="371"/>
      <c r="C4" s="371"/>
      <c r="D4" s="371"/>
      <c r="E4" s="371"/>
      <c r="F4" s="371"/>
      <c r="G4" s="379"/>
      <c r="H4" s="379"/>
    </row>
    <row r="5" spans="1:16382" ht="10.5" customHeight="1" x14ac:dyDescent="0.2">
      <c r="A5" s="373" t="s">
        <v>343</v>
      </c>
      <c r="B5" s="373"/>
      <c r="C5" s="373"/>
      <c r="D5" s="373"/>
      <c r="E5" s="373"/>
      <c r="F5" s="373"/>
      <c r="G5" s="373"/>
      <c r="H5" s="374"/>
    </row>
    <row r="6" spans="1:16382" ht="10.5" customHeight="1" x14ac:dyDescent="0.3">
      <c r="A6" s="242"/>
      <c r="B6" s="242"/>
      <c r="C6" s="242"/>
      <c r="D6" s="242"/>
      <c r="E6" s="242"/>
      <c r="F6" s="242"/>
      <c r="G6" s="242"/>
      <c r="H6" s="261"/>
    </row>
    <row r="7" spans="1:16382" ht="10.5" x14ac:dyDescent="0.25">
      <c r="A7" s="8" t="s">
        <v>278</v>
      </c>
      <c r="B7" s="92"/>
      <c r="C7" s="242" t="s">
        <v>3</v>
      </c>
      <c r="D7" s="242" t="s">
        <v>4</v>
      </c>
      <c r="E7" s="242" t="s">
        <v>4</v>
      </c>
      <c r="F7" s="242" t="s">
        <v>3</v>
      </c>
      <c r="G7" s="242" t="s">
        <v>4</v>
      </c>
      <c r="H7" s="242" t="s">
        <v>4</v>
      </c>
      <c r="I7" s="92"/>
    </row>
    <row r="8" spans="1:16382" ht="10.5" x14ac:dyDescent="0.25">
      <c r="A8" s="71" t="s">
        <v>5</v>
      </c>
      <c r="B8" s="250"/>
      <c r="C8" s="66">
        <v>7</v>
      </c>
      <c r="D8" s="66" t="s">
        <v>7</v>
      </c>
      <c r="E8" s="70" t="s">
        <v>8</v>
      </c>
      <c r="F8" s="66" t="s">
        <v>211</v>
      </c>
      <c r="G8" s="66" t="s">
        <v>24</v>
      </c>
      <c r="H8" s="66" t="s">
        <v>25</v>
      </c>
      <c r="I8" s="92"/>
    </row>
    <row r="9" spans="1:16382" x14ac:dyDescent="0.2">
      <c r="A9" s="92"/>
      <c r="B9" s="101" t="s">
        <v>9</v>
      </c>
      <c r="C9" s="101" t="s">
        <v>10</v>
      </c>
      <c r="D9" s="101" t="s">
        <v>11</v>
      </c>
      <c r="E9" s="101" t="s">
        <v>12</v>
      </c>
      <c r="F9" s="101" t="s">
        <v>13</v>
      </c>
      <c r="G9" s="101" t="s">
        <v>14</v>
      </c>
      <c r="H9" s="101" t="s">
        <v>54</v>
      </c>
      <c r="I9" s="92"/>
    </row>
    <row r="10" spans="1:16382" x14ac:dyDescent="0.2">
      <c r="A10" s="101">
        <v>1</v>
      </c>
      <c r="B10" s="101"/>
      <c r="C10" s="101"/>
      <c r="D10" s="101"/>
      <c r="E10" s="101"/>
      <c r="F10" s="101"/>
      <c r="G10" s="92"/>
      <c r="H10" s="92"/>
      <c r="I10" s="92"/>
    </row>
    <row r="11" spans="1:16382" x14ac:dyDescent="0.2">
      <c r="A11" s="101">
        <f t="shared" ref="A11:A45" si="0">A10+1</f>
        <v>2</v>
      </c>
      <c r="B11" s="251" t="s">
        <v>263</v>
      </c>
      <c r="C11" s="101"/>
      <c r="D11" s="101"/>
      <c r="E11" s="101"/>
      <c r="F11" s="101"/>
      <c r="G11" s="92"/>
      <c r="H11" s="92"/>
      <c r="I11" s="92"/>
    </row>
    <row r="12" spans="1:16382" x14ac:dyDescent="0.2">
      <c r="A12" s="101">
        <f t="shared" si="0"/>
        <v>3</v>
      </c>
      <c r="B12" s="251"/>
      <c r="C12" s="101"/>
      <c r="D12" s="101"/>
      <c r="E12" s="101"/>
      <c r="F12" s="101"/>
      <c r="G12" s="92"/>
      <c r="H12" s="92"/>
      <c r="I12" s="92"/>
    </row>
    <row r="13" spans="1:16382" ht="10.5" x14ac:dyDescent="0.25">
      <c r="A13" s="101">
        <f t="shared" si="0"/>
        <v>4</v>
      </c>
      <c r="B13" s="118" t="s">
        <v>398</v>
      </c>
      <c r="C13" s="252">
        <f>'Delivery Rate Change Calc'!D12</f>
        <v>919433.94698841346</v>
      </c>
      <c r="D13" s="252">
        <f>'Delivery Rate Change Calc'!E12</f>
        <v>1758.8651171667871</v>
      </c>
      <c r="E13" s="252">
        <f>'Delivery Rate Change Calc'!F12</f>
        <v>-347455.42239479214</v>
      </c>
      <c r="F13" s="252">
        <f>'Delivery Rate Change Calc'!G12</f>
        <v>-28215.33859015055</v>
      </c>
      <c r="G13" s="252">
        <f>'Delivery Rate Change Calc 26&amp;31'!D12</f>
        <v>-328243.68045029067</v>
      </c>
      <c r="H13" s="252">
        <f>'Delivery Rate Change Calc 26&amp;31'!E12</f>
        <v>-234832.41901098067</v>
      </c>
      <c r="I13" s="89"/>
    </row>
    <row r="14" spans="1:16382" x14ac:dyDescent="0.2">
      <c r="A14" s="101">
        <f t="shared" si="0"/>
        <v>5</v>
      </c>
      <c r="B14" s="251"/>
      <c r="C14" s="253"/>
      <c r="D14" s="254"/>
      <c r="E14" s="254"/>
      <c r="F14" s="254"/>
      <c r="G14" s="254"/>
      <c r="H14" s="254"/>
      <c r="I14" s="92"/>
    </row>
    <row r="15" spans="1:16382" x14ac:dyDescent="0.2">
      <c r="A15" s="101">
        <f t="shared" si="0"/>
        <v>6</v>
      </c>
      <c r="B15" s="118" t="s">
        <v>399</v>
      </c>
      <c r="C15" s="252">
        <f>'Delivery Deferral Balance'!D12</f>
        <v>3.800124628469348E-3</v>
      </c>
      <c r="D15" s="252">
        <f>'Delivery Deferral Balance'!E12</f>
        <v>-3.3224695362150669E-3</v>
      </c>
      <c r="E15" s="252">
        <f>'Delivery Deferral Balance'!F12</f>
        <v>2.33442522585392E-3</v>
      </c>
      <c r="F15" s="252">
        <f>'Delivery Deferral Balance'!G12</f>
        <v>-2.2116789477877319E-3</v>
      </c>
      <c r="G15" s="252">
        <f>'Delivery Deferral Balance'!H12</f>
        <v>-2.7130582893732935E-3</v>
      </c>
      <c r="H15" s="252">
        <f>'Delivery Deferral Balance'!I12</f>
        <v>-1.1595262913033366E-4</v>
      </c>
      <c r="I15" s="92"/>
    </row>
    <row r="16" spans="1:16382" x14ac:dyDescent="0.2">
      <c r="A16" s="101">
        <f t="shared" si="0"/>
        <v>7</v>
      </c>
      <c r="B16" s="251"/>
      <c r="C16" s="253"/>
      <c r="D16" s="254"/>
      <c r="E16" s="254"/>
      <c r="F16" s="254"/>
      <c r="G16" s="254"/>
      <c r="H16" s="254"/>
      <c r="I16" s="92"/>
    </row>
    <row r="17" spans="1:9" x14ac:dyDescent="0.2">
      <c r="A17" s="101">
        <f t="shared" si="0"/>
        <v>8</v>
      </c>
      <c r="B17" s="118" t="s">
        <v>400</v>
      </c>
      <c r="C17" s="252">
        <f>'Delivery Rate Change Calc'!D26</f>
        <v>-19415731.637252886</v>
      </c>
      <c r="D17" s="252">
        <f>'Delivery Rate Change Calc'!E26</f>
        <v>58755.866272144296</v>
      </c>
      <c r="E17" s="252">
        <f>'Delivery Rate Change Calc'!F26</f>
        <v>-1535750.3425745107</v>
      </c>
      <c r="F17" s="252">
        <f>'Delivery Rate Change Calc'!G26</f>
        <v>116897.9181836296</v>
      </c>
      <c r="G17" s="252">
        <f>'Delivery Rate Change Calc 26&amp;31'!D26</f>
        <v>-1665456.4117565337</v>
      </c>
      <c r="H17" s="252">
        <f>'Delivery Rate Change Calc 26&amp;31'!E26</f>
        <v>-2653904.9590255362</v>
      </c>
      <c r="I17" s="92"/>
    </row>
    <row r="18" spans="1:9" x14ac:dyDescent="0.2">
      <c r="A18" s="101">
        <f t="shared" si="0"/>
        <v>9</v>
      </c>
      <c r="B18" s="92"/>
      <c r="C18" s="254"/>
      <c r="D18" s="254"/>
      <c r="E18" s="254"/>
      <c r="F18" s="254"/>
      <c r="G18" s="254"/>
      <c r="H18" s="254"/>
      <c r="I18" s="92"/>
    </row>
    <row r="19" spans="1:9" x14ac:dyDescent="0.2">
      <c r="A19" s="101">
        <f t="shared" si="0"/>
        <v>10</v>
      </c>
      <c r="B19" s="118" t="s">
        <v>401</v>
      </c>
      <c r="C19" s="252">
        <f>'Delivery Rate Change Calc'!D16</f>
        <v>-2014712.0528480094</v>
      </c>
      <c r="D19" s="252">
        <f>'Delivery Rate Change Calc'!E16</f>
        <v>-85451.161048373848</v>
      </c>
      <c r="E19" s="252">
        <f>'Delivery Rate Change Calc'!F16</f>
        <v>462084.625842323</v>
      </c>
      <c r="F19" s="252">
        <f>'Delivery Rate Change Calc'!G16</f>
        <v>51711.646681005273</v>
      </c>
      <c r="G19" s="252">
        <f>'Delivery Rate Change Calc 26&amp;31'!D16</f>
        <v>116387.13397618555</v>
      </c>
      <c r="H19" s="252">
        <f>'Delivery Rate Change Calc 26&amp;31'!E16</f>
        <v>19765.170232378045</v>
      </c>
      <c r="I19" s="92"/>
    </row>
    <row r="20" spans="1:9" x14ac:dyDescent="0.2">
      <c r="A20" s="101">
        <f t="shared" si="0"/>
        <v>11</v>
      </c>
      <c r="B20" s="92"/>
      <c r="C20" s="253"/>
      <c r="D20" s="253"/>
      <c r="E20" s="253"/>
      <c r="F20" s="253"/>
      <c r="G20" s="253"/>
      <c r="H20" s="253"/>
      <c r="I20" s="92"/>
    </row>
    <row r="21" spans="1:9" x14ac:dyDescent="0.2">
      <c r="A21" s="101">
        <f t="shared" si="0"/>
        <v>12</v>
      </c>
      <c r="B21" s="92" t="s">
        <v>295</v>
      </c>
      <c r="C21" s="255">
        <f t="shared" ref="C21:H21" si="1">SUM(C13:C20)</f>
        <v>-20511009.739312358</v>
      </c>
      <c r="D21" s="255">
        <f t="shared" si="1"/>
        <v>-24936.4329815323</v>
      </c>
      <c r="E21" s="255">
        <f t="shared" si="1"/>
        <v>-1421121.1367925545</v>
      </c>
      <c r="F21" s="255">
        <f t="shared" si="1"/>
        <v>140394.22406280538</v>
      </c>
      <c r="G21" s="255">
        <f t="shared" si="1"/>
        <v>-1877312.9609436973</v>
      </c>
      <c r="H21" s="255">
        <f t="shared" si="1"/>
        <v>-2868972.2079200917</v>
      </c>
      <c r="I21" s="92"/>
    </row>
    <row r="22" spans="1:9" x14ac:dyDescent="0.2">
      <c r="A22" s="101">
        <f t="shared" si="0"/>
        <v>13</v>
      </c>
      <c r="B22" s="92"/>
      <c r="C22" s="256"/>
      <c r="D22" s="256"/>
      <c r="E22" s="256"/>
      <c r="F22" s="256"/>
      <c r="G22" s="256"/>
      <c r="H22" s="256"/>
      <c r="I22" s="92"/>
    </row>
    <row r="23" spans="1:9" x14ac:dyDescent="0.2">
      <c r="A23" s="101">
        <f t="shared" si="0"/>
        <v>14</v>
      </c>
      <c r="B23" s="92" t="s">
        <v>78</v>
      </c>
      <c r="C23" s="262">
        <f>'2022 GRC Conversion Factor'!K16</f>
        <v>0.95034799999999997</v>
      </c>
      <c r="D23" s="83">
        <f>$C$23</f>
        <v>0.95034799999999997</v>
      </c>
      <c r="E23" s="83">
        <f>$C$23</f>
        <v>0.95034799999999997</v>
      </c>
      <c r="F23" s="83">
        <f>$C$23</f>
        <v>0.95034799999999997</v>
      </c>
      <c r="G23" s="83">
        <f>$C$23</f>
        <v>0.95034799999999997</v>
      </c>
      <c r="H23" s="83">
        <f>$C$23</f>
        <v>0.95034799999999997</v>
      </c>
      <c r="I23" s="92"/>
    </row>
    <row r="24" spans="1:9" ht="10.5" x14ac:dyDescent="0.25">
      <c r="A24" s="101">
        <f t="shared" si="0"/>
        <v>15</v>
      </c>
      <c r="B24" s="86"/>
      <c r="C24" s="83"/>
      <c r="D24" s="83"/>
      <c r="E24" s="83"/>
      <c r="F24" s="83"/>
      <c r="G24" s="83"/>
      <c r="H24" s="83"/>
      <c r="I24" s="92"/>
    </row>
    <row r="25" spans="1:9" x14ac:dyDescent="0.2">
      <c r="A25" s="101">
        <f t="shared" si="0"/>
        <v>16</v>
      </c>
      <c r="B25" s="251" t="s">
        <v>264</v>
      </c>
      <c r="C25" s="256"/>
      <c r="D25" s="256"/>
      <c r="E25" s="256"/>
      <c r="F25" s="256"/>
      <c r="G25" s="256"/>
      <c r="H25" s="256"/>
      <c r="I25" s="92"/>
    </row>
    <row r="26" spans="1:9" x14ac:dyDescent="0.2">
      <c r="A26" s="101">
        <f t="shared" si="0"/>
        <v>17</v>
      </c>
      <c r="B26" s="92"/>
      <c r="C26" s="256"/>
      <c r="D26" s="256"/>
      <c r="E26" s="256"/>
      <c r="F26" s="256"/>
      <c r="G26" s="256"/>
      <c r="H26" s="256"/>
      <c r="I26" s="92"/>
    </row>
    <row r="27" spans="1:9" x14ac:dyDescent="0.2">
      <c r="A27" s="101">
        <f t="shared" si="0"/>
        <v>18</v>
      </c>
      <c r="B27" s="118" t="s">
        <v>400</v>
      </c>
      <c r="C27" s="253">
        <f t="shared" ref="C27:H27" si="2">C17*C$23</f>
        <v>-18451701.730000004</v>
      </c>
      <c r="D27" s="253">
        <f t="shared" si="2"/>
        <v>55838.519999999786</v>
      </c>
      <c r="E27" s="253">
        <f t="shared" si="2"/>
        <v>-1459497.2665650011</v>
      </c>
      <c r="F27" s="253">
        <f t="shared" si="2"/>
        <v>111093.70274997603</v>
      </c>
      <c r="G27" s="253">
        <f t="shared" si="2"/>
        <v>-1582763.1699999983</v>
      </c>
      <c r="H27" s="253">
        <f t="shared" si="2"/>
        <v>-2522133.27</v>
      </c>
      <c r="I27" s="92"/>
    </row>
    <row r="28" spans="1:9" x14ac:dyDescent="0.2">
      <c r="A28" s="101">
        <f t="shared" si="0"/>
        <v>19</v>
      </c>
      <c r="B28" s="92"/>
      <c r="C28" s="253"/>
      <c r="D28" s="253"/>
      <c r="E28" s="253"/>
      <c r="F28" s="253"/>
      <c r="G28" s="253"/>
      <c r="H28" s="253"/>
      <c r="I28" s="92"/>
    </row>
    <row r="29" spans="1:9" x14ac:dyDescent="0.2">
      <c r="A29" s="101">
        <f t="shared" si="0"/>
        <v>20</v>
      </c>
      <c r="B29" s="118" t="s">
        <v>401</v>
      </c>
      <c r="C29" s="253">
        <f t="shared" ref="C29:H29" si="3">C19*C$23</f>
        <v>-1914677.57</v>
      </c>
      <c r="D29" s="253">
        <f t="shared" si="3"/>
        <v>-81208.339999999982</v>
      </c>
      <c r="E29" s="253">
        <f t="shared" si="3"/>
        <v>439141.19999999995</v>
      </c>
      <c r="F29" s="253">
        <f t="shared" si="3"/>
        <v>49144.06</v>
      </c>
      <c r="G29" s="253">
        <f t="shared" si="3"/>
        <v>110608.27999999998</v>
      </c>
      <c r="H29" s="253">
        <f t="shared" si="3"/>
        <v>18783.790000000008</v>
      </c>
      <c r="I29" s="92"/>
    </row>
    <row r="30" spans="1:9" x14ac:dyDescent="0.2">
      <c r="A30" s="101">
        <f t="shared" si="0"/>
        <v>21</v>
      </c>
      <c r="B30" s="263"/>
      <c r="C30" s="253"/>
      <c r="D30" s="253"/>
      <c r="E30" s="253"/>
      <c r="F30" s="253"/>
      <c r="G30" s="253"/>
      <c r="H30" s="253"/>
      <c r="I30" s="92"/>
    </row>
    <row r="31" spans="1:9" x14ac:dyDescent="0.2">
      <c r="A31" s="101">
        <f t="shared" si="0"/>
        <v>22</v>
      </c>
      <c r="B31" s="92" t="s">
        <v>265</v>
      </c>
      <c r="C31" s="255">
        <f t="shared" ref="C31:H31" si="4">SUM(C27:C30)</f>
        <v>-20366379.300000004</v>
      </c>
      <c r="D31" s="255">
        <f t="shared" si="4"/>
        <v>-25369.820000000196</v>
      </c>
      <c r="E31" s="255">
        <f t="shared" si="4"/>
        <v>-1020356.0665650012</v>
      </c>
      <c r="F31" s="255">
        <f t="shared" si="4"/>
        <v>160237.76274997601</v>
      </c>
      <c r="G31" s="255">
        <f t="shared" si="4"/>
        <v>-1472154.8899999983</v>
      </c>
      <c r="H31" s="255">
        <f t="shared" si="4"/>
        <v>-2503349.48</v>
      </c>
      <c r="I31" s="92"/>
    </row>
    <row r="32" spans="1:9" x14ac:dyDescent="0.2">
      <c r="A32" s="101">
        <f t="shared" si="0"/>
        <v>23</v>
      </c>
      <c r="B32" s="264"/>
      <c r="C32" s="256">
        <f>SUM('Delivery Rate Change Calc'!D34:D36)-C31</f>
        <v>0</v>
      </c>
      <c r="D32" s="256">
        <f>SUM('Delivery Rate Change Calc'!E34:E36)-D31</f>
        <v>0</v>
      </c>
      <c r="E32" s="256">
        <f>SUM('Delivery Rate Change Calc'!F34:F36)-E31</f>
        <v>0</v>
      </c>
      <c r="F32" s="256">
        <f>SUM('Delivery Rate Change Calc'!G34:G36)-F31</f>
        <v>0</v>
      </c>
      <c r="G32" s="256">
        <f>SUM('Delivery Rate Change Calc 26&amp;31'!D34:D36)-G31</f>
        <v>0</v>
      </c>
      <c r="H32" s="256">
        <f>SUM('Delivery Rate Change Calc 26&amp;31'!E34:E36)-H31</f>
        <v>0</v>
      </c>
      <c r="I32" s="92" t="s">
        <v>282</v>
      </c>
    </row>
    <row r="33" spans="1:9" ht="10.5" x14ac:dyDescent="0.25">
      <c r="A33" s="101">
        <f t="shared" si="0"/>
        <v>24</v>
      </c>
      <c r="B33" s="257" t="s">
        <v>266</v>
      </c>
      <c r="C33" s="258"/>
      <c r="D33" s="258"/>
      <c r="E33" s="258"/>
      <c r="F33" s="258"/>
      <c r="G33" s="258"/>
      <c r="H33" s="258"/>
      <c r="I33" s="89"/>
    </row>
    <row r="34" spans="1:9" x14ac:dyDescent="0.2">
      <c r="A34" s="101">
        <f t="shared" si="0"/>
        <v>25</v>
      </c>
      <c r="B34" s="9"/>
      <c r="C34" s="258"/>
      <c r="D34" s="258"/>
      <c r="E34" s="258"/>
      <c r="F34" s="258"/>
      <c r="G34" s="258"/>
      <c r="H34" s="258"/>
      <c r="I34" s="92"/>
    </row>
    <row r="35" spans="1:9" x14ac:dyDescent="0.2">
      <c r="A35" s="101">
        <f t="shared" si="0"/>
        <v>26</v>
      </c>
      <c r="B35" s="265" t="str">
        <f>B13</f>
        <v xml:space="preserve">   Estimated Amortization Balance as of April 30, 2024</v>
      </c>
      <c r="C35" s="259">
        <f t="shared" ref="C35:H35" si="5">(C13+C15)*C$23</f>
        <v>873782.21626398561</v>
      </c>
      <c r="D35" s="259">
        <f t="shared" si="5"/>
        <v>1671.5307888669429</v>
      </c>
      <c r="E35" s="259">
        <f t="shared" si="5"/>
        <v>-330203.56354352954</v>
      </c>
      <c r="F35" s="259">
        <f t="shared" si="5"/>
        <v>-26814.392700337059</v>
      </c>
      <c r="G35" s="259">
        <f t="shared" si="5"/>
        <v>-311945.72780692234</v>
      </c>
      <c r="H35" s="259">
        <f t="shared" si="5"/>
        <v>-223172.51985244278</v>
      </c>
      <c r="I35" s="92"/>
    </row>
    <row r="36" spans="1:9" x14ac:dyDescent="0.2">
      <c r="A36" s="101">
        <f t="shared" si="0"/>
        <v>27</v>
      </c>
      <c r="B36" s="9"/>
      <c r="C36" s="259"/>
      <c r="D36" s="259"/>
      <c r="E36" s="259"/>
      <c r="F36" s="259"/>
      <c r="G36" s="259"/>
      <c r="H36" s="259"/>
      <c r="I36" s="92"/>
    </row>
    <row r="37" spans="1:9" x14ac:dyDescent="0.2">
      <c r="A37" s="101">
        <f t="shared" si="0"/>
        <v>28</v>
      </c>
      <c r="B37" s="265" t="str">
        <f>B17</f>
        <v xml:space="preserve">   Deferral Balance at End of Calendar Year 2023 (Post 3% Test)</v>
      </c>
      <c r="C37" s="259">
        <f t="shared" ref="C37:H37" si="6">C17*C$23</f>
        <v>-18451701.730000004</v>
      </c>
      <c r="D37" s="259">
        <f t="shared" si="6"/>
        <v>55838.519999999786</v>
      </c>
      <c r="E37" s="259">
        <f t="shared" si="6"/>
        <v>-1459497.2665650011</v>
      </c>
      <c r="F37" s="259">
        <f t="shared" si="6"/>
        <v>111093.70274997603</v>
      </c>
      <c r="G37" s="259">
        <f t="shared" si="6"/>
        <v>-1582763.1699999983</v>
      </c>
      <c r="H37" s="259">
        <f t="shared" si="6"/>
        <v>-2522133.27</v>
      </c>
      <c r="I37" s="94"/>
    </row>
    <row r="38" spans="1:9" x14ac:dyDescent="0.2">
      <c r="A38" s="101">
        <f t="shared" si="0"/>
        <v>29</v>
      </c>
      <c r="B38" s="9"/>
      <c r="C38" s="259"/>
      <c r="D38" s="259"/>
      <c r="E38" s="259"/>
      <c r="F38" s="259"/>
      <c r="G38" s="259"/>
      <c r="H38" s="259"/>
    </row>
    <row r="39" spans="1:9" x14ac:dyDescent="0.2">
      <c r="A39" s="101">
        <f t="shared" si="0"/>
        <v>30</v>
      </c>
      <c r="B39" s="9" t="s">
        <v>294</v>
      </c>
      <c r="C39" s="255">
        <f t="shared" ref="C39:H39" si="7">SUM(C35:C38)</f>
        <v>-17577919.513736017</v>
      </c>
      <c r="D39" s="255">
        <f t="shared" si="7"/>
        <v>57510.050788866727</v>
      </c>
      <c r="E39" s="255">
        <f t="shared" si="7"/>
        <v>-1789700.8301085306</v>
      </c>
      <c r="F39" s="255">
        <f t="shared" si="7"/>
        <v>84279.310049638967</v>
      </c>
      <c r="G39" s="255">
        <f t="shared" si="7"/>
        <v>-1894708.8978069206</v>
      </c>
      <c r="H39" s="255">
        <f t="shared" si="7"/>
        <v>-2745305.7898524427</v>
      </c>
    </row>
    <row r="40" spans="1:9" x14ac:dyDescent="0.2">
      <c r="A40" s="101">
        <f t="shared" si="0"/>
        <v>31</v>
      </c>
      <c r="B40" s="9"/>
      <c r="C40" s="259"/>
      <c r="D40" s="259"/>
      <c r="E40" s="259"/>
      <c r="F40" s="259"/>
      <c r="G40" s="259"/>
      <c r="H40" s="259"/>
    </row>
    <row r="41" spans="1:9" x14ac:dyDescent="0.2">
      <c r="A41" s="101">
        <f t="shared" si="0"/>
        <v>32</v>
      </c>
      <c r="B41" s="265" t="str">
        <f>B19</f>
        <v xml:space="preserve">   Interest Balance at End of Calendar Year 2023</v>
      </c>
      <c r="C41" s="259">
        <f t="shared" ref="C41:H41" si="8">C19*C$23</f>
        <v>-1914677.57</v>
      </c>
      <c r="D41" s="259">
        <f t="shared" si="8"/>
        <v>-81208.339999999982</v>
      </c>
      <c r="E41" s="259">
        <f t="shared" si="8"/>
        <v>439141.19999999995</v>
      </c>
      <c r="F41" s="259">
        <f t="shared" si="8"/>
        <v>49144.06</v>
      </c>
      <c r="G41" s="259">
        <f t="shared" si="8"/>
        <v>110608.27999999998</v>
      </c>
      <c r="H41" s="259">
        <f t="shared" si="8"/>
        <v>18783.790000000008</v>
      </c>
    </row>
    <row r="42" spans="1:9" x14ac:dyDescent="0.2">
      <c r="A42" s="101">
        <f t="shared" si="0"/>
        <v>33</v>
      </c>
      <c r="B42" s="9"/>
      <c r="C42" s="259"/>
      <c r="D42" s="259"/>
      <c r="E42" s="259"/>
      <c r="F42" s="259"/>
      <c r="G42" s="259"/>
      <c r="H42" s="259"/>
    </row>
    <row r="43" spans="1:9" x14ac:dyDescent="0.2">
      <c r="A43" s="101">
        <f t="shared" si="0"/>
        <v>34</v>
      </c>
      <c r="B43" s="9" t="s">
        <v>267</v>
      </c>
      <c r="C43" s="255">
        <f t="shared" ref="C43:H43" si="9">SUM(C39:C42)</f>
        <v>-19492597.083736017</v>
      </c>
      <c r="D43" s="255">
        <f t="shared" si="9"/>
        <v>-23698.289211133255</v>
      </c>
      <c r="E43" s="255">
        <f t="shared" si="9"/>
        <v>-1350559.6301085306</v>
      </c>
      <c r="F43" s="255">
        <f t="shared" si="9"/>
        <v>133423.37004963896</v>
      </c>
      <c r="G43" s="255">
        <f t="shared" si="9"/>
        <v>-1784100.6178069205</v>
      </c>
      <c r="H43" s="255">
        <f t="shared" si="9"/>
        <v>-2726521.9998524426</v>
      </c>
    </row>
    <row r="44" spans="1:9" x14ac:dyDescent="0.2">
      <c r="A44" s="101">
        <f t="shared" si="0"/>
        <v>35</v>
      </c>
      <c r="B44" s="9"/>
      <c r="C44" s="258"/>
      <c r="D44" s="258"/>
      <c r="E44" s="258"/>
      <c r="F44" s="258"/>
      <c r="G44" s="258"/>
      <c r="H44" s="258"/>
    </row>
    <row r="45" spans="1:9" x14ac:dyDescent="0.2">
      <c r="A45" s="101">
        <f t="shared" si="0"/>
        <v>36</v>
      </c>
      <c r="B45" s="9" t="s">
        <v>268</v>
      </c>
      <c r="C45" s="260">
        <f t="shared" ref="C45:H45" si="10">IF(C43=0,1,C39/C43)</f>
        <v>0.90177411651331241</v>
      </c>
      <c r="D45" s="260">
        <f t="shared" si="10"/>
        <v>-2.4267595975598524</v>
      </c>
      <c r="E45" s="260">
        <f t="shared" si="10"/>
        <v>1.3251549877621551</v>
      </c>
      <c r="F45" s="260">
        <f t="shared" si="10"/>
        <v>0.63166827534249514</v>
      </c>
      <c r="G45" s="260">
        <f t="shared" si="10"/>
        <v>1.0619966603318391</v>
      </c>
      <c r="H45" s="260">
        <f t="shared" si="10"/>
        <v>1.0068892860578482</v>
      </c>
    </row>
    <row r="46" spans="1:9" x14ac:dyDescent="0.2">
      <c r="A46" s="101"/>
    </row>
    <row r="48" spans="1:9" x14ac:dyDescent="0.2">
      <c r="C48" s="100"/>
      <c r="D48" s="100"/>
      <c r="E48" s="100"/>
      <c r="F48" s="100"/>
      <c r="G48" s="100"/>
      <c r="H48" s="100"/>
    </row>
  </sheetData>
  <mergeCells count="1825">
    <mergeCell ref="XEP3:XEX3"/>
    <mergeCell ref="XEY3:XFB3"/>
    <mergeCell ref="A4:H4"/>
    <mergeCell ref="XBM3:XBU3"/>
    <mergeCell ref="XBV3:XCD3"/>
    <mergeCell ref="XCE3:XCM3"/>
    <mergeCell ref="WZB3:WZJ3"/>
    <mergeCell ref="XCN3:XCV3"/>
    <mergeCell ref="XCW3:XDE3"/>
    <mergeCell ref="XDF3:XDN3"/>
    <mergeCell ref="WZK3:WZS3"/>
    <mergeCell ref="WZT3:XAB3"/>
    <mergeCell ref="XAC3:XAK3"/>
    <mergeCell ref="XAL3:XAT3"/>
    <mergeCell ref="XAU3:XBC3"/>
    <mergeCell ref="XBD3:XBL3"/>
    <mergeCell ref="WWZ3:WXH3"/>
    <mergeCell ref="WXI3:WXQ3"/>
    <mergeCell ref="WXR3:WXZ3"/>
    <mergeCell ref="WYA3:WYI3"/>
    <mergeCell ref="WYJ3:WYR3"/>
    <mergeCell ref="WYS3:WZA3"/>
    <mergeCell ref="WTE3:WTM3"/>
    <mergeCell ref="WVG3:WVO3"/>
    <mergeCell ref="WVP3:WVX3"/>
    <mergeCell ref="WVY3:WWG3"/>
    <mergeCell ref="WWH3:WWP3"/>
    <mergeCell ref="WWQ3:WWY3"/>
    <mergeCell ref="WTN3:WTV3"/>
    <mergeCell ref="WTW3:WUE3"/>
    <mergeCell ref="WUF3:WUN3"/>
    <mergeCell ref="WUO3:WUW3"/>
    <mergeCell ref="WUX3:WVF3"/>
    <mergeCell ref="WRC3:WRK3"/>
    <mergeCell ref="WRL3:WRT3"/>
    <mergeCell ref="WRU3:WSC3"/>
    <mergeCell ref="WSD3:WSL3"/>
    <mergeCell ref="WSM3:WSU3"/>
    <mergeCell ref="WSV3:WTD3"/>
    <mergeCell ref="WPA3:WPI3"/>
    <mergeCell ref="WPJ3:WPR3"/>
    <mergeCell ref="WPS3:WQA3"/>
    <mergeCell ref="WQB3:WQJ3"/>
    <mergeCell ref="WQK3:WQS3"/>
    <mergeCell ref="WQT3:WRB3"/>
    <mergeCell ref="A5:H5"/>
    <mergeCell ref="XDO3:XDW3"/>
    <mergeCell ref="XDX3:XEF3"/>
    <mergeCell ref="XEG3:XEO3"/>
    <mergeCell ref="WMY3:WNG3"/>
    <mergeCell ref="WNH3:WNP3"/>
    <mergeCell ref="WNQ3:WNY3"/>
    <mergeCell ref="WNZ3:WOH3"/>
    <mergeCell ref="WOI3:WOQ3"/>
    <mergeCell ref="WOR3:WOZ3"/>
    <mergeCell ref="WKW3:WLE3"/>
    <mergeCell ref="WLF3:WLN3"/>
    <mergeCell ref="WLO3:WLW3"/>
    <mergeCell ref="WLX3:WMF3"/>
    <mergeCell ref="WMG3:WMO3"/>
    <mergeCell ref="WMP3:WMX3"/>
    <mergeCell ref="WIU3:WJC3"/>
    <mergeCell ref="WJD3:WJL3"/>
    <mergeCell ref="WJM3:WJU3"/>
    <mergeCell ref="WJV3:WKD3"/>
    <mergeCell ref="WKE3:WKM3"/>
    <mergeCell ref="WKN3:WKV3"/>
    <mergeCell ref="WGS3:WHA3"/>
    <mergeCell ref="WHB3:WHJ3"/>
    <mergeCell ref="WHK3:WHS3"/>
    <mergeCell ref="WHT3:WIB3"/>
    <mergeCell ref="WIC3:WIK3"/>
    <mergeCell ref="WIL3:WIT3"/>
    <mergeCell ref="WEQ3:WEY3"/>
    <mergeCell ref="WEZ3:WFH3"/>
    <mergeCell ref="WFI3:WFQ3"/>
    <mergeCell ref="WFR3:WFZ3"/>
    <mergeCell ref="WGA3:WGI3"/>
    <mergeCell ref="WGJ3:WGR3"/>
    <mergeCell ref="WCO3:WCW3"/>
    <mergeCell ref="WCX3:WDF3"/>
    <mergeCell ref="WDG3:WDO3"/>
    <mergeCell ref="WDP3:WDX3"/>
    <mergeCell ref="WDY3:WEG3"/>
    <mergeCell ref="WEH3:WEP3"/>
    <mergeCell ref="WAM3:WAU3"/>
    <mergeCell ref="WAV3:WBD3"/>
    <mergeCell ref="WBE3:WBM3"/>
    <mergeCell ref="WBN3:WBV3"/>
    <mergeCell ref="WBW3:WCE3"/>
    <mergeCell ref="WCF3:WCN3"/>
    <mergeCell ref="VYK3:VYS3"/>
    <mergeCell ref="VYT3:VZB3"/>
    <mergeCell ref="VZC3:VZK3"/>
    <mergeCell ref="VZL3:VZT3"/>
    <mergeCell ref="VZU3:WAC3"/>
    <mergeCell ref="WAD3:WAL3"/>
    <mergeCell ref="VWI3:VWQ3"/>
    <mergeCell ref="VWR3:VWZ3"/>
    <mergeCell ref="VXA3:VXI3"/>
    <mergeCell ref="VXJ3:VXR3"/>
    <mergeCell ref="VXS3:VYA3"/>
    <mergeCell ref="VYB3:VYJ3"/>
    <mergeCell ref="VUG3:VUO3"/>
    <mergeCell ref="VUP3:VUX3"/>
    <mergeCell ref="VUY3:VVG3"/>
    <mergeCell ref="VVH3:VVP3"/>
    <mergeCell ref="VVQ3:VVY3"/>
    <mergeCell ref="VVZ3:VWH3"/>
    <mergeCell ref="VSE3:VSM3"/>
    <mergeCell ref="VSN3:VSV3"/>
    <mergeCell ref="VSW3:VTE3"/>
    <mergeCell ref="VTF3:VTN3"/>
    <mergeCell ref="VTO3:VTW3"/>
    <mergeCell ref="VTX3:VUF3"/>
    <mergeCell ref="VQC3:VQK3"/>
    <mergeCell ref="VQL3:VQT3"/>
    <mergeCell ref="VQU3:VRC3"/>
    <mergeCell ref="VRD3:VRL3"/>
    <mergeCell ref="VRM3:VRU3"/>
    <mergeCell ref="VRV3:VSD3"/>
    <mergeCell ref="VOA3:VOI3"/>
    <mergeCell ref="VOJ3:VOR3"/>
    <mergeCell ref="VOS3:VPA3"/>
    <mergeCell ref="VPB3:VPJ3"/>
    <mergeCell ref="VPK3:VPS3"/>
    <mergeCell ref="VPT3:VQB3"/>
    <mergeCell ref="VLY3:VMG3"/>
    <mergeCell ref="VMH3:VMP3"/>
    <mergeCell ref="VMQ3:VMY3"/>
    <mergeCell ref="VMZ3:VNH3"/>
    <mergeCell ref="VNI3:VNQ3"/>
    <mergeCell ref="VNR3:VNZ3"/>
    <mergeCell ref="VJW3:VKE3"/>
    <mergeCell ref="VKF3:VKN3"/>
    <mergeCell ref="VKO3:VKW3"/>
    <mergeCell ref="VKX3:VLF3"/>
    <mergeCell ref="VLG3:VLO3"/>
    <mergeCell ref="VLP3:VLX3"/>
    <mergeCell ref="VHU3:VIC3"/>
    <mergeCell ref="VID3:VIL3"/>
    <mergeCell ref="VIM3:VIU3"/>
    <mergeCell ref="VIV3:VJD3"/>
    <mergeCell ref="VJE3:VJM3"/>
    <mergeCell ref="VJN3:VJV3"/>
    <mergeCell ref="VFS3:VGA3"/>
    <mergeCell ref="VGB3:VGJ3"/>
    <mergeCell ref="VGK3:VGS3"/>
    <mergeCell ref="VGT3:VHB3"/>
    <mergeCell ref="VHC3:VHK3"/>
    <mergeCell ref="VHL3:VHT3"/>
    <mergeCell ref="VDQ3:VDY3"/>
    <mergeCell ref="VDZ3:VEH3"/>
    <mergeCell ref="VEI3:VEQ3"/>
    <mergeCell ref="VER3:VEZ3"/>
    <mergeCell ref="VFA3:VFI3"/>
    <mergeCell ref="VFJ3:VFR3"/>
    <mergeCell ref="VBO3:VBW3"/>
    <mergeCell ref="VBX3:VCF3"/>
    <mergeCell ref="VCG3:VCO3"/>
    <mergeCell ref="VCP3:VCX3"/>
    <mergeCell ref="VCY3:VDG3"/>
    <mergeCell ref="VDH3:VDP3"/>
    <mergeCell ref="UZM3:UZU3"/>
    <mergeCell ref="UZV3:VAD3"/>
    <mergeCell ref="VAE3:VAM3"/>
    <mergeCell ref="VAN3:VAV3"/>
    <mergeCell ref="VAW3:VBE3"/>
    <mergeCell ref="VBF3:VBN3"/>
    <mergeCell ref="UXK3:UXS3"/>
    <mergeCell ref="UXT3:UYB3"/>
    <mergeCell ref="UYC3:UYK3"/>
    <mergeCell ref="UYL3:UYT3"/>
    <mergeCell ref="UYU3:UZC3"/>
    <mergeCell ref="UZD3:UZL3"/>
    <mergeCell ref="UVI3:UVQ3"/>
    <mergeCell ref="UVR3:UVZ3"/>
    <mergeCell ref="UWA3:UWI3"/>
    <mergeCell ref="UWJ3:UWR3"/>
    <mergeCell ref="UWS3:UXA3"/>
    <mergeCell ref="UXB3:UXJ3"/>
    <mergeCell ref="UTG3:UTO3"/>
    <mergeCell ref="UTP3:UTX3"/>
    <mergeCell ref="UTY3:UUG3"/>
    <mergeCell ref="UUH3:UUP3"/>
    <mergeCell ref="UUQ3:UUY3"/>
    <mergeCell ref="UUZ3:UVH3"/>
    <mergeCell ref="URE3:URM3"/>
    <mergeCell ref="URN3:URV3"/>
    <mergeCell ref="URW3:USE3"/>
    <mergeCell ref="USF3:USN3"/>
    <mergeCell ref="USO3:USW3"/>
    <mergeCell ref="USX3:UTF3"/>
    <mergeCell ref="UPC3:UPK3"/>
    <mergeCell ref="UPL3:UPT3"/>
    <mergeCell ref="UPU3:UQC3"/>
    <mergeCell ref="UQD3:UQL3"/>
    <mergeCell ref="UQM3:UQU3"/>
    <mergeCell ref="UQV3:URD3"/>
    <mergeCell ref="UNA3:UNI3"/>
    <mergeCell ref="UNJ3:UNR3"/>
    <mergeCell ref="UNS3:UOA3"/>
    <mergeCell ref="UOB3:UOJ3"/>
    <mergeCell ref="UOK3:UOS3"/>
    <mergeCell ref="UOT3:UPB3"/>
    <mergeCell ref="UKY3:ULG3"/>
    <mergeCell ref="ULH3:ULP3"/>
    <mergeCell ref="ULQ3:ULY3"/>
    <mergeCell ref="ULZ3:UMH3"/>
    <mergeCell ref="UMI3:UMQ3"/>
    <mergeCell ref="UMR3:UMZ3"/>
    <mergeCell ref="UIW3:UJE3"/>
    <mergeCell ref="UJF3:UJN3"/>
    <mergeCell ref="UJO3:UJW3"/>
    <mergeCell ref="UJX3:UKF3"/>
    <mergeCell ref="UKG3:UKO3"/>
    <mergeCell ref="UKP3:UKX3"/>
    <mergeCell ref="UGU3:UHC3"/>
    <mergeCell ref="UHD3:UHL3"/>
    <mergeCell ref="UHM3:UHU3"/>
    <mergeCell ref="UHV3:UID3"/>
    <mergeCell ref="UIE3:UIM3"/>
    <mergeCell ref="UIN3:UIV3"/>
    <mergeCell ref="UES3:UFA3"/>
    <mergeCell ref="UFB3:UFJ3"/>
    <mergeCell ref="UFK3:UFS3"/>
    <mergeCell ref="UFT3:UGB3"/>
    <mergeCell ref="UGC3:UGK3"/>
    <mergeCell ref="UGL3:UGT3"/>
    <mergeCell ref="UCQ3:UCY3"/>
    <mergeCell ref="UCZ3:UDH3"/>
    <mergeCell ref="UDI3:UDQ3"/>
    <mergeCell ref="UDR3:UDZ3"/>
    <mergeCell ref="UEA3:UEI3"/>
    <mergeCell ref="UEJ3:UER3"/>
    <mergeCell ref="UAO3:UAW3"/>
    <mergeCell ref="UAX3:UBF3"/>
    <mergeCell ref="UBG3:UBO3"/>
    <mergeCell ref="UBP3:UBX3"/>
    <mergeCell ref="UBY3:UCG3"/>
    <mergeCell ref="UCH3:UCP3"/>
    <mergeCell ref="TYM3:TYU3"/>
    <mergeCell ref="TYV3:TZD3"/>
    <mergeCell ref="TZE3:TZM3"/>
    <mergeCell ref="TZN3:TZV3"/>
    <mergeCell ref="TZW3:UAE3"/>
    <mergeCell ref="UAF3:UAN3"/>
    <mergeCell ref="TWK3:TWS3"/>
    <mergeCell ref="TWT3:TXB3"/>
    <mergeCell ref="TXC3:TXK3"/>
    <mergeCell ref="TXL3:TXT3"/>
    <mergeCell ref="TXU3:TYC3"/>
    <mergeCell ref="TYD3:TYL3"/>
    <mergeCell ref="TUI3:TUQ3"/>
    <mergeCell ref="TUR3:TUZ3"/>
    <mergeCell ref="TVA3:TVI3"/>
    <mergeCell ref="TVJ3:TVR3"/>
    <mergeCell ref="TVS3:TWA3"/>
    <mergeCell ref="TWB3:TWJ3"/>
    <mergeCell ref="TSG3:TSO3"/>
    <mergeCell ref="TSP3:TSX3"/>
    <mergeCell ref="TSY3:TTG3"/>
    <mergeCell ref="TTH3:TTP3"/>
    <mergeCell ref="TTQ3:TTY3"/>
    <mergeCell ref="TTZ3:TUH3"/>
    <mergeCell ref="TQE3:TQM3"/>
    <mergeCell ref="TQN3:TQV3"/>
    <mergeCell ref="TQW3:TRE3"/>
    <mergeCell ref="TRF3:TRN3"/>
    <mergeCell ref="TRO3:TRW3"/>
    <mergeCell ref="TRX3:TSF3"/>
    <mergeCell ref="TOC3:TOK3"/>
    <mergeCell ref="TOL3:TOT3"/>
    <mergeCell ref="TOU3:TPC3"/>
    <mergeCell ref="TPD3:TPL3"/>
    <mergeCell ref="TPM3:TPU3"/>
    <mergeCell ref="TPV3:TQD3"/>
    <mergeCell ref="TMA3:TMI3"/>
    <mergeCell ref="TMJ3:TMR3"/>
    <mergeCell ref="TMS3:TNA3"/>
    <mergeCell ref="TNB3:TNJ3"/>
    <mergeCell ref="TNK3:TNS3"/>
    <mergeCell ref="TNT3:TOB3"/>
    <mergeCell ref="TJY3:TKG3"/>
    <mergeCell ref="TKH3:TKP3"/>
    <mergeCell ref="TKQ3:TKY3"/>
    <mergeCell ref="TKZ3:TLH3"/>
    <mergeCell ref="TLI3:TLQ3"/>
    <mergeCell ref="TLR3:TLZ3"/>
    <mergeCell ref="THW3:TIE3"/>
    <mergeCell ref="TIF3:TIN3"/>
    <mergeCell ref="TIO3:TIW3"/>
    <mergeCell ref="TIX3:TJF3"/>
    <mergeCell ref="TJG3:TJO3"/>
    <mergeCell ref="TJP3:TJX3"/>
    <mergeCell ref="TFU3:TGC3"/>
    <mergeCell ref="TGD3:TGL3"/>
    <mergeCell ref="TGM3:TGU3"/>
    <mergeCell ref="TGV3:THD3"/>
    <mergeCell ref="THE3:THM3"/>
    <mergeCell ref="THN3:THV3"/>
    <mergeCell ref="TDS3:TEA3"/>
    <mergeCell ref="TEB3:TEJ3"/>
    <mergeCell ref="TEK3:TES3"/>
    <mergeCell ref="TET3:TFB3"/>
    <mergeCell ref="TFC3:TFK3"/>
    <mergeCell ref="TFL3:TFT3"/>
    <mergeCell ref="TBQ3:TBY3"/>
    <mergeCell ref="TBZ3:TCH3"/>
    <mergeCell ref="TCI3:TCQ3"/>
    <mergeCell ref="TCR3:TCZ3"/>
    <mergeCell ref="TDA3:TDI3"/>
    <mergeCell ref="TDJ3:TDR3"/>
    <mergeCell ref="SZO3:SZW3"/>
    <mergeCell ref="SZX3:TAF3"/>
    <mergeCell ref="TAG3:TAO3"/>
    <mergeCell ref="TAP3:TAX3"/>
    <mergeCell ref="TAY3:TBG3"/>
    <mergeCell ref="TBH3:TBP3"/>
    <mergeCell ref="SXM3:SXU3"/>
    <mergeCell ref="SXV3:SYD3"/>
    <mergeCell ref="SYE3:SYM3"/>
    <mergeCell ref="SYN3:SYV3"/>
    <mergeCell ref="SYW3:SZE3"/>
    <mergeCell ref="SZF3:SZN3"/>
    <mergeCell ref="SVK3:SVS3"/>
    <mergeCell ref="SVT3:SWB3"/>
    <mergeCell ref="SWC3:SWK3"/>
    <mergeCell ref="SWL3:SWT3"/>
    <mergeCell ref="SWU3:SXC3"/>
    <mergeCell ref="SXD3:SXL3"/>
    <mergeCell ref="STI3:STQ3"/>
    <mergeCell ref="STR3:STZ3"/>
    <mergeCell ref="SUA3:SUI3"/>
    <mergeCell ref="SUJ3:SUR3"/>
    <mergeCell ref="SUS3:SVA3"/>
    <mergeCell ref="SVB3:SVJ3"/>
    <mergeCell ref="SRG3:SRO3"/>
    <mergeCell ref="SRP3:SRX3"/>
    <mergeCell ref="SRY3:SSG3"/>
    <mergeCell ref="SSH3:SSP3"/>
    <mergeCell ref="SSQ3:SSY3"/>
    <mergeCell ref="SSZ3:STH3"/>
    <mergeCell ref="SPE3:SPM3"/>
    <mergeCell ref="SPN3:SPV3"/>
    <mergeCell ref="SPW3:SQE3"/>
    <mergeCell ref="SQF3:SQN3"/>
    <mergeCell ref="SQO3:SQW3"/>
    <mergeCell ref="SQX3:SRF3"/>
    <mergeCell ref="SNC3:SNK3"/>
    <mergeCell ref="SNL3:SNT3"/>
    <mergeCell ref="SNU3:SOC3"/>
    <mergeCell ref="SOD3:SOL3"/>
    <mergeCell ref="SOM3:SOU3"/>
    <mergeCell ref="SOV3:SPD3"/>
    <mergeCell ref="SLA3:SLI3"/>
    <mergeCell ref="SLJ3:SLR3"/>
    <mergeCell ref="SLS3:SMA3"/>
    <mergeCell ref="SMB3:SMJ3"/>
    <mergeCell ref="SMK3:SMS3"/>
    <mergeCell ref="SMT3:SNB3"/>
    <mergeCell ref="SIY3:SJG3"/>
    <mergeCell ref="SJH3:SJP3"/>
    <mergeCell ref="SJQ3:SJY3"/>
    <mergeCell ref="SJZ3:SKH3"/>
    <mergeCell ref="SKI3:SKQ3"/>
    <mergeCell ref="SKR3:SKZ3"/>
    <mergeCell ref="SGW3:SHE3"/>
    <mergeCell ref="SHF3:SHN3"/>
    <mergeCell ref="SHO3:SHW3"/>
    <mergeCell ref="SHX3:SIF3"/>
    <mergeCell ref="SIG3:SIO3"/>
    <mergeCell ref="SIP3:SIX3"/>
    <mergeCell ref="SEU3:SFC3"/>
    <mergeCell ref="SFD3:SFL3"/>
    <mergeCell ref="SFM3:SFU3"/>
    <mergeCell ref="SFV3:SGD3"/>
    <mergeCell ref="SGE3:SGM3"/>
    <mergeCell ref="SGN3:SGV3"/>
    <mergeCell ref="SCS3:SDA3"/>
    <mergeCell ref="SDB3:SDJ3"/>
    <mergeCell ref="SDK3:SDS3"/>
    <mergeCell ref="SDT3:SEB3"/>
    <mergeCell ref="SEC3:SEK3"/>
    <mergeCell ref="SEL3:SET3"/>
    <mergeCell ref="SAQ3:SAY3"/>
    <mergeCell ref="SAZ3:SBH3"/>
    <mergeCell ref="SBI3:SBQ3"/>
    <mergeCell ref="SBR3:SBZ3"/>
    <mergeCell ref="SCA3:SCI3"/>
    <mergeCell ref="SCJ3:SCR3"/>
    <mergeCell ref="RYO3:RYW3"/>
    <mergeCell ref="RYX3:RZF3"/>
    <mergeCell ref="RZG3:RZO3"/>
    <mergeCell ref="RZP3:RZX3"/>
    <mergeCell ref="RZY3:SAG3"/>
    <mergeCell ref="SAH3:SAP3"/>
    <mergeCell ref="RWM3:RWU3"/>
    <mergeCell ref="RWV3:RXD3"/>
    <mergeCell ref="RXE3:RXM3"/>
    <mergeCell ref="RXN3:RXV3"/>
    <mergeCell ref="RXW3:RYE3"/>
    <mergeCell ref="RYF3:RYN3"/>
    <mergeCell ref="RUK3:RUS3"/>
    <mergeCell ref="RUT3:RVB3"/>
    <mergeCell ref="RVC3:RVK3"/>
    <mergeCell ref="RVL3:RVT3"/>
    <mergeCell ref="RVU3:RWC3"/>
    <mergeCell ref="RWD3:RWL3"/>
    <mergeCell ref="RSI3:RSQ3"/>
    <mergeCell ref="RSR3:RSZ3"/>
    <mergeCell ref="RTA3:RTI3"/>
    <mergeCell ref="RTJ3:RTR3"/>
    <mergeCell ref="RTS3:RUA3"/>
    <mergeCell ref="RUB3:RUJ3"/>
    <mergeCell ref="RQG3:RQO3"/>
    <mergeCell ref="RQP3:RQX3"/>
    <mergeCell ref="RQY3:RRG3"/>
    <mergeCell ref="RRH3:RRP3"/>
    <mergeCell ref="RRQ3:RRY3"/>
    <mergeCell ref="RRZ3:RSH3"/>
    <mergeCell ref="ROE3:ROM3"/>
    <mergeCell ref="RON3:ROV3"/>
    <mergeCell ref="ROW3:RPE3"/>
    <mergeCell ref="RPF3:RPN3"/>
    <mergeCell ref="RPO3:RPW3"/>
    <mergeCell ref="RPX3:RQF3"/>
    <mergeCell ref="RMC3:RMK3"/>
    <mergeCell ref="RML3:RMT3"/>
    <mergeCell ref="RMU3:RNC3"/>
    <mergeCell ref="RND3:RNL3"/>
    <mergeCell ref="RNM3:RNU3"/>
    <mergeCell ref="RNV3:ROD3"/>
    <mergeCell ref="RKA3:RKI3"/>
    <mergeCell ref="RKJ3:RKR3"/>
    <mergeCell ref="RKS3:RLA3"/>
    <mergeCell ref="RLB3:RLJ3"/>
    <mergeCell ref="RLK3:RLS3"/>
    <mergeCell ref="RLT3:RMB3"/>
    <mergeCell ref="RHY3:RIG3"/>
    <mergeCell ref="RIH3:RIP3"/>
    <mergeCell ref="RIQ3:RIY3"/>
    <mergeCell ref="RIZ3:RJH3"/>
    <mergeCell ref="RJI3:RJQ3"/>
    <mergeCell ref="RJR3:RJZ3"/>
    <mergeCell ref="RFW3:RGE3"/>
    <mergeCell ref="RGF3:RGN3"/>
    <mergeCell ref="RGO3:RGW3"/>
    <mergeCell ref="RGX3:RHF3"/>
    <mergeCell ref="RHG3:RHO3"/>
    <mergeCell ref="RHP3:RHX3"/>
    <mergeCell ref="RDU3:REC3"/>
    <mergeCell ref="RED3:REL3"/>
    <mergeCell ref="REM3:REU3"/>
    <mergeCell ref="REV3:RFD3"/>
    <mergeCell ref="RFE3:RFM3"/>
    <mergeCell ref="RFN3:RFV3"/>
    <mergeCell ref="RBS3:RCA3"/>
    <mergeCell ref="RCB3:RCJ3"/>
    <mergeCell ref="RCK3:RCS3"/>
    <mergeCell ref="RCT3:RDB3"/>
    <mergeCell ref="RDC3:RDK3"/>
    <mergeCell ref="RDL3:RDT3"/>
    <mergeCell ref="QZQ3:QZY3"/>
    <mergeCell ref="QZZ3:RAH3"/>
    <mergeCell ref="RAI3:RAQ3"/>
    <mergeCell ref="RAR3:RAZ3"/>
    <mergeCell ref="RBA3:RBI3"/>
    <mergeCell ref="RBJ3:RBR3"/>
    <mergeCell ref="QXO3:QXW3"/>
    <mergeCell ref="QXX3:QYF3"/>
    <mergeCell ref="QYG3:QYO3"/>
    <mergeCell ref="QYP3:QYX3"/>
    <mergeCell ref="QYY3:QZG3"/>
    <mergeCell ref="QZH3:QZP3"/>
    <mergeCell ref="QVM3:QVU3"/>
    <mergeCell ref="QVV3:QWD3"/>
    <mergeCell ref="QWE3:QWM3"/>
    <mergeCell ref="QWN3:QWV3"/>
    <mergeCell ref="QWW3:QXE3"/>
    <mergeCell ref="QXF3:QXN3"/>
    <mergeCell ref="QTK3:QTS3"/>
    <mergeCell ref="QTT3:QUB3"/>
    <mergeCell ref="QUC3:QUK3"/>
    <mergeCell ref="QUL3:QUT3"/>
    <mergeCell ref="QUU3:QVC3"/>
    <mergeCell ref="QVD3:QVL3"/>
    <mergeCell ref="QRI3:QRQ3"/>
    <mergeCell ref="QRR3:QRZ3"/>
    <mergeCell ref="QSA3:QSI3"/>
    <mergeCell ref="QSJ3:QSR3"/>
    <mergeCell ref="QSS3:QTA3"/>
    <mergeCell ref="QTB3:QTJ3"/>
    <mergeCell ref="QPG3:QPO3"/>
    <mergeCell ref="QPP3:QPX3"/>
    <mergeCell ref="QPY3:QQG3"/>
    <mergeCell ref="QQH3:QQP3"/>
    <mergeCell ref="QQQ3:QQY3"/>
    <mergeCell ref="QQZ3:QRH3"/>
    <mergeCell ref="QNE3:QNM3"/>
    <mergeCell ref="QNN3:QNV3"/>
    <mergeCell ref="QNW3:QOE3"/>
    <mergeCell ref="QOF3:QON3"/>
    <mergeCell ref="QOO3:QOW3"/>
    <mergeCell ref="QOX3:QPF3"/>
    <mergeCell ref="QLC3:QLK3"/>
    <mergeCell ref="QLL3:QLT3"/>
    <mergeCell ref="QLU3:QMC3"/>
    <mergeCell ref="QMD3:QML3"/>
    <mergeCell ref="QMM3:QMU3"/>
    <mergeCell ref="QMV3:QND3"/>
    <mergeCell ref="QJA3:QJI3"/>
    <mergeCell ref="QJJ3:QJR3"/>
    <mergeCell ref="QJS3:QKA3"/>
    <mergeCell ref="QKB3:QKJ3"/>
    <mergeCell ref="QKK3:QKS3"/>
    <mergeCell ref="QKT3:QLB3"/>
    <mergeCell ref="QGY3:QHG3"/>
    <mergeCell ref="QHH3:QHP3"/>
    <mergeCell ref="QHQ3:QHY3"/>
    <mergeCell ref="QHZ3:QIH3"/>
    <mergeCell ref="QII3:QIQ3"/>
    <mergeCell ref="QIR3:QIZ3"/>
    <mergeCell ref="QEW3:QFE3"/>
    <mergeCell ref="QFF3:QFN3"/>
    <mergeCell ref="QFO3:QFW3"/>
    <mergeCell ref="QFX3:QGF3"/>
    <mergeCell ref="QGG3:QGO3"/>
    <mergeCell ref="QGP3:QGX3"/>
    <mergeCell ref="QCU3:QDC3"/>
    <mergeCell ref="QDD3:QDL3"/>
    <mergeCell ref="QDM3:QDU3"/>
    <mergeCell ref="QDV3:QED3"/>
    <mergeCell ref="QEE3:QEM3"/>
    <mergeCell ref="QEN3:QEV3"/>
    <mergeCell ref="QAS3:QBA3"/>
    <mergeCell ref="QBB3:QBJ3"/>
    <mergeCell ref="QBK3:QBS3"/>
    <mergeCell ref="QBT3:QCB3"/>
    <mergeCell ref="QCC3:QCK3"/>
    <mergeCell ref="QCL3:QCT3"/>
    <mergeCell ref="PYQ3:PYY3"/>
    <mergeCell ref="PYZ3:PZH3"/>
    <mergeCell ref="PZI3:PZQ3"/>
    <mergeCell ref="PZR3:PZZ3"/>
    <mergeCell ref="QAA3:QAI3"/>
    <mergeCell ref="QAJ3:QAR3"/>
    <mergeCell ref="PWO3:PWW3"/>
    <mergeCell ref="PWX3:PXF3"/>
    <mergeCell ref="PXG3:PXO3"/>
    <mergeCell ref="PXP3:PXX3"/>
    <mergeCell ref="PXY3:PYG3"/>
    <mergeCell ref="PYH3:PYP3"/>
    <mergeCell ref="PUM3:PUU3"/>
    <mergeCell ref="PUV3:PVD3"/>
    <mergeCell ref="PVE3:PVM3"/>
    <mergeCell ref="PVN3:PVV3"/>
    <mergeCell ref="PVW3:PWE3"/>
    <mergeCell ref="PWF3:PWN3"/>
    <mergeCell ref="PSK3:PSS3"/>
    <mergeCell ref="PST3:PTB3"/>
    <mergeCell ref="PTC3:PTK3"/>
    <mergeCell ref="PTL3:PTT3"/>
    <mergeCell ref="PTU3:PUC3"/>
    <mergeCell ref="PUD3:PUL3"/>
    <mergeCell ref="PQI3:PQQ3"/>
    <mergeCell ref="PQR3:PQZ3"/>
    <mergeCell ref="PRA3:PRI3"/>
    <mergeCell ref="PRJ3:PRR3"/>
    <mergeCell ref="PRS3:PSA3"/>
    <mergeCell ref="PSB3:PSJ3"/>
    <mergeCell ref="POG3:POO3"/>
    <mergeCell ref="POP3:POX3"/>
    <mergeCell ref="POY3:PPG3"/>
    <mergeCell ref="PPH3:PPP3"/>
    <mergeCell ref="PPQ3:PPY3"/>
    <mergeCell ref="PPZ3:PQH3"/>
    <mergeCell ref="PME3:PMM3"/>
    <mergeCell ref="PMN3:PMV3"/>
    <mergeCell ref="PMW3:PNE3"/>
    <mergeCell ref="PNF3:PNN3"/>
    <mergeCell ref="PNO3:PNW3"/>
    <mergeCell ref="PNX3:POF3"/>
    <mergeCell ref="PKC3:PKK3"/>
    <mergeCell ref="PKL3:PKT3"/>
    <mergeCell ref="PKU3:PLC3"/>
    <mergeCell ref="PLD3:PLL3"/>
    <mergeCell ref="PLM3:PLU3"/>
    <mergeCell ref="PLV3:PMD3"/>
    <mergeCell ref="PIA3:PII3"/>
    <mergeCell ref="PIJ3:PIR3"/>
    <mergeCell ref="PIS3:PJA3"/>
    <mergeCell ref="PJB3:PJJ3"/>
    <mergeCell ref="PJK3:PJS3"/>
    <mergeCell ref="PJT3:PKB3"/>
    <mergeCell ref="PFY3:PGG3"/>
    <mergeCell ref="PGH3:PGP3"/>
    <mergeCell ref="PGQ3:PGY3"/>
    <mergeCell ref="PGZ3:PHH3"/>
    <mergeCell ref="PHI3:PHQ3"/>
    <mergeCell ref="PHR3:PHZ3"/>
    <mergeCell ref="PDW3:PEE3"/>
    <mergeCell ref="PEF3:PEN3"/>
    <mergeCell ref="PEO3:PEW3"/>
    <mergeCell ref="PEX3:PFF3"/>
    <mergeCell ref="PFG3:PFO3"/>
    <mergeCell ref="PFP3:PFX3"/>
    <mergeCell ref="PBU3:PCC3"/>
    <mergeCell ref="PCD3:PCL3"/>
    <mergeCell ref="PCM3:PCU3"/>
    <mergeCell ref="PCV3:PDD3"/>
    <mergeCell ref="PDE3:PDM3"/>
    <mergeCell ref="PDN3:PDV3"/>
    <mergeCell ref="OZS3:PAA3"/>
    <mergeCell ref="PAB3:PAJ3"/>
    <mergeCell ref="PAK3:PAS3"/>
    <mergeCell ref="PAT3:PBB3"/>
    <mergeCell ref="PBC3:PBK3"/>
    <mergeCell ref="PBL3:PBT3"/>
    <mergeCell ref="OXQ3:OXY3"/>
    <mergeCell ref="OXZ3:OYH3"/>
    <mergeCell ref="OYI3:OYQ3"/>
    <mergeCell ref="OYR3:OYZ3"/>
    <mergeCell ref="OZA3:OZI3"/>
    <mergeCell ref="OZJ3:OZR3"/>
    <mergeCell ref="OVO3:OVW3"/>
    <mergeCell ref="OVX3:OWF3"/>
    <mergeCell ref="OWG3:OWO3"/>
    <mergeCell ref="OWP3:OWX3"/>
    <mergeCell ref="OWY3:OXG3"/>
    <mergeCell ref="OXH3:OXP3"/>
    <mergeCell ref="OTM3:OTU3"/>
    <mergeCell ref="OTV3:OUD3"/>
    <mergeCell ref="OUE3:OUM3"/>
    <mergeCell ref="OUN3:OUV3"/>
    <mergeCell ref="OUW3:OVE3"/>
    <mergeCell ref="OVF3:OVN3"/>
    <mergeCell ref="ORK3:ORS3"/>
    <mergeCell ref="ORT3:OSB3"/>
    <mergeCell ref="OSC3:OSK3"/>
    <mergeCell ref="OSL3:OST3"/>
    <mergeCell ref="OSU3:OTC3"/>
    <mergeCell ref="OTD3:OTL3"/>
    <mergeCell ref="OPI3:OPQ3"/>
    <mergeCell ref="OPR3:OPZ3"/>
    <mergeCell ref="OQA3:OQI3"/>
    <mergeCell ref="OQJ3:OQR3"/>
    <mergeCell ref="OQS3:ORA3"/>
    <mergeCell ref="ORB3:ORJ3"/>
    <mergeCell ref="ONG3:ONO3"/>
    <mergeCell ref="ONP3:ONX3"/>
    <mergeCell ref="ONY3:OOG3"/>
    <mergeCell ref="OOH3:OOP3"/>
    <mergeCell ref="OOQ3:OOY3"/>
    <mergeCell ref="OOZ3:OPH3"/>
    <mergeCell ref="OLE3:OLM3"/>
    <mergeCell ref="OLN3:OLV3"/>
    <mergeCell ref="OLW3:OME3"/>
    <mergeCell ref="OMF3:OMN3"/>
    <mergeCell ref="OMO3:OMW3"/>
    <mergeCell ref="OMX3:ONF3"/>
    <mergeCell ref="OJC3:OJK3"/>
    <mergeCell ref="OJL3:OJT3"/>
    <mergeCell ref="OJU3:OKC3"/>
    <mergeCell ref="OKD3:OKL3"/>
    <mergeCell ref="OKM3:OKU3"/>
    <mergeCell ref="OKV3:OLD3"/>
    <mergeCell ref="OHA3:OHI3"/>
    <mergeCell ref="OHJ3:OHR3"/>
    <mergeCell ref="OHS3:OIA3"/>
    <mergeCell ref="OIB3:OIJ3"/>
    <mergeCell ref="OIK3:OIS3"/>
    <mergeCell ref="OIT3:OJB3"/>
    <mergeCell ref="OEY3:OFG3"/>
    <mergeCell ref="OFH3:OFP3"/>
    <mergeCell ref="OFQ3:OFY3"/>
    <mergeCell ref="OFZ3:OGH3"/>
    <mergeCell ref="OGI3:OGQ3"/>
    <mergeCell ref="OGR3:OGZ3"/>
    <mergeCell ref="OCW3:ODE3"/>
    <mergeCell ref="ODF3:ODN3"/>
    <mergeCell ref="ODO3:ODW3"/>
    <mergeCell ref="ODX3:OEF3"/>
    <mergeCell ref="OEG3:OEO3"/>
    <mergeCell ref="OEP3:OEX3"/>
    <mergeCell ref="OAU3:OBC3"/>
    <mergeCell ref="OBD3:OBL3"/>
    <mergeCell ref="OBM3:OBU3"/>
    <mergeCell ref="OBV3:OCD3"/>
    <mergeCell ref="OCE3:OCM3"/>
    <mergeCell ref="OCN3:OCV3"/>
    <mergeCell ref="NYS3:NZA3"/>
    <mergeCell ref="NZB3:NZJ3"/>
    <mergeCell ref="NZK3:NZS3"/>
    <mergeCell ref="NZT3:OAB3"/>
    <mergeCell ref="OAC3:OAK3"/>
    <mergeCell ref="OAL3:OAT3"/>
    <mergeCell ref="NWQ3:NWY3"/>
    <mergeCell ref="NWZ3:NXH3"/>
    <mergeCell ref="NXI3:NXQ3"/>
    <mergeCell ref="NXR3:NXZ3"/>
    <mergeCell ref="NYA3:NYI3"/>
    <mergeCell ref="NYJ3:NYR3"/>
    <mergeCell ref="NUO3:NUW3"/>
    <mergeCell ref="NUX3:NVF3"/>
    <mergeCell ref="NVG3:NVO3"/>
    <mergeCell ref="NVP3:NVX3"/>
    <mergeCell ref="NVY3:NWG3"/>
    <mergeCell ref="NWH3:NWP3"/>
    <mergeCell ref="NSM3:NSU3"/>
    <mergeCell ref="NSV3:NTD3"/>
    <mergeCell ref="NTE3:NTM3"/>
    <mergeCell ref="NTN3:NTV3"/>
    <mergeCell ref="NTW3:NUE3"/>
    <mergeCell ref="NUF3:NUN3"/>
    <mergeCell ref="NQK3:NQS3"/>
    <mergeCell ref="NQT3:NRB3"/>
    <mergeCell ref="NRC3:NRK3"/>
    <mergeCell ref="NRL3:NRT3"/>
    <mergeCell ref="NRU3:NSC3"/>
    <mergeCell ref="NSD3:NSL3"/>
    <mergeCell ref="NOI3:NOQ3"/>
    <mergeCell ref="NOR3:NOZ3"/>
    <mergeCell ref="NPA3:NPI3"/>
    <mergeCell ref="NPJ3:NPR3"/>
    <mergeCell ref="NPS3:NQA3"/>
    <mergeCell ref="NQB3:NQJ3"/>
    <mergeCell ref="NMG3:NMO3"/>
    <mergeCell ref="NMP3:NMX3"/>
    <mergeCell ref="NMY3:NNG3"/>
    <mergeCell ref="NNH3:NNP3"/>
    <mergeCell ref="NNQ3:NNY3"/>
    <mergeCell ref="NNZ3:NOH3"/>
    <mergeCell ref="NKE3:NKM3"/>
    <mergeCell ref="NKN3:NKV3"/>
    <mergeCell ref="NKW3:NLE3"/>
    <mergeCell ref="NLF3:NLN3"/>
    <mergeCell ref="NLO3:NLW3"/>
    <mergeCell ref="NLX3:NMF3"/>
    <mergeCell ref="NIC3:NIK3"/>
    <mergeCell ref="NIL3:NIT3"/>
    <mergeCell ref="NIU3:NJC3"/>
    <mergeCell ref="NJD3:NJL3"/>
    <mergeCell ref="NJM3:NJU3"/>
    <mergeCell ref="NJV3:NKD3"/>
    <mergeCell ref="NGA3:NGI3"/>
    <mergeCell ref="NGJ3:NGR3"/>
    <mergeCell ref="NGS3:NHA3"/>
    <mergeCell ref="NHB3:NHJ3"/>
    <mergeCell ref="NHK3:NHS3"/>
    <mergeCell ref="NHT3:NIB3"/>
    <mergeCell ref="NDY3:NEG3"/>
    <mergeCell ref="NEH3:NEP3"/>
    <mergeCell ref="NEQ3:NEY3"/>
    <mergeCell ref="NEZ3:NFH3"/>
    <mergeCell ref="NFI3:NFQ3"/>
    <mergeCell ref="NFR3:NFZ3"/>
    <mergeCell ref="NBW3:NCE3"/>
    <mergeCell ref="NCF3:NCN3"/>
    <mergeCell ref="NCO3:NCW3"/>
    <mergeCell ref="NCX3:NDF3"/>
    <mergeCell ref="NDG3:NDO3"/>
    <mergeCell ref="NDP3:NDX3"/>
    <mergeCell ref="MZU3:NAC3"/>
    <mergeCell ref="NAD3:NAL3"/>
    <mergeCell ref="NAM3:NAU3"/>
    <mergeCell ref="NAV3:NBD3"/>
    <mergeCell ref="NBE3:NBM3"/>
    <mergeCell ref="NBN3:NBV3"/>
    <mergeCell ref="MXS3:MYA3"/>
    <mergeCell ref="MYB3:MYJ3"/>
    <mergeCell ref="MYK3:MYS3"/>
    <mergeCell ref="MYT3:MZB3"/>
    <mergeCell ref="MZC3:MZK3"/>
    <mergeCell ref="MZL3:MZT3"/>
    <mergeCell ref="MVQ3:MVY3"/>
    <mergeCell ref="MVZ3:MWH3"/>
    <mergeCell ref="MWI3:MWQ3"/>
    <mergeCell ref="MWR3:MWZ3"/>
    <mergeCell ref="MXA3:MXI3"/>
    <mergeCell ref="MXJ3:MXR3"/>
    <mergeCell ref="MTO3:MTW3"/>
    <mergeCell ref="MTX3:MUF3"/>
    <mergeCell ref="MUG3:MUO3"/>
    <mergeCell ref="MUP3:MUX3"/>
    <mergeCell ref="MUY3:MVG3"/>
    <mergeCell ref="MVH3:MVP3"/>
    <mergeCell ref="MRM3:MRU3"/>
    <mergeCell ref="MRV3:MSD3"/>
    <mergeCell ref="MSE3:MSM3"/>
    <mergeCell ref="MSN3:MSV3"/>
    <mergeCell ref="MSW3:MTE3"/>
    <mergeCell ref="MTF3:MTN3"/>
    <mergeCell ref="MPK3:MPS3"/>
    <mergeCell ref="MPT3:MQB3"/>
    <mergeCell ref="MQC3:MQK3"/>
    <mergeCell ref="MQL3:MQT3"/>
    <mergeCell ref="MQU3:MRC3"/>
    <mergeCell ref="MRD3:MRL3"/>
    <mergeCell ref="MNI3:MNQ3"/>
    <mergeCell ref="MNR3:MNZ3"/>
    <mergeCell ref="MOA3:MOI3"/>
    <mergeCell ref="MOJ3:MOR3"/>
    <mergeCell ref="MOS3:MPA3"/>
    <mergeCell ref="MPB3:MPJ3"/>
    <mergeCell ref="MLG3:MLO3"/>
    <mergeCell ref="MLP3:MLX3"/>
    <mergeCell ref="MLY3:MMG3"/>
    <mergeCell ref="MMH3:MMP3"/>
    <mergeCell ref="MMQ3:MMY3"/>
    <mergeCell ref="MMZ3:MNH3"/>
    <mergeCell ref="MJE3:MJM3"/>
    <mergeCell ref="MJN3:MJV3"/>
    <mergeCell ref="MJW3:MKE3"/>
    <mergeCell ref="MKF3:MKN3"/>
    <mergeCell ref="MKO3:MKW3"/>
    <mergeCell ref="MKX3:MLF3"/>
    <mergeCell ref="MHC3:MHK3"/>
    <mergeCell ref="MHL3:MHT3"/>
    <mergeCell ref="MHU3:MIC3"/>
    <mergeCell ref="MID3:MIL3"/>
    <mergeCell ref="MIM3:MIU3"/>
    <mergeCell ref="MIV3:MJD3"/>
    <mergeCell ref="MFA3:MFI3"/>
    <mergeCell ref="MFJ3:MFR3"/>
    <mergeCell ref="MFS3:MGA3"/>
    <mergeCell ref="MGB3:MGJ3"/>
    <mergeCell ref="MGK3:MGS3"/>
    <mergeCell ref="MGT3:MHB3"/>
    <mergeCell ref="MCY3:MDG3"/>
    <mergeCell ref="MDH3:MDP3"/>
    <mergeCell ref="MDQ3:MDY3"/>
    <mergeCell ref="MDZ3:MEH3"/>
    <mergeCell ref="MEI3:MEQ3"/>
    <mergeCell ref="MER3:MEZ3"/>
    <mergeCell ref="MAW3:MBE3"/>
    <mergeCell ref="MBF3:MBN3"/>
    <mergeCell ref="MBO3:MBW3"/>
    <mergeCell ref="MBX3:MCF3"/>
    <mergeCell ref="MCG3:MCO3"/>
    <mergeCell ref="MCP3:MCX3"/>
    <mergeCell ref="LYU3:LZC3"/>
    <mergeCell ref="LZD3:LZL3"/>
    <mergeCell ref="LZM3:LZU3"/>
    <mergeCell ref="LZV3:MAD3"/>
    <mergeCell ref="MAE3:MAM3"/>
    <mergeCell ref="MAN3:MAV3"/>
    <mergeCell ref="LWS3:LXA3"/>
    <mergeCell ref="LXB3:LXJ3"/>
    <mergeCell ref="LXK3:LXS3"/>
    <mergeCell ref="LXT3:LYB3"/>
    <mergeCell ref="LYC3:LYK3"/>
    <mergeCell ref="LYL3:LYT3"/>
    <mergeCell ref="LUQ3:LUY3"/>
    <mergeCell ref="LUZ3:LVH3"/>
    <mergeCell ref="LVI3:LVQ3"/>
    <mergeCell ref="LVR3:LVZ3"/>
    <mergeCell ref="LWA3:LWI3"/>
    <mergeCell ref="LWJ3:LWR3"/>
    <mergeCell ref="LSO3:LSW3"/>
    <mergeCell ref="LSX3:LTF3"/>
    <mergeCell ref="LTG3:LTO3"/>
    <mergeCell ref="LTP3:LTX3"/>
    <mergeCell ref="LTY3:LUG3"/>
    <mergeCell ref="LUH3:LUP3"/>
    <mergeCell ref="LQM3:LQU3"/>
    <mergeCell ref="LQV3:LRD3"/>
    <mergeCell ref="LRE3:LRM3"/>
    <mergeCell ref="LRN3:LRV3"/>
    <mergeCell ref="LRW3:LSE3"/>
    <mergeCell ref="LSF3:LSN3"/>
    <mergeCell ref="LOK3:LOS3"/>
    <mergeCell ref="LOT3:LPB3"/>
    <mergeCell ref="LPC3:LPK3"/>
    <mergeCell ref="LPL3:LPT3"/>
    <mergeCell ref="LPU3:LQC3"/>
    <mergeCell ref="LQD3:LQL3"/>
    <mergeCell ref="LMI3:LMQ3"/>
    <mergeCell ref="LMR3:LMZ3"/>
    <mergeCell ref="LNA3:LNI3"/>
    <mergeCell ref="LNJ3:LNR3"/>
    <mergeCell ref="LNS3:LOA3"/>
    <mergeCell ref="LOB3:LOJ3"/>
    <mergeCell ref="LKG3:LKO3"/>
    <mergeCell ref="LKP3:LKX3"/>
    <mergeCell ref="LKY3:LLG3"/>
    <mergeCell ref="LLH3:LLP3"/>
    <mergeCell ref="LLQ3:LLY3"/>
    <mergeCell ref="LLZ3:LMH3"/>
    <mergeCell ref="LIE3:LIM3"/>
    <mergeCell ref="LIN3:LIV3"/>
    <mergeCell ref="LIW3:LJE3"/>
    <mergeCell ref="LJF3:LJN3"/>
    <mergeCell ref="LJO3:LJW3"/>
    <mergeCell ref="LJX3:LKF3"/>
    <mergeCell ref="LGC3:LGK3"/>
    <mergeCell ref="LGL3:LGT3"/>
    <mergeCell ref="LGU3:LHC3"/>
    <mergeCell ref="LHD3:LHL3"/>
    <mergeCell ref="LHM3:LHU3"/>
    <mergeCell ref="LHV3:LID3"/>
    <mergeCell ref="LEA3:LEI3"/>
    <mergeCell ref="LEJ3:LER3"/>
    <mergeCell ref="LES3:LFA3"/>
    <mergeCell ref="LFB3:LFJ3"/>
    <mergeCell ref="LFK3:LFS3"/>
    <mergeCell ref="LFT3:LGB3"/>
    <mergeCell ref="LBY3:LCG3"/>
    <mergeCell ref="LCH3:LCP3"/>
    <mergeCell ref="LCQ3:LCY3"/>
    <mergeCell ref="LCZ3:LDH3"/>
    <mergeCell ref="LDI3:LDQ3"/>
    <mergeCell ref="LDR3:LDZ3"/>
    <mergeCell ref="KZW3:LAE3"/>
    <mergeCell ref="LAF3:LAN3"/>
    <mergeCell ref="LAO3:LAW3"/>
    <mergeCell ref="LAX3:LBF3"/>
    <mergeCell ref="LBG3:LBO3"/>
    <mergeCell ref="LBP3:LBX3"/>
    <mergeCell ref="KXU3:KYC3"/>
    <mergeCell ref="KYD3:KYL3"/>
    <mergeCell ref="KYM3:KYU3"/>
    <mergeCell ref="KYV3:KZD3"/>
    <mergeCell ref="KZE3:KZM3"/>
    <mergeCell ref="KZN3:KZV3"/>
    <mergeCell ref="KVS3:KWA3"/>
    <mergeCell ref="KWB3:KWJ3"/>
    <mergeCell ref="KWK3:KWS3"/>
    <mergeCell ref="KWT3:KXB3"/>
    <mergeCell ref="KXC3:KXK3"/>
    <mergeCell ref="KXL3:KXT3"/>
    <mergeCell ref="KTQ3:KTY3"/>
    <mergeCell ref="KTZ3:KUH3"/>
    <mergeCell ref="KUI3:KUQ3"/>
    <mergeCell ref="KUR3:KUZ3"/>
    <mergeCell ref="KVA3:KVI3"/>
    <mergeCell ref="KVJ3:KVR3"/>
    <mergeCell ref="KRO3:KRW3"/>
    <mergeCell ref="KRX3:KSF3"/>
    <mergeCell ref="KSG3:KSO3"/>
    <mergeCell ref="KSP3:KSX3"/>
    <mergeCell ref="KSY3:KTG3"/>
    <mergeCell ref="KTH3:KTP3"/>
    <mergeCell ref="KPM3:KPU3"/>
    <mergeCell ref="KPV3:KQD3"/>
    <mergeCell ref="KQE3:KQM3"/>
    <mergeCell ref="KQN3:KQV3"/>
    <mergeCell ref="KQW3:KRE3"/>
    <mergeCell ref="KRF3:KRN3"/>
    <mergeCell ref="KNK3:KNS3"/>
    <mergeCell ref="KNT3:KOB3"/>
    <mergeCell ref="KOC3:KOK3"/>
    <mergeCell ref="KOL3:KOT3"/>
    <mergeCell ref="KOU3:KPC3"/>
    <mergeCell ref="KPD3:KPL3"/>
    <mergeCell ref="KLI3:KLQ3"/>
    <mergeCell ref="KLR3:KLZ3"/>
    <mergeCell ref="KMA3:KMI3"/>
    <mergeCell ref="KMJ3:KMR3"/>
    <mergeCell ref="KMS3:KNA3"/>
    <mergeCell ref="KNB3:KNJ3"/>
    <mergeCell ref="KJG3:KJO3"/>
    <mergeCell ref="KJP3:KJX3"/>
    <mergeCell ref="KJY3:KKG3"/>
    <mergeCell ref="KKH3:KKP3"/>
    <mergeCell ref="KKQ3:KKY3"/>
    <mergeCell ref="KKZ3:KLH3"/>
    <mergeCell ref="KHE3:KHM3"/>
    <mergeCell ref="KHN3:KHV3"/>
    <mergeCell ref="KHW3:KIE3"/>
    <mergeCell ref="KIF3:KIN3"/>
    <mergeCell ref="KIO3:KIW3"/>
    <mergeCell ref="KIX3:KJF3"/>
    <mergeCell ref="KFC3:KFK3"/>
    <mergeCell ref="KFL3:KFT3"/>
    <mergeCell ref="KFU3:KGC3"/>
    <mergeCell ref="KGD3:KGL3"/>
    <mergeCell ref="KGM3:KGU3"/>
    <mergeCell ref="KGV3:KHD3"/>
    <mergeCell ref="KDA3:KDI3"/>
    <mergeCell ref="KDJ3:KDR3"/>
    <mergeCell ref="KDS3:KEA3"/>
    <mergeCell ref="KEB3:KEJ3"/>
    <mergeCell ref="KEK3:KES3"/>
    <mergeCell ref="KET3:KFB3"/>
    <mergeCell ref="KAY3:KBG3"/>
    <mergeCell ref="KBH3:KBP3"/>
    <mergeCell ref="KBQ3:KBY3"/>
    <mergeCell ref="KBZ3:KCH3"/>
    <mergeCell ref="KCI3:KCQ3"/>
    <mergeCell ref="KCR3:KCZ3"/>
    <mergeCell ref="JYW3:JZE3"/>
    <mergeCell ref="JZF3:JZN3"/>
    <mergeCell ref="JZO3:JZW3"/>
    <mergeCell ref="JZX3:KAF3"/>
    <mergeCell ref="KAG3:KAO3"/>
    <mergeCell ref="KAP3:KAX3"/>
    <mergeCell ref="JWU3:JXC3"/>
    <mergeCell ref="JXD3:JXL3"/>
    <mergeCell ref="JXM3:JXU3"/>
    <mergeCell ref="JXV3:JYD3"/>
    <mergeCell ref="JYE3:JYM3"/>
    <mergeCell ref="JYN3:JYV3"/>
    <mergeCell ref="JUS3:JVA3"/>
    <mergeCell ref="JVB3:JVJ3"/>
    <mergeCell ref="JVK3:JVS3"/>
    <mergeCell ref="JVT3:JWB3"/>
    <mergeCell ref="JWC3:JWK3"/>
    <mergeCell ref="JWL3:JWT3"/>
    <mergeCell ref="JSQ3:JSY3"/>
    <mergeCell ref="JSZ3:JTH3"/>
    <mergeCell ref="JTI3:JTQ3"/>
    <mergeCell ref="JTR3:JTZ3"/>
    <mergeCell ref="JUA3:JUI3"/>
    <mergeCell ref="JUJ3:JUR3"/>
    <mergeCell ref="JQO3:JQW3"/>
    <mergeCell ref="JQX3:JRF3"/>
    <mergeCell ref="JRG3:JRO3"/>
    <mergeCell ref="JRP3:JRX3"/>
    <mergeCell ref="JRY3:JSG3"/>
    <mergeCell ref="JSH3:JSP3"/>
    <mergeCell ref="JOM3:JOU3"/>
    <mergeCell ref="JOV3:JPD3"/>
    <mergeCell ref="JPE3:JPM3"/>
    <mergeCell ref="JPN3:JPV3"/>
    <mergeCell ref="JPW3:JQE3"/>
    <mergeCell ref="JQF3:JQN3"/>
    <mergeCell ref="JMK3:JMS3"/>
    <mergeCell ref="JMT3:JNB3"/>
    <mergeCell ref="JNC3:JNK3"/>
    <mergeCell ref="JNL3:JNT3"/>
    <mergeCell ref="JNU3:JOC3"/>
    <mergeCell ref="JOD3:JOL3"/>
    <mergeCell ref="JKI3:JKQ3"/>
    <mergeCell ref="JKR3:JKZ3"/>
    <mergeCell ref="JLA3:JLI3"/>
    <mergeCell ref="JLJ3:JLR3"/>
    <mergeCell ref="JLS3:JMA3"/>
    <mergeCell ref="JMB3:JMJ3"/>
    <mergeCell ref="JIG3:JIO3"/>
    <mergeCell ref="JIP3:JIX3"/>
    <mergeCell ref="JIY3:JJG3"/>
    <mergeCell ref="JJH3:JJP3"/>
    <mergeCell ref="JJQ3:JJY3"/>
    <mergeCell ref="JJZ3:JKH3"/>
    <mergeCell ref="JGE3:JGM3"/>
    <mergeCell ref="JGN3:JGV3"/>
    <mergeCell ref="JGW3:JHE3"/>
    <mergeCell ref="JHF3:JHN3"/>
    <mergeCell ref="JHO3:JHW3"/>
    <mergeCell ref="JHX3:JIF3"/>
    <mergeCell ref="JEC3:JEK3"/>
    <mergeCell ref="JEL3:JET3"/>
    <mergeCell ref="JEU3:JFC3"/>
    <mergeCell ref="JFD3:JFL3"/>
    <mergeCell ref="JFM3:JFU3"/>
    <mergeCell ref="JFV3:JGD3"/>
    <mergeCell ref="JCA3:JCI3"/>
    <mergeCell ref="JCJ3:JCR3"/>
    <mergeCell ref="JCS3:JDA3"/>
    <mergeCell ref="JDB3:JDJ3"/>
    <mergeCell ref="JDK3:JDS3"/>
    <mergeCell ref="JDT3:JEB3"/>
    <mergeCell ref="IZY3:JAG3"/>
    <mergeCell ref="JAH3:JAP3"/>
    <mergeCell ref="JAQ3:JAY3"/>
    <mergeCell ref="JAZ3:JBH3"/>
    <mergeCell ref="JBI3:JBQ3"/>
    <mergeCell ref="JBR3:JBZ3"/>
    <mergeCell ref="IXW3:IYE3"/>
    <mergeCell ref="IYF3:IYN3"/>
    <mergeCell ref="IYO3:IYW3"/>
    <mergeCell ref="IYX3:IZF3"/>
    <mergeCell ref="IZG3:IZO3"/>
    <mergeCell ref="IZP3:IZX3"/>
    <mergeCell ref="IVU3:IWC3"/>
    <mergeCell ref="IWD3:IWL3"/>
    <mergeCell ref="IWM3:IWU3"/>
    <mergeCell ref="IWV3:IXD3"/>
    <mergeCell ref="IXE3:IXM3"/>
    <mergeCell ref="IXN3:IXV3"/>
    <mergeCell ref="ITS3:IUA3"/>
    <mergeCell ref="IUB3:IUJ3"/>
    <mergeCell ref="IUK3:IUS3"/>
    <mergeCell ref="IUT3:IVB3"/>
    <mergeCell ref="IVC3:IVK3"/>
    <mergeCell ref="IVL3:IVT3"/>
    <mergeCell ref="IRQ3:IRY3"/>
    <mergeCell ref="IRZ3:ISH3"/>
    <mergeCell ref="ISI3:ISQ3"/>
    <mergeCell ref="ISR3:ISZ3"/>
    <mergeCell ref="ITA3:ITI3"/>
    <mergeCell ref="ITJ3:ITR3"/>
    <mergeCell ref="IPO3:IPW3"/>
    <mergeCell ref="IPX3:IQF3"/>
    <mergeCell ref="IQG3:IQO3"/>
    <mergeCell ref="IQP3:IQX3"/>
    <mergeCell ref="IQY3:IRG3"/>
    <mergeCell ref="IRH3:IRP3"/>
    <mergeCell ref="INM3:INU3"/>
    <mergeCell ref="INV3:IOD3"/>
    <mergeCell ref="IOE3:IOM3"/>
    <mergeCell ref="ION3:IOV3"/>
    <mergeCell ref="IOW3:IPE3"/>
    <mergeCell ref="IPF3:IPN3"/>
    <mergeCell ref="ILK3:ILS3"/>
    <mergeCell ref="ILT3:IMB3"/>
    <mergeCell ref="IMC3:IMK3"/>
    <mergeCell ref="IML3:IMT3"/>
    <mergeCell ref="IMU3:INC3"/>
    <mergeCell ref="IND3:INL3"/>
    <mergeCell ref="IJI3:IJQ3"/>
    <mergeCell ref="IJR3:IJZ3"/>
    <mergeCell ref="IKA3:IKI3"/>
    <mergeCell ref="IKJ3:IKR3"/>
    <mergeCell ref="IKS3:ILA3"/>
    <mergeCell ref="ILB3:ILJ3"/>
    <mergeCell ref="IHG3:IHO3"/>
    <mergeCell ref="IHP3:IHX3"/>
    <mergeCell ref="IHY3:IIG3"/>
    <mergeCell ref="IIH3:IIP3"/>
    <mergeCell ref="IIQ3:IIY3"/>
    <mergeCell ref="IIZ3:IJH3"/>
    <mergeCell ref="IFE3:IFM3"/>
    <mergeCell ref="IFN3:IFV3"/>
    <mergeCell ref="IFW3:IGE3"/>
    <mergeCell ref="IGF3:IGN3"/>
    <mergeCell ref="IGO3:IGW3"/>
    <mergeCell ref="IGX3:IHF3"/>
    <mergeCell ref="IDC3:IDK3"/>
    <mergeCell ref="IDL3:IDT3"/>
    <mergeCell ref="IDU3:IEC3"/>
    <mergeCell ref="IED3:IEL3"/>
    <mergeCell ref="IEM3:IEU3"/>
    <mergeCell ref="IEV3:IFD3"/>
    <mergeCell ref="IBA3:IBI3"/>
    <mergeCell ref="IBJ3:IBR3"/>
    <mergeCell ref="IBS3:ICA3"/>
    <mergeCell ref="ICB3:ICJ3"/>
    <mergeCell ref="ICK3:ICS3"/>
    <mergeCell ref="ICT3:IDB3"/>
    <mergeCell ref="HYY3:HZG3"/>
    <mergeCell ref="HZH3:HZP3"/>
    <mergeCell ref="HZQ3:HZY3"/>
    <mergeCell ref="HZZ3:IAH3"/>
    <mergeCell ref="IAI3:IAQ3"/>
    <mergeCell ref="IAR3:IAZ3"/>
    <mergeCell ref="HWW3:HXE3"/>
    <mergeCell ref="HXF3:HXN3"/>
    <mergeCell ref="HXO3:HXW3"/>
    <mergeCell ref="HXX3:HYF3"/>
    <mergeCell ref="HYG3:HYO3"/>
    <mergeCell ref="HYP3:HYX3"/>
    <mergeCell ref="HUU3:HVC3"/>
    <mergeCell ref="HVD3:HVL3"/>
    <mergeCell ref="HVM3:HVU3"/>
    <mergeCell ref="HVV3:HWD3"/>
    <mergeCell ref="HWE3:HWM3"/>
    <mergeCell ref="HWN3:HWV3"/>
    <mergeCell ref="HSS3:HTA3"/>
    <mergeCell ref="HTB3:HTJ3"/>
    <mergeCell ref="HTK3:HTS3"/>
    <mergeCell ref="HTT3:HUB3"/>
    <mergeCell ref="HUC3:HUK3"/>
    <mergeCell ref="HUL3:HUT3"/>
    <mergeCell ref="HQQ3:HQY3"/>
    <mergeCell ref="HQZ3:HRH3"/>
    <mergeCell ref="HRI3:HRQ3"/>
    <mergeCell ref="HRR3:HRZ3"/>
    <mergeCell ref="HSA3:HSI3"/>
    <mergeCell ref="HSJ3:HSR3"/>
    <mergeCell ref="HOO3:HOW3"/>
    <mergeCell ref="HOX3:HPF3"/>
    <mergeCell ref="HPG3:HPO3"/>
    <mergeCell ref="HPP3:HPX3"/>
    <mergeCell ref="HPY3:HQG3"/>
    <mergeCell ref="HQH3:HQP3"/>
    <mergeCell ref="HMM3:HMU3"/>
    <mergeCell ref="HMV3:HND3"/>
    <mergeCell ref="HNE3:HNM3"/>
    <mergeCell ref="HNN3:HNV3"/>
    <mergeCell ref="HNW3:HOE3"/>
    <mergeCell ref="HOF3:HON3"/>
    <mergeCell ref="HKK3:HKS3"/>
    <mergeCell ref="HKT3:HLB3"/>
    <mergeCell ref="HLC3:HLK3"/>
    <mergeCell ref="HLL3:HLT3"/>
    <mergeCell ref="HLU3:HMC3"/>
    <mergeCell ref="HMD3:HML3"/>
    <mergeCell ref="HII3:HIQ3"/>
    <mergeCell ref="HIR3:HIZ3"/>
    <mergeCell ref="HJA3:HJI3"/>
    <mergeCell ref="HJJ3:HJR3"/>
    <mergeCell ref="HJS3:HKA3"/>
    <mergeCell ref="HKB3:HKJ3"/>
    <mergeCell ref="HGG3:HGO3"/>
    <mergeCell ref="HGP3:HGX3"/>
    <mergeCell ref="HGY3:HHG3"/>
    <mergeCell ref="HHH3:HHP3"/>
    <mergeCell ref="HHQ3:HHY3"/>
    <mergeCell ref="HHZ3:HIH3"/>
    <mergeCell ref="HEE3:HEM3"/>
    <mergeCell ref="HEN3:HEV3"/>
    <mergeCell ref="HEW3:HFE3"/>
    <mergeCell ref="HFF3:HFN3"/>
    <mergeCell ref="HFO3:HFW3"/>
    <mergeCell ref="HFX3:HGF3"/>
    <mergeCell ref="HCC3:HCK3"/>
    <mergeCell ref="HCL3:HCT3"/>
    <mergeCell ref="HCU3:HDC3"/>
    <mergeCell ref="HDD3:HDL3"/>
    <mergeCell ref="HDM3:HDU3"/>
    <mergeCell ref="HDV3:HED3"/>
    <mergeCell ref="HAA3:HAI3"/>
    <mergeCell ref="HAJ3:HAR3"/>
    <mergeCell ref="HAS3:HBA3"/>
    <mergeCell ref="HBB3:HBJ3"/>
    <mergeCell ref="HBK3:HBS3"/>
    <mergeCell ref="HBT3:HCB3"/>
    <mergeCell ref="GXY3:GYG3"/>
    <mergeCell ref="GYH3:GYP3"/>
    <mergeCell ref="GYQ3:GYY3"/>
    <mergeCell ref="GYZ3:GZH3"/>
    <mergeCell ref="GZI3:GZQ3"/>
    <mergeCell ref="GZR3:GZZ3"/>
    <mergeCell ref="GVW3:GWE3"/>
    <mergeCell ref="GWF3:GWN3"/>
    <mergeCell ref="GWO3:GWW3"/>
    <mergeCell ref="GWX3:GXF3"/>
    <mergeCell ref="GXG3:GXO3"/>
    <mergeCell ref="GXP3:GXX3"/>
    <mergeCell ref="GTU3:GUC3"/>
    <mergeCell ref="GUD3:GUL3"/>
    <mergeCell ref="GUM3:GUU3"/>
    <mergeCell ref="GUV3:GVD3"/>
    <mergeCell ref="GVE3:GVM3"/>
    <mergeCell ref="GVN3:GVV3"/>
    <mergeCell ref="GRS3:GSA3"/>
    <mergeCell ref="GSB3:GSJ3"/>
    <mergeCell ref="GSK3:GSS3"/>
    <mergeCell ref="GST3:GTB3"/>
    <mergeCell ref="GTC3:GTK3"/>
    <mergeCell ref="GTL3:GTT3"/>
    <mergeCell ref="GPQ3:GPY3"/>
    <mergeCell ref="GPZ3:GQH3"/>
    <mergeCell ref="GQI3:GQQ3"/>
    <mergeCell ref="GQR3:GQZ3"/>
    <mergeCell ref="GRA3:GRI3"/>
    <mergeCell ref="GRJ3:GRR3"/>
    <mergeCell ref="GNO3:GNW3"/>
    <mergeCell ref="GNX3:GOF3"/>
    <mergeCell ref="GOG3:GOO3"/>
    <mergeCell ref="GOP3:GOX3"/>
    <mergeCell ref="GOY3:GPG3"/>
    <mergeCell ref="GPH3:GPP3"/>
    <mergeCell ref="GLM3:GLU3"/>
    <mergeCell ref="GLV3:GMD3"/>
    <mergeCell ref="GME3:GMM3"/>
    <mergeCell ref="GMN3:GMV3"/>
    <mergeCell ref="GMW3:GNE3"/>
    <mergeCell ref="GNF3:GNN3"/>
    <mergeCell ref="GJK3:GJS3"/>
    <mergeCell ref="GJT3:GKB3"/>
    <mergeCell ref="GKC3:GKK3"/>
    <mergeCell ref="GKL3:GKT3"/>
    <mergeCell ref="GKU3:GLC3"/>
    <mergeCell ref="GLD3:GLL3"/>
    <mergeCell ref="GHI3:GHQ3"/>
    <mergeCell ref="GHR3:GHZ3"/>
    <mergeCell ref="GIA3:GII3"/>
    <mergeCell ref="GIJ3:GIR3"/>
    <mergeCell ref="GIS3:GJA3"/>
    <mergeCell ref="GJB3:GJJ3"/>
    <mergeCell ref="GFG3:GFO3"/>
    <mergeCell ref="GFP3:GFX3"/>
    <mergeCell ref="GFY3:GGG3"/>
    <mergeCell ref="GGH3:GGP3"/>
    <mergeCell ref="GGQ3:GGY3"/>
    <mergeCell ref="GGZ3:GHH3"/>
    <mergeCell ref="GDE3:GDM3"/>
    <mergeCell ref="GDN3:GDV3"/>
    <mergeCell ref="GDW3:GEE3"/>
    <mergeCell ref="GEF3:GEN3"/>
    <mergeCell ref="GEO3:GEW3"/>
    <mergeCell ref="GEX3:GFF3"/>
    <mergeCell ref="GBC3:GBK3"/>
    <mergeCell ref="GBL3:GBT3"/>
    <mergeCell ref="GBU3:GCC3"/>
    <mergeCell ref="GCD3:GCL3"/>
    <mergeCell ref="GCM3:GCU3"/>
    <mergeCell ref="GCV3:GDD3"/>
    <mergeCell ref="FZA3:FZI3"/>
    <mergeCell ref="FZJ3:FZR3"/>
    <mergeCell ref="FZS3:GAA3"/>
    <mergeCell ref="GAB3:GAJ3"/>
    <mergeCell ref="GAK3:GAS3"/>
    <mergeCell ref="GAT3:GBB3"/>
    <mergeCell ref="FWY3:FXG3"/>
    <mergeCell ref="FXH3:FXP3"/>
    <mergeCell ref="FXQ3:FXY3"/>
    <mergeCell ref="FXZ3:FYH3"/>
    <mergeCell ref="FYI3:FYQ3"/>
    <mergeCell ref="FYR3:FYZ3"/>
    <mergeCell ref="FUW3:FVE3"/>
    <mergeCell ref="FVF3:FVN3"/>
    <mergeCell ref="FVO3:FVW3"/>
    <mergeCell ref="FVX3:FWF3"/>
    <mergeCell ref="FWG3:FWO3"/>
    <mergeCell ref="FWP3:FWX3"/>
    <mergeCell ref="FSU3:FTC3"/>
    <mergeCell ref="FTD3:FTL3"/>
    <mergeCell ref="FTM3:FTU3"/>
    <mergeCell ref="FTV3:FUD3"/>
    <mergeCell ref="FUE3:FUM3"/>
    <mergeCell ref="FUN3:FUV3"/>
    <mergeCell ref="FQS3:FRA3"/>
    <mergeCell ref="FRB3:FRJ3"/>
    <mergeCell ref="FRK3:FRS3"/>
    <mergeCell ref="FRT3:FSB3"/>
    <mergeCell ref="FSC3:FSK3"/>
    <mergeCell ref="FSL3:FST3"/>
    <mergeCell ref="FOQ3:FOY3"/>
    <mergeCell ref="FOZ3:FPH3"/>
    <mergeCell ref="FPI3:FPQ3"/>
    <mergeCell ref="FPR3:FPZ3"/>
    <mergeCell ref="FQA3:FQI3"/>
    <mergeCell ref="FQJ3:FQR3"/>
    <mergeCell ref="FMO3:FMW3"/>
    <mergeCell ref="FMX3:FNF3"/>
    <mergeCell ref="FNG3:FNO3"/>
    <mergeCell ref="FNP3:FNX3"/>
    <mergeCell ref="FNY3:FOG3"/>
    <mergeCell ref="FOH3:FOP3"/>
    <mergeCell ref="FKM3:FKU3"/>
    <mergeCell ref="FKV3:FLD3"/>
    <mergeCell ref="FLE3:FLM3"/>
    <mergeCell ref="FLN3:FLV3"/>
    <mergeCell ref="FLW3:FME3"/>
    <mergeCell ref="FMF3:FMN3"/>
    <mergeCell ref="FIK3:FIS3"/>
    <mergeCell ref="FIT3:FJB3"/>
    <mergeCell ref="FJC3:FJK3"/>
    <mergeCell ref="FJL3:FJT3"/>
    <mergeCell ref="FJU3:FKC3"/>
    <mergeCell ref="FKD3:FKL3"/>
    <mergeCell ref="FGI3:FGQ3"/>
    <mergeCell ref="FGR3:FGZ3"/>
    <mergeCell ref="FHA3:FHI3"/>
    <mergeCell ref="FHJ3:FHR3"/>
    <mergeCell ref="FHS3:FIA3"/>
    <mergeCell ref="FIB3:FIJ3"/>
    <mergeCell ref="FEG3:FEO3"/>
    <mergeCell ref="FEP3:FEX3"/>
    <mergeCell ref="FEY3:FFG3"/>
    <mergeCell ref="FFH3:FFP3"/>
    <mergeCell ref="FFQ3:FFY3"/>
    <mergeCell ref="FFZ3:FGH3"/>
    <mergeCell ref="FCE3:FCM3"/>
    <mergeCell ref="FCN3:FCV3"/>
    <mergeCell ref="FCW3:FDE3"/>
    <mergeCell ref="FDF3:FDN3"/>
    <mergeCell ref="FDO3:FDW3"/>
    <mergeCell ref="FDX3:FEF3"/>
    <mergeCell ref="FAC3:FAK3"/>
    <mergeCell ref="FAL3:FAT3"/>
    <mergeCell ref="FAU3:FBC3"/>
    <mergeCell ref="FBD3:FBL3"/>
    <mergeCell ref="FBM3:FBU3"/>
    <mergeCell ref="FBV3:FCD3"/>
    <mergeCell ref="EYA3:EYI3"/>
    <mergeCell ref="EYJ3:EYR3"/>
    <mergeCell ref="EYS3:EZA3"/>
    <mergeCell ref="EZB3:EZJ3"/>
    <mergeCell ref="EZK3:EZS3"/>
    <mergeCell ref="EZT3:FAB3"/>
    <mergeCell ref="EVY3:EWG3"/>
    <mergeCell ref="EWH3:EWP3"/>
    <mergeCell ref="EWQ3:EWY3"/>
    <mergeCell ref="EWZ3:EXH3"/>
    <mergeCell ref="EXI3:EXQ3"/>
    <mergeCell ref="EXR3:EXZ3"/>
    <mergeCell ref="ETW3:EUE3"/>
    <mergeCell ref="EUF3:EUN3"/>
    <mergeCell ref="EUO3:EUW3"/>
    <mergeCell ref="EUX3:EVF3"/>
    <mergeCell ref="EVG3:EVO3"/>
    <mergeCell ref="EVP3:EVX3"/>
    <mergeCell ref="ERU3:ESC3"/>
    <mergeCell ref="ESD3:ESL3"/>
    <mergeCell ref="ESM3:ESU3"/>
    <mergeCell ref="ESV3:ETD3"/>
    <mergeCell ref="ETE3:ETM3"/>
    <mergeCell ref="ETN3:ETV3"/>
    <mergeCell ref="EPS3:EQA3"/>
    <mergeCell ref="EQB3:EQJ3"/>
    <mergeCell ref="EQK3:EQS3"/>
    <mergeCell ref="EQT3:ERB3"/>
    <mergeCell ref="ERC3:ERK3"/>
    <mergeCell ref="ERL3:ERT3"/>
    <mergeCell ref="ENQ3:ENY3"/>
    <mergeCell ref="ENZ3:EOH3"/>
    <mergeCell ref="EOI3:EOQ3"/>
    <mergeCell ref="EOR3:EOZ3"/>
    <mergeCell ref="EPA3:EPI3"/>
    <mergeCell ref="EPJ3:EPR3"/>
    <mergeCell ref="ELO3:ELW3"/>
    <mergeCell ref="ELX3:EMF3"/>
    <mergeCell ref="EMG3:EMO3"/>
    <mergeCell ref="EMP3:EMX3"/>
    <mergeCell ref="EMY3:ENG3"/>
    <mergeCell ref="ENH3:ENP3"/>
    <mergeCell ref="EJM3:EJU3"/>
    <mergeCell ref="EJV3:EKD3"/>
    <mergeCell ref="EKE3:EKM3"/>
    <mergeCell ref="EKN3:EKV3"/>
    <mergeCell ref="EKW3:ELE3"/>
    <mergeCell ref="ELF3:ELN3"/>
    <mergeCell ref="EHK3:EHS3"/>
    <mergeCell ref="EHT3:EIB3"/>
    <mergeCell ref="EIC3:EIK3"/>
    <mergeCell ref="EIL3:EIT3"/>
    <mergeCell ref="EIU3:EJC3"/>
    <mergeCell ref="EJD3:EJL3"/>
    <mergeCell ref="EFI3:EFQ3"/>
    <mergeCell ref="EFR3:EFZ3"/>
    <mergeCell ref="EGA3:EGI3"/>
    <mergeCell ref="EGJ3:EGR3"/>
    <mergeCell ref="EGS3:EHA3"/>
    <mergeCell ref="EHB3:EHJ3"/>
    <mergeCell ref="EDG3:EDO3"/>
    <mergeCell ref="EDP3:EDX3"/>
    <mergeCell ref="EDY3:EEG3"/>
    <mergeCell ref="EEH3:EEP3"/>
    <mergeCell ref="EEQ3:EEY3"/>
    <mergeCell ref="EEZ3:EFH3"/>
    <mergeCell ref="EBE3:EBM3"/>
    <mergeCell ref="EBN3:EBV3"/>
    <mergeCell ref="EBW3:ECE3"/>
    <mergeCell ref="ECF3:ECN3"/>
    <mergeCell ref="ECO3:ECW3"/>
    <mergeCell ref="ECX3:EDF3"/>
    <mergeCell ref="DZC3:DZK3"/>
    <mergeCell ref="DZL3:DZT3"/>
    <mergeCell ref="DZU3:EAC3"/>
    <mergeCell ref="EAD3:EAL3"/>
    <mergeCell ref="EAM3:EAU3"/>
    <mergeCell ref="EAV3:EBD3"/>
    <mergeCell ref="DXA3:DXI3"/>
    <mergeCell ref="DXJ3:DXR3"/>
    <mergeCell ref="DXS3:DYA3"/>
    <mergeCell ref="DYB3:DYJ3"/>
    <mergeCell ref="DYK3:DYS3"/>
    <mergeCell ref="DYT3:DZB3"/>
    <mergeCell ref="DUY3:DVG3"/>
    <mergeCell ref="DVH3:DVP3"/>
    <mergeCell ref="DVQ3:DVY3"/>
    <mergeCell ref="DVZ3:DWH3"/>
    <mergeCell ref="DWI3:DWQ3"/>
    <mergeCell ref="DWR3:DWZ3"/>
    <mergeCell ref="DSW3:DTE3"/>
    <mergeCell ref="DTF3:DTN3"/>
    <mergeCell ref="DTO3:DTW3"/>
    <mergeCell ref="DTX3:DUF3"/>
    <mergeCell ref="DUG3:DUO3"/>
    <mergeCell ref="DUP3:DUX3"/>
    <mergeCell ref="DQU3:DRC3"/>
    <mergeCell ref="DRD3:DRL3"/>
    <mergeCell ref="DRM3:DRU3"/>
    <mergeCell ref="DRV3:DSD3"/>
    <mergeCell ref="DSE3:DSM3"/>
    <mergeCell ref="DSN3:DSV3"/>
    <mergeCell ref="DOS3:DPA3"/>
    <mergeCell ref="DPB3:DPJ3"/>
    <mergeCell ref="DPK3:DPS3"/>
    <mergeCell ref="DPT3:DQB3"/>
    <mergeCell ref="DQC3:DQK3"/>
    <mergeCell ref="DQL3:DQT3"/>
    <mergeCell ref="DMQ3:DMY3"/>
    <mergeCell ref="DMZ3:DNH3"/>
    <mergeCell ref="DNI3:DNQ3"/>
    <mergeCell ref="DNR3:DNZ3"/>
    <mergeCell ref="DOA3:DOI3"/>
    <mergeCell ref="DOJ3:DOR3"/>
    <mergeCell ref="DKO3:DKW3"/>
    <mergeCell ref="DKX3:DLF3"/>
    <mergeCell ref="DLG3:DLO3"/>
    <mergeCell ref="DLP3:DLX3"/>
    <mergeCell ref="DLY3:DMG3"/>
    <mergeCell ref="DMH3:DMP3"/>
    <mergeCell ref="DIM3:DIU3"/>
    <mergeCell ref="DIV3:DJD3"/>
    <mergeCell ref="DJE3:DJM3"/>
    <mergeCell ref="DJN3:DJV3"/>
    <mergeCell ref="DJW3:DKE3"/>
    <mergeCell ref="DKF3:DKN3"/>
    <mergeCell ref="DGK3:DGS3"/>
    <mergeCell ref="DGT3:DHB3"/>
    <mergeCell ref="DHC3:DHK3"/>
    <mergeCell ref="DHL3:DHT3"/>
    <mergeCell ref="DHU3:DIC3"/>
    <mergeCell ref="DID3:DIL3"/>
    <mergeCell ref="DEI3:DEQ3"/>
    <mergeCell ref="DER3:DEZ3"/>
    <mergeCell ref="DFA3:DFI3"/>
    <mergeCell ref="DFJ3:DFR3"/>
    <mergeCell ref="DFS3:DGA3"/>
    <mergeCell ref="DGB3:DGJ3"/>
    <mergeCell ref="DCG3:DCO3"/>
    <mergeCell ref="DCP3:DCX3"/>
    <mergeCell ref="DCY3:DDG3"/>
    <mergeCell ref="DDH3:DDP3"/>
    <mergeCell ref="DDQ3:DDY3"/>
    <mergeCell ref="DDZ3:DEH3"/>
    <mergeCell ref="DAE3:DAM3"/>
    <mergeCell ref="DAN3:DAV3"/>
    <mergeCell ref="DAW3:DBE3"/>
    <mergeCell ref="DBF3:DBN3"/>
    <mergeCell ref="DBO3:DBW3"/>
    <mergeCell ref="DBX3:DCF3"/>
    <mergeCell ref="CYC3:CYK3"/>
    <mergeCell ref="CYL3:CYT3"/>
    <mergeCell ref="CYU3:CZC3"/>
    <mergeCell ref="CZD3:CZL3"/>
    <mergeCell ref="CZM3:CZU3"/>
    <mergeCell ref="CZV3:DAD3"/>
    <mergeCell ref="CWA3:CWI3"/>
    <mergeCell ref="CWJ3:CWR3"/>
    <mergeCell ref="CWS3:CXA3"/>
    <mergeCell ref="CXB3:CXJ3"/>
    <mergeCell ref="CXK3:CXS3"/>
    <mergeCell ref="CXT3:CYB3"/>
    <mergeCell ref="CTY3:CUG3"/>
    <mergeCell ref="CUH3:CUP3"/>
    <mergeCell ref="CUQ3:CUY3"/>
    <mergeCell ref="CUZ3:CVH3"/>
    <mergeCell ref="CVI3:CVQ3"/>
    <mergeCell ref="CVR3:CVZ3"/>
    <mergeCell ref="CRW3:CSE3"/>
    <mergeCell ref="CSF3:CSN3"/>
    <mergeCell ref="CSO3:CSW3"/>
    <mergeCell ref="CSX3:CTF3"/>
    <mergeCell ref="CTG3:CTO3"/>
    <mergeCell ref="CTP3:CTX3"/>
    <mergeCell ref="CPU3:CQC3"/>
    <mergeCell ref="CQD3:CQL3"/>
    <mergeCell ref="CQM3:CQU3"/>
    <mergeCell ref="CQV3:CRD3"/>
    <mergeCell ref="CRE3:CRM3"/>
    <mergeCell ref="CRN3:CRV3"/>
    <mergeCell ref="CNS3:COA3"/>
    <mergeCell ref="COB3:COJ3"/>
    <mergeCell ref="COK3:COS3"/>
    <mergeCell ref="COT3:CPB3"/>
    <mergeCell ref="CPC3:CPK3"/>
    <mergeCell ref="CPL3:CPT3"/>
    <mergeCell ref="CLQ3:CLY3"/>
    <mergeCell ref="CLZ3:CMH3"/>
    <mergeCell ref="CMI3:CMQ3"/>
    <mergeCell ref="CMR3:CMZ3"/>
    <mergeCell ref="CNA3:CNI3"/>
    <mergeCell ref="CNJ3:CNR3"/>
    <mergeCell ref="CJO3:CJW3"/>
    <mergeCell ref="CJX3:CKF3"/>
    <mergeCell ref="CKG3:CKO3"/>
    <mergeCell ref="CKP3:CKX3"/>
    <mergeCell ref="CKY3:CLG3"/>
    <mergeCell ref="CLH3:CLP3"/>
    <mergeCell ref="CHM3:CHU3"/>
    <mergeCell ref="CHV3:CID3"/>
    <mergeCell ref="CIE3:CIM3"/>
    <mergeCell ref="CIN3:CIV3"/>
    <mergeCell ref="CIW3:CJE3"/>
    <mergeCell ref="CJF3:CJN3"/>
    <mergeCell ref="CFK3:CFS3"/>
    <mergeCell ref="CFT3:CGB3"/>
    <mergeCell ref="CGC3:CGK3"/>
    <mergeCell ref="CGL3:CGT3"/>
    <mergeCell ref="CGU3:CHC3"/>
    <mergeCell ref="CHD3:CHL3"/>
    <mergeCell ref="CDI3:CDQ3"/>
    <mergeCell ref="CDR3:CDZ3"/>
    <mergeCell ref="CEA3:CEI3"/>
    <mergeCell ref="CEJ3:CER3"/>
    <mergeCell ref="CES3:CFA3"/>
    <mergeCell ref="CFB3:CFJ3"/>
    <mergeCell ref="CBG3:CBO3"/>
    <mergeCell ref="CBP3:CBX3"/>
    <mergeCell ref="CBY3:CCG3"/>
    <mergeCell ref="CCH3:CCP3"/>
    <mergeCell ref="CCQ3:CCY3"/>
    <mergeCell ref="CCZ3:CDH3"/>
    <mergeCell ref="BZE3:BZM3"/>
    <mergeCell ref="BZN3:BZV3"/>
    <mergeCell ref="BZW3:CAE3"/>
    <mergeCell ref="CAF3:CAN3"/>
    <mergeCell ref="CAO3:CAW3"/>
    <mergeCell ref="CAX3:CBF3"/>
    <mergeCell ref="BXC3:BXK3"/>
    <mergeCell ref="BXL3:BXT3"/>
    <mergeCell ref="BXU3:BYC3"/>
    <mergeCell ref="BYD3:BYL3"/>
    <mergeCell ref="BYM3:BYU3"/>
    <mergeCell ref="BYV3:BZD3"/>
    <mergeCell ref="BVA3:BVI3"/>
    <mergeCell ref="BVJ3:BVR3"/>
    <mergeCell ref="BVS3:BWA3"/>
    <mergeCell ref="BWB3:BWJ3"/>
    <mergeCell ref="BWK3:BWS3"/>
    <mergeCell ref="BWT3:BXB3"/>
    <mergeCell ref="BSY3:BTG3"/>
    <mergeCell ref="BTH3:BTP3"/>
    <mergeCell ref="BTQ3:BTY3"/>
    <mergeCell ref="BTZ3:BUH3"/>
    <mergeCell ref="BUI3:BUQ3"/>
    <mergeCell ref="BUR3:BUZ3"/>
    <mergeCell ref="BQW3:BRE3"/>
    <mergeCell ref="BRF3:BRN3"/>
    <mergeCell ref="BRO3:BRW3"/>
    <mergeCell ref="BRX3:BSF3"/>
    <mergeCell ref="BSG3:BSO3"/>
    <mergeCell ref="BSP3:BSX3"/>
    <mergeCell ref="BOU3:BPC3"/>
    <mergeCell ref="BPD3:BPL3"/>
    <mergeCell ref="BPM3:BPU3"/>
    <mergeCell ref="BPV3:BQD3"/>
    <mergeCell ref="BQE3:BQM3"/>
    <mergeCell ref="BQN3:BQV3"/>
    <mergeCell ref="BMS3:BNA3"/>
    <mergeCell ref="BNB3:BNJ3"/>
    <mergeCell ref="BNK3:BNS3"/>
    <mergeCell ref="BNT3:BOB3"/>
    <mergeCell ref="BOC3:BOK3"/>
    <mergeCell ref="BOL3:BOT3"/>
    <mergeCell ref="BKQ3:BKY3"/>
    <mergeCell ref="BKZ3:BLH3"/>
    <mergeCell ref="BLI3:BLQ3"/>
    <mergeCell ref="BLR3:BLZ3"/>
    <mergeCell ref="BMA3:BMI3"/>
    <mergeCell ref="BMJ3:BMR3"/>
    <mergeCell ref="BIO3:BIW3"/>
    <mergeCell ref="BIX3:BJF3"/>
    <mergeCell ref="BJG3:BJO3"/>
    <mergeCell ref="BJP3:BJX3"/>
    <mergeCell ref="BJY3:BKG3"/>
    <mergeCell ref="BKH3:BKP3"/>
    <mergeCell ref="BGM3:BGU3"/>
    <mergeCell ref="BGV3:BHD3"/>
    <mergeCell ref="BHE3:BHM3"/>
    <mergeCell ref="BHN3:BHV3"/>
    <mergeCell ref="BHW3:BIE3"/>
    <mergeCell ref="BIF3:BIN3"/>
    <mergeCell ref="BEK3:BES3"/>
    <mergeCell ref="BET3:BFB3"/>
    <mergeCell ref="BFC3:BFK3"/>
    <mergeCell ref="BFL3:BFT3"/>
    <mergeCell ref="BFU3:BGC3"/>
    <mergeCell ref="BGD3:BGL3"/>
    <mergeCell ref="BCI3:BCQ3"/>
    <mergeCell ref="BCR3:BCZ3"/>
    <mergeCell ref="BDA3:BDI3"/>
    <mergeCell ref="BDJ3:BDR3"/>
    <mergeCell ref="BDS3:BEA3"/>
    <mergeCell ref="BEB3:BEJ3"/>
    <mergeCell ref="BAG3:BAO3"/>
    <mergeCell ref="BAP3:BAX3"/>
    <mergeCell ref="BAY3:BBG3"/>
    <mergeCell ref="BBH3:BBP3"/>
    <mergeCell ref="BBQ3:BBY3"/>
    <mergeCell ref="BBZ3:BCH3"/>
    <mergeCell ref="AYE3:AYM3"/>
    <mergeCell ref="AYN3:AYV3"/>
    <mergeCell ref="AYW3:AZE3"/>
    <mergeCell ref="AZF3:AZN3"/>
    <mergeCell ref="AZO3:AZW3"/>
    <mergeCell ref="AZX3:BAF3"/>
    <mergeCell ref="AWC3:AWK3"/>
    <mergeCell ref="AWL3:AWT3"/>
    <mergeCell ref="AWU3:AXC3"/>
    <mergeCell ref="AXD3:AXL3"/>
    <mergeCell ref="AXM3:AXU3"/>
    <mergeCell ref="AXV3:AYD3"/>
    <mergeCell ref="AUA3:AUI3"/>
    <mergeCell ref="AUJ3:AUR3"/>
    <mergeCell ref="AUS3:AVA3"/>
    <mergeCell ref="AVB3:AVJ3"/>
    <mergeCell ref="AVK3:AVS3"/>
    <mergeCell ref="AVT3:AWB3"/>
    <mergeCell ref="ARY3:ASG3"/>
    <mergeCell ref="ASH3:ASP3"/>
    <mergeCell ref="ASQ3:ASY3"/>
    <mergeCell ref="ASZ3:ATH3"/>
    <mergeCell ref="ATI3:ATQ3"/>
    <mergeCell ref="ATR3:ATZ3"/>
    <mergeCell ref="APW3:AQE3"/>
    <mergeCell ref="AQF3:AQN3"/>
    <mergeCell ref="AQO3:AQW3"/>
    <mergeCell ref="AQX3:ARF3"/>
    <mergeCell ref="ARG3:ARO3"/>
    <mergeCell ref="ARP3:ARX3"/>
    <mergeCell ref="ANU3:AOC3"/>
    <mergeCell ref="AOD3:AOL3"/>
    <mergeCell ref="AOM3:AOU3"/>
    <mergeCell ref="AOV3:APD3"/>
    <mergeCell ref="APE3:APM3"/>
    <mergeCell ref="APN3:APV3"/>
    <mergeCell ref="ALS3:AMA3"/>
    <mergeCell ref="AMB3:AMJ3"/>
    <mergeCell ref="AMK3:AMS3"/>
    <mergeCell ref="AMT3:ANB3"/>
    <mergeCell ref="ANC3:ANK3"/>
    <mergeCell ref="ANL3:ANT3"/>
    <mergeCell ref="AJQ3:AJY3"/>
    <mergeCell ref="AJZ3:AKH3"/>
    <mergeCell ref="AKI3:AKQ3"/>
    <mergeCell ref="AKR3:AKZ3"/>
    <mergeCell ref="ALA3:ALI3"/>
    <mergeCell ref="ALJ3:ALR3"/>
    <mergeCell ref="AHO3:AHW3"/>
    <mergeCell ref="AHX3:AIF3"/>
    <mergeCell ref="AIG3:AIO3"/>
    <mergeCell ref="AIP3:AIX3"/>
    <mergeCell ref="AIY3:AJG3"/>
    <mergeCell ref="AJH3:AJP3"/>
    <mergeCell ref="AFV3:AGD3"/>
    <mergeCell ref="AGE3:AGM3"/>
    <mergeCell ref="AGN3:AGV3"/>
    <mergeCell ref="AGW3:AHE3"/>
    <mergeCell ref="AHF3:AHN3"/>
    <mergeCell ref="ADK3:ADS3"/>
    <mergeCell ref="ADT3:AEB3"/>
    <mergeCell ref="AEC3:AEK3"/>
    <mergeCell ref="AEL3:AET3"/>
    <mergeCell ref="AEU3:AFC3"/>
    <mergeCell ref="AFD3:AFL3"/>
    <mergeCell ref="ABI3:ABQ3"/>
    <mergeCell ref="ABR3:ABZ3"/>
    <mergeCell ref="ACA3:ACI3"/>
    <mergeCell ref="ACJ3:ACR3"/>
    <mergeCell ref="ACS3:ADA3"/>
    <mergeCell ref="ADB3:ADJ3"/>
    <mergeCell ref="ZY3:AAG3"/>
    <mergeCell ref="AAH3:AAP3"/>
    <mergeCell ref="AAQ3:AAY3"/>
    <mergeCell ref="AAZ3:ABH3"/>
    <mergeCell ref="XE3:XM3"/>
    <mergeCell ref="XN3:XV3"/>
    <mergeCell ref="XW3:YE3"/>
    <mergeCell ref="YF3:YN3"/>
    <mergeCell ref="YO3:YW3"/>
    <mergeCell ref="YX3:ZF3"/>
    <mergeCell ref="VC3:VK3"/>
    <mergeCell ref="VL3:VT3"/>
    <mergeCell ref="VU3:WC3"/>
    <mergeCell ref="WD3:WL3"/>
    <mergeCell ref="WM3:WU3"/>
    <mergeCell ref="WV3:XD3"/>
    <mergeCell ref="AFM3:AFU3"/>
    <mergeCell ref="UB3:UJ3"/>
    <mergeCell ref="UK3:US3"/>
    <mergeCell ref="UT3:VB3"/>
    <mergeCell ref="QY3:RG3"/>
    <mergeCell ref="RH3:RP3"/>
    <mergeCell ref="RQ3:RY3"/>
    <mergeCell ref="RZ3:SH3"/>
    <mergeCell ref="SI3:SQ3"/>
    <mergeCell ref="SR3:SZ3"/>
    <mergeCell ref="OW3:PE3"/>
    <mergeCell ref="PF3:PN3"/>
    <mergeCell ref="PO3:PW3"/>
    <mergeCell ref="PX3:QF3"/>
    <mergeCell ref="QG3:QO3"/>
    <mergeCell ref="QP3:QX3"/>
    <mergeCell ref="ZG3:ZO3"/>
    <mergeCell ref="ZP3:ZX3"/>
    <mergeCell ref="OE3:OM3"/>
    <mergeCell ref="ON3:OV3"/>
    <mergeCell ref="KS3:LA3"/>
    <mergeCell ref="LB3:LJ3"/>
    <mergeCell ref="LK3:LS3"/>
    <mergeCell ref="LT3:MB3"/>
    <mergeCell ref="MC3:MK3"/>
    <mergeCell ref="ML3:MT3"/>
    <mergeCell ref="IQ3:IY3"/>
    <mergeCell ref="IZ3:JH3"/>
    <mergeCell ref="JI3:JQ3"/>
    <mergeCell ref="JR3:JZ3"/>
    <mergeCell ref="KA3:KI3"/>
    <mergeCell ref="KJ3:KR3"/>
    <mergeCell ref="TA3:TI3"/>
    <mergeCell ref="TJ3:TR3"/>
    <mergeCell ref="TS3:UA3"/>
    <mergeCell ref="IH3:IP3"/>
    <mergeCell ref="EM3:EU3"/>
    <mergeCell ref="EV3:FD3"/>
    <mergeCell ref="FE3:FM3"/>
    <mergeCell ref="FN3:FV3"/>
    <mergeCell ref="FW3:GE3"/>
    <mergeCell ref="GF3:GN3"/>
    <mergeCell ref="CK3:CS3"/>
    <mergeCell ref="CT3:DB3"/>
    <mergeCell ref="DC3:DK3"/>
    <mergeCell ref="DL3:DT3"/>
    <mergeCell ref="DU3:EC3"/>
    <mergeCell ref="ED3:EL3"/>
    <mergeCell ref="MU3:NC3"/>
    <mergeCell ref="ND3:NL3"/>
    <mergeCell ref="NM3:NU3"/>
    <mergeCell ref="NV3:OD3"/>
    <mergeCell ref="AI3:AQ3"/>
    <mergeCell ref="AR3:AZ3"/>
    <mergeCell ref="BA3:BI3"/>
    <mergeCell ref="BJ3:BR3"/>
    <mergeCell ref="BS3:CA3"/>
    <mergeCell ref="CB3:CJ3"/>
    <mergeCell ref="A1:H1"/>
    <mergeCell ref="A2:H2"/>
    <mergeCell ref="A3:H3"/>
    <mergeCell ref="I3:P3"/>
    <mergeCell ref="Q3:Y3"/>
    <mergeCell ref="Z3:AH3"/>
    <mergeCell ref="GO3:GW3"/>
    <mergeCell ref="GX3:HF3"/>
    <mergeCell ref="HG3:HO3"/>
    <mergeCell ref="HP3:HX3"/>
    <mergeCell ref="HY3:IG3"/>
  </mergeCells>
  <printOptions horizontalCentered="1"/>
  <pageMargins left="0.7" right="0.7" top="0.75" bottom="0.75" header="0.3" footer="0.3"/>
  <pageSetup scale="10" orientation="landscape" blackAndWhite="1" r:id="rId1"/>
  <headerFooter>
    <oddFooter>&amp;R&amp;A</oddFooter>
  </headerFooter>
  <customProperties>
    <customPr name="_pios_id" r:id="rId2"/>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I45"/>
  <sheetViews>
    <sheetView workbookViewId="0">
      <pane ySplit="9" topLeftCell="A10" activePane="bottomLeft" state="frozen"/>
      <selection pane="bottomLeft" activeCell="N40" sqref="N40"/>
    </sheetView>
  </sheetViews>
  <sheetFormatPr defaultColWidth="9.1796875" defaultRowHeight="10" x14ac:dyDescent="0.2"/>
  <cols>
    <col min="1" max="1" width="5.54296875" style="90" customWidth="1"/>
    <col min="2" max="2" width="51.54296875" style="90" customWidth="1"/>
    <col min="3" max="3" width="13.453125" style="90" bestFit="1" customWidth="1"/>
    <col min="4" max="4" width="12.54296875" style="90" bestFit="1" customWidth="1"/>
    <col min="5" max="5" width="17.26953125" style="90" bestFit="1" customWidth="1"/>
    <col min="6" max="6" width="11" style="90" bestFit="1" customWidth="1"/>
    <col min="7" max="8" width="12.453125" style="90" bestFit="1" customWidth="1"/>
    <col min="9" max="16384" width="9.1796875" style="90"/>
  </cols>
  <sheetData>
    <row r="1" spans="1:9" ht="10.5" customHeight="1" x14ac:dyDescent="0.2">
      <c r="A1" s="371" t="s">
        <v>0</v>
      </c>
      <c r="B1" s="371"/>
      <c r="C1" s="371"/>
      <c r="D1" s="371"/>
      <c r="E1" s="371"/>
      <c r="F1" s="377"/>
      <c r="G1" s="377"/>
      <c r="H1" s="377"/>
    </row>
    <row r="2" spans="1:9" ht="10.5" customHeight="1" x14ac:dyDescent="0.2">
      <c r="A2" s="371" t="s">
        <v>239</v>
      </c>
      <c r="B2" s="371"/>
      <c r="C2" s="371"/>
      <c r="D2" s="371"/>
      <c r="E2" s="371"/>
      <c r="F2" s="377"/>
      <c r="G2" s="377"/>
      <c r="H2" s="377"/>
    </row>
    <row r="3" spans="1:9" ht="10.5" customHeight="1" x14ac:dyDescent="0.2">
      <c r="A3" s="371" t="str">
        <f>'Elec Transfer to Amort (DEL)'!A3:H3</f>
        <v>December 31, 2023 Balances to Transfer to Amortization Accounts</v>
      </c>
      <c r="B3" s="371"/>
      <c r="C3" s="371"/>
      <c r="D3" s="371"/>
      <c r="E3" s="371"/>
      <c r="F3" s="377"/>
      <c r="G3" s="377"/>
      <c r="H3" s="377"/>
    </row>
    <row r="4" spans="1:9" ht="10.5" customHeight="1" x14ac:dyDescent="0.2">
      <c r="A4" s="371" t="s">
        <v>241</v>
      </c>
      <c r="B4" s="371"/>
      <c r="C4" s="371"/>
      <c r="D4" s="371"/>
      <c r="E4" s="371"/>
      <c r="F4" s="379"/>
      <c r="G4" s="379"/>
      <c r="H4" s="379"/>
    </row>
    <row r="5" spans="1:9" ht="10.5" customHeight="1" x14ac:dyDescent="0.2">
      <c r="A5" s="371" t="str">
        <f>'Elec Transfer to Amort (DEL)'!A5:H5</f>
        <v xml:space="preserve"> Effective May 1, 2024</v>
      </c>
      <c r="B5" s="371"/>
      <c r="C5" s="371"/>
      <c r="D5" s="371"/>
      <c r="E5" s="371"/>
      <c r="F5" s="371"/>
      <c r="G5" s="371"/>
      <c r="H5" s="372"/>
    </row>
    <row r="6" spans="1:9" ht="10.5" customHeight="1" x14ac:dyDescent="0.2">
      <c r="A6" s="244"/>
      <c r="B6" s="244"/>
      <c r="C6" s="244"/>
      <c r="D6" s="244"/>
      <c r="E6" s="244"/>
      <c r="F6" s="244"/>
      <c r="G6" s="244"/>
      <c r="H6" s="245"/>
    </row>
    <row r="7" spans="1:9" ht="10.5" customHeight="1" x14ac:dyDescent="0.25">
      <c r="A7" s="8" t="s">
        <v>278</v>
      </c>
      <c r="B7" s="92"/>
      <c r="C7" s="242" t="s">
        <v>3</v>
      </c>
      <c r="D7" s="242" t="s">
        <v>4</v>
      </c>
      <c r="E7" s="242" t="s">
        <v>4</v>
      </c>
      <c r="F7" s="242" t="s">
        <v>3</v>
      </c>
      <c r="G7" s="242" t="s">
        <v>4</v>
      </c>
      <c r="H7" s="242" t="s">
        <v>4</v>
      </c>
    </row>
    <row r="8" spans="1:9" ht="10.5" x14ac:dyDescent="0.25">
      <c r="A8" s="71" t="s">
        <v>5</v>
      </c>
      <c r="B8" s="250"/>
      <c r="C8" s="66">
        <v>7</v>
      </c>
      <c r="D8" s="66" t="s">
        <v>7</v>
      </c>
      <c r="E8" s="70" t="s">
        <v>8</v>
      </c>
      <c r="F8" s="66" t="s">
        <v>211</v>
      </c>
      <c r="G8" s="66" t="s">
        <v>24</v>
      </c>
      <c r="H8" s="66" t="s">
        <v>25</v>
      </c>
    </row>
    <row r="9" spans="1:9" x14ac:dyDescent="0.2">
      <c r="A9" s="92"/>
      <c r="B9" s="101" t="s">
        <v>9</v>
      </c>
      <c r="C9" s="101" t="s">
        <v>10</v>
      </c>
      <c r="D9" s="101" t="s">
        <v>11</v>
      </c>
      <c r="E9" s="101" t="s">
        <v>12</v>
      </c>
      <c r="F9" s="101" t="s">
        <v>13</v>
      </c>
      <c r="G9" s="101" t="s">
        <v>14</v>
      </c>
      <c r="H9" s="101" t="s">
        <v>54</v>
      </c>
    </row>
    <row r="10" spans="1:9" x14ac:dyDescent="0.2">
      <c r="A10" s="101">
        <v>1</v>
      </c>
      <c r="B10" s="101"/>
      <c r="C10" s="101"/>
      <c r="D10" s="101"/>
      <c r="E10" s="101"/>
      <c r="F10" s="101"/>
      <c r="G10" s="92"/>
      <c r="H10" s="92"/>
    </row>
    <row r="11" spans="1:9" x14ac:dyDescent="0.2">
      <c r="A11" s="101">
        <f t="shared" ref="A11:A45" si="0">A10+1</f>
        <v>2</v>
      </c>
      <c r="B11" s="251" t="s">
        <v>263</v>
      </c>
      <c r="C11" s="101"/>
      <c r="D11" s="101"/>
      <c r="E11" s="101"/>
      <c r="F11" s="101"/>
      <c r="G11" s="92"/>
      <c r="H11" s="92"/>
    </row>
    <row r="12" spans="1:9" x14ac:dyDescent="0.2">
      <c r="A12" s="101">
        <f t="shared" si="0"/>
        <v>3</v>
      </c>
      <c r="B12" s="251"/>
      <c r="C12" s="101"/>
      <c r="D12" s="101"/>
      <c r="E12" s="101"/>
      <c r="F12" s="101"/>
      <c r="G12" s="92"/>
      <c r="H12" s="92"/>
    </row>
    <row r="13" spans="1:9" ht="10.5" x14ac:dyDescent="0.25">
      <c r="A13" s="101">
        <f t="shared" si="0"/>
        <v>4</v>
      </c>
      <c r="B13" s="92" t="str">
        <f>'Elec Transfer to Amort (DEL)'!B13</f>
        <v xml:space="preserve">   Estimated Amortization Balance as of April 30, 2024</v>
      </c>
      <c r="C13" s="252">
        <f>'FPC Rate Change Calc'!D12</f>
        <v>961127.2980878104</v>
      </c>
      <c r="D13" s="252">
        <f>'FPC Rate Change Calc'!E12</f>
        <v>-178364.96868976465</v>
      </c>
      <c r="E13" s="252">
        <f>'FPC Rate Change Calc'!F12</f>
        <v>-21139.014002225787</v>
      </c>
      <c r="F13" s="252">
        <f>'FPC Rate Change Calc'!G12</f>
        <v>-37773.840355890061</v>
      </c>
      <c r="G13" s="252">
        <f>'FPC Rate Change Calc'!H12</f>
        <v>-31775.6959154086</v>
      </c>
      <c r="H13" s="252">
        <f>'FPC Rate Change Calc'!I12</f>
        <v>85501.672892247516</v>
      </c>
      <c r="I13" s="89"/>
    </row>
    <row r="14" spans="1:9" x14ac:dyDescent="0.2">
      <c r="A14" s="101">
        <f t="shared" si="0"/>
        <v>5</v>
      </c>
      <c r="B14" s="251"/>
      <c r="C14" s="253"/>
      <c r="D14" s="254"/>
      <c r="E14" s="254"/>
      <c r="F14" s="254"/>
      <c r="G14" s="254"/>
      <c r="H14" s="254"/>
      <c r="I14" s="92"/>
    </row>
    <row r="15" spans="1:9" x14ac:dyDescent="0.2">
      <c r="A15" s="101">
        <f t="shared" si="0"/>
        <v>6</v>
      </c>
      <c r="B15" s="92" t="str">
        <f>'Elec Transfer to Amort (DEL)'!B15</f>
        <v xml:space="preserve">   Estimated 2019 GRC Supplemental Amortization Balance as of April 30, 2024</v>
      </c>
      <c r="C15" s="252">
        <f>'FPC Deferral Balance'!D12</f>
        <v>6.8483490031212568E-4</v>
      </c>
      <c r="D15" s="252">
        <f>'FPC Deferral Balance'!E12</f>
        <v>3.9064143784344196E-3</v>
      </c>
      <c r="E15" s="252">
        <f>'FPC Deferral Balance'!F12</f>
        <v>-3.7442254833877087E-3</v>
      </c>
      <c r="F15" s="252">
        <f>'FPC Deferral Balance'!G12</f>
        <v>-7.9536472912877798E-4</v>
      </c>
      <c r="G15" s="252">
        <f>'FPC Deferral Balance'!H12</f>
        <v>-4.761691547173541E-3</v>
      </c>
      <c r="H15" s="252">
        <f>'FPC Deferral Balance'!I12</f>
        <v>-3.746027679881081E-3</v>
      </c>
      <c r="I15" s="92"/>
    </row>
    <row r="16" spans="1:9" x14ac:dyDescent="0.2">
      <c r="A16" s="101">
        <f t="shared" si="0"/>
        <v>7</v>
      </c>
      <c r="B16" s="251"/>
      <c r="C16" s="253"/>
      <c r="D16" s="254"/>
      <c r="E16" s="254"/>
      <c r="F16" s="254"/>
      <c r="G16" s="254"/>
      <c r="H16" s="254"/>
      <c r="I16" s="92"/>
    </row>
    <row r="17" spans="1:9" x14ac:dyDescent="0.2">
      <c r="A17" s="101">
        <f t="shared" si="0"/>
        <v>8</v>
      </c>
      <c r="B17" s="92" t="str">
        <f>'Elec Transfer to Amort (DEL)'!B17</f>
        <v xml:space="preserve">   Deferral Balance at End of Calendar Year 2023 (Post 3% Test)</v>
      </c>
      <c r="C17" s="252">
        <f>'FPC Rate Change Calc'!D26</f>
        <v>-9067013.1678080056</v>
      </c>
      <c r="D17" s="252">
        <f>'FPC Rate Change Calc'!E26</f>
        <v>937106.45994940831</v>
      </c>
      <c r="E17" s="252">
        <f>'FPC Rate Change Calc'!F26</f>
        <v>-2189303.5664863097</v>
      </c>
      <c r="F17" s="252">
        <f>'FPC Rate Change Calc'!G26</f>
        <v>-6.0943543106478898E-4</v>
      </c>
      <c r="G17" s="252">
        <f>'FPC Rate Change Calc'!H26</f>
        <v>-547158.72501441545</v>
      </c>
      <c r="H17" s="252">
        <f>'FPC Rate Change Calc'!I26</f>
        <v>-1521074.5853098019</v>
      </c>
      <c r="I17" s="92"/>
    </row>
    <row r="18" spans="1:9" x14ac:dyDescent="0.2">
      <c r="A18" s="101">
        <f t="shared" si="0"/>
        <v>9</v>
      </c>
      <c r="B18" s="92"/>
      <c r="C18" s="254"/>
      <c r="D18" s="254"/>
      <c r="E18" s="254"/>
      <c r="F18" s="254"/>
      <c r="G18" s="254"/>
      <c r="H18" s="254"/>
      <c r="I18" s="92"/>
    </row>
    <row r="19" spans="1:9" x14ac:dyDescent="0.2">
      <c r="A19" s="101">
        <f t="shared" si="0"/>
        <v>10</v>
      </c>
      <c r="B19" s="92" t="str">
        <f>'Elec Transfer to Amort (DEL)'!B19</f>
        <v xml:space="preserve">   Interest Balance at End of Calendar Year 2023</v>
      </c>
      <c r="C19" s="252">
        <f>'FPC Rate Change Calc'!D16</f>
        <v>-1628770.3977911249</v>
      </c>
      <c r="D19" s="252">
        <f>'FPC Rate Change Calc'!E16</f>
        <v>-285090.43003194622</v>
      </c>
      <c r="E19" s="252">
        <f>'FPC Rate Change Calc'!F16</f>
        <v>-125860.65315021449</v>
      </c>
      <c r="F19" s="252">
        <f>'FPC Rate Change Calc'!G16</f>
        <v>4216.4238784108638</v>
      </c>
      <c r="G19" s="252">
        <f>'FPC Rate Change Calc'!H16</f>
        <v>42907.987389882444</v>
      </c>
      <c r="H19" s="252">
        <f>'FPC Rate Change Calc'!I16</f>
        <v>-120396.41268251213</v>
      </c>
      <c r="I19" s="92"/>
    </row>
    <row r="20" spans="1:9" x14ac:dyDescent="0.2">
      <c r="A20" s="101">
        <f t="shared" si="0"/>
        <v>11</v>
      </c>
      <c r="B20" s="92"/>
      <c r="C20" s="253"/>
      <c r="D20" s="253"/>
      <c r="E20" s="253"/>
      <c r="F20" s="253"/>
      <c r="G20" s="253"/>
      <c r="H20" s="253"/>
      <c r="I20" s="92"/>
    </row>
    <row r="21" spans="1:9" x14ac:dyDescent="0.2">
      <c r="A21" s="101">
        <f t="shared" si="0"/>
        <v>12</v>
      </c>
      <c r="B21" s="92" t="str">
        <f>'Elec Transfer to Amort (DEL)'!B21</f>
        <v xml:space="preserve">   Total Residual Amortization, Deferral &amp; Interest Balance</v>
      </c>
      <c r="C21" s="255">
        <f t="shared" ref="C21:H21" si="1">SUM(C13:C20)</f>
        <v>-9734656.2668264844</v>
      </c>
      <c r="D21" s="255">
        <f t="shared" si="1"/>
        <v>473651.06513411185</v>
      </c>
      <c r="E21" s="255">
        <f t="shared" si="1"/>
        <v>-2336303.2373829754</v>
      </c>
      <c r="F21" s="255">
        <f t="shared" si="1"/>
        <v>-33557.417882279362</v>
      </c>
      <c r="G21" s="255">
        <f t="shared" si="1"/>
        <v>-536026.43830163311</v>
      </c>
      <c r="H21" s="255">
        <f t="shared" si="1"/>
        <v>-1555969.3288460942</v>
      </c>
      <c r="I21" s="92"/>
    </row>
    <row r="22" spans="1:9" x14ac:dyDescent="0.2">
      <c r="A22" s="101">
        <f t="shared" si="0"/>
        <v>13</v>
      </c>
      <c r="B22" s="92"/>
      <c r="C22" s="256"/>
      <c r="D22" s="256"/>
      <c r="E22" s="256"/>
      <c r="F22" s="256"/>
      <c r="G22" s="256"/>
      <c r="H22" s="256"/>
      <c r="I22" s="92"/>
    </row>
    <row r="23" spans="1:9" x14ac:dyDescent="0.2">
      <c r="A23" s="101">
        <f t="shared" si="0"/>
        <v>14</v>
      </c>
      <c r="B23" s="92" t="s">
        <v>78</v>
      </c>
      <c r="C23" s="83">
        <f>'Elec Transfer to Amort (DEL)'!$C$23</f>
        <v>0.95034799999999997</v>
      </c>
      <c r="D23" s="83">
        <f>'Elec Transfer to Amort (DEL)'!$C$23</f>
        <v>0.95034799999999997</v>
      </c>
      <c r="E23" s="83">
        <f>'Elec Transfer to Amort (DEL)'!$C$23</f>
        <v>0.95034799999999997</v>
      </c>
      <c r="F23" s="83">
        <f>'Elec Transfer to Amort (DEL)'!$C$23</f>
        <v>0.95034799999999997</v>
      </c>
      <c r="G23" s="83">
        <f>'Elec Transfer to Amort (DEL)'!$C$23</f>
        <v>0.95034799999999997</v>
      </c>
      <c r="H23" s="83">
        <f>'Elec Transfer to Amort (DEL)'!$C$23</f>
        <v>0.95034799999999997</v>
      </c>
      <c r="I23" s="92"/>
    </row>
    <row r="24" spans="1:9" x14ac:dyDescent="0.2">
      <c r="A24" s="101">
        <f t="shared" si="0"/>
        <v>15</v>
      </c>
      <c r="B24" s="92"/>
      <c r="C24" s="256"/>
      <c r="D24" s="256"/>
      <c r="E24" s="256"/>
      <c r="F24" s="256"/>
      <c r="G24" s="256"/>
      <c r="H24" s="256"/>
      <c r="I24" s="92"/>
    </row>
    <row r="25" spans="1:9" x14ac:dyDescent="0.2">
      <c r="A25" s="101">
        <f t="shared" si="0"/>
        <v>16</v>
      </c>
      <c r="B25" s="251" t="s">
        <v>264</v>
      </c>
      <c r="C25" s="256"/>
      <c r="D25" s="256"/>
      <c r="E25" s="256"/>
      <c r="F25" s="256"/>
      <c r="G25" s="256"/>
      <c r="H25" s="256"/>
      <c r="I25" s="92"/>
    </row>
    <row r="26" spans="1:9" x14ac:dyDescent="0.2">
      <c r="A26" s="101">
        <f t="shared" si="0"/>
        <v>17</v>
      </c>
      <c r="B26" s="92"/>
      <c r="C26" s="256"/>
      <c r="D26" s="256"/>
      <c r="E26" s="256"/>
      <c r="F26" s="256"/>
      <c r="G26" s="256"/>
      <c r="H26" s="256"/>
      <c r="I26" s="92"/>
    </row>
    <row r="27" spans="1:9" x14ac:dyDescent="0.2">
      <c r="A27" s="101">
        <f t="shared" si="0"/>
        <v>18</v>
      </c>
      <c r="B27" s="92" t="str">
        <f>'Elec Transfer to Amort (DEL)'!B27</f>
        <v xml:space="preserve">   Deferral Balance at End of Calendar Year 2023 (Post 3% Test)</v>
      </c>
      <c r="C27" s="253">
        <f t="shared" ref="C27:H27" si="2">C17*C$23</f>
        <v>-8616817.8300000019</v>
      </c>
      <c r="D27" s="253">
        <f t="shared" si="2"/>
        <v>890577.25000000023</v>
      </c>
      <c r="E27" s="253">
        <f t="shared" si="2"/>
        <v>-2080600.2658031315</v>
      </c>
      <c r="F27" s="253">
        <f t="shared" si="2"/>
        <v>-5.7917574304156005E-4</v>
      </c>
      <c r="G27" s="253">
        <f t="shared" si="2"/>
        <v>-519991.19999999966</v>
      </c>
      <c r="H27" s="253">
        <f t="shared" si="2"/>
        <v>-1445550.1899999995</v>
      </c>
      <c r="I27" s="92"/>
    </row>
    <row r="28" spans="1:9" x14ac:dyDescent="0.2">
      <c r="A28" s="101">
        <f t="shared" si="0"/>
        <v>19</v>
      </c>
      <c r="B28" s="92"/>
      <c r="C28" s="253"/>
      <c r="D28" s="253"/>
      <c r="E28" s="253"/>
      <c r="F28" s="253"/>
      <c r="G28" s="253"/>
      <c r="H28" s="253"/>
      <c r="I28" s="92"/>
    </row>
    <row r="29" spans="1:9" x14ac:dyDescent="0.2">
      <c r="A29" s="101">
        <f t="shared" si="0"/>
        <v>20</v>
      </c>
      <c r="B29" s="92" t="str">
        <f>'Elec Transfer to Amort (DEL)'!B29</f>
        <v xml:space="preserve">   Interest Balance at End of Calendar Year 2023</v>
      </c>
      <c r="C29" s="253">
        <f t="shared" ref="C29:H29" si="3">C19*C$23</f>
        <v>-1547898.69</v>
      </c>
      <c r="D29" s="253">
        <f t="shared" si="3"/>
        <v>-270935.12</v>
      </c>
      <c r="E29" s="253">
        <f t="shared" si="3"/>
        <v>-119611.42000000004</v>
      </c>
      <c r="F29" s="253">
        <f t="shared" si="3"/>
        <v>4007.0700000000074</v>
      </c>
      <c r="G29" s="253">
        <f t="shared" si="3"/>
        <v>40777.519999999997</v>
      </c>
      <c r="H29" s="253">
        <f t="shared" si="3"/>
        <v>-114418.49000000003</v>
      </c>
      <c r="I29" s="92"/>
    </row>
    <row r="30" spans="1:9" x14ac:dyDescent="0.2">
      <c r="A30" s="101">
        <f t="shared" si="0"/>
        <v>21</v>
      </c>
      <c r="B30" s="92"/>
      <c r="C30" s="253"/>
      <c r="D30" s="253"/>
      <c r="E30" s="253"/>
      <c r="F30" s="253"/>
      <c r="G30" s="253"/>
      <c r="H30" s="253"/>
      <c r="I30" s="92"/>
    </row>
    <row r="31" spans="1:9" x14ac:dyDescent="0.2">
      <c r="A31" s="101">
        <f t="shared" si="0"/>
        <v>22</v>
      </c>
      <c r="B31" s="92" t="str">
        <f>'Elec Transfer to Amort (DEL)'!B31</f>
        <v xml:space="preserve">   Total Balance Transferred to Amortization Account</v>
      </c>
      <c r="C31" s="255">
        <f t="shared" ref="C31:H31" si="4">SUM(C27:C30)</f>
        <v>-10164716.520000001</v>
      </c>
      <c r="D31" s="255">
        <f t="shared" si="4"/>
        <v>619642.13000000024</v>
      </c>
      <c r="E31" s="255">
        <f t="shared" si="4"/>
        <v>-2200211.6858031317</v>
      </c>
      <c r="F31" s="255">
        <f t="shared" si="4"/>
        <v>4007.0694208242644</v>
      </c>
      <c r="G31" s="255">
        <f t="shared" si="4"/>
        <v>-479213.67999999964</v>
      </c>
      <c r="H31" s="255">
        <f t="shared" si="4"/>
        <v>-1559968.6799999995</v>
      </c>
      <c r="I31" s="92"/>
    </row>
    <row r="32" spans="1:9" x14ac:dyDescent="0.2">
      <c r="A32" s="101">
        <f t="shared" si="0"/>
        <v>23</v>
      </c>
      <c r="B32" s="92"/>
      <c r="C32" s="256">
        <f>SUM('FPC Rate Change Calc'!D34:D36)-C31</f>
        <v>0</v>
      </c>
      <c r="D32" s="256">
        <f>SUM('FPC Rate Change Calc'!E34:E36)-D31</f>
        <v>0</v>
      </c>
      <c r="E32" s="256">
        <f>SUM('FPC Rate Change Calc'!F34:F36)-E31</f>
        <v>0</v>
      </c>
      <c r="F32" s="256">
        <f>SUM('FPC Rate Change Calc'!G34:G36)-F31</f>
        <v>0</v>
      </c>
      <c r="G32" s="256">
        <f>SUM('FPC Rate Change Calc'!H34:H36)-G31</f>
        <v>0</v>
      </c>
      <c r="H32" s="256">
        <f>SUM('FPC Rate Change Calc'!I34:I36)-H31</f>
        <v>0</v>
      </c>
      <c r="I32" s="92" t="s">
        <v>282</v>
      </c>
    </row>
    <row r="33" spans="1:9" ht="10.5" x14ac:dyDescent="0.25">
      <c r="A33" s="101">
        <f t="shared" si="0"/>
        <v>24</v>
      </c>
      <c r="B33" s="257" t="s">
        <v>266</v>
      </c>
      <c r="C33" s="258"/>
      <c r="D33" s="258"/>
      <c r="E33" s="258"/>
      <c r="F33" s="258"/>
      <c r="G33" s="258"/>
      <c r="H33" s="258"/>
      <c r="I33" s="89"/>
    </row>
    <row r="34" spans="1:9" x14ac:dyDescent="0.2">
      <c r="A34" s="101">
        <f t="shared" si="0"/>
        <v>25</v>
      </c>
      <c r="B34" s="9"/>
      <c r="C34" s="258"/>
      <c r="D34" s="258"/>
      <c r="E34" s="258"/>
      <c r="F34" s="258"/>
      <c r="G34" s="258"/>
      <c r="H34" s="258"/>
    </row>
    <row r="35" spans="1:9" x14ac:dyDescent="0.2">
      <c r="A35" s="101">
        <f t="shared" si="0"/>
        <v>26</v>
      </c>
      <c r="B35" s="92" t="str">
        <f>'Elec Transfer to Amort (DEL)'!B35</f>
        <v xml:space="preserve">   Estimated Amortization Balance as of April 30, 2024</v>
      </c>
      <c r="C35" s="259">
        <f t="shared" ref="C35:H35" si="5">(C13+C15)*C$23</f>
        <v>913405.40613398585</v>
      </c>
      <c r="D35" s="259">
        <f t="shared" si="5"/>
        <v>-169508.78755192735</v>
      </c>
      <c r="E35" s="259">
        <f t="shared" si="5"/>
        <v>-20089.423237304472</v>
      </c>
      <c r="F35" s="259">
        <f t="shared" si="5"/>
        <v>-35898.294390412688</v>
      </c>
      <c r="G35" s="259">
        <f t="shared" si="5"/>
        <v>-30197.973587080771</v>
      </c>
      <c r="H35" s="259">
        <f t="shared" si="5"/>
        <v>81256.340269771725</v>
      </c>
    </row>
    <row r="36" spans="1:9" x14ac:dyDescent="0.2">
      <c r="A36" s="101">
        <f t="shared" si="0"/>
        <v>27</v>
      </c>
      <c r="B36" s="9"/>
      <c r="C36" s="259"/>
      <c r="D36" s="259"/>
      <c r="E36" s="259"/>
      <c r="F36" s="259"/>
      <c r="G36" s="259"/>
      <c r="H36" s="259"/>
    </row>
    <row r="37" spans="1:9" x14ac:dyDescent="0.2">
      <c r="A37" s="101">
        <f t="shared" si="0"/>
        <v>28</v>
      </c>
      <c r="B37" s="92" t="str">
        <f>'Elec Transfer to Amort (DEL)'!B37</f>
        <v xml:space="preserve">   Deferral Balance at End of Calendar Year 2023 (Post 3% Test)</v>
      </c>
      <c r="C37" s="259">
        <f t="shared" ref="C37:H37" si="6">C17*C$23</f>
        <v>-8616817.8300000019</v>
      </c>
      <c r="D37" s="259">
        <f t="shared" si="6"/>
        <v>890577.25000000023</v>
      </c>
      <c r="E37" s="259">
        <f t="shared" si="6"/>
        <v>-2080600.2658031315</v>
      </c>
      <c r="F37" s="259">
        <f t="shared" si="6"/>
        <v>-5.7917574304156005E-4</v>
      </c>
      <c r="G37" s="259">
        <f t="shared" si="6"/>
        <v>-519991.19999999966</v>
      </c>
      <c r="H37" s="259">
        <f t="shared" si="6"/>
        <v>-1445550.1899999995</v>
      </c>
    </row>
    <row r="38" spans="1:9" x14ac:dyDescent="0.2">
      <c r="A38" s="101">
        <f t="shared" si="0"/>
        <v>29</v>
      </c>
      <c r="B38" s="9"/>
      <c r="C38" s="259"/>
      <c r="D38" s="259"/>
      <c r="E38" s="259"/>
      <c r="F38" s="259"/>
      <c r="G38" s="259"/>
      <c r="H38" s="259"/>
    </row>
    <row r="39" spans="1:9" x14ac:dyDescent="0.2">
      <c r="A39" s="101">
        <f t="shared" si="0"/>
        <v>30</v>
      </c>
      <c r="B39" s="92" t="str">
        <f>'Elec Transfer to Amort (DEL)'!B39</f>
        <v xml:space="preserve">   Total Residual Amortization and Deferral</v>
      </c>
      <c r="C39" s="255">
        <f t="shared" ref="C39:H39" si="7">SUM(C35:C38)</f>
        <v>-7703412.4238660159</v>
      </c>
      <c r="D39" s="255">
        <f t="shared" si="7"/>
        <v>721068.46244807285</v>
      </c>
      <c r="E39" s="255">
        <f t="shared" si="7"/>
        <v>-2100689.6890404359</v>
      </c>
      <c r="F39" s="255">
        <f t="shared" si="7"/>
        <v>-35898.294969588431</v>
      </c>
      <c r="G39" s="255">
        <f t="shared" si="7"/>
        <v>-550189.17358708044</v>
      </c>
      <c r="H39" s="255">
        <f t="shared" si="7"/>
        <v>-1364293.8497302278</v>
      </c>
    </row>
    <row r="40" spans="1:9" x14ac:dyDescent="0.2">
      <c r="A40" s="101">
        <f t="shared" si="0"/>
        <v>31</v>
      </c>
      <c r="B40" s="9"/>
      <c r="C40" s="259"/>
      <c r="D40" s="259"/>
      <c r="E40" s="259"/>
      <c r="F40" s="259"/>
      <c r="G40" s="259"/>
      <c r="H40" s="259"/>
    </row>
    <row r="41" spans="1:9" x14ac:dyDescent="0.2">
      <c r="A41" s="101">
        <f t="shared" si="0"/>
        <v>32</v>
      </c>
      <c r="B41" s="92" t="str">
        <f>'Elec Transfer to Amort (DEL)'!B41</f>
        <v xml:space="preserve">   Interest Balance at End of Calendar Year 2023</v>
      </c>
      <c r="C41" s="259">
        <f t="shared" ref="C41:H41" si="8">C19*C$23</f>
        <v>-1547898.69</v>
      </c>
      <c r="D41" s="259">
        <f t="shared" si="8"/>
        <v>-270935.12</v>
      </c>
      <c r="E41" s="259">
        <f t="shared" si="8"/>
        <v>-119611.42000000004</v>
      </c>
      <c r="F41" s="259">
        <f t="shared" si="8"/>
        <v>4007.0700000000074</v>
      </c>
      <c r="G41" s="259">
        <f t="shared" si="8"/>
        <v>40777.519999999997</v>
      </c>
      <c r="H41" s="259">
        <f t="shared" si="8"/>
        <v>-114418.49000000003</v>
      </c>
    </row>
    <row r="42" spans="1:9" x14ac:dyDescent="0.2">
      <c r="A42" s="101">
        <f t="shared" si="0"/>
        <v>33</v>
      </c>
      <c r="B42" s="9"/>
      <c r="C42" s="259"/>
      <c r="D42" s="259"/>
      <c r="E42" s="259"/>
      <c r="F42" s="259"/>
      <c r="G42" s="259"/>
      <c r="H42" s="259"/>
    </row>
    <row r="43" spans="1:9" x14ac:dyDescent="0.2">
      <c r="A43" s="101">
        <f t="shared" si="0"/>
        <v>34</v>
      </c>
      <c r="B43" s="92" t="str">
        <f>'Elec Transfer to Amort (DEL)'!B43</f>
        <v xml:space="preserve">   Total Amortization Balance</v>
      </c>
      <c r="C43" s="255">
        <f t="shared" ref="C43:H43" si="9">SUM(C39:C42)</f>
        <v>-9251311.1138660163</v>
      </c>
      <c r="D43" s="255">
        <f t="shared" si="9"/>
        <v>450133.34244807286</v>
      </c>
      <c r="E43" s="255">
        <f t="shared" si="9"/>
        <v>-2220301.1090404359</v>
      </c>
      <c r="F43" s="255">
        <f t="shared" si="9"/>
        <v>-31891.224969588424</v>
      </c>
      <c r="G43" s="255">
        <f t="shared" si="9"/>
        <v>-509411.65358708042</v>
      </c>
      <c r="H43" s="255">
        <f t="shared" si="9"/>
        <v>-1478712.3397302278</v>
      </c>
    </row>
    <row r="44" spans="1:9" x14ac:dyDescent="0.2">
      <c r="A44" s="101">
        <f t="shared" si="0"/>
        <v>35</v>
      </c>
      <c r="B44" s="9"/>
      <c r="C44" s="258"/>
      <c r="D44" s="258"/>
      <c r="E44" s="258"/>
      <c r="F44" s="258"/>
      <c r="G44" s="258"/>
      <c r="H44" s="258"/>
    </row>
    <row r="45" spans="1:9" x14ac:dyDescent="0.2">
      <c r="A45" s="101">
        <f t="shared" si="0"/>
        <v>36</v>
      </c>
      <c r="B45" s="92" t="str">
        <f>'Elec Transfer to Amort (DEL)'!B45</f>
        <v>Amortization Interest Ratio</v>
      </c>
      <c r="C45" s="260">
        <f t="shared" ref="C45:H45" si="10">IF(C43=0,1,C39/C43)</f>
        <v>0.83268331688899921</v>
      </c>
      <c r="D45" s="260">
        <f t="shared" si="10"/>
        <v>1.6018996916036161</v>
      </c>
      <c r="E45" s="260">
        <f t="shared" si="10"/>
        <v>0.94612828885551781</v>
      </c>
      <c r="F45" s="260">
        <f t="shared" si="10"/>
        <v>1.125648042802406</v>
      </c>
      <c r="G45" s="260">
        <f t="shared" si="10"/>
        <v>1.080048266883689</v>
      </c>
      <c r="H45" s="260">
        <f t="shared" si="10"/>
        <v>0.92262288822119776</v>
      </c>
    </row>
  </sheetData>
  <mergeCells count="5">
    <mergeCell ref="A1:H1"/>
    <mergeCell ref="A2:H2"/>
    <mergeCell ref="A3:H3"/>
    <mergeCell ref="A4:H4"/>
    <mergeCell ref="A5:H5"/>
  </mergeCells>
  <printOptions horizontalCentered="1"/>
  <pageMargins left="0.7" right="0.7" top="0.75" bottom="0.75" header="0.3" footer="0.3"/>
  <pageSetup scale="85" orientation="landscape" blackAndWhite="1" r:id="rId1"/>
  <headerFooter>
    <oddFooter>&amp;R&amp;A</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R200"/>
  <sheetViews>
    <sheetView workbookViewId="0">
      <pane ySplit="8" topLeftCell="A9" activePane="bottomLeft" state="frozen"/>
      <selection pane="bottomLeft" activeCell="N37" sqref="N37"/>
    </sheetView>
  </sheetViews>
  <sheetFormatPr defaultColWidth="9.1796875" defaultRowHeight="10" x14ac:dyDescent="0.2"/>
  <cols>
    <col min="1" max="1" width="5.7265625" style="154" bestFit="1" customWidth="1"/>
    <col min="2" max="2" width="41.7265625" style="154" customWidth="1"/>
    <col min="3" max="3" width="12.1796875" style="154" customWidth="1"/>
    <col min="4" max="4" width="12.1796875" style="156" customWidth="1"/>
    <col min="5" max="5" width="13.26953125" style="155" bestFit="1" customWidth="1"/>
    <col min="6" max="6" width="15" style="155" customWidth="1"/>
    <col min="7" max="8" width="15.453125" style="154" bestFit="1" customWidth="1"/>
    <col min="9" max="10" width="15.453125" style="155" bestFit="1" customWidth="1"/>
    <col min="11" max="11" width="13.7265625" style="155" bestFit="1" customWidth="1"/>
    <col min="12" max="12" width="20.81640625" style="155" bestFit="1" customWidth="1"/>
    <col min="13" max="13" width="11.26953125" style="154" bestFit="1" customWidth="1"/>
    <col min="14" max="14" width="6" style="154" bestFit="1" customWidth="1"/>
    <col min="15" max="15" width="2.26953125" style="154" customWidth="1"/>
    <col min="16" max="16" width="13.453125" style="154" customWidth="1"/>
    <col min="17" max="17" width="14.26953125" style="154" bestFit="1" customWidth="1"/>
    <col min="18" max="18" width="15.1796875" style="154" bestFit="1" customWidth="1"/>
    <col min="19" max="16384" width="9.1796875" style="154"/>
  </cols>
  <sheetData>
    <row r="1" spans="1:18" s="189" customFormat="1" ht="10.5" x14ac:dyDescent="0.25">
      <c r="A1" s="176" t="s">
        <v>330</v>
      </c>
      <c r="B1" s="176"/>
      <c r="C1" s="176"/>
      <c r="D1" s="176"/>
      <c r="E1" s="176"/>
      <c r="F1" s="176"/>
      <c r="G1" s="176"/>
      <c r="H1" s="176"/>
      <c r="I1" s="176"/>
      <c r="J1" s="176"/>
      <c r="K1" s="176"/>
      <c r="L1" s="176"/>
      <c r="M1" s="176"/>
      <c r="N1" s="176"/>
    </row>
    <row r="2" spans="1:18" s="189" customFormat="1" ht="10.5" x14ac:dyDescent="0.25">
      <c r="A2" s="176" t="s">
        <v>339</v>
      </c>
      <c r="B2" s="176"/>
      <c r="C2" s="176"/>
      <c r="D2" s="176"/>
      <c r="E2" s="176"/>
      <c r="F2" s="176"/>
      <c r="G2" s="176"/>
      <c r="H2" s="176"/>
      <c r="I2" s="176"/>
      <c r="J2" s="176"/>
      <c r="K2" s="176"/>
      <c r="L2" s="176"/>
      <c r="M2" s="176"/>
      <c r="N2" s="176"/>
    </row>
    <row r="3" spans="1:18" s="189" customFormat="1" ht="10.5" x14ac:dyDescent="0.25">
      <c r="A3" s="176" t="s">
        <v>345</v>
      </c>
      <c r="B3" s="176"/>
      <c r="C3" s="176"/>
      <c r="D3" s="176"/>
      <c r="E3" s="176"/>
      <c r="F3" s="176"/>
      <c r="G3" s="176"/>
      <c r="H3" s="176"/>
      <c r="I3" s="176"/>
      <c r="J3" s="176"/>
      <c r="K3" s="176"/>
      <c r="L3" s="176"/>
      <c r="M3" s="176"/>
      <c r="N3" s="176"/>
      <c r="O3" s="157"/>
    </row>
    <row r="4" spans="1:18" s="189" customFormat="1" ht="10.5" x14ac:dyDescent="0.25">
      <c r="A4" s="176" t="s">
        <v>341</v>
      </c>
      <c r="B4" s="176"/>
      <c r="C4" s="176"/>
      <c r="D4" s="176"/>
      <c r="E4" s="176"/>
      <c r="F4" s="176"/>
      <c r="G4" s="176"/>
      <c r="H4" s="176"/>
      <c r="I4" s="176"/>
      <c r="J4" s="176"/>
      <c r="K4" s="176"/>
      <c r="L4" s="176"/>
      <c r="M4" s="176"/>
      <c r="N4" s="176"/>
      <c r="O4" s="157"/>
    </row>
    <row r="5" spans="1:18" s="189" customFormat="1" ht="10.5" x14ac:dyDescent="0.25">
      <c r="A5" s="176" t="s">
        <v>329</v>
      </c>
      <c r="B5" s="176"/>
      <c r="C5" s="176"/>
      <c r="D5" s="176"/>
      <c r="E5" s="176"/>
      <c r="F5" s="176"/>
      <c r="G5" s="176"/>
      <c r="H5" s="176"/>
      <c r="I5" s="176"/>
      <c r="J5" s="176"/>
      <c r="K5" s="176"/>
      <c r="L5" s="176"/>
      <c r="M5" s="176"/>
      <c r="N5" s="176"/>
    </row>
    <row r="6" spans="1:18" s="189" customFormat="1" ht="10.5" x14ac:dyDescent="0.25">
      <c r="A6" s="176" t="s">
        <v>326</v>
      </c>
      <c r="B6" s="176"/>
      <c r="C6" s="176"/>
      <c r="D6" s="176"/>
      <c r="E6" s="176"/>
      <c r="F6" s="176"/>
      <c r="G6" s="176"/>
      <c r="H6" s="176"/>
      <c r="I6" s="176"/>
      <c r="J6" s="176"/>
      <c r="K6" s="176"/>
      <c r="L6" s="176"/>
      <c r="M6" s="176"/>
      <c r="N6" s="176"/>
      <c r="O6" s="157"/>
    </row>
    <row r="7" spans="1:18" s="184" customFormat="1" ht="42" x14ac:dyDescent="0.25">
      <c r="A7" s="188" t="s">
        <v>53</v>
      </c>
      <c r="B7" s="187" t="s">
        <v>328</v>
      </c>
      <c r="C7" s="186" t="s">
        <v>3</v>
      </c>
      <c r="D7" s="185"/>
      <c r="E7" s="223" t="s">
        <v>332</v>
      </c>
      <c r="F7" s="223" t="s">
        <v>331</v>
      </c>
      <c r="G7" s="224" t="s">
        <v>334</v>
      </c>
      <c r="H7" s="224" t="s">
        <v>335</v>
      </c>
      <c r="I7" s="224" t="s">
        <v>337</v>
      </c>
      <c r="J7" s="224" t="s">
        <v>338</v>
      </c>
      <c r="K7" s="223" t="s">
        <v>333</v>
      </c>
      <c r="L7" s="223" t="s">
        <v>340</v>
      </c>
      <c r="M7" s="225" t="s">
        <v>327</v>
      </c>
      <c r="N7" s="225"/>
      <c r="O7" s="157"/>
      <c r="P7" s="195" t="s">
        <v>428</v>
      </c>
      <c r="Q7" s="195" t="s">
        <v>429</v>
      </c>
      <c r="R7" s="195" t="s">
        <v>430</v>
      </c>
    </row>
    <row r="8" spans="1:18" s="181" customFormat="1" x14ac:dyDescent="0.2">
      <c r="A8" s="182"/>
      <c r="B8" s="182" t="s">
        <v>316</v>
      </c>
      <c r="C8" s="183" t="s">
        <v>315</v>
      </c>
      <c r="D8" s="183"/>
      <c r="E8" s="226" t="s">
        <v>314</v>
      </c>
      <c r="F8" s="226" t="s">
        <v>313</v>
      </c>
      <c r="G8" s="227" t="s">
        <v>312</v>
      </c>
      <c r="H8" s="227" t="s">
        <v>347</v>
      </c>
      <c r="I8" s="228" t="s">
        <v>336</v>
      </c>
      <c r="J8" s="228" t="s">
        <v>352</v>
      </c>
      <c r="K8" s="228" t="s">
        <v>353</v>
      </c>
      <c r="L8" s="228" t="s">
        <v>354</v>
      </c>
      <c r="M8" s="227" t="s">
        <v>355</v>
      </c>
      <c r="N8" s="227" t="s">
        <v>356</v>
      </c>
      <c r="O8" s="157"/>
      <c r="P8" s="196"/>
      <c r="Q8" s="196"/>
      <c r="R8" s="196"/>
    </row>
    <row r="9" spans="1:18" x14ac:dyDescent="0.2">
      <c r="A9" s="180">
        <v>1</v>
      </c>
      <c r="C9" s="170" t="s">
        <v>326</v>
      </c>
      <c r="D9" s="169"/>
      <c r="O9" s="157"/>
      <c r="P9" s="192"/>
      <c r="Q9" s="192"/>
      <c r="R9" s="192"/>
    </row>
    <row r="10" spans="1:18" ht="10.5" x14ac:dyDescent="0.25">
      <c r="A10" s="160">
        <f t="shared" ref="A10:A48" si="0">A9+1</f>
        <v>2</v>
      </c>
      <c r="B10" s="342" t="str">
        <f>'Sch 142 Tariff Rates'!B10</f>
        <v>Residential</v>
      </c>
      <c r="C10" s="170" t="str">
        <f>'Sch 142 Tariff Rates'!C10</f>
        <v>7 (307) (317) (327)</v>
      </c>
      <c r="D10" s="169"/>
      <c r="E10" s="343">
        <v>11203510559.836071</v>
      </c>
      <c r="F10" s="343">
        <v>0</v>
      </c>
      <c r="G10" s="229">
        <f>'Sch 142 Tariff Rates'!D10</f>
        <v>-3.4759999999999999E-3</v>
      </c>
      <c r="H10" s="229">
        <f>'Sch 142 Tariff Rates'!D43</f>
        <v>0</v>
      </c>
      <c r="I10" s="229">
        <f>'Sch 142 Tariff Rates'!E10</f>
        <v>-2.7000000000000001E-3</v>
      </c>
      <c r="J10" s="204">
        <f>'Sch 142 Tariff Rates'!E43</f>
        <v>0</v>
      </c>
      <c r="K10" s="204">
        <v>1558248424.9742928</v>
      </c>
      <c r="L10" s="204">
        <f>K10+(E10*(I10-G10))+(F10*(J10-H10))</f>
        <v>1566942349.1687255</v>
      </c>
      <c r="M10" s="204">
        <f>+L10-K10</f>
        <v>8693924.1944327354</v>
      </c>
      <c r="N10" s="230">
        <f>IF(K10=0,"n/a",+M10/K10)</f>
        <v>5.5792927848306115E-3</v>
      </c>
      <c r="O10" s="157"/>
      <c r="P10" s="193">
        <f>K10/E10</f>
        <v>0.13908572823240978</v>
      </c>
      <c r="Q10" s="194">
        <f>'2023 Weather Adj'!N8</f>
        <v>11747619726.540852</v>
      </c>
      <c r="R10" s="197">
        <f>P10*Q10</f>
        <v>1633926244.663357</v>
      </c>
    </row>
    <row r="11" spans="1:18" x14ac:dyDescent="0.2">
      <c r="A11" s="160">
        <f t="shared" si="0"/>
        <v>3</v>
      </c>
      <c r="B11" s="177"/>
      <c r="C11" s="170" t="s">
        <v>326</v>
      </c>
      <c r="D11" s="169"/>
      <c r="G11" s="173"/>
      <c r="H11" s="173"/>
      <c r="I11" s="172"/>
      <c r="J11" s="172"/>
      <c r="K11" s="172"/>
      <c r="L11" s="172"/>
      <c r="M11" s="172"/>
      <c r="N11" s="171"/>
      <c r="O11" s="157"/>
      <c r="P11" s="192"/>
      <c r="Q11" s="192"/>
      <c r="R11" s="192"/>
    </row>
    <row r="12" spans="1:18" x14ac:dyDescent="0.2">
      <c r="A12" s="160">
        <f t="shared" si="0"/>
        <v>4</v>
      </c>
      <c r="B12" s="134" t="str">
        <f>'Sch 142 Tariff Rates'!B12</f>
        <v>Secondary Voltage</v>
      </c>
      <c r="C12" s="170" t="s">
        <v>326</v>
      </c>
      <c r="D12" s="169"/>
      <c r="G12" s="173"/>
      <c r="H12" s="173"/>
      <c r="I12" s="172"/>
      <c r="J12" s="172"/>
      <c r="K12" s="172"/>
      <c r="L12" s="172"/>
      <c r="M12" s="172"/>
      <c r="N12" s="171"/>
      <c r="O12" s="157"/>
      <c r="P12" s="192"/>
      <c r="Q12" s="192"/>
      <c r="R12" s="192"/>
    </row>
    <row r="13" spans="1:18" x14ac:dyDescent="0.2">
      <c r="A13" s="160">
        <f t="shared" si="0"/>
        <v>5</v>
      </c>
      <c r="B13" s="139" t="str">
        <f>'Sch 142 Tariff Rates'!B13</f>
        <v>General Service: Demand &lt;= 50 kW</v>
      </c>
      <c r="C13" s="170" t="str">
        <f>'Sch 142 Tariff Rates'!C13</f>
        <v>08 (24) (324)</v>
      </c>
      <c r="D13" s="169"/>
      <c r="E13" s="203">
        <v>2760323642.6246891</v>
      </c>
      <c r="F13" s="203">
        <v>0</v>
      </c>
      <c r="G13" s="231">
        <f>'Sch 142 Tariff Rates'!D13</f>
        <v>-2.215E-3</v>
      </c>
      <c r="H13" s="231">
        <f>'Sch 142 Tariff Rates'!D46</f>
        <v>0</v>
      </c>
      <c r="I13" s="231">
        <f>'Sch 142 Tariff Rates'!E13</f>
        <v>1.63E-4</v>
      </c>
      <c r="J13" s="232">
        <f>'Sch 142 Tariff Rates'!E46</f>
        <v>0</v>
      </c>
      <c r="K13" s="232">
        <v>371358282.71703464</v>
      </c>
      <c r="L13" s="232">
        <f>K13+(E13*(I13-G13))+(F13*(J13-H13))</f>
        <v>377922332.33919615</v>
      </c>
      <c r="M13" s="232">
        <f>+L13-K13</f>
        <v>6564049.6221615076</v>
      </c>
      <c r="N13" s="233">
        <f>IF(K13=0,"n/a",+M13/K13)</f>
        <v>1.7675786235696114E-2</v>
      </c>
      <c r="O13" s="157"/>
      <c r="P13" s="193">
        <f>K13/E13</f>
        <v>0.13453432669363505</v>
      </c>
      <c r="Q13" s="194">
        <f>'2023 Weather Adj'!N13</f>
        <v>2686445479.3757772</v>
      </c>
      <c r="R13" s="197">
        <f>P13*Q13</f>
        <v>361419133.76697981</v>
      </c>
    </row>
    <row r="14" spans="1:18" x14ac:dyDescent="0.2">
      <c r="A14" s="160">
        <f t="shared" si="0"/>
        <v>6</v>
      </c>
      <c r="B14" s="139" t="str">
        <f>'Sch 142 Tariff Rates'!B14</f>
        <v>Small General Service: Demand &gt; 50 kW but &lt;= 350 kW</v>
      </c>
      <c r="C14" s="170" t="s">
        <v>362</v>
      </c>
      <c r="D14" s="169"/>
      <c r="E14" s="203">
        <v>2959045827.7728415</v>
      </c>
      <c r="F14" s="203">
        <v>4517212.7001894051</v>
      </c>
      <c r="G14" s="231">
        <f>'Sch 142 Tariff Rates'!D14</f>
        <v>3.1609999999999997E-3</v>
      </c>
      <c r="H14" s="231">
        <f>'Sch 142 Tariff Rates'!D48</f>
        <v>0</v>
      </c>
      <c r="I14" s="231">
        <f>'Sch 142 Tariff Rates'!E14</f>
        <v>-1.2110000000000001E-3</v>
      </c>
      <c r="J14" s="232">
        <f>'Sch 142 Tariff Rates'!E47</f>
        <v>0</v>
      </c>
      <c r="K14" s="232">
        <v>390500905.10427451</v>
      </c>
      <c r="L14" s="232">
        <f t="shared" ref="L14:L16" si="1">K14+(E14*(I14-G14))+(F14*(J14-H14))</f>
        <v>377563956.74525166</v>
      </c>
      <c r="M14" s="232">
        <f>+L14-K14</f>
        <v>-12936948.359022856</v>
      </c>
      <c r="N14" s="233">
        <f t="shared" ref="N14:N17" si="2">IF(K14=0,"n/a",+M14/K14)</f>
        <v>-3.312911235268029E-2</v>
      </c>
      <c r="O14" s="157"/>
      <c r="P14" s="193">
        <f>K14/E14</f>
        <v>0.13196852223075886</v>
      </c>
      <c r="Q14" s="194">
        <f>'2023 Weather Adj'!N17</f>
        <v>3023745375.7540617</v>
      </c>
      <c r="R14" s="197">
        <f>P14*Q14</f>
        <v>399039208.8403542</v>
      </c>
    </row>
    <row r="15" spans="1:18" x14ac:dyDescent="0.2">
      <c r="A15" s="160">
        <f t="shared" si="0"/>
        <v>7</v>
      </c>
      <c r="B15" s="139" t="str">
        <f>'Sch 142 Tariff Rates'!B16</f>
        <v>Large General Service: Demand &gt; 350 kW</v>
      </c>
      <c r="C15" s="170" t="str">
        <f>'Sch 142 Tariff Rates'!C16</f>
        <v>12 (26) (26P)</v>
      </c>
      <c r="D15" s="169"/>
      <c r="E15" s="203">
        <v>1976059702.4320197</v>
      </c>
      <c r="F15" s="203">
        <v>4853541.2792179966</v>
      </c>
      <c r="G15" s="231">
        <f>'Sch 142 Tariff Rates'!D16</f>
        <v>4.8200000000000001E-4</v>
      </c>
      <c r="H15" s="234">
        <f>'Sch 142 Tariff Rates'!D49</f>
        <v>0.55000000000000004</v>
      </c>
      <c r="I15" s="231">
        <f>'Sch 142 Tariff Rates'!E16</f>
        <v>-2.7099999999999997E-4</v>
      </c>
      <c r="J15" s="234">
        <f>'Sch 142 Tariff Rates'!E49</f>
        <v>-0.39</v>
      </c>
      <c r="K15" s="232">
        <v>237477248.70210776</v>
      </c>
      <c r="L15" s="232">
        <f t="shared" si="1"/>
        <v>231426946.94371152</v>
      </c>
      <c r="M15" s="232">
        <f>+L15-K15</f>
        <v>-6050301.7583962381</v>
      </c>
      <c r="N15" s="233">
        <f t="shared" si="2"/>
        <v>-2.5477395377717874E-2</v>
      </c>
      <c r="O15" s="157"/>
      <c r="P15" s="193">
        <f>K15/E15</f>
        <v>0.12017716287105826</v>
      </c>
      <c r="Q15" s="194">
        <f>'2023 Weather Adj'!N21</f>
        <v>1863108687.4007843</v>
      </c>
      <c r="R15" s="197">
        <f>P15*Q15</f>
        <v>223903116.17224762</v>
      </c>
    </row>
    <row r="16" spans="1:18" x14ac:dyDescent="0.2">
      <c r="A16" s="160">
        <f t="shared" si="0"/>
        <v>8</v>
      </c>
      <c r="B16" s="139" t="str">
        <f>'Sch 142 Tariff Rates'!B17</f>
        <v>Irrigation &amp; Pumping Service: Demand &gt; 50 kW but &lt;= 350 kW</v>
      </c>
      <c r="C16" s="170">
        <f>'Sch 142 Tariff Rates'!C17</f>
        <v>29</v>
      </c>
      <c r="D16" s="169"/>
      <c r="E16" s="203">
        <v>15030637.337107176</v>
      </c>
      <c r="F16" s="203">
        <v>6397.475891514182</v>
      </c>
      <c r="G16" s="231">
        <f>'Sch 142 Tariff Rates'!D17</f>
        <v>3.1609999999999997E-3</v>
      </c>
      <c r="H16" s="231">
        <f>'Sch 142 Tariff Rates'!D50</f>
        <v>0</v>
      </c>
      <c r="I16" s="231">
        <f>'Sch 142 Tariff Rates'!E17</f>
        <v>-1.2110000000000001E-3</v>
      </c>
      <c r="J16" s="232">
        <f>'Sch 142 Tariff Rates'!E50</f>
        <v>0</v>
      </c>
      <c r="K16" s="232">
        <v>1798525.9109019253</v>
      </c>
      <c r="L16" s="235">
        <f t="shared" si="1"/>
        <v>1732811.9644640926</v>
      </c>
      <c r="M16" s="235">
        <f>+L16-K16</f>
        <v>-65713.946437832667</v>
      </c>
      <c r="N16" s="233">
        <f t="shared" si="2"/>
        <v>-3.653767012168227E-2</v>
      </c>
      <c r="O16" s="157"/>
      <c r="P16" s="193">
        <f>K16/E16</f>
        <v>0.11965732859921913</v>
      </c>
      <c r="Q16" s="194">
        <f>'2023 Weather Adj'!N40</f>
        <v>16069170.758000001</v>
      </c>
      <c r="R16" s="197">
        <f>P16*Q16</f>
        <v>1922794.0457069692</v>
      </c>
    </row>
    <row r="17" spans="1:18" x14ac:dyDescent="0.2">
      <c r="A17" s="160">
        <f t="shared" si="0"/>
        <v>9</v>
      </c>
      <c r="B17" s="134" t="str">
        <f>'Sch 142 Tariff Rates'!B18</f>
        <v>Total Secondary Voltage</v>
      </c>
      <c r="C17" s="170" t="s">
        <v>326</v>
      </c>
      <c r="D17" s="169"/>
      <c r="E17" s="178">
        <f>SUM(E13:E16)</f>
        <v>7710459810.1666565</v>
      </c>
      <c r="F17" s="178">
        <f>SUM(F13:F16)</f>
        <v>9377151.4552989155</v>
      </c>
      <c r="G17" s="179"/>
      <c r="H17" s="190"/>
      <c r="I17" s="179"/>
      <c r="J17" s="190"/>
      <c r="K17" s="178">
        <f>SUM(K13:K16)</f>
        <v>1001134962.4343188</v>
      </c>
      <c r="L17" s="175">
        <f>SUM(L13:L16)</f>
        <v>988646047.99262345</v>
      </c>
      <c r="M17" s="175">
        <f>SUM(M13:M16)</f>
        <v>-12488914.441695418</v>
      </c>
      <c r="N17" s="174">
        <f t="shared" si="2"/>
        <v>-1.2474756062187545E-2</v>
      </c>
      <c r="O17" s="157"/>
      <c r="P17" s="192"/>
      <c r="Q17" s="192"/>
      <c r="R17" s="192"/>
    </row>
    <row r="18" spans="1:18" x14ac:dyDescent="0.2">
      <c r="A18" s="160">
        <f t="shared" si="0"/>
        <v>10</v>
      </c>
      <c r="B18" s="177"/>
      <c r="C18" s="170" t="s">
        <v>326</v>
      </c>
      <c r="D18" s="169"/>
      <c r="G18" s="173"/>
      <c r="H18" s="173"/>
      <c r="I18" s="172"/>
      <c r="J18" s="172"/>
      <c r="K18" s="172"/>
      <c r="L18" s="172"/>
      <c r="M18" s="172"/>
      <c r="N18" s="171"/>
      <c r="O18" s="157"/>
      <c r="P18" s="192"/>
      <c r="Q18" s="192"/>
      <c r="R18" s="192"/>
    </row>
    <row r="19" spans="1:18" x14ac:dyDescent="0.2">
      <c r="A19" s="160">
        <f t="shared" si="0"/>
        <v>11</v>
      </c>
      <c r="B19" s="134" t="str">
        <f>'Sch 142 Tariff Rates'!B20</f>
        <v>Primary Voltage</v>
      </c>
      <c r="C19" s="170" t="s">
        <v>326</v>
      </c>
      <c r="D19" s="169"/>
      <c r="G19" s="173"/>
      <c r="H19" s="173"/>
      <c r="I19" s="172"/>
      <c r="J19" s="172"/>
      <c r="K19" s="172"/>
      <c r="L19" s="172"/>
      <c r="M19" s="172"/>
      <c r="N19" s="171"/>
      <c r="O19" s="157"/>
      <c r="P19" s="192"/>
      <c r="Q19" s="192"/>
      <c r="R19" s="192"/>
    </row>
    <row r="20" spans="1:18" x14ac:dyDescent="0.2">
      <c r="A20" s="160">
        <f t="shared" si="0"/>
        <v>12</v>
      </c>
      <c r="B20" s="139" t="str">
        <f>'Sch 142 Tariff Rates'!B21</f>
        <v>General Service</v>
      </c>
      <c r="C20" s="170" t="str">
        <f>'Sch 142 Tariff Rates'!C21</f>
        <v>10 (31)</v>
      </c>
      <c r="D20" s="169"/>
      <c r="E20" s="203">
        <v>1414726531.7689974</v>
      </c>
      <c r="F20" s="203">
        <v>3372502.3957693558</v>
      </c>
      <c r="G20" s="231">
        <f>'Sch 142 Tariff Rates'!D21</f>
        <v>-9.68E-4</v>
      </c>
      <c r="H20" s="234">
        <f>'Sch 142 Tariff Rates'!D54</f>
        <v>0.55000000000000004</v>
      </c>
      <c r="I20" s="231">
        <f>'Sch 142 Tariff Rates'!E21</f>
        <v>-1.1000000000000001E-3</v>
      </c>
      <c r="J20" s="234">
        <f>'Sch 142 Tariff Rates'!E54</f>
        <v>-0.85</v>
      </c>
      <c r="K20" s="232">
        <v>164933196.06561378</v>
      </c>
      <c r="L20" s="232">
        <f>K20+(E20*(I20-G20))+(F20*(J20-H20))</f>
        <v>160024948.80934316</v>
      </c>
      <c r="M20" s="232">
        <f>+L20-K20</f>
        <v>-4908247.2562706172</v>
      </c>
      <c r="N20" s="233">
        <f>IF(K20=0,"n/a",+M20/K20)</f>
        <v>-2.9759001664637703E-2</v>
      </c>
      <c r="O20" s="157"/>
      <c r="P20" s="193">
        <f>K20/E20</f>
        <v>0.11658309387848871</v>
      </c>
      <c r="Q20" s="194">
        <f>'2023 Weather Adj'!N25</f>
        <v>1417910943.8378463</v>
      </c>
      <c r="R20" s="197">
        <f>P20*Q20</f>
        <v>165304444.67678416</v>
      </c>
    </row>
    <row r="21" spans="1:18" x14ac:dyDescent="0.2">
      <c r="A21" s="160">
        <f t="shared" si="0"/>
        <v>13</v>
      </c>
      <c r="B21" s="139" t="str">
        <f>'Sch 142 Tariff Rates'!B22</f>
        <v>Irrigation &amp; Pumping Service</v>
      </c>
      <c r="C21" s="170">
        <f>'Sch 142 Tariff Rates'!C22</f>
        <v>35</v>
      </c>
      <c r="D21" s="169"/>
      <c r="E21" s="203">
        <v>4440266.6219169199</v>
      </c>
      <c r="F21" s="203">
        <v>8256.3201893980731</v>
      </c>
      <c r="G21" s="231">
        <f>'Sch 142 Tariff Rates'!D22</f>
        <v>3.1609999999999997E-3</v>
      </c>
      <c r="H21" s="231">
        <f>'Sch 142 Tariff Rates'!D55</f>
        <v>0</v>
      </c>
      <c r="I21" s="231">
        <f>'Sch 142 Tariff Rates'!E22</f>
        <v>-1.2110000000000001E-3</v>
      </c>
      <c r="J21" s="234">
        <f>'Sch 142 Tariff Rates'!E55</f>
        <v>0</v>
      </c>
      <c r="K21" s="232">
        <v>426250.90523892164</v>
      </c>
      <c r="L21" s="232">
        <f>K21+(E21*(I21-G21))+(F21*(J21-H21))</f>
        <v>406838.05956790084</v>
      </c>
      <c r="M21" s="232">
        <f>+L21-K21</f>
        <v>-19412.845671020797</v>
      </c>
      <c r="N21" s="233">
        <f>IF(K21=0,"n/a",+M21/K21)</f>
        <v>-4.554323623111025E-2</v>
      </c>
      <c r="O21" s="157"/>
      <c r="P21" s="193">
        <f>K21/E21</f>
        <v>9.5996691535361819E-2</v>
      </c>
      <c r="Q21" s="194">
        <f>'2023 Weather Adj'!N38</f>
        <v>4881423.5999999996</v>
      </c>
      <c r="R21" s="197">
        <f>P21*Q21</f>
        <v>468600.51558263536</v>
      </c>
    </row>
    <row r="22" spans="1:18" x14ac:dyDescent="0.2">
      <c r="A22" s="160">
        <f t="shared" si="0"/>
        <v>14</v>
      </c>
      <c r="B22" s="139" t="str">
        <f>'Sch 142 Tariff Rates'!B23</f>
        <v>All Electric Schools</v>
      </c>
      <c r="C22" s="170">
        <f>'Sch 142 Tariff Rates'!C23</f>
        <v>43</v>
      </c>
      <c r="D22" s="169"/>
      <c r="E22" s="203">
        <v>122744427.38210531</v>
      </c>
      <c r="F22" s="203">
        <v>581643.26795661054</v>
      </c>
      <c r="G22" s="231">
        <f>'Sch 142 Tariff Rates'!D23</f>
        <v>3.1609999999999997E-3</v>
      </c>
      <c r="H22" s="231">
        <f>'Sch 142 Tariff Rates'!D56</f>
        <v>0</v>
      </c>
      <c r="I22" s="231">
        <f>'Sch 142 Tariff Rates'!E23</f>
        <v>-1.2110000000000001E-3</v>
      </c>
      <c r="J22" s="234">
        <f>'Sch 142 Tariff Rates'!E56</f>
        <v>0</v>
      </c>
      <c r="K22" s="232">
        <v>14580163.945268542</v>
      </c>
      <c r="L22" s="235">
        <f>K22+(E22*(I22-G22))+(F22*(J22-H22))</f>
        <v>14043525.308753977</v>
      </c>
      <c r="M22" s="232">
        <f>+L22-K22</f>
        <v>-536638.63651456498</v>
      </c>
      <c r="N22" s="233">
        <f>IF(K22=0,"n/a",+M22/K22)</f>
        <v>-3.6806076977530244E-2</v>
      </c>
      <c r="O22" s="157"/>
      <c r="P22" s="193">
        <f>K22/E22</f>
        <v>0.11878473227856011</v>
      </c>
      <c r="Q22" s="194">
        <f>'2023 Weather Adj'!N27</f>
        <v>122213151.21257366</v>
      </c>
      <c r="R22" s="197">
        <f>P22*Q22</f>
        <v>14517056.447704745</v>
      </c>
    </row>
    <row r="23" spans="1:18" x14ac:dyDescent="0.2">
      <c r="A23" s="160">
        <f t="shared" si="0"/>
        <v>15</v>
      </c>
      <c r="B23" s="134" t="str">
        <f>'Sch 142 Tariff Rates'!B24</f>
        <v>Total Primary Voltage</v>
      </c>
      <c r="C23" s="170" t="s">
        <v>326</v>
      </c>
      <c r="D23" s="169"/>
      <c r="E23" s="178">
        <f>SUM(E20:E22)</f>
        <v>1541911225.7730198</v>
      </c>
      <c r="F23" s="178">
        <f>SUM(F20:F22)</f>
        <v>3962401.9839153644</v>
      </c>
      <c r="G23" s="179"/>
      <c r="H23" s="190"/>
      <c r="I23" s="179"/>
      <c r="J23" s="190"/>
      <c r="K23" s="178">
        <f>SUM(K20:K22)</f>
        <v>179939610.91612124</v>
      </c>
      <c r="L23" s="175">
        <f>SUM(L20:L22)</f>
        <v>174475312.17766502</v>
      </c>
      <c r="M23" s="175">
        <f>SUM(M20:M22)</f>
        <v>-5464298.7384562027</v>
      </c>
      <c r="N23" s="174">
        <f>IF(K23=0,"n/a",+M23/K23)</f>
        <v>-3.0367403322903608E-2</v>
      </c>
      <c r="O23" s="157"/>
      <c r="P23" s="192"/>
      <c r="Q23" s="192"/>
      <c r="R23" s="192"/>
    </row>
    <row r="24" spans="1:18" x14ac:dyDescent="0.2">
      <c r="A24" s="160">
        <f t="shared" si="0"/>
        <v>16</v>
      </c>
      <c r="C24" s="170" t="s">
        <v>326</v>
      </c>
      <c r="D24" s="169"/>
      <c r="E24" s="154"/>
      <c r="F24" s="154"/>
      <c r="I24" s="154"/>
      <c r="J24" s="154"/>
      <c r="K24" s="154"/>
      <c r="L24" s="154"/>
      <c r="O24" s="157"/>
      <c r="P24" s="192"/>
      <c r="Q24" s="192"/>
      <c r="R24" s="192"/>
    </row>
    <row r="25" spans="1:18" x14ac:dyDescent="0.2">
      <c r="A25" s="160">
        <f t="shared" si="0"/>
        <v>17</v>
      </c>
      <c r="B25" s="134" t="str">
        <f>'Sch 142 Tariff Rates'!B26</f>
        <v>High Voltage</v>
      </c>
      <c r="C25" s="170" t="s">
        <v>326</v>
      </c>
      <c r="D25" s="169"/>
      <c r="G25" s="173"/>
      <c r="H25" s="173"/>
      <c r="I25" s="172"/>
      <c r="J25" s="172"/>
      <c r="K25" s="172"/>
      <c r="L25" s="172"/>
      <c r="M25" s="172"/>
      <c r="N25" s="171"/>
      <c r="O25" s="157"/>
      <c r="P25" s="192"/>
      <c r="Q25" s="192"/>
      <c r="R25" s="192"/>
    </row>
    <row r="26" spans="1:18" x14ac:dyDescent="0.2">
      <c r="A26" s="160">
        <f t="shared" si="0"/>
        <v>18</v>
      </c>
      <c r="B26" s="139" t="str">
        <f>'Sch 142 Tariff Rates'!B27</f>
        <v>Interruptible Service</v>
      </c>
      <c r="C26" s="170">
        <f>'Sch 142 Tariff Rates'!C27</f>
        <v>46</v>
      </c>
      <c r="D26" s="169"/>
      <c r="E26" s="203">
        <v>96942309.823676795</v>
      </c>
      <c r="F26" s="203">
        <v>454911.2026329955</v>
      </c>
      <c r="G26" s="231">
        <f>'Sch 142 Tariff Rates'!D27</f>
        <v>0</v>
      </c>
      <c r="H26" s="231">
        <f>'Sch 142 Tariff Rates'!D60</f>
        <v>0</v>
      </c>
      <c r="I26" s="231">
        <f>'Sch 142 Tariff Rates'!E27</f>
        <v>0</v>
      </c>
      <c r="J26" s="232">
        <f>'Sch 142 Tariff Rates'!E60</f>
        <v>0</v>
      </c>
      <c r="K26" s="232">
        <v>8491307.2348099165</v>
      </c>
      <c r="L26" s="232">
        <f>K26+(E26*(I26-G26))+(F26*(J26-H26))</f>
        <v>8491307.2348099165</v>
      </c>
      <c r="M26" s="232">
        <f>+L26-K26</f>
        <v>0</v>
      </c>
      <c r="N26" s="233">
        <f>IF(K26=0,"n/a",+M26/K26)</f>
        <v>0</v>
      </c>
      <c r="O26" s="157"/>
      <c r="P26" s="193"/>
      <c r="Q26" s="192"/>
      <c r="R26" s="192"/>
    </row>
    <row r="27" spans="1:18" x14ac:dyDescent="0.2">
      <c r="A27" s="160">
        <f t="shared" si="0"/>
        <v>19</v>
      </c>
      <c r="B27" s="139" t="str">
        <f>'Sch 142 Tariff Rates'!B28</f>
        <v>General Service</v>
      </c>
      <c r="C27" s="170">
        <f>'Sch 142 Tariff Rates'!C28</f>
        <v>49</v>
      </c>
      <c r="D27" s="169"/>
      <c r="E27" s="203">
        <v>534795351.78868973</v>
      </c>
      <c r="F27" s="203">
        <v>1324964.6203293384</v>
      </c>
      <c r="G27" s="231">
        <f>'Sch 142 Tariff Rates'!D28</f>
        <v>0</v>
      </c>
      <c r="H27" s="231">
        <f>'Sch 142 Tariff Rates'!D61</f>
        <v>0</v>
      </c>
      <c r="I27" s="231">
        <f>'Sch 142 Tariff Rates'!E28</f>
        <v>0</v>
      </c>
      <c r="J27" s="232">
        <f>'Sch 142 Tariff Rates'!E61</f>
        <v>0</v>
      </c>
      <c r="K27" s="232">
        <v>48820063.769156851</v>
      </c>
      <c r="L27" s="232">
        <f>K27+(E27*(I27-G27))+(F27*(J27-H27))</f>
        <v>48820063.769156851</v>
      </c>
      <c r="M27" s="232">
        <f>+L27-K27</f>
        <v>0</v>
      </c>
      <c r="N27" s="233">
        <f>IF(K27=0,"n/a",+M27/K27)</f>
        <v>0</v>
      </c>
      <c r="O27" s="157"/>
      <c r="P27" s="193"/>
      <c r="Q27" s="192"/>
      <c r="R27" s="192"/>
    </row>
    <row r="28" spans="1:18" ht="10.5" x14ac:dyDescent="0.2">
      <c r="A28" s="160">
        <f t="shared" si="0"/>
        <v>20</v>
      </c>
      <c r="B28" s="134" t="str">
        <f>'Sch 142 Tariff Rates'!B29</f>
        <v>Total High Voltage</v>
      </c>
      <c r="C28" s="176" t="s">
        <v>326</v>
      </c>
      <c r="D28" s="169"/>
      <c r="E28" s="178">
        <f>SUM(E26:E27)</f>
        <v>631737661.61236656</v>
      </c>
      <c r="F28" s="178">
        <f>SUM(F26:F27)</f>
        <v>1779875.8229623339</v>
      </c>
      <c r="G28" s="179">
        <f>ROUND(SUMPRODUCT($E25:$E27,G25:G27)/$E28,6)</f>
        <v>0</v>
      </c>
      <c r="H28" s="179">
        <f>ROUND(SUMPRODUCT($F25:$F27,H25:H27)/$F28,6)</f>
        <v>0</v>
      </c>
      <c r="I28" s="179">
        <f>ROUND(SUMPRODUCT($E25:$E27,I25:I27)/$E28,6)</f>
        <v>0</v>
      </c>
      <c r="J28" s="179">
        <f>ROUND(SUMPRODUCT($F25:$F27,J25:J27)/$F28,6)</f>
        <v>0</v>
      </c>
      <c r="K28" s="178">
        <f>SUM(K26:K27)</f>
        <v>57311371.003966764</v>
      </c>
      <c r="L28" s="178">
        <f>SUM(L26:L27)</f>
        <v>57311371.003966764</v>
      </c>
      <c r="M28" s="175">
        <f>SUM(M26:M27)</f>
        <v>0</v>
      </c>
      <c r="N28" s="174">
        <f>IF(K28=0,"n/a",+M28/K28)</f>
        <v>0</v>
      </c>
      <c r="O28" s="157"/>
      <c r="P28" s="192"/>
      <c r="Q28" s="192"/>
      <c r="R28" s="192"/>
    </row>
    <row r="29" spans="1:18" x14ac:dyDescent="0.2">
      <c r="A29" s="160">
        <f t="shared" si="0"/>
        <v>21</v>
      </c>
      <c r="B29" s="177"/>
      <c r="C29" s="170" t="s">
        <v>326</v>
      </c>
      <c r="D29" s="169"/>
      <c r="E29" s="154"/>
      <c r="F29" s="154"/>
      <c r="I29" s="154"/>
      <c r="J29" s="154"/>
      <c r="K29" s="154"/>
      <c r="L29" s="154"/>
      <c r="O29" s="157"/>
      <c r="P29" s="192"/>
      <c r="Q29" s="192"/>
      <c r="R29" s="192"/>
    </row>
    <row r="30" spans="1:18" x14ac:dyDescent="0.2">
      <c r="A30" s="160">
        <f t="shared" si="0"/>
        <v>22</v>
      </c>
      <c r="B30" s="177"/>
      <c r="C30" s="170" t="s">
        <v>326</v>
      </c>
      <c r="D30" s="169"/>
      <c r="G30" s="173"/>
      <c r="H30" s="173"/>
      <c r="M30" s="172"/>
      <c r="N30" s="171"/>
      <c r="O30" s="157"/>
      <c r="P30" s="192"/>
      <c r="Q30" s="192"/>
      <c r="R30" s="192"/>
    </row>
    <row r="31" spans="1:18" x14ac:dyDescent="0.2">
      <c r="A31" s="160">
        <f t="shared" si="0"/>
        <v>23</v>
      </c>
      <c r="B31" s="134" t="str">
        <f>'Sch 142 Tariff Rates'!B31</f>
        <v>Choice / Retail Wheeling</v>
      </c>
      <c r="C31" s="170" t="str">
        <f>'Sch 142 Tariff Rates'!C31</f>
        <v>448 - 459</v>
      </c>
      <c r="D31" s="169"/>
      <c r="E31" s="343">
        <v>1972429157.4558516</v>
      </c>
      <c r="F31" s="343">
        <v>3429433.3616452147</v>
      </c>
      <c r="G31" s="229">
        <f>'Sch 142 Tariff Rates'!D31</f>
        <v>0</v>
      </c>
      <c r="H31" s="229">
        <f>'Sch 142 Tariff Rates'!D64</f>
        <v>0</v>
      </c>
      <c r="I31" s="229">
        <f>'Sch 142 Tariff Rates'!E31</f>
        <v>0</v>
      </c>
      <c r="J31" s="204">
        <f>'Sch 142 Tariff Rates'!E64</f>
        <v>0</v>
      </c>
      <c r="K31" s="204">
        <v>12591348.984712183</v>
      </c>
      <c r="L31" s="204">
        <f>K31+(E31*(I31-G31))+(F31*(J31-H31))</f>
        <v>12591348.984712183</v>
      </c>
      <c r="M31" s="204">
        <f>+L31-K31</f>
        <v>0</v>
      </c>
      <c r="N31" s="230">
        <f>IF(K31=0,"n/a",+M31/K31)</f>
        <v>0</v>
      </c>
      <c r="O31" s="157"/>
      <c r="P31" s="193"/>
      <c r="Q31" s="192"/>
      <c r="R31" s="192"/>
    </row>
    <row r="32" spans="1:18" x14ac:dyDescent="0.2">
      <c r="A32" s="160">
        <f t="shared" si="0"/>
        <v>24</v>
      </c>
      <c r="B32" s="177"/>
      <c r="C32" s="170" t="s">
        <v>326</v>
      </c>
      <c r="D32" s="169"/>
      <c r="G32" s="173"/>
      <c r="H32" s="173"/>
      <c r="I32" s="172"/>
      <c r="J32" s="172"/>
      <c r="K32" s="172"/>
      <c r="L32" s="172"/>
      <c r="M32" s="172"/>
      <c r="N32" s="171"/>
      <c r="O32" s="157"/>
      <c r="P32" s="192"/>
      <c r="Q32" s="192"/>
      <c r="R32" s="192"/>
    </row>
    <row r="33" spans="1:18" x14ac:dyDescent="0.2">
      <c r="A33" s="160">
        <f t="shared" si="0"/>
        <v>25</v>
      </c>
      <c r="B33" s="134" t="str">
        <f>'Sch 142 Tariff Rates'!B32</f>
        <v>Special Contracts</v>
      </c>
      <c r="C33" s="170" t="str">
        <f>'Sch 142 Tariff Rates'!C32</f>
        <v>Special Contract</v>
      </c>
      <c r="D33" s="169"/>
      <c r="E33" s="343">
        <v>304684283.88728809</v>
      </c>
      <c r="F33" s="343">
        <v>707133.01717055251</v>
      </c>
      <c r="G33" s="229">
        <f>'Sch 142 Tariff Rates'!D32</f>
        <v>1.206E-3</v>
      </c>
      <c r="H33" s="229">
        <f>'Sch 142 Tariff Rates'!D65</f>
        <v>0</v>
      </c>
      <c r="I33" s="229">
        <f>'Sch 142 Tariff Rates'!E32</f>
        <v>3.5099999999999997E-4</v>
      </c>
      <c r="J33" s="204">
        <f>'Sch 142 Tariff Rates'!E65</f>
        <v>0</v>
      </c>
      <c r="K33" s="204">
        <v>6245198.954628231</v>
      </c>
      <c r="L33" s="204">
        <f>K33+(E33*(I33-G33))+(F33*(J33-H33))</f>
        <v>5984693.8919046</v>
      </c>
      <c r="M33" s="204">
        <f>+L33-K33</f>
        <v>-260505.06272363104</v>
      </c>
      <c r="N33" s="230">
        <f>IF(K33=0,"n/a",+M33/K33)</f>
        <v>-4.1712852483358327E-2</v>
      </c>
      <c r="O33" s="157"/>
      <c r="P33" s="193">
        <f>K33/E33</f>
        <v>2.0497279593648218E-2</v>
      </c>
      <c r="Q33" s="194">
        <f>'2023 Weather Adj'!N39</f>
        <v>324886496.40700001</v>
      </c>
      <c r="R33" s="197">
        <f>P33*Q33</f>
        <v>6659289.3530550664</v>
      </c>
    </row>
    <row r="34" spans="1:18" x14ac:dyDescent="0.2">
      <c r="A34" s="160">
        <f t="shared" si="0"/>
        <v>26</v>
      </c>
      <c r="C34" s="170" t="s">
        <v>326</v>
      </c>
      <c r="D34" s="169"/>
      <c r="G34" s="173"/>
      <c r="H34" s="173"/>
      <c r="I34" s="172"/>
      <c r="J34" s="172"/>
      <c r="K34" s="172"/>
      <c r="L34" s="172"/>
      <c r="M34" s="172"/>
      <c r="N34" s="171"/>
      <c r="O34" s="157"/>
    </row>
    <row r="35" spans="1:18" x14ac:dyDescent="0.2">
      <c r="A35" s="160">
        <f t="shared" si="0"/>
        <v>27</v>
      </c>
      <c r="B35" s="134" t="str">
        <f>'Sch 142 Tariff Rates'!B33</f>
        <v>Lighting</v>
      </c>
      <c r="C35" s="170" t="str">
        <f>'Sch 142 Tariff Rates'!C33</f>
        <v>50 - 59</v>
      </c>
      <c r="D35" s="169"/>
      <c r="E35" s="343">
        <v>67443601.461170837</v>
      </c>
      <c r="F35" s="343">
        <v>0</v>
      </c>
      <c r="G35" s="229">
        <f>'Sch 142 Tariff Rates'!D33</f>
        <v>0</v>
      </c>
      <c r="H35" s="229">
        <f>'Sch 142 Tariff Rates'!D66</f>
        <v>0</v>
      </c>
      <c r="I35" s="204">
        <f>'Sch 142 Tariff Rates'!E33</f>
        <v>0</v>
      </c>
      <c r="J35" s="204">
        <f>'Sch 142 Tariff Rates'!E66</f>
        <v>0</v>
      </c>
      <c r="K35" s="204">
        <v>23248217.114451002</v>
      </c>
      <c r="L35" s="204">
        <f>K35+(E35*(I35-G35))+(F35*(J35-H35))</f>
        <v>23248217.114451002</v>
      </c>
      <c r="M35" s="204">
        <f>+L35-K35</f>
        <v>0</v>
      </c>
      <c r="N35" s="230">
        <f>IF(K35=0,"n/a",+M35/K35)</f>
        <v>0</v>
      </c>
      <c r="O35" s="157"/>
      <c r="P35" s="191"/>
    </row>
    <row r="36" spans="1:18" x14ac:dyDescent="0.2">
      <c r="A36" s="160">
        <f t="shared" si="0"/>
        <v>28</v>
      </c>
      <c r="C36" s="170" t="s">
        <v>326</v>
      </c>
      <c r="D36" s="169"/>
      <c r="G36" s="173"/>
      <c r="H36" s="173"/>
      <c r="I36" s="172"/>
      <c r="J36" s="172"/>
      <c r="K36" s="172"/>
      <c r="L36" s="172"/>
      <c r="M36" s="172"/>
      <c r="N36" s="171"/>
      <c r="O36" s="157"/>
    </row>
    <row r="37" spans="1:18" x14ac:dyDescent="0.2">
      <c r="A37" s="160">
        <f t="shared" si="0"/>
        <v>29</v>
      </c>
      <c r="B37" s="134" t="str">
        <f>'Sch 142 Tariff Rates'!B35</f>
        <v>Total Retail Sales</v>
      </c>
      <c r="C37" s="170" t="s">
        <v>326</v>
      </c>
      <c r="D37" s="169"/>
      <c r="E37" s="168">
        <f>SUM(E10,E17,E23,E28,E31,E35,E33)</f>
        <v>23432176300.192425</v>
      </c>
      <c r="F37" s="168">
        <f>SUM(F10,F17,F23,F28,F31,F35,F33)</f>
        <v>19255995.640992381</v>
      </c>
      <c r="G37" s="167"/>
      <c r="H37" s="167"/>
      <c r="I37" s="167"/>
      <c r="J37" s="167"/>
      <c r="K37" s="168">
        <f>SUM(K10,K17,K23,K28,K31,K35,K33)</f>
        <v>2838719134.3824911</v>
      </c>
      <c r="L37" s="166">
        <f>SUM(L10,L17,L23,L28,L31,L35,L33)</f>
        <v>2829199340.3340487</v>
      </c>
      <c r="M37" s="166">
        <f>SUM(M10,M17,M23,M28,M31,M35,M33)</f>
        <v>-9519794.0484425165</v>
      </c>
      <c r="N37" s="174">
        <f>IF(K37=0,"n/a",+M37/K37)</f>
        <v>-3.3535526403929935E-3</v>
      </c>
      <c r="O37" s="157"/>
    </row>
    <row r="38" spans="1:18" ht="10.5" thickBot="1" x14ac:dyDescent="0.25">
      <c r="A38" s="160">
        <f t="shared" si="0"/>
        <v>30</v>
      </c>
      <c r="B38" s="165"/>
      <c r="C38" s="165"/>
      <c r="D38" s="164"/>
      <c r="E38" s="162"/>
      <c r="F38" s="162"/>
      <c r="G38" s="163"/>
      <c r="H38" s="163"/>
      <c r="I38" s="162"/>
      <c r="J38" s="162"/>
      <c r="K38" s="162"/>
      <c r="L38" s="162"/>
      <c r="M38" s="161"/>
      <c r="N38" s="161"/>
      <c r="O38" s="157"/>
    </row>
    <row r="39" spans="1:18" ht="13" thickTop="1" x14ac:dyDescent="0.25">
      <c r="A39" s="160">
        <f t="shared" si="0"/>
        <v>31</v>
      </c>
      <c r="B39" s="246"/>
      <c r="C39" s="246"/>
      <c r="D39" s="246"/>
      <c r="E39" s="246"/>
      <c r="F39" s="246"/>
      <c r="G39" s="246"/>
      <c r="H39" s="246"/>
      <c r="I39" s="246"/>
      <c r="J39" s="246"/>
      <c r="K39" s="246"/>
      <c r="L39" s="246"/>
      <c r="M39" s="246"/>
      <c r="N39" s="246"/>
      <c r="O39" s="157"/>
    </row>
    <row r="40" spans="1:18" ht="12.5" x14ac:dyDescent="0.25">
      <c r="A40" s="160">
        <f t="shared" si="0"/>
        <v>32</v>
      </c>
      <c r="B40" s="247"/>
      <c r="C40" s="247"/>
      <c r="D40" s="246"/>
      <c r="E40" s="246"/>
      <c r="F40" s="246"/>
      <c r="G40" s="246"/>
      <c r="H40" s="246"/>
      <c r="I40" s="246"/>
      <c r="J40" s="246"/>
      <c r="K40" s="246"/>
      <c r="L40" s="246"/>
      <c r="M40" s="246"/>
      <c r="N40" s="246"/>
      <c r="O40" s="157"/>
    </row>
    <row r="41" spans="1:18" ht="13.5" x14ac:dyDescent="0.2">
      <c r="A41" s="160">
        <f t="shared" si="0"/>
        <v>33</v>
      </c>
      <c r="B41" s="344" t="s">
        <v>350</v>
      </c>
      <c r="C41" s="211"/>
      <c r="D41" s="205"/>
      <c r="E41" s="206"/>
      <c r="F41" s="206"/>
      <c r="G41" s="206"/>
      <c r="H41" s="206"/>
      <c r="I41" s="205"/>
      <c r="J41" s="205"/>
      <c r="K41" s="206"/>
      <c r="L41" s="206"/>
      <c r="M41" s="206"/>
      <c r="N41" s="205"/>
      <c r="O41" s="205"/>
      <c r="P41" s="200" t="str">
        <f>'Rate Details'!B12</f>
        <v>Schedules 7</v>
      </c>
      <c r="Q41" s="194">
        <f>Q10</f>
        <v>11747619726.540852</v>
      </c>
      <c r="R41" s="197">
        <f>R10</f>
        <v>1633926244.663357</v>
      </c>
    </row>
    <row r="42" spans="1:18" ht="12.75" customHeight="1" x14ac:dyDescent="0.35">
      <c r="A42" s="160">
        <f t="shared" si="0"/>
        <v>34</v>
      </c>
      <c r="B42" s="212"/>
      <c r="C42" s="213" t="s">
        <v>351</v>
      </c>
      <c r="D42" s="213"/>
      <c r="E42" s="213"/>
      <c r="F42" s="213"/>
      <c r="G42" s="213"/>
      <c r="H42" s="362" t="s">
        <v>325</v>
      </c>
      <c r="I42" s="362"/>
      <c r="J42" s="362"/>
      <c r="K42" s="362"/>
      <c r="L42" s="362"/>
      <c r="M42" s="362"/>
      <c r="N42" s="362"/>
      <c r="O42" s="214"/>
      <c r="P42" s="200" t="str">
        <f>'Rate Details'!B15</f>
        <v>Schedules 8 &amp; 24</v>
      </c>
      <c r="Q42" s="194">
        <f>Q13</f>
        <v>2686445479.3757772</v>
      </c>
      <c r="R42" s="197">
        <f>R13</f>
        <v>361419133.76697981</v>
      </c>
    </row>
    <row r="43" spans="1:18" ht="11.5" x14ac:dyDescent="0.35">
      <c r="A43" s="160">
        <f t="shared" si="0"/>
        <v>35</v>
      </c>
      <c r="B43" s="219"/>
      <c r="C43" s="236" t="s">
        <v>236</v>
      </c>
      <c r="D43" s="236" t="s">
        <v>237</v>
      </c>
      <c r="E43" s="236" t="s">
        <v>238</v>
      </c>
      <c r="F43" s="236" t="s">
        <v>349</v>
      </c>
      <c r="G43" s="236" t="s">
        <v>351</v>
      </c>
      <c r="H43" s="236" t="s">
        <v>236</v>
      </c>
      <c r="I43" s="236" t="s">
        <v>237</v>
      </c>
      <c r="J43" s="236" t="s">
        <v>238</v>
      </c>
      <c r="K43" s="236" t="s">
        <v>349</v>
      </c>
      <c r="L43" s="237" t="s">
        <v>325</v>
      </c>
      <c r="M43" s="237" t="s">
        <v>324</v>
      </c>
      <c r="N43" s="237" t="s">
        <v>323</v>
      </c>
      <c r="P43" s="201" t="str">
        <f>'Rate Details'!B18</f>
        <v>Schedules 7A, 11, 25, 29, 35 &amp; 43</v>
      </c>
      <c r="Q43" s="194">
        <f>Q14+Q16+Q21+Q22</f>
        <v>3166909121.324635</v>
      </c>
      <c r="R43" s="197">
        <f>R14+R16+R21+R22</f>
        <v>415947659.84934855</v>
      </c>
    </row>
    <row r="44" spans="1:18" x14ac:dyDescent="0.2">
      <c r="A44" s="160">
        <f t="shared" si="0"/>
        <v>36</v>
      </c>
      <c r="B44" s="238" t="s">
        <v>322</v>
      </c>
      <c r="C44" s="345">
        <v>7.49</v>
      </c>
      <c r="D44" s="345">
        <v>53.66</v>
      </c>
      <c r="E44" s="345">
        <v>21.77</v>
      </c>
      <c r="F44" s="345">
        <v>26.21</v>
      </c>
      <c r="G44" s="239">
        <f>SUM(C44:F44)</f>
        <v>109.13</v>
      </c>
      <c r="H44" s="239">
        <f>C44</f>
        <v>7.49</v>
      </c>
      <c r="I44" s="239">
        <f>D44</f>
        <v>53.66</v>
      </c>
      <c r="J44" s="239">
        <f>E44</f>
        <v>21.77</v>
      </c>
      <c r="K44" s="239">
        <f>ROUND(F44+($I$10-$G$10)*800,2)</f>
        <v>26.83</v>
      </c>
      <c r="L44" s="239">
        <f>SUM(H44:K44)</f>
        <v>109.75</v>
      </c>
      <c r="M44" s="240">
        <f>L44-G44</f>
        <v>0.62000000000000455</v>
      </c>
      <c r="N44" s="241">
        <f>M44/G44</f>
        <v>5.6812975350499827E-3</v>
      </c>
      <c r="P44" s="200" t="str">
        <f>'Rate Details'!B21</f>
        <v>Schedule SC</v>
      </c>
      <c r="Q44" s="194">
        <f>Q33</f>
        <v>324886496.40700001</v>
      </c>
      <c r="R44" s="197">
        <f>R33</f>
        <v>6659289.3530550664</v>
      </c>
    </row>
    <row r="45" spans="1:18" ht="12.5" x14ac:dyDescent="0.25">
      <c r="A45" s="160">
        <f t="shared" si="0"/>
        <v>37</v>
      </c>
      <c r="B45" s="246"/>
      <c r="C45" s="246"/>
      <c r="D45" s="246"/>
      <c r="E45" s="247"/>
      <c r="F45" s="247"/>
      <c r="G45" s="247"/>
      <c r="H45" s="247"/>
      <c r="I45" s="246"/>
      <c r="J45" s="246"/>
      <c r="K45" s="246"/>
      <c r="L45" s="247"/>
      <c r="M45" s="247"/>
      <c r="N45" s="247"/>
      <c r="O45" s="157"/>
      <c r="P45" s="200" t="str">
        <f>'Rate Details'!B24</f>
        <v>Schedule 12 &amp; 26</v>
      </c>
      <c r="Q45" s="194">
        <f>Q15</f>
        <v>1863108687.4007843</v>
      </c>
      <c r="R45" s="197">
        <f>R15</f>
        <v>223903116.17224762</v>
      </c>
    </row>
    <row r="46" spans="1:18" ht="12.5" x14ac:dyDescent="0.25">
      <c r="A46" s="160">
        <f t="shared" si="0"/>
        <v>38</v>
      </c>
      <c r="B46" s="246"/>
      <c r="C46" s="246"/>
      <c r="D46" s="246"/>
      <c r="E46" s="246"/>
      <c r="F46" s="246"/>
      <c r="G46" s="246"/>
      <c r="H46" s="246"/>
      <c r="I46" s="246"/>
      <c r="J46" s="246"/>
      <c r="K46" s="246"/>
      <c r="L46" s="246"/>
      <c r="M46" s="246"/>
      <c r="N46" s="246"/>
      <c r="O46" s="157"/>
      <c r="P46" s="202" t="str">
        <f>'Rate Details'!B28</f>
        <v>Schedule 10 &amp; 31</v>
      </c>
      <c r="Q46" s="198">
        <f>Q20</f>
        <v>1417910943.8378463</v>
      </c>
      <c r="R46" s="199">
        <f>R20</f>
        <v>165304444.67678416</v>
      </c>
    </row>
    <row r="47" spans="1:18" ht="12.5" x14ac:dyDescent="0.25">
      <c r="A47" s="160">
        <f t="shared" si="0"/>
        <v>39</v>
      </c>
      <c r="B47" s="246"/>
      <c r="C47" s="246"/>
      <c r="D47" s="246"/>
      <c r="E47" s="246"/>
      <c r="F47" s="246"/>
      <c r="G47" s="246"/>
      <c r="H47" s="246"/>
      <c r="I47" s="246"/>
      <c r="J47" s="246"/>
      <c r="K47" s="246"/>
      <c r="L47" s="246"/>
      <c r="M47" s="246"/>
      <c r="N47" s="246"/>
      <c r="O47" s="157"/>
      <c r="P47" s="192" t="s">
        <v>56</v>
      </c>
      <c r="Q47" s="203">
        <f>SUM(Q41:Q46)</f>
        <v>21206880454.886894</v>
      </c>
      <c r="R47" s="197">
        <f>SUM(R41:R46)</f>
        <v>2807159888.4817719</v>
      </c>
    </row>
    <row r="48" spans="1:18" ht="12.5" x14ac:dyDescent="0.25">
      <c r="A48" s="160">
        <f t="shared" si="0"/>
        <v>40</v>
      </c>
      <c r="B48" s="246"/>
      <c r="C48" s="246"/>
      <c r="D48" s="246"/>
      <c r="E48" s="246"/>
      <c r="F48" s="246"/>
      <c r="G48" s="246"/>
      <c r="H48" s="246"/>
      <c r="I48" s="246"/>
      <c r="J48" s="246"/>
      <c r="K48" s="246"/>
      <c r="L48" s="246"/>
      <c r="M48" s="246"/>
      <c r="N48" s="246"/>
      <c r="O48" s="157"/>
      <c r="P48" s="192" t="s">
        <v>344</v>
      </c>
      <c r="Q48" s="203">
        <f>Q47-SUM(Q10:Q33)</f>
        <v>0</v>
      </c>
      <c r="R48" s="203">
        <f>R47-SUM(R10:R33)</f>
        <v>0</v>
      </c>
    </row>
    <row r="49" spans="1:15" ht="12.5" x14ac:dyDescent="0.25">
      <c r="A49" s="160"/>
      <c r="B49" s="246"/>
      <c r="C49" s="246"/>
      <c r="D49" s="246"/>
      <c r="E49" s="246"/>
      <c r="F49" s="246"/>
      <c r="G49" s="246"/>
      <c r="H49" s="246"/>
      <c r="I49" s="246"/>
      <c r="J49" s="246"/>
      <c r="K49" s="246"/>
      <c r="L49" s="246"/>
      <c r="M49" s="246"/>
      <c r="N49" s="246"/>
      <c r="O49" s="157"/>
    </row>
    <row r="50" spans="1:15" x14ac:dyDescent="0.2">
      <c r="A50" s="160"/>
      <c r="D50" s="154"/>
      <c r="E50" s="154"/>
      <c r="F50" s="154"/>
      <c r="I50" s="154"/>
      <c r="J50" s="154"/>
      <c r="K50" s="154"/>
      <c r="L50" s="154"/>
      <c r="O50" s="157"/>
    </row>
    <row r="51" spans="1:15" x14ac:dyDescent="0.2">
      <c r="A51" s="160"/>
      <c r="D51" s="154"/>
      <c r="E51" s="154"/>
      <c r="F51" s="154"/>
      <c r="I51" s="154"/>
      <c r="J51" s="154"/>
      <c r="K51" s="154"/>
      <c r="L51" s="154"/>
      <c r="O51" s="157"/>
    </row>
    <row r="52" spans="1:15" x14ac:dyDescent="0.2">
      <c r="A52" s="160"/>
      <c r="D52" s="154"/>
      <c r="E52" s="154"/>
      <c r="F52" s="154"/>
      <c r="I52" s="154"/>
      <c r="J52" s="154"/>
      <c r="K52" s="154"/>
      <c r="L52" s="154"/>
      <c r="O52" s="157"/>
    </row>
    <row r="53" spans="1:15" x14ac:dyDescent="0.2">
      <c r="A53" s="160"/>
      <c r="D53" s="154"/>
      <c r="E53" s="154"/>
      <c r="F53" s="154"/>
      <c r="I53" s="154"/>
      <c r="J53" s="154"/>
      <c r="K53" s="154"/>
      <c r="L53" s="154"/>
      <c r="O53" s="157"/>
    </row>
    <row r="54" spans="1:15" x14ac:dyDescent="0.2">
      <c r="A54" s="160"/>
      <c r="D54" s="154"/>
      <c r="E54" s="154"/>
      <c r="F54" s="154"/>
      <c r="I54" s="154"/>
      <c r="J54" s="154"/>
      <c r="K54" s="154"/>
      <c r="L54" s="154"/>
      <c r="O54" s="157"/>
    </row>
    <row r="55" spans="1:15" x14ac:dyDescent="0.2">
      <c r="A55" s="160"/>
      <c r="D55" s="154"/>
      <c r="E55" s="154"/>
      <c r="F55" s="154"/>
      <c r="I55" s="154"/>
      <c r="J55" s="154"/>
      <c r="K55" s="154"/>
      <c r="L55" s="154"/>
      <c r="O55" s="157"/>
    </row>
    <row r="56" spans="1:15" x14ac:dyDescent="0.2">
      <c r="A56" s="160"/>
      <c r="D56" s="154"/>
      <c r="E56" s="154"/>
      <c r="F56" s="154"/>
      <c r="I56" s="154"/>
      <c r="J56" s="154"/>
      <c r="K56" s="154"/>
      <c r="L56" s="154"/>
      <c r="O56" s="157"/>
    </row>
    <row r="57" spans="1:15" x14ac:dyDescent="0.2">
      <c r="A57" s="160"/>
      <c r="D57" s="154"/>
      <c r="E57" s="154"/>
      <c r="F57" s="154"/>
      <c r="I57" s="154"/>
      <c r="J57" s="154"/>
      <c r="K57" s="154"/>
      <c r="L57" s="154"/>
      <c r="O57" s="157"/>
    </row>
    <row r="58" spans="1:15" x14ac:dyDescent="0.2">
      <c r="A58" s="160"/>
      <c r="D58" s="154"/>
      <c r="E58" s="154"/>
      <c r="F58" s="154"/>
      <c r="I58" s="154"/>
      <c r="J58" s="154"/>
      <c r="K58" s="154"/>
      <c r="L58" s="154"/>
      <c r="O58" s="157"/>
    </row>
    <row r="59" spans="1:15" x14ac:dyDescent="0.2">
      <c r="A59" s="160"/>
      <c r="D59" s="154"/>
      <c r="E59" s="154"/>
      <c r="F59" s="154"/>
      <c r="I59" s="154"/>
      <c r="J59" s="154"/>
      <c r="K59" s="154"/>
      <c r="L59" s="154"/>
      <c r="O59" s="157"/>
    </row>
    <row r="60" spans="1:15" x14ac:dyDescent="0.2">
      <c r="A60" s="160"/>
      <c r="D60" s="154"/>
      <c r="E60" s="154"/>
      <c r="F60" s="154"/>
      <c r="I60" s="154"/>
      <c r="J60" s="154"/>
      <c r="K60" s="154"/>
      <c r="L60" s="154"/>
      <c r="O60" s="157"/>
    </row>
    <row r="61" spans="1:15" x14ac:dyDescent="0.2">
      <c r="A61" s="160"/>
      <c r="D61" s="154"/>
      <c r="E61" s="154"/>
      <c r="F61" s="154"/>
      <c r="I61" s="154"/>
      <c r="J61" s="154"/>
      <c r="K61" s="154"/>
      <c r="L61" s="154"/>
      <c r="O61" s="157"/>
    </row>
    <row r="62" spans="1:15" x14ac:dyDescent="0.2">
      <c r="A62" s="160"/>
      <c r="D62" s="154"/>
      <c r="E62" s="154"/>
      <c r="F62" s="154"/>
      <c r="I62" s="154"/>
      <c r="J62" s="154"/>
      <c r="K62" s="154"/>
      <c r="L62" s="154"/>
      <c r="O62" s="157"/>
    </row>
    <row r="63" spans="1:15" x14ac:dyDescent="0.2">
      <c r="A63" s="160"/>
      <c r="D63" s="154"/>
      <c r="E63" s="154"/>
      <c r="F63" s="154"/>
      <c r="I63" s="154"/>
      <c r="J63" s="154"/>
      <c r="K63" s="154"/>
      <c r="L63" s="154"/>
      <c r="O63" s="157"/>
    </row>
    <row r="64" spans="1:15" x14ac:dyDescent="0.2">
      <c r="A64" s="160"/>
      <c r="D64" s="154"/>
      <c r="E64" s="154"/>
      <c r="F64" s="154"/>
      <c r="I64" s="154"/>
      <c r="J64" s="154"/>
      <c r="K64" s="154"/>
      <c r="L64" s="154"/>
      <c r="O64" s="157"/>
    </row>
    <row r="65" spans="1:15" x14ac:dyDescent="0.2">
      <c r="A65" s="160"/>
      <c r="D65" s="154"/>
      <c r="E65" s="154"/>
      <c r="F65" s="154"/>
      <c r="I65" s="154"/>
      <c r="J65" s="154"/>
      <c r="K65" s="154"/>
      <c r="L65" s="154"/>
      <c r="O65" s="157"/>
    </row>
    <row r="66" spans="1:15" x14ac:dyDescent="0.2">
      <c r="A66" s="160"/>
      <c r="D66" s="154"/>
      <c r="E66" s="154"/>
      <c r="F66" s="154"/>
      <c r="I66" s="154"/>
      <c r="J66" s="154"/>
      <c r="K66" s="154"/>
      <c r="L66" s="154"/>
      <c r="O66" s="157"/>
    </row>
    <row r="67" spans="1:15" x14ac:dyDescent="0.2">
      <c r="A67" s="160"/>
      <c r="D67" s="154"/>
      <c r="E67" s="154"/>
      <c r="F67" s="154"/>
      <c r="I67" s="154"/>
      <c r="J67" s="154"/>
      <c r="K67" s="154"/>
      <c r="L67" s="154"/>
      <c r="O67" s="157"/>
    </row>
    <row r="68" spans="1:15" x14ac:dyDescent="0.2">
      <c r="A68" s="160"/>
      <c r="D68" s="154"/>
      <c r="E68" s="154"/>
      <c r="F68" s="154"/>
      <c r="I68" s="154"/>
      <c r="J68" s="154"/>
      <c r="K68" s="154"/>
      <c r="L68" s="154"/>
      <c r="O68" s="157"/>
    </row>
    <row r="69" spans="1:15" x14ac:dyDescent="0.2">
      <c r="A69" s="160"/>
      <c r="D69" s="154"/>
      <c r="E69" s="154"/>
      <c r="F69" s="154"/>
      <c r="I69" s="154"/>
      <c r="J69" s="154"/>
      <c r="K69" s="154"/>
      <c r="L69" s="154"/>
      <c r="O69" s="157"/>
    </row>
    <row r="70" spans="1:15" x14ac:dyDescent="0.2">
      <c r="A70" s="160"/>
      <c r="D70" s="154"/>
      <c r="E70" s="154"/>
      <c r="F70" s="154"/>
      <c r="I70" s="154"/>
      <c r="J70" s="154"/>
      <c r="K70" s="154"/>
      <c r="L70" s="154"/>
      <c r="O70" s="157"/>
    </row>
    <row r="71" spans="1:15" x14ac:dyDescent="0.2">
      <c r="A71" s="160"/>
      <c r="D71" s="154"/>
      <c r="E71" s="154"/>
      <c r="F71" s="154"/>
      <c r="I71" s="154"/>
      <c r="J71" s="154"/>
      <c r="K71" s="154"/>
      <c r="L71" s="154"/>
      <c r="O71" s="157"/>
    </row>
    <row r="72" spans="1:15" x14ac:dyDescent="0.2">
      <c r="A72" s="160"/>
      <c r="D72" s="154"/>
      <c r="E72" s="154"/>
      <c r="F72" s="154"/>
      <c r="I72" s="154"/>
      <c r="J72" s="154"/>
      <c r="K72" s="154"/>
      <c r="L72" s="154"/>
      <c r="O72" s="157"/>
    </row>
    <row r="73" spans="1:15" x14ac:dyDescent="0.2">
      <c r="A73" s="160"/>
      <c r="D73" s="154"/>
      <c r="E73" s="154"/>
      <c r="F73" s="154"/>
      <c r="I73" s="154"/>
      <c r="J73" s="154"/>
      <c r="K73" s="154"/>
      <c r="L73" s="154"/>
      <c r="O73" s="157"/>
    </row>
    <row r="74" spans="1:15" x14ac:dyDescent="0.2">
      <c r="A74" s="160"/>
      <c r="D74" s="154"/>
      <c r="E74" s="154"/>
      <c r="F74" s="154"/>
      <c r="I74" s="154"/>
      <c r="J74" s="154"/>
      <c r="K74" s="154"/>
      <c r="L74" s="154"/>
      <c r="O74" s="157"/>
    </row>
    <row r="75" spans="1:15" x14ac:dyDescent="0.2">
      <c r="A75" s="160"/>
      <c r="D75" s="154"/>
      <c r="E75" s="154"/>
      <c r="F75" s="154"/>
      <c r="I75" s="154"/>
      <c r="J75" s="154"/>
      <c r="K75" s="154"/>
      <c r="L75" s="154"/>
      <c r="O75" s="157"/>
    </row>
    <row r="76" spans="1:15" x14ac:dyDescent="0.2">
      <c r="A76" s="160"/>
      <c r="D76" s="154"/>
      <c r="E76" s="154"/>
      <c r="F76" s="154"/>
      <c r="I76" s="154"/>
      <c r="J76" s="154"/>
      <c r="K76" s="154"/>
      <c r="L76" s="154"/>
      <c r="O76" s="157"/>
    </row>
    <row r="77" spans="1:15" x14ac:dyDescent="0.2">
      <c r="A77" s="160"/>
      <c r="D77" s="154"/>
      <c r="E77" s="154"/>
      <c r="F77" s="154"/>
      <c r="I77" s="154"/>
      <c r="J77" s="154"/>
      <c r="K77" s="154"/>
      <c r="L77" s="154"/>
      <c r="O77" s="157"/>
    </row>
    <row r="78" spans="1:15" x14ac:dyDescent="0.2">
      <c r="A78" s="160"/>
      <c r="D78" s="154"/>
      <c r="E78" s="154"/>
      <c r="F78" s="154"/>
      <c r="I78" s="154"/>
      <c r="J78" s="154"/>
      <c r="K78" s="154"/>
      <c r="L78" s="154"/>
      <c r="O78" s="157"/>
    </row>
    <row r="79" spans="1:15" x14ac:dyDescent="0.2">
      <c r="A79" s="160"/>
      <c r="D79" s="154"/>
      <c r="E79" s="154"/>
      <c r="F79" s="154"/>
      <c r="I79" s="154"/>
      <c r="J79" s="154"/>
      <c r="K79" s="154"/>
      <c r="L79" s="154"/>
      <c r="O79" s="157"/>
    </row>
    <row r="80" spans="1:15" x14ac:dyDescent="0.2">
      <c r="A80" s="160"/>
      <c r="D80" s="154"/>
      <c r="E80" s="154"/>
      <c r="F80" s="154"/>
      <c r="I80" s="154"/>
      <c r="J80" s="154"/>
      <c r="K80" s="154"/>
      <c r="L80" s="154"/>
      <c r="O80" s="157"/>
    </row>
    <row r="81" spans="1:15" x14ac:dyDescent="0.2">
      <c r="A81" s="160"/>
      <c r="D81" s="154"/>
      <c r="E81" s="154"/>
      <c r="F81" s="154"/>
      <c r="I81" s="154"/>
      <c r="J81" s="154"/>
      <c r="K81" s="154"/>
      <c r="L81" s="154"/>
      <c r="O81" s="157"/>
    </row>
    <row r="82" spans="1:15" x14ac:dyDescent="0.2">
      <c r="A82" s="160"/>
      <c r="D82" s="154"/>
      <c r="E82" s="154"/>
      <c r="F82" s="154"/>
      <c r="I82" s="154"/>
      <c r="J82" s="154"/>
      <c r="K82" s="154"/>
      <c r="L82" s="154"/>
      <c r="O82" s="157"/>
    </row>
    <row r="83" spans="1:15" x14ac:dyDescent="0.2">
      <c r="A83" s="160"/>
      <c r="D83" s="154"/>
      <c r="E83" s="154"/>
      <c r="F83" s="154"/>
      <c r="I83" s="154"/>
      <c r="J83" s="154"/>
      <c r="K83" s="154"/>
      <c r="L83" s="154"/>
      <c r="O83" s="157"/>
    </row>
    <row r="84" spans="1:15" x14ac:dyDescent="0.2">
      <c r="A84" s="160"/>
      <c r="D84" s="154"/>
      <c r="E84" s="154"/>
      <c r="F84" s="154"/>
      <c r="I84" s="154"/>
      <c r="J84" s="154"/>
      <c r="K84" s="154"/>
      <c r="L84" s="154"/>
      <c r="O84" s="157"/>
    </row>
    <row r="85" spans="1:15" x14ac:dyDescent="0.2">
      <c r="A85" s="160"/>
      <c r="D85" s="154"/>
      <c r="E85" s="154"/>
      <c r="F85" s="154"/>
      <c r="I85" s="154"/>
      <c r="J85" s="154"/>
      <c r="K85" s="154"/>
      <c r="L85" s="154"/>
      <c r="O85" s="157"/>
    </row>
    <row r="86" spans="1:15" x14ac:dyDescent="0.2">
      <c r="A86" s="160"/>
      <c r="D86" s="154"/>
      <c r="E86" s="154"/>
      <c r="F86" s="154"/>
      <c r="I86" s="154"/>
      <c r="J86" s="154"/>
      <c r="K86" s="154"/>
      <c r="L86" s="154"/>
      <c r="O86" s="157"/>
    </row>
    <row r="87" spans="1:15" x14ac:dyDescent="0.2">
      <c r="A87" s="160"/>
      <c r="D87" s="154"/>
      <c r="E87" s="154"/>
      <c r="F87" s="154"/>
      <c r="I87" s="154"/>
      <c r="J87" s="154"/>
      <c r="K87" s="154"/>
      <c r="L87" s="154"/>
      <c r="O87" s="157"/>
    </row>
    <row r="88" spans="1:15" x14ac:dyDescent="0.2">
      <c r="A88" s="160"/>
      <c r="D88" s="154"/>
      <c r="E88" s="154"/>
      <c r="F88" s="154"/>
      <c r="I88" s="154"/>
      <c r="J88" s="154"/>
      <c r="K88" s="154"/>
      <c r="L88" s="154"/>
      <c r="O88" s="157"/>
    </row>
    <row r="89" spans="1:15" x14ac:dyDescent="0.2">
      <c r="A89" s="160"/>
      <c r="D89" s="154"/>
      <c r="E89" s="154"/>
      <c r="F89" s="154"/>
      <c r="I89" s="154"/>
      <c r="J89" s="154"/>
      <c r="K89" s="154"/>
      <c r="L89" s="154"/>
      <c r="O89" s="157"/>
    </row>
    <row r="90" spans="1:15" x14ac:dyDescent="0.2">
      <c r="A90" s="160"/>
      <c r="D90" s="154"/>
      <c r="E90" s="154"/>
      <c r="F90" s="154"/>
      <c r="I90" s="154"/>
      <c r="J90" s="154"/>
      <c r="K90" s="154"/>
      <c r="L90" s="154"/>
      <c r="O90" s="157"/>
    </row>
    <row r="91" spans="1:15" x14ac:dyDescent="0.2">
      <c r="A91" s="160"/>
      <c r="D91" s="154"/>
      <c r="E91" s="154"/>
      <c r="F91" s="154"/>
      <c r="I91" s="154"/>
      <c r="J91" s="154"/>
      <c r="K91" s="154"/>
      <c r="L91" s="154"/>
      <c r="O91" s="157"/>
    </row>
    <row r="92" spans="1:15" x14ac:dyDescent="0.2">
      <c r="A92" s="160"/>
      <c r="D92" s="154"/>
      <c r="E92" s="154"/>
      <c r="F92" s="154"/>
      <c r="I92" s="154"/>
      <c r="J92" s="154"/>
      <c r="K92" s="154"/>
      <c r="L92" s="154"/>
      <c r="O92" s="157"/>
    </row>
    <row r="93" spans="1:15" x14ac:dyDescent="0.2">
      <c r="A93" s="160"/>
      <c r="D93" s="154"/>
      <c r="E93" s="154"/>
      <c r="F93" s="154"/>
      <c r="I93" s="154"/>
      <c r="J93" s="154"/>
      <c r="K93" s="154"/>
      <c r="L93" s="154"/>
      <c r="O93" s="157"/>
    </row>
    <row r="94" spans="1:15" x14ac:dyDescent="0.2">
      <c r="A94" s="160"/>
      <c r="D94" s="154"/>
      <c r="E94" s="154"/>
      <c r="F94" s="154"/>
      <c r="I94" s="154"/>
      <c r="J94" s="154"/>
      <c r="K94" s="154"/>
      <c r="L94" s="154"/>
      <c r="O94" s="157"/>
    </row>
    <row r="95" spans="1:15" x14ac:dyDescent="0.2">
      <c r="A95" s="160"/>
      <c r="D95" s="154"/>
      <c r="E95" s="154"/>
      <c r="F95" s="154"/>
      <c r="I95" s="154"/>
      <c r="J95" s="154"/>
      <c r="K95" s="154"/>
      <c r="L95" s="154"/>
      <c r="O95" s="157"/>
    </row>
    <row r="96" spans="1:15" x14ac:dyDescent="0.2">
      <c r="A96" s="160"/>
      <c r="D96" s="154"/>
      <c r="E96" s="154"/>
      <c r="F96" s="154"/>
      <c r="I96" s="154"/>
      <c r="J96" s="154"/>
      <c r="K96" s="154"/>
      <c r="L96" s="154"/>
      <c r="O96" s="157"/>
    </row>
    <row r="97" spans="1:15" x14ac:dyDescent="0.2">
      <c r="A97" s="160"/>
      <c r="D97" s="154"/>
      <c r="E97" s="154"/>
      <c r="F97" s="154"/>
      <c r="I97" s="154"/>
      <c r="J97" s="154"/>
      <c r="K97" s="154"/>
      <c r="L97" s="154"/>
      <c r="O97" s="157"/>
    </row>
    <row r="98" spans="1:15" x14ac:dyDescent="0.2">
      <c r="A98" s="160"/>
      <c r="D98" s="154"/>
      <c r="E98" s="154"/>
      <c r="F98" s="154"/>
      <c r="I98" s="154"/>
      <c r="J98" s="154"/>
      <c r="K98" s="154"/>
      <c r="L98" s="154"/>
      <c r="O98" s="157"/>
    </row>
    <row r="99" spans="1:15" x14ac:dyDescent="0.2">
      <c r="A99" s="160"/>
      <c r="D99" s="154"/>
      <c r="E99" s="154"/>
      <c r="F99" s="154"/>
      <c r="I99" s="154"/>
      <c r="J99" s="154"/>
      <c r="K99" s="154"/>
      <c r="L99" s="154"/>
      <c r="O99" s="157"/>
    </row>
    <row r="100" spans="1:15" x14ac:dyDescent="0.2">
      <c r="A100" s="160"/>
      <c r="D100" s="154"/>
      <c r="E100" s="154"/>
      <c r="F100" s="154"/>
      <c r="I100" s="154"/>
      <c r="J100" s="154"/>
      <c r="K100" s="154"/>
      <c r="L100" s="154"/>
      <c r="O100" s="157"/>
    </row>
    <row r="101" spans="1:15" x14ac:dyDescent="0.2">
      <c r="A101" s="160"/>
      <c r="D101" s="154"/>
      <c r="E101" s="154"/>
      <c r="F101" s="154"/>
      <c r="I101" s="154"/>
      <c r="J101" s="154"/>
      <c r="K101" s="154"/>
      <c r="L101" s="154"/>
      <c r="O101" s="157"/>
    </row>
    <row r="102" spans="1:15" x14ac:dyDescent="0.2">
      <c r="A102" s="160"/>
      <c r="D102" s="154"/>
      <c r="E102" s="154"/>
      <c r="F102" s="154"/>
      <c r="I102" s="154"/>
      <c r="J102" s="154"/>
      <c r="K102" s="154"/>
      <c r="L102" s="154"/>
      <c r="O102" s="157"/>
    </row>
    <row r="103" spans="1:15" x14ac:dyDescent="0.2">
      <c r="A103" s="160"/>
      <c r="D103" s="154"/>
      <c r="E103" s="154"/>
      <c r="F103" s="154"/>
      <c r="I103" s="154"/>
      <c r="J103" s="154"/>
      <c r="K103" s="154"/>
      <c r="L103" s="154"/>
      <c r="O103" s="157"/>
    </row>
    <row r="104" spans="1:15" x14ac:dyDescent="0.2">
      <c r="A104" s="160"/>
      <c r="D104" s="154"/>
      <c r="E104" s="154"/>
      <c r="F104" s="154"/>
      <c r="I104" s="154"/>
      <c r="J104" s="154"/>
      <c r="K104" s="154"/>
      <c r="L104" s="154"/>
      <c r="O104" s="157"/>
    </row>
    <row r="105" spans="1:15" x14ac:dyDescent="0.2">
      <c r="A105" s="160"/>
      <c r="D105" s="154"/>
      <c r="E105" s="154"/>
      <c r="F105" s="154"/>
      <c r="I105" s="154"/>
      <c r="J105" s="154"/>
      <c r="K105" s="154"/>
      <c r="L105" s="154"/>
      <c r="O105" s="157"/>
    </row>
    <row r="106" spans="1:15" x14ac:dyDescent="0.2">
      <c r="A106" s="160"/>
      <c r="D106" s="154"/>
      <c r="E106" s="154"/>
      <c r="F106" s="154"/>
      <c r="I106" s="154"/>
      <c r="J106" s="154"/>
      <c r="K106" s="154"/>
      <c r="L106" s="154"/>
      <c r="O106" s="157"/>
    </row>
    <row r="107" spans="1:15" x14ac:dyDescent="0.2">
      <c r="A107" s="160"/>
      <c r="D107" s="154"/>
      <c r="E107" s="154"/>
      <c r="F107" s="154"/>
      <c r="I107" s="154"/>
      <c r="J107" s="154"/>
      <c r="K107" s="154"/>
      <c r="L107" s="154"/>
      <c r="O107" s="157"/>
    </row>
    <row r="108" spans="1:15" x14ac:dyDescent="0.2">
      <c r="A108" s="160"/>
      <c r="D108" s="154"/>
      <c r="E108" s="154"/>
      <c r="F108" s="154"/>
      <c r="I108" s="154"/>
      <c r="J108" s="154"/>
      <c r="K108" s="154"/>
      <c r="L108" s="154"/>
      <c r="O108" s="157"/>
    </row>
    <row r="109" spans="1:15" x14ac:dyDescent="0.2">
      <c r="A109" s="160"/>
      <c r="D109" s="154"/>
      <c r="E109" s="154"/>
      <c r="F109" s="154"/>
      <c r="I109" s="154"/>
      <c r="J109" s="154"/>
      <c r="K109" s="154"/>
      <c r="L109" s="154"/>
      <c r="O109" s="157"/>
    </row>
    <row r="110" spans="1:15" x14ac:dyDescent="0.2">
      <c r="A110" s="160"/>
      <c r="D110" s="154"/>
      <c r="E110" s="154"/>
      <c r="F110" s="154"/>
      <c r="I110" s="154"/>
      <c r="J110" s="154"/>
      <c r="K110" s="154"/>
      <c r="L110" s="154"/>
      <c r="O110" s="157"/>
    </row>
    <row r="111" spans="1:15" x14ac:dyDescent="0.2">
      <c r="A111" s="160"/>
      <c r="D111" s="154"/>
      <c r="E111" s="154"/>
      <c r="F111" s="154"/>
      <c r="I111" s="154"/>
      <c r="J111" s="154"/>
      <c r="K111" s="154"/>
      <c r="L111" s="154"/>
      <c r="O111" s="157"/>
    </row>
    <row r="112" spans="1:15" x14ac:dyDescent="0.2">
      <c r="A112" s="160"/>
      <c r="D112" s="154"/>
      <c r="E112" s="154"/>
      <c r="F112" s="154"/>
      <c r="I112" s="154"/>
      <c r="J112" s="154"/>
      <c r="K112" s="154"/>
      <c r="L112" s="154"/>
      <c r="O112" s="157"/>
    </row>
    <row r="113" spans="1:15" x14ac:dyDescent="0.2">
      <c r="A113" s="160"/>
      <c r="D113" s="154"/>
      <c r="E113" s="154"/>
      <c r="F113" s="154"/>
      <c r="I113" s="154"/>
      <c r="J113" s="154"/>
      <c r="K113" s="154"/>
      <c r="L113" s="154"/>
      <c r="O113" s="157"/>
    </row>
    <row r="114" spans="1:15" x14ac:dyDescent="0.2">
      <c r="A114" s="160"/>
      <c r="D114" s="154"/>
      <c r="E114" s="154"/>
      <c r="F114" s="154"/>
      <c r="I114" s="154"/>
      <c r="J114" s="154"/>
      <c r="K114" s="154"/>
      <c r="L114" s="154"/>
      <c r="O114" s="157"/>
    </row>
    <row r="115" spans="1:15" x14ac:dyDescent="0.2">
      <c r="A115" s="160"/>
      <c r="D115" s="154"/>
      <c r="E115" s="154"/>
      <c r="F115" s="154"/>
      <c r="I115" s="154"/>
      <c r="J115" s="154"/>
      <c r="K115" s="154"/>
      <c r="L115" s="154"/>
      <c r="O115" s="157"/>
    </row>
    <row r="116" spans="1:15" x14ac:dyDescent="0.2">
      <c r="A116" s="160"/>
      <c r="D116" s="154"/>
      <c r="E116" s="154"/>
      <c r="F116" s="154"/>
      <c r="I116" s="154"/>
      <c r="J116" s="154"/>
      <c r="K116" s="154"/>
      <c r="L116" s="154"/>
      <c r="O116" s="157"/>
    </row>
    <row r="117" spans="1:15" x14ac:dyDescent="0.2">
      <c r="A117" s="160"/>
      <c r="D117" s="154"/>
      <c r="E117" s="154"/>
      <c r="F117" s="154"/>
      <c r="I117" s="154"/>
      <c r="J117" s="154"/>
      <c r="K117" s="154"/>
      <c r="L117" s="154"/>
      <c r="O117" s="157"/>
    </row>
    <row r="118" spans="1:15" x14ac:dyDescent="0.2">
      <c r="A118" s="160"/>
      <c r="D118" s="154"/>
      <c r="E118" s="154"/>
      <c r="F118" s="154"/>
      <c r="I118" s="154"/>
      <c r="J118" s="154"/>
      <c r="K118" s="154"/>
      <c r="L118" s="154"/>
      <c r="O118" s="157"/>
    </row>
    <row r="119" spans="1:15" x14ac:dyDescent="0.2">
      <c r="A119" s="160"/>
      <c r="D119" s="154"/>
      <c r="E119" s="154"/>
      <c r="F119" s="154"/>
      <c r="I119" s="154"/>
      <c r="J119" s="154"/>
      <c r="K119" s="154"/>
      <c r="L119" s="154"/>
      <c r="O119" s="157"/>
    </row>
    <row r="120" spans="1:15" x14ac:dyDescent="0.2">
      <c r="A120" s="160"/>
      <c r="D120" s="154"/>
      <c r="E120" s="154"/>
      <c r="F120" s="154"/>
      <c r="I120" s="154"/>
      <c r="J120" s="154"/>
      <c r="K120" s="154"/>
      <c r="L120" s="154"/>
      <c r="O120" s="157"/>
    </row>
    <row r="121" spans="1:15" x14ac:dyDescent="0.2">
      <c r="A121" s="160"/>
      <c r="D121" s="154"/>
      <c r="E121" s="154"/>
      <c r="F121" s="154"/>
      <c r="I121" s="154"/>
      <c r="J121" s="154"/>
      <c r="K121" s="154"/>
      <c r="L121" s="154"/>
      <c r="O121" s="157"/>
    </row>
    <row r="122" spans="1:15" x14ac:dyDescent="0.2">
      <c r="A122" s="160"/>
      <c r="D122" s="154"/>
      <c r="E122" s="154"/>
      <c r="F122" s="154"/>
      <c r="I122" s="154"/>
      <c r="J122" s="154"/>
      <c r="K122" s="154"/>
      <c r="L122" s="154"/>
      <c r="O122" s="157"/>
    </row>
    <row r="123" spans="1:15" x14ac:dyDescent="0.2">
      <c r="A123" s="160"/>
      <c r="D123" s="154"/>
      <c r="E123" s="154"/>
      <c r="F123" s="154"/>
      <c r="I123" s="154"/>
      <c r="J123" s="154"/>
      <c r="K123" s="154"/>
      <c r="L123" s="154"/>
      <c r="O123" s="157"/>
    </row>
    <row r="124" spans="1:15" x14ac:dyDescent="0.2">
      <c r="A124" s="160"/>
      <c r="D124" s="154"/>
      <c r="E124" s="154"/>
      <c r="F124" s="154"/>
      <c r="I124" s="154"/>
      <c r="J124" s="154"/>
      <c r="K124" s="154"/>
      <c r="L124" s="154"/>
      <c r="O124" s="157"/>
    </row>
    <row r="125" spans="1:15" x14ac:dyDescent="0.2">
      <c r="A125" s="160"/>
      <c r="D125" s="154"/>
      <c r="E125" s="154"/>
      <c r="F125" s="154"/>
      <c r="I125" s="154"/>
      <c r="J125" s="154"/>
      <c r="K125" s="154"/>
      <c r="L125" s="154"/>
      <c r="O125" s="157"/>
    </row>
    <row r="126" spans="1:15" x14ac:dyDescent="0.2">
      <c r="A126" s="160"/>
      <c r="D126" s="154"/>
      <c r="E126" s="154"/>
      <c r="F126" s="154"/>
      <c r="I126" s="154"/>
      <c r="J126" s="154"/>
      <c r="K126" s="154"/>
      <c r="L126" s="154"/>
      <c r="O126" s="157"/>
    </row>
    <row r="127" spans="1:15" x14ac:dyDescent="0.2">
      <c r="A127" s="160"/>
      <c r="D127" s="154"/>
      <c r="E127" s="154"/>
      <c r="F127" s="154"/>
      <c r="I127" s="154"/>
      <c r="J127" s="154"/>
      <c r="K127" s="154"/>
      <c r="L127" s="154"/>
      <c r="O127" s="157"/>
    </row>
    <row r="128" spans="1:15" x14ac:dyDescent="0.2">
      <c r="A128" s="160"/>
      <c r="D128" s="154"/>
      <c r="E128" s="154"/>
      <c r="F128" s="154"/>
      <c r="I128" s="154"/>
      <c r="J128" s="154"/>
      <c r="K128" s="154"/>
      <c r="L128" s="154"/>
      <c r="O128" s="157"/>
    </row>
    <row r="129" spans="1:15" x14ac:dyDescent="0.2">
      <c r="A129" s="160"/>
      <c r="D129" s="154"/>
      <c r="E129" s="154"/>
      <c r="F129" s="154"/>
      <c r="I129" s="154"/>
      <c r="J129" s="154"/>
      <c r="K129" s="154"/>
      <c r="L129" s="154"/>
      <c r="O129" s="157"/>
    </row>
    <row r="130" spans="1:15" x14ac:dyDescent="0.2">
      <c r="A130" s="160"/>
      <c r="D130" s="154"/>
      <c r="E130" s="154"/>
      <c r="F130" s="154"/>
      <c r="I130" s="154"/>
      <c r="J130" s="154"/>
      <c r="K130" s="154"/>
      <c r="L130" s="154"/>
      <c r="O130" s="157"/>
    </row>
    <row r="131" spans="1:15" x14ac:dyDescent="0.2">
      <c r="A131" s="160"/>
      <c r="D131" s="154"/>
      <c r="E131" s="154"/>
      <c r="F131" s="154"/>
      <c r="I131" s="154"/>
      <c r="J131" s="154"/>
      <c r="K131" s="154"/>
      <c r="L131" s="154"/>
      <c r="O131" s="157"/>
    </row>
    <row r="132" spans="1:15" x14ac:dyDescent="0.2">
      <c r="A132" s="160"/>
      <c r="D132" s="154"/>
      <c r="E132" s="154"/>
      <c r="F132" s="154"/>
      <c r="I132" s="154"/>
      <c r="J132" s="154"/>
      <c r="K132" s="154"/>
      <c r="L132" s="154"/>
      <c r="O132" s="157"/>
    </row>
    <row r="133" spans="1:15" x14ac:dyDescent="0.2">
      <c r="A133" s="160"/>
      <c r="D133" s="154"/>
      <c r="E133" s="154"/>
      <c r="F133" s="154"/>
      <c r="I133" s="154"/>
      <c r="J133" s="154"/>
      <c r="K133" s="154"/>
      <c r="L133" s="154"/>
      <c r="O133" s="157"/>
    </row>
    <row r="134" spans="1:15" x14ac:dyDescent="0.2">
      <c r="A134" s="160"/>
      <c r="D134" s="154"/>
      <c r="E134" s="154"/>
      <c r="F134" s="154"/>
      <c r="I134" s="154"/>
      <c r="J134" s="154"/>
      <c r="K134" s="154"/>
      <c r="L134" s="154"/>
      <c r="O134" s="157"/>
    </row>
    <row r="135" spans="1:15" x14ac:dyDescent="0.2">
      <c r="A135" s="160"/>
      <c r="D135" s="154"/>
      <c r="E135" s="154"/>
      <c r="F135" s="154"/>
      <c r="I135" s="154"/>
      <c r="J135" s="154"/>
      <c r="K135" s="154"/>
      <c r="L135" s="154"/>
      <c r="O135" s="157"/>
    </row>
    <row r="136" spans="1:15" x14ac:dyDescent="0.2">
      <c r="A136" s="160"/>
      <c r="D136" s="154"/>
      <c r="E136" s="154"/>
      <c r="F136" s="154"/>
      <c r="I136" s="154"/>
      <c r="J136" s="154"/>
      <c r="K136" s="154"/>
      <c r="L136" s="154"/>
      <c r="O136" s="157"/>
    </row>
    <row r="137" spans="1:15" x14ac:dyDescent="0.2">
      <c r="A137" s="160"/>
      <c r="D137" s="154"/>
      <c r="E137" s="154"/>
      <c r="F137" s="154"/>
      <c r="I137" s="154"/>
      <c r="J137" s="154"/>
      <c r="K137" s="154"/>
      <c r="L137" s="154"/>
      <c r="O137" s="157"/>
    </row>
    <row r="138" spans="1:15" x14ac:dyDescent="0.2">
      <c r="A138" s="160"/>
      <c r="D138" s="154"/>
      <c r="E138" s="154"/>
      <c r="F138" s="154"/>
      <c r="I138" s="154"/>
      <c r="J138" s="154"/>
      <c r="K138" s="154"/>
      <c r="L138" s="154"/>
      <c r="O138" s="157"/>
    </row>
    <row r="139" spans="1:15" x14ac:dyDescent="0.2">
      <c r="A139" s="160"/>
      <c r="D139" s="154"/>
      <c r="E139" s="154"/>
      <c r="F139" s="154"/>
      <c r="I139" s="154"/>
      <c r="J139" s="154"/>
      <c r="K139" s="154"/>
      <c r="L139" s="154"/>
      <c r="O139" s="157"/>
    </row>
    <row r="140" spans="1:15" x14ac:dyDescent="0.2">
      <c r="A140" s="160"/>
      <c r="D140" s="154"/>
      <c r="E140" s="154"/>
      <c r="F140" s="154"/>
      <c r="I140" s="154"/>
      <c r="J140" s="154"/>
      <c r="K140" s="154"/>
      <c r="L140" s="154"/>
      <c r="O140" s="157"/>
    </row>
    <row r="141" spans="1:15" x14ac:dyDescent="0.2">
      <c r="A141" s="160"/>
      <c r="D141" s="154"/>
      <c r="E141" s="154"/>
      <c r="F141" s="154"/>
      <c r="I141" s="154"/>
      <c r="J141" s="154"/>
      <c r="K141" s="154"/>
      <c r="L141" s="154"/>
      <c r="O141" s="157"/>
    </row>
    <row r="142" spans="1:15" x14ac:dyDescent="0.2">
      <c r="A142" s="160"/>
      <c r="D142" s="154"/>
      <c r="E142" s="154"/>
      <c r="F142" s="154"/>
      <c r="I142" s="154"/>
      <c r="J142" s="154"/>
      <c r="K142" s="154"/>
      <c r="L142" s="154"/>
      <c r="O142" s="157"/>
    </row>
    <row r="143" spans="1:15" x14ac:dyDescent="0.2">
      <c r="A143" s="160"/>
      <c r="D143" s="154"/>
      <c r="E143" s="154"/>
      <c r="F143" s="154"/>
      <c r="I143" s="154"/>
      <c r="J143" s="154"/>
      <c r="K143" s="154"/>
      <c r="L143" s="154"/>
      <c r="O143" s="157"/>
    </row>
    <row r="144" spans="1:15" x14ac:dyDescent="0.2">
      <c r="A144" s="160"/>
      <c r="D144" s="154"/>
      <c r="E144" s="154"/>
      <c r="F144" s="154"/>
      <c r="I144" s="154"/>
      <c r="J144" s="154"/>
      <c r="K144" s="154"/>
      <c r="L144" s="154"/>
      <c r="O144" s="157"/>
    </row>
    <row r="145" spans="1:15" x14ac:dyDescent="0.2">
      <c r="A145" s="160"/>
      <c r="D145" s="154"/>
      <c r="E145" s="154"/>
      <c r="F145" s="154"/>
      <c r="I145" s="154"/>
      <c r="J145" s="154"/>
      <c r="K145" s="154"/>
      <c r="L145" s="154"/>
      <c r="O145" s="157"/>
    </row>
    <row r="146" spans="1:15" x14ac:dyDescent="0.2">
      <c r="A146" s="160"/>
      <c r="D146" s="154"/>
      <c r="E146" s="154"/>
      <c r="F146" s="154"/>
      <c r="I146" s="154"/>
      <c r="J146" s="154"/>
      <c r="K146" s="154"/>
      <c r="L146" s="154"/>
      <c r="O146" s="157"/>
    </row>
    <row r="147" spans="1:15" x14ac:dyDescent="0.2">
      <c r="A147" s="160"/>
      <c r="D147" s="154"/>
      <c r="E147" s="154"/>
      <c r="F147" s="154"/>
      <c r="I147" s="154"/>
      <c r="J147" s="154"/>
      <c r="K147" s="154"/>
      <c r="L147" s="154"/>
      <c r="O147" s="157"/>
    </row>
    <row r="148" spans="1:15" x14ac:dyDescent="0.2">
      <c r="A148" s="160"/>
      <c r="D148" s="154"/>
      <c r="E148" s="154"/>
      <c r="F148" s="154"/>
      <c r="I148" s="154"/>
      <c r="J148" s="154"/>
      <c r="K148" s="154"/>
      <c r="L148" s="154"/>
      <c r="O148" s="157"/>
    </row>
    <row r="149" spans="1:15" x14ac:dyDescent="0.2">
      <c r="A149" s="160"/>
      <c r="D149" s="154"/>
      <c r="E149" s="154"/>
      <c r="F149" s="154"/>
      <c r="I149" s="154"/>
      <c r="J149" s="154"/>
      <c r="K149" s="154"/>
      <c r="L149" s="154"/>
      <c r="O149" s="157"/>
    </row>
    <row r="150" spans="1:15" x14ac:dyDescent="0.2">
      <c r="A150" s="160"/>
      <c r="D150" s="154"/>
      <c r="E150" s="154"/>
      <c r="F150" s="154"/>
      <c r="I150" s="154"/>
      <c r="J150" s="154"/>
      <c r="K150" s="154"/>
      <c r="L150" s="154"/>
      <c r="O150" s="157"/>
    </row>
    <row r="151" spans="1:15" x14ac:dyDescent="0.2">
      <c r="A151" s="160"/>
      <c r="D151" s="154"/>
      <c r="E151" s="154"/>
      <c r="F151" s="154"/>
      <c r="I151" s="154"/>
      <c r="J151" s="154"/>
      <c r="K151" s="154"/>
      <c r="L151" s="154"/>
      <c r="O151" s="157"/>
    </row>
    <row r="152" spans="1:15" x14ac:dyDescent="0.2">
      <c r="A152" s="160"/>
      <c r="D152" s="154"/>
      <c r="E152" s="154"/>
      <c r="F152" s="154"/>
      <c r="I152" s="154"/>
      <c r="J152" s="154"/>
      <c r="K152" s="154"/>
      <c r="L152" s="154"/>
      <c r="O152" s="157"/>
    </row>
    <row r="153" spans="1:15" x14ac:dyDescent="0.2">
      <c r="A153" s="160"/>
      <c r="D153" s="154"/>
      <c r="E153" s="154"/>
      <c r="F153" s="154"/>
      <c r="I153" s="154"/>
      <c r="J153" s="154"/>
      <c r="K153" s="154"/>
      <c r="L153" s="154"/>
      <c r="O153" s="157"/>
    </row>
    <row r="154" spans="1:15" x14ac:dyDescent="0.2">
      <c r="A154" s="160"/>
      <c r="D154" s="154"/>
      <c r="E154" s="154"/>
      <c r="F154" s="154"/>
      <c r="I154" s="154"/>
      <c r="J154" s="154"/>
      <c r="K154" s="154"/>
      <c r="L154" s="154"/>
      <c r="O154" s="157"/>
    </row>
    <row r="155" spans="1:15" x14ac:dyDescent="0.2">
      <c r="A155" s="160"/>
      <c r="D155" s="154"/>
      <c r="E155" s="154"/>
      <c r="F155" s="154"/>
      <c r="I155" s="154"/>
      <c r="J155" s="154"/>
      <c r="K155" s="154"/>
      <c r="L155" s="154"/>
      <c r="O155" s="157"/>
    </row>
    <row r="156" spans="1:15" x14ac:dyDescent="0.2">
      <c r="A156" s="160"/>
      <c r="D156" s="154"/>
      <c r="E156" s="154"/>
      <c r="F156" s="154"/>
      <c r="I156" s="154"/>
      <c r="J156" s="154"/>
      <c r="K156" s="154"/>
      <c r="L156" s="154"/>
      <c r="O156" s="157"/>
    </row>
    <row r="157" spans="1:15" x14ac:dyDescent="0.2">
      <c r="A157" s="160"/>
      <c r="D157" s="154"/>
      <c r="E157" s="154"/>
      <c r="F157" s="154"/>
      <c r="I157" s="154"/>
      <c r="J157" s="154"/>
      <c r="K157" s="154"/>
      <c r="L157" s="154"/>
      <c r="O157" s="157"/>
    </row>
    <row r="158" spans="1:15" x14ac:dyDescent="0.2">
      <c r="A158" s="160"/>
      <c r="D158" s="154"/>
      <c r="E158" s="154"/>
      <c r="F158" s="154"/>
      <c r="I158" s="154"/>
      <c r="J158" s="154"/>
      <c r="K158" s="154"/>
      <c r="L158" s="154"/>
      <c r="O158" s="157"/>
    </row>
    <row r="159" spans="1:15" x14ac:dyDescent="0.2">
      <c r="A159" s="160"/>
      <c r="D159" s="154"/>
      <c r="E159" s="154"/>
      <c r="F159" s="154"/>
      <c r="I159" s="154"/>
      <c r="J159" s="154"/>
      <c r="K159" s="154"/>
      <c r="L159" s="154"/>
      <c r="O159" s="157"/>
    </row>
    <row r="160" spans="1:15" x14ac:dyDescent="0.2">
      <c r="A160" s="160"/>
      <c r="D160" s="154"/>
      <c r="E160" s="154"/>
      <c r="F160" s="154"/>
      <c r="I160" s="154"/>
      <c r="J160" s="154"/>
      <c r="K160" s="154"/>
      <c r="L160" s="154"/>
      <c r="O160" s="157"/>
    </row>
    <row r="161" spans="1:15" x14ac:dyDescent="0.2">
      <c r="A161" s="160"/>
      <c r="D161" s="154"/>
      <c r="E161" s="154"/>
      <c r="F161" s="154"/>
      <c r="I161" s="154"/>
      <c r="J161" s="154"/>
      <c r="K161" s="154"/>
      <c r="L161" s="154"/>
      <c r="O161" s="157"/>
    </row>
    <row r="162" spans="1:15" x14ac:dyDescent="0.2">
      <c r="A162" s="160"/>
      <c r="D162" s="154"/>
      <c r="E162" s="154"/>
      <c r="F162" s="154"/>
      <c r="I162" s="154"/>
      <c r="J162" s="154"/>
      <c r="K162" s="154"/>
      <c r="L162" s="154"/>
      <c r="O162" s="157"/>
    </row>
    <row r="163" spans="1:15" x14ac:dyDescent="0.2">
      <c r="A163" s="160"/>
      <c r="D163" s="154"/>
      <c r="E163" s="154"/>
      <c r="F163" s="154"/>
      <c r="I163" s="154"/>
      <c r="J163" s="154"/>
      <c r="K163" s="154"/>
      <c r="L163" s="154"/>
      <c r="O163" s="157"/>
    </row>
    <row r="164" spans="1:15" x14ac:dyDescent="0.2">
      <c r="A164" s="160"/>
      <c r="D164" s="154"/>
      <c r="E164" s="154"/>
      <c r="F164" s="154"/>
      <c r="I164" s="154"/>
      <c r="J164" s="154"/>
      <c r="K164" s="154"/>
      <c r="L164" s="154"/>
      <c r="O164" s="157"/>
    </row>
    <row r="165" spans="1:15" x14ac:dyDescent="0.2">
      <c r="A165" s="160"/>
      <c r="D165" s="154"/>
      <c r="E165" s="154"/>
      <c r="F165" s="154"/>
      <c r="I165" s="154"/>
      <c r="J165" s="154"/>
      <c r="K165" s="154"/>
      <c r="L165" s="154"/>
      <c r="O165" s="157"/>
    </row>
    <row r="166" spans="1:15" x14ac:dyDescent="0.2">
      <c r="A166" s="160"/>
      <c r="D166" s="154"/>
      <c r="E166" s="154"/>
      <c r="F166" s="154"/>
      <c r="I166" s="154"/>
      <c r="J166" s="154"/>
      <c r="K166" s="154"/>
      <c r="L166" s="154"/>
      <c r="O166" s="157"/>
    </row>
    <row r="167" spans="1:15" x14ac:dyDescent="0.2">
      <c r="A167" s="160"/>
      <c r="D167" s="154"/>
      <c r="E167" s="154"/>
      <c r="F167" s="154"/>
      <c r="I167" s="154"/>
      <c r="J167" s="154"/>
      <c r="K167" s="154"/>
      <c r="L167" s="154"/>
      <c r="O167" s="157"/>
    </row>
    <row r="168" spans="1:15" x14ac:dyDescent="0.2">
      <c r="A168" s="160"/>
      <c r="D168" s="154"/>
      <c r="E168" s="154"/>
      <c r="F168" s="154"/>
      <c r="I168" s="154"/>
      <c r="J168" s="154"/>
      <c r="K168" s="154"/>
      <c r="L168" s="154"/>
      <c r="O168" s="157"/>
    </row>
    <row r="169" spans="1:15" x14ac:dyDescent="0.2">
      <c r="A169" s="160"/>
      <c r="D169" s="154"/>
      <c r="E169" s="154"/>
      <c r="F169" s="154"/>
      <c r="I169" s="154"/>
      <c r="J169" s="154"/>
      <c r="K169" s="154"/>
      <c r="L169" s="154"/>
      <c r="O169" s="157"/>
    </row>
    <row r="170" spans="1:15" x14ac:dyDescent="0.2">
      <c r="A170" s="160"/>
      <c r="D170" s="154"/>
      <c r="E170" s="154"/>
      <c r="F170" s="154"/>
      <c r="I170" s="154"/>
      <c r="J170" s="154"/>
      <c r="K170" s="154"/>
      <c r="L170" s="154"/>
      <c r="O170" s="157"/>
    </row>
    <row r="171" spans="1:15" x14ac:dyDescent="0.2">
      <c r="A171" s="160"/>
      <c r="D171" s="154"/>
      <c r="E171" s="154"/>
      <c r="F171" s="154"/>
      <c r="I171" s="154"/>
      <c r="J171" s="154"/>
      <c r="K171" s="154"/>
      <c r="L171" s="154"/>
      <c r="O171" s="157"/>
    </row>
    <row r="172" spans="1:15" x14ac:dyDescent="0.2">
      <c r="A172" s="160"/>
      <c r="D172" s="154"/>
      <c r="E172" s="154"/>
      <c r="F172" s="154"/>
      <c r="I172" s="154"/>
      <c r="J172" s="154"/>
      <c r="K172" s="154"/>
      <c r="L172" s="154"/>
      <c r="O172" s="157"/>
    </row>
    <row r="173" spans="1:15" x14ac:dyDescent="0.2">
      <c r="A173" s="160"/>
      <c r="D173" s="154"/>
      <c r="E173" s="154"/>
      <c r="F173" s="154"/>
      <c r="I173" s="154"/>
      <c r="J173" s="154"/>
      <c r="K173" s="154"/>
      <c r="L173" s="154"/>
      <c r="O173" s="157"/>
    </row>
    <row r="174" spans="1:15" x14ac:dyDescent="0.2">
      <c r="A174" s="160"/>
      <c r="D174" s="154"/>
      <c r="E174" s="154"/>
      <c r="F174" s="154"/>
      <c r="I174" s="154"/>
      <c r="J174" s="154"/>
      <c r="K174" s="154"/>
      <c r="L174" s="154"/>
      <c r="O174" s="157"/>
    </row>
    <row r="175" spans="1:15" x14ac:dyDescent="0.2">
      <c r="A175" s="160"/>
      <c r="D175" s="154"/>
      <c r="E175" s="154"/>
      <c r="F175" s="154"/>
      <c r="I175" s="154"/>
      <c r="J175" s="154"/>
      <c r="K175" s="154"/>
      <c r="L175" s="154"/>
      <c r="O175" s="157"/>
    </row>
    <row r="176" spans="1:15" x14ac:dyDescent="0.2">
      <c r="A176" s="160"/>
      <c r="D176" s="154"/>
      <c r="E176" s="154"/>
      <c r="F176" s="154"/>
      <c r="I176" s="154"/>
      <c r="J176" s="154"/>
      <c r="K176" s="154"/>
      <c r="L176" s="154"/>
      <c r="O176" s="157"/>
    </row>
    <row r="177" spans="1:15" x14ac:dyDescent="0.2">
      <c r="A177" s="160"/>
      <c r="D177" s="154"/>
      <c r="E177" s="154"/>
      <c r="F177" s="154"/>
      <c r="I177" s="154"/>
      <c r="J177" s="154"/>
      <c r="K177" s="154"/>
      <c r="L177" s="154"/>
      <c r="O177" s="157"/>
    </row>
    <row r="178" spans="1:15" x14ac:dyDescent="0.2">
      <c r="A178" s="160"/>
      <c r="D178" s="154"/>
      <c r="E178" s="154"/>
      <c r="F178" s="154"/>
      <c r="I178" s="154"/>
      <c r="J178" s="154"/>
      <c r="K178" s="154"/>
      <c r="L178" s="154"/>
      <c r="O178" s="157"/>
    </row>
    <row r="179" spans="1:15" x14ac:dyDescent="0.2">
      <c r="A179" s="160"/>
      <c r="D179" s="154"/>
      <c r="E179" s="154"/>
      <c r="F179" s="154"/>
      <c r="I179" s="154"/>
      <c r="J179" s="154"/>
      <c r="K179" s="154"/>
      <c r="L179" s="154"/>
      <c r="O179" s="157"/>
    </row>
    <row r="180" spans="1:15" x14ac:dyDescent="0.2">
      <c r="A180" s="160"/>
      <c r="D180" s="154"/>
      <c r="E180" s="154"/>
      <c r="F180" s="154"/>
      <c r="I180" s="154"/>
      <c r="J180" s="154"/>
      <c r="K180" s="154"/>
      <c r="L180" s="154"/>
      <c r="O180" s="157"/>
    </row>
    <row r="181" spans="1:15" x14ac:dyDescent="0.2">
      <c r="A181" s="160"/>
      <c r="D181" s="154"/>
      <c r="E181" s="154"/>
      <c r="F181" s="154"/>
      <c r="I181" s="154"/>
      <c r="J181" s="154"/>
      <c r="K181" s="154"/>
      <c r="L181" s="154"/>
      <c r="O181" s="157"/>
    </row>
    <row r="182" spans="1:15" x14ac:dyDescent="0.2">
      <c r="A182" s="160"/>
      <c r="D182" s="154"/>
      <c r="E182" s="154"/>
      <c r="F182" s="154"/>
      <c r="I182" s="154"/>
      <c r="J182" s="154"/>
      <c r="K182" s="154"/>
      <c r="L182" s="154"/>
      <c r="O182" s="157"/>
    </row>
    <row r="183" spans="1:15" x14ac:dyDescent="0.2">
      <c r="A183" s="160"/>
      <c r="D183" s="154"/>
      <c r="E183" s="154"/>
      <c r="F183" s="154"/>
      <c r="I183" s="154"/>
      <c r="J183" s="154"/>
      <c r="K183" s="154"/>
      <c r="L183" s="154"/>
      <c r="O183" s="157"/>
    </row>
    <row r="184" spans="1:15" x14ac:dyDescent="0.2">
      <c r="A184" s="160"/>
      <c r="D184" s="154"/>
      <c r="E184" s="154"/>
      <c r="F184" s="154"/>
      <c r="I184" s="154"/>
      <c r="J184" s="154"/>
      <c r="K184" s="154"/>
      <c r="L184" s="154"/>
      <c r="O184" s="157"/>
    </row>
    <row r="185" spans="1:15" x14ac:dyDescent="0.2">
      <c r="A185" s="160"/>
      <c r="D185" s="154"/>
      <c r="E185" s="154"/>
      <c r="F185" s="154"/>
      <c r="I185" s="154"/>
      <c r="J185" s="154"/>
      <c r="K185" s="154"/>
      <c r="L185" s="154"/>
      <c r="O185" s="157"/>
    </row>
    <row r="186" spans="1:15" x14ac:dyDescent="0.2">
      <c r="A186" s="160"/>
      <c r="D186" s="154"/>
      <c r="E186" s="154"/>
      <c r="F186" s="154"/>
      <c r="I186" s="154"/>
      <c r="J186" s="154"/>
      <c r="K186" s="154"/>
      <c r="L186" s="154"/>
      <c r="O186" s="157"/>
    </row>
    <row r="187" spans="1:15" x14ac:dyDescent="0.2">
      <c r="A187" s="160"/>
      <c r="D187" s="154"/>
      <c r="E187" s="154"/>
      <c r="F187" s="154"/>
      <c r="I187" s="154"/>
      <c r="J187" s="154"/>
      <c r="K187" s="154"/>
      <c r="L187" s="154"/>
      <c r="O187" s="157"/>
    </row>
    <row r="188" spans="1:15" x14ac:dyDescent="0.2">
      <c r="A188" s="160"/>
      <c r="D188" s="154"/>
      <c r="E188" s="154"/>
      <c r="F188" s="154"/>
      <c r="I188" s="154"/>
      <c r="J188" s="154"/>
      <c r="K188" s="154"/>
      <c r="L188" s="154"/>
      <c r="O188" s="157"/>
    </row>
    <row r="189" spans="1:15" x14ac:dyDescent="0.2">
      <c r="A189" s="160"/>
      <c r="D189" s="154"/>
      <c r="E189" s="154"/>
      <c r="F189" s="154"/>
      <c r="I189" s="154"/>
      <c r="J189" s="154"/>
      <c r="K189" s="154"/>
      <c r="L189" s="154"/>
      <c r="O189" s="157"/>
    </row>
    <row r="190" spans="1:15" x14ac:dyDescent="0.2">
      <c r="A190" s="160"/>
      <c r="D190" s="154"/>
      <c r="E190" s="154"/>
      <c r="F190" s="154"/>
      <c r="I190" s="154"/>
      <c r="J190" s="154"/>
      <c r="K190" s="154"/>
      <c r="L190" s="154"/>
      <c r="O190" s="157"/>
    </row>
    <row r="191" spans="1:15" x14ac:dyDescent="0.2">
      <c r="A191" s="160"/>
      <c r="D191" s="154"/>
      <c r="E191" s="154"/>
      <c r="F191" s="154"/>
      <c r="I191" s="154"/>
      <c r="J191" s="154"/>
      <c r="K191" s="154"/>
      <c r="L191" s="154"/>
      <c r="O191" s="157"/>
    </row>
    <row r="192" spans="1:15" x14ac:dyDescent="0.2">
      <c r="A192" s="160"/>
      <c r="D192" s="154"/>
      <c r="E192" s="154"/>
      <c r="F192" s="154"/>
      <c r="I192" s="154"/>
      <c r="J192" s="154"/>
      <c r="K192" s="154"/>
      <c r="L192" s="154"/>
      <c r="O192" s="157"/>
    </row>
    <row r="193" spans="1:15" x14ac:dyDescent="0.2">
      <c r="A193" s="160"/>
      <c r="D193" s="154"/>
      <c r="E193" s="154"/>
      <c r="F193" s="154"/>
      <c r="I193" s="154"/>
      <c r="J193" s="154"/>
      <c r="K193" s="154"/>
      <c r="L193" s="154"/>
      <c r="O193" s="157"/>
    </row>
    <row r="194" spans="1:15" x14ac:dyDescent="0.2">
      <c r="A194" s="160"/>
      <c r="D194" s="154"/>
      <c r="E194" s="154"/>
      <c r="F194" s="154"/>
      <c r="I194" s="154"/>
      <c r="J194" s="154"/>
      <c r="K194" s="154"/>
      <c r="L194" s="154"/>
      <c r="O194" s="157"/>
    </row>
    <row r="195" spans="1:15" x14ac:dyDescent="0.2">
      <c r="A195" s="160"/>
      <c r="D195" s="154"/>
      <c r="E195" s="154"/>
      <c r="F195" s="154"/>
      <c r="I195" s="154"/>
      <c r="J195" s="154"/>
      <c r="K195" s="154"/>
      <c r="L195" s="154"/>
      <c r="O195" s="157"/>
    </row>
    <row r="196" spans="1:15" x14ac:dyDescent="0.2">
      <c r="A196" s="160"/>
      <c r="D196" s="154"/>
      <c r="E196" s="154"/>
      <c r="F196" s="154"/>
      <c r="I196" s="154"/>
      <c r="J196" s="154"/>
      <c r="K196" s="154"/>
      <c r="L196" s="154"/>
      <c r="O196" s="157"/>
    </row>
    <row r="197" spans="1:15" x14ac:dyDescent="0.2">
      <c r="A197" s="160"/>
      <c r="D197" s="154"/>
      <c r="E197" s="154"/>
      <c r="F197" s="154"/>
      <c r="I197" s="154"/>
      <c r="J197" s="154"/>
      <c r="K197" s="154"/>
      <c r="L197" s="154"/>
      <c r="O197" s="157"/>
    </row>
    <row r="198" spans="1:15" x14ac:dyDescent="0.2">
      <c r="A198" s="160"/>
      <c r="D198" s="154"/>
      <c r="E198" s="154"/>
      <c r="F198" s="154"/>
      <c r="I198" s="154"/>
      <c r="J198" s="154"/>
      <c r="K198" s="154"/>
      <c r="L198" s="154"/>
      <c r="O198" s="157"/>
    </row>
    <row r="199" spans="1:15" x14ac:dyDescent="0.2">
      <c r="A199" s="160"/>
      <c r="D199" s="154"/>
      <c r="E199" s="154"/>
      <c r="F199" s="154"/>
      <c r="I199" s="154"/>
      <c r="J199" s="154"/>
      <c r="K199" s="154"/>
      <c r="L199" s="154"/>
      <c r="O199" s="157"/>
    </row>
    <row r="200" spans="1:15" x14ac:dyDescent="0.2">
      <c r="A200" s="159"/>
      <c r="B200" s="158"/>
      <c r="C200" s="158"/>
      <c r="D200" s="158"/>
      <c r="E200" s="158"/>
      <c r="F200" s="158"/>
      <c r="G200" s="158"/>
      <c r="H200" s="158"/>
      <c r="I200" s="157"/>
      <c r="J200" s="157"/>
      <c r="K200" s="157"/>
      <c r="L200" s="157"/>
      <c r="M200" s="157"/>
      <c r="N200" s="157"/>
      <c r="O200" s="157"/>
    </row>
  </sheetData>
  <mergeCells count="1">
    <mergeCell ref="H42:N42"/>
  </mergeCells>
  <printOptions horizontalCentered="1"/>
  <pageMargins left="0.7" right="0.7" top="0.75" bottom="0.75" header="0.3" footer="0.3"/>
  <pageSetup scale="47" orientation="landscape" r:id="rId1"/>
  <headerFooter alignWithMargins="0">
    <oddHeader>&amp;RAdvice No. 2022-xx
Electric Schedule 120 Rate Design Workpapers
Page &amp;P of &amp;N</oddHeader>
    <oddFooter>&amp;L&amp;F
&amp;A&amp;R&amp;D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
  <sheetViews>
    <sheetView workbookViewId="0">
      <selection activeCell="H23" sqref="H23"/>
    </sheetView>
  </sheetViews>
  <sheetFormatPr defaultColWidth="9.1796875" defaultRowHeight="14" x14ac:dyDescent="0.3"/>
  <cols>
    <col min="1" max="16384" width="9.1796875" style="266"/>
  </cols>
  <sheetData/>
  <printOptions horizontalCentered="1"/>
  <pageMargins left="0.45" right="0.45" top="0.75" bottom="0.75" header="0.3" footer="0.3"/>
  <pageSetup orientation="landscape" blackAndWhite="1" r:id="rId1"/>
  <headerFooter>
    <oddFooter>&amp;R&amp;F
&amp;A</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N41"/>
  <sheetViews>
    <sheetView workbookViewId="0">
      <pane ySplit="9" topLeftCell="A10" activePane="bottomLeft" state="frozen"/>
      <selection pane="bottomLeft" activeCell="D47" sqref="D47"/>
    </sheetView>
  </sheetViews>
  <sheetFormatPr defaultColWidth="9.1796875" defaultRowHeight="10" x14ac:dyDescent="0.2"/>
  <cols>
    <col min="1" max="1" width="4.81640625" style="92" bestFit="1" customWidth="1"/>
    <col min="2" max="2" width="39.26953125" style="92" bestFit="1" customWidth="1"/>
    <col min="3" max="3" width="12.54296875" style="92" customWidth="1"/>
    <col min="4" max="4" width="14.453125" style="92" bestFit="1" customWidth="1"/>
    <col min="5" max="5" width="12.54296875" style="92" customWidth="1"/>
    <col min="6" max="6" width="17.26953125" style="92" bestFit="1" customWidth="1"/>
    <col min="7" max="7" width="10.7265625" style="92" customWidth="1"/>
    <col min="8" max="9" width="9.1796875" style="92"/>
    <col min="10" max="12" width="9.54296875" style="92" bestFit="1" customWidth="1"/>
    <col min="13" max="16384" width="9.1796875" style="92"/>
  </cols>
  <sheetData>
    <row r="1" spans="1:14" ht="10.5" x14ac:dyDescent="0.25">
      <c r="A1" s="350" t="s">
        <v>0</v>
      </c>
      <c r="B1" s="350"/>
      <c r="C1" s="350"/>
      <c r="D1" s="350"/>
      <c r="E1" s="350"/>
      <c r="F1" s="350"/>
      <c r="G1" s="350"/>
      <c r="H1" s="5"/>
      <c r="I1" s="5"/>
      <c r="J1" s="5"/>
      <c r="K1" s="5"/>
      <c r="L1" s="5"/>
      <c r="M1" s="5"/>
      <c r="N1" s="5"/>
    </row>
    <row r="2" spans="1:14" ht="10.5" x14ac:dyDescent="0.25">
      <c r="A2" s="363" t="s">
        <v>342</v>
      </c>
      <c r="B2" s="363"/>
      <c r="C2" s="363"/>
      <c r="D2" s="363"/>
      <c r="E2" s="363"/>
      <c r="F2" s="363"/>
      <c r="G2" s="363"/>
      <c r="H2" s="5"/>
      <c r="I2" s="5"/>
      <c r="J2" s="5"/>
      <c r="K2" s="5"/>
      <c r="L2" s="5"/>
      <c r="M2" s="5"/>
      <c r="N2" s="5"/>
    </row>
    <row r="3" spans="1:14" ht="10.5" x14ac:dyDescent="0.25">
      <c r="A3" s="350" t="s">
        <v>79</v>
      </c>
      <c r="B3" s="350"/>
      <c r="C3" s="350"/>
      <c r="D3" s="350"/>
      <c r="E3" s="350"/>
      <c r="F3" s="350"/>
      <c r="G3" s="350"/>
      <c r="H3" s="5"/>
      <c r="I3" s="5"/>
      <c r="J3" s="5"/>
      <c r="K3" s="5"/>
      <c r="L3" s="5"/>
      <c r="M3" s="5"/>
      <c r="N3" s="5"/>
    </row>
    <row r="4" spans="1:14" ht="10.5" x14ac:dyDescent="0.25">
      <c r="A4" s="363" t="s">
        <v>341</v>
      </c>
      <c r="B4" s="363"/>
      <c r="C4" s="363"/>
      <c r="D4" s="363"/>
      <c r="E4" s="363"/>
      <c r="F4" s="363"/>
      <c r="G4" s="363"/>
      <c r="H4" s="5"/>
      <c r="I4" s="5"/>
      <c r="J4" s="5"/>
      <c r="K4" s="5"/>
      <c r="L4" s="5"/>
      <c r="M4" s="5"/>
      <c r="N4" s="5"/>
    </row>
    <row r="6" spans="1:14" ht="10.5" x14ac:dyDescent="0.25">
      <c r="E6" s="242"/>
      <c r="F6" s="242"/>
    </row>
    <row r="7" spans="1:14" ht="10.5" x14ac:dyDescent="0.25">
      <c r="A7" s="2" t="s">
        <v>2</v>
      </c>
      <c r="D7" s="242" t="s">
        <v>3</v>
      </c>
      <c r="E7" s="242" t="s">
        <v>4</v>
      </c>
      <c r="F7" s="242" t="s">
        <v>4</v>
      </c>
      <c r="G7" s="242" t="s">
        <v>3</v>
      </c>
    </row>
    <row r="8" spans="1:14" ht="10.5" x14ac:dyDescent="0.25">
      <c r="A8" s="66" t="s">
        <v>5</v>
      </c>
      <c r="B8" s="250"/>
      <c r="C8" s="66" t="s">
        <v>6</v>
      </c>
      <c r="D8" s="66">
        <v>7</v>
      </c>
      <c r="E8" s="66" t="s">
        <v>7</v>
      </c>
      <c r="F8" s="70" t="s">
        <v>8</v>
      </c>
      <c r="G8" s="66" t="s">
        <v>211</v>
      </c>
    </row>
    <row r="9" spans="1:14" x14ac:dyDescent="0.2">
      <c r="B9" s="101" t="s">
        <v>9</v>
      </c>
      <c r="C9" s="101" t="s">
        <v>10</v>
      </c>
      <c r="D9" s="101" t="s">
        <v>11</v>
      </c>
      <c r="E9" s="101" t="s">
        <v>12</v>
      </c>
      <c r="F9" s="101" t="s">
        <v>13</v>
      </c>
      <c r="G9" s="101" t="s">
        <v>14</v>
      </c>
    </row>
    <row r="10" spans="1:14" x14ac:dyDescent="0.2">
      <c r="A10" s="101"/>
      <c r="B10" s="251"/>
      <c r="C10" s="101"/>
      <c r="D10" s="101"/>
      <c r="E10" s="101"/>
      <c r="F10" s="101"/>
    </row>
    <row r="11" spans="1:14" x14ac:dyDescent="0.2">
      <c r="A11" s="101">
        <v>1</v>
      </c>
      <c r="C11" s="101"/>
      <c r="D11" s="296"/>
      <c r="E11" s="296"/>
      <c r="F11" s="296"/>
      <c r="G11" s="296"/>
    </row>
    <row r="12" spans="1:14" x14ac:dyDescent="0.2">
      <c r="A12" s="101">
        <f t="shared" ref="A12:A38" si="0">A11+1</f>
        <v>2</v>
      </c>
      <c r="B12" s="118" t="s">
        <v>419</v>
      </c>
      <c r="C12" s="101" t="s">
        <v>15</v>
      </c>
      <c r="D12" s="337">
        <f>'Delivery Deferral Balance'!D22</f>
        <v>919433.94698841346</v>
      </c>
      <c r="E12" s="337">
        <f>'Delivery Deferral Balance'!E22</f>
        <v>1758.8651171667871</v>
      </c>
      <c r="F12" s="337">
        <f>'Delivery Deferral Balance'!F22</f>
        <v>-347455.42239479214</v>
      </c>
      <c r="G12" s="337">
        <f>'Delivery Deferral Balance'!G22</f>
        <v>-28215.33859015055</v>
      </c>
    </row>
    <row r="13" spans="1:14" x14ac:dyDescent="0.2">
      <c r="A13" s="101">
        <f t="shared" si="0"/>
        <v>3</v>
      </c>
      <c r="C13" s="101"/>
      <c r="D13" s="296"/>
      <c r="E13" s="296"/>
      <c r="F13" s="296"/>
      <c r="G13" s="296"/>
    </row>
    <row r="14" spans="1:14" ht="12" x14ac:dyDescent="0.2">
      <c r="A14" s="101">
        <f t="shared" si="0"/>
        <v>4</v>
      </c>
      <c r="B14" s="118" t="s">
        <v>426</v>
      </c>
      <c r="C14" s="101" t="s">
        <v>15</v>
      </c>
      <c r="D14" s="337">
        <f>'Delivery Deferral Balance'!D24</f>
        <v>-19415731.637252886</v>
      </c>
      <c r="E14" s="337">
        <f>'Delivery Deferral Balance'!E24</f>
        <v>58755.866272144296</v>
      </c>
      <c r="F14" s="337">
        <f>'Delivery Deferral Balance'!F24</f>
        <v>-1535750.3425745107</v>
      </c>
      <c r="G14" s="337">
        <f>'Delivery Deferral Balance'!G24</f>
        <v>116897.9181836296</v>
      </c>
    </row>
    <row r="15" spans="1:14" x14ac:dyDescent="0.2">
      <c r="A15" s="101">
        <f t="shared" si="0"/>
        <v>5</v>
      </c>
      <c r="C15" s="101"/>
      <c r="D15" s="296"/>
      <c r="E15" s="296"/>
      <c r="F15" s="296"/>
      <c r="G15" s="296"/>
    </row>
    <row r="16" spans="1:14" x14ac:dyDescent="0.2">
      <c r="A16" s="101">
        <f t="shared" si="0"/>
        <v>6</v>
      </c>
      <c r="B16" s="118" t="s">
        <v>422</v>
      </c>
      <c r="C16" s="101" t="s">
        <v>15</v>
      </c>
      <c r="D16" s="338">
        <f>'Delivery Deferral Balance'!D26</f>
        <v>-2014712.0528480094</v>
      </c>
      <c r="E16" s="338">
        <f>'Delivery Deferral Balance'!E26</f>
        <v>-85451.161048373848</v>
      </c>
      <c r="F16" s="338">
        <f>'Delivery Deferral Balance'!F26</f>
        <v>462084.625842323</v>
      </c>
      <c r="G16" s="338">
        <f>'Delivery Deferral Balance'!G26</f>
        <v>51711.646681005273</v>
      </c>
    </row>
    <row r="17" spans="1:12" x14ac:dyDescent="0.2">
      <c r="A17" s="101">
        <f t="shared" si="0"/>
        <v>7</v>
      </c>
      <c r="C17" s="101"/>
      <c r="D17" s="296"/>
      <c r="E17" s="296"/>
      <c r="F17" s="296"/>
      <c r="G17" s="296"/>
    </row>
    <row r="18" spans="1:12" x14ac:dyDescent="0.2">
      <c r="A18" s="101">
        <f t="shared" si="0"/>
        <v>8</v>
      </c>
      <c r="B18" s="92" t="s">
        <v>16</v>
      </c>
      <c r="C18" s="101" t="str">
        <f>"("&amp;A12&amp;")+("&amp;A14&amp;")+("&amp;A16&amp;")"</f>
        <v>(2)+(4)+(6)</v>
      </c>
      <c r="D18" s="296">
        <f>D12+D14+D16</f>
        <v>-20511009.743112482</v>
      </c>
      <c r="E18" s="296">
        <f t="shared" ref="E18:F18" si="1">E12+E14+E16</f>
        <v>-24936.429659062764</v>
      </c>
      <c r="F18" s="296">
        <f t="shared" si="1"/>
        <v>-1421121.1391269797</v>
      </c>
      <c r="G18" s="296">
        <f>G12+G14+G16</f>
        <v>140394.22627448433</v>
      </c>
    </row>
    <row r="19" spans="1:12" x14ac:dyDescent="0.2">
      <c r="A19" s="101">
        <f t="shared" si="0"/>
        <v>9</v>
      </c>
      <c r="C19" s="101"/>
      <c r="D19" s="296"/>
      <c r="E19" s="296"/>
      <c r="F19" s="296"/>
      <c r="G19" s="296"/>
    </row>
    <row r="20" spans="1:12" x14ac:dyDescent="0.2">
      <c r="A20" s="101">
        <f t="shared" si="0"/>
        <v>10</v>
      </c>
      <c r="B20" s="92" t="s">
        <v>17</v>
      </c>
      <c r="C20" s="101" t="s">
        <v>15</v>
      </c>
      <c r="D20" s="339">
        <f>'F2023 Forecast'!P8</f>
        <v>11203510561</v>
      </c>
      <c r="E20" s="339">
        <f>'F2023 Forecast'!P10</f>
        <v>2760323645</v>
      </c>
      <c r="F20" s="339">
        <f>'F2023 Forecast'!P20</f>
        <v>3101261161</v>
      </c>
      <c r="G20" s="339">
        <f>'F2023 Forecast'!P17</f>
        <v>304684282</v>
      </c>
    </row>
    <row r="21" spans="1:12" x14ac:dyDescent="0.2">
      <c r="A21" s="101">
        <f t="shared" si="0"/>
        <v>11</v>
      </c>
    </row>
    <row r="22" spans="1:12" ht="10.5" thickBot="1" x14ac:dyDescent="0.25">
      <c r="A22" s="101">
        <f t="shared" si="0"/>
        <v>12</v>
      </c>
      <c r="B22" s="92" t="s">
        <v>18</v>
      </c>
      <c r="C22" s="101" t="str">
        <f>"("&amp;A18&amp;") / ("&amp;A20&amp;")"</f>
        <v>(8) / (10)</v>
      </c>
      <c r="D22" s="73">
        <f>ROUND(D18/D20,6)</f>
        <v>-1.8309999999999999E-3</v>
      </c>
      <c r="E22" s="73">
        <f>ROUND(E18/E20,6)</f>
        <v>-9.0000000000000002E-6</v>
      </c>
      <c r="F22" s="73">
        <f>ROUND(F18/F20,6)</f>
        <v>-4.5800000000000002E-4</v>
      </c>
      <c r="G22" s="73">
        <f>ROUND(G18/G20,6)</f>
        <v>4.6099999999999998E-4</v>
      </c>
    </row>
    <row r="23" spans="1:12" ht="10.5" thickTop="1" x14ac:dyDescent="0.2">
      <c r="A23" s="101">
        <f t="shared" si="0"/>
        <v>13</v>
      </c>
    </row>
    <row r="24" spans="1:12" x14ac:dyDescent="0.2">
      <c r="A24" s="101">
        <f t="shared" si="0"/>
        <v>14</v>
      </c>
      <c r="B24" s="92" t="s">
        <v>19</v>
      </c>
      <c r="C24" s="101" t="s">
        <v>15</v>
      </c>
      <c r="D24" s="336">
        <f>'3% Rate Test'!D39</f>
        <v>-1.8309999999999999E-3</v>
      </c>
      <c r="E24" s="336">
        <f>'3% Rate Test'!E39</f>
        <v>-9.0000000000000002E-6</v>
      </c>
      <c r="F24" s="336">
        <f>'3% Rate Test'!F39</f>
        <v>-4.5800000000000002E-4</v>
      </c>
      <c r="G24" s="336">
        <f>'3% Rate Test'!G39</f>
        <v>4.6099999999999998E-4</v>
      </c>
      <c r="H24" s="340"/>
      <c r="I24" s="340"/>
      <c r="J24" s="340"/>
      <c r="K24" s="340"/>
      <c r="L24" s="340"/>
    </row>
    <row r="25" spans="1:12" x14ac:dyDescent="0.2">
      <c r="A25" s="101">
        <f t="shared" si="0"/>
        <v>15</v>
      </c>
      <c r="C25" s="101"/>
    </row>
    <row r="26" spans="1:12" x14ac:dyDescent="0.2">
      <c r="A26" s="101">
        <f t="shared" si="0"/>
        <v>16</v>
      </c>
      <c r="B26" s="92" t="s">
        <v>20</v>
      </c>
      <c r="C26" s="101" t="s">
        <v>21</v>
      </c>
      <c r="D26" s="296">
        <f>IF(D22=D24,D14,(D14-((D22-D24)*D20)))</f>
        <v>-19415731.637252886</v>
      </c>
      <c r="E26" s="296">
        <f>IF(E22=E24,E14,(E14-((E22-E24)*E20)))</f>
        <v>58755.866272144296</v>
      </c>
      <c r="F26" s="296">
        <f>IF(F22=F24,F14,(F14-((F22-F24)*F20)))</f>
        <v>-1535750.3425745107</v>
      </c>
      <c r="G26" s="296">
        <f>IF(G22=G24,G14,(G14-((G22-G24)*G20)))</f>
        <v>116897.9181836296</v>
      </c>
    </row>
    <row r="27" spans="1:12" x14ac:dyDescent="0.2">
      <c r="A27" s="101">
        <f t="shared" si="0"/>
        <v>17</v>
      </c>
      <c r="D27" s="296"/>
      <c r="E27" s="88"/>
      <c r="F27" s="88"/>
      <c r="G27" s="88"/>
    </row>
    <row r="28" spans="1:12" x14ac:dyDescent="0.2">
      <c r="A28" s="101">
        <f t="shared" si="0"/>
        <v>18</v>
      </c>
      <c r="B28" s="92" t="s">
        <v>22</v>
      </c>
      <c r="C28" s="101" t="str">
        <f>"("&amp;A12&amp;")+("&amp;A16&amp;")+("&amp;A26&amp;")"</f>
        <v>(2)+(6)+(16)</v>
      </c>
      <c r="D28" s="296">
        <f>D26+D12+D16</f>
        <v>-20511009.743112482</v>
      </c>
      <c r="E28" s="296">
        <f t="shared" ref="E28:G28" si="2">E26+E12+E16</f>
        <v>-24936.429659062764</v>
      </c>
      <c r="F28" s="296">
        <f t="shared" si="2"/>
        <v>-1421121.1391269797</v>
      </c>
      <c r="G28" s="296">
        <f t="shared" si="2"/>
        <v>140394.22627448433</v>
      </c>
    </row>
    <row r="29" spans="1:12" x14ac:dyDescent="0.2">
      <c r="A29" s="101">
        <f t="shared" si="0"/>
        <v>19</v>
      </c>
    </row>
    <row r="30" spans="1:12" x14ac:dyDescent="0.2">
      <c r="A30" s="101">
        <f t="shared" si="0"/>
        <v>20</v>
      </c>
      <c r="B30" s="92" t="s">
        <v>23</v>
      </c>
      <c r="C30" s="101" t="str">
        <f>"("&amp;A$28&amp;") - ("&amp;A18&amp;")"</f>
        <v>(18) - (8)</v>
      </c>
      <c r="D30" s="88">
        <f>D18-D28</f>
        <v>0</v>
      </c>
      <c r="E30" s="88">
        <f>E18-E28</f>
        <v>0</v>
      </c>
      <c r="F30" s="88">
        <f>F18-F28</f>
        <v>0</v>
      </c>
      <c r="G30" s="88">
        <f>G18-G28</f>
        <v>0</v>
      </c>
    </row>
    <row r="31" spans="1:12" x14ac:dyDescent="0.2">
      <c r="A31" s="101">
        <f t="shared" si="0"/>
        <v>21</v>
      </c>
    </row>
    <row r="32" spans="1:12" x14ac:dyDescent="0.2">
      <c r="A32" s="101">
        <f t="shared" si="0"/>
        <v>22</v>
      </c>
      <c r="B32" s="92" t="s">
        <v>285</v>
      </c>
      <c r="C32" s="101" t="s">
        <v>15</v>
      </c>
      <c r="D32" s="341">
        <f>'2022 GRC Conversion Factor'!K16</f>
        <v>0.95034799999999997</v>
      </c>
      <c r="E32" s="117">
        <f>D32</f>
        <v>0.95034799999999997</v>
      </c>
      <c r="F32" s="117">
        <f>E32</f>
        <v>0.95034799999999997</v>
      </c>
      <c r="G32" s="117">
        <f>F32</f>
        <v>0.95034799999999997</v>
      </c>
    </row>
    <row r="33" spans="1:7" x14ac:dyDescent="0.2">
      <c r="A33" s="101">
        <f t="shared" si="0"/>
        <v>23</v>
      </c>
      <c r="B33" s="90"/>
      <c r="C33" s="90"/>
    </row>
    <row r="34" spans="1:7" x14ac:dyDescent="0.2">
      <c r="A34" s="101">
        <f t="shared" si="0"/>
        <v>24</v>
      </c>
      <c r="B34" s="92" t="s">
        <v>296</v>
      </c>
      <c r="C34" s="101" t="str">
        <f>"("&amp;A$26&amp;") * ("&amp;A32&amp;")"</f>
        <v>(16) * (22)</v>
      </c>
      <c r="D34" s="296">
        <f>D26*D32</f>
        <v>-18451701.730000004</v>
      </c>
      <c r="E34" s="296">
        <f t="shared" ref="E34:G34" si="3">E26*E32</f>
        <v>55838.519999999786</v>
      </c>
      <c r="F34" s="296">
        <f t="shared" si="3"/>
        <v>-1459497.2665650011</v>
      </c>
      <c r="G34" s="296">
        <f t="shared" si="3"/>
        <v>111093.70274997603</v>
      </c>
    </row>
    <row r="35" spans="1:7" x14ac:dyDescent="0.2">
      <c r="A35" s="101">
        <f t="shared" si="0"/>
        <v>25</v>
      </c>
    </row>
    <row r="36" spans="1:7" x14ac:dyDescent="0.2">
      <c r="A36" s="101">
        <f t="shared" si="0"/>
        <v>26</v>
      </c>
      <c r="B36" s="92" t="s">
        <v>297</v>
      </c>
      <c r="C36" s="101" t="str">
        <f>"("&amp;A$16&amp;") * ("&amp;A32&amp;")"</f>
        <v>(6) * (22)</v>
      </c>
      <c r="D36" s="296">
        <f>D16*D32</f>
        <v>-1914677.57</v>
      </c>
      <c r="E36" s="296">
        <f t="shared" ref="E36:G36" si="4">E16*E32</f>
        <v>-81208.339999999982</v>
      </c>
      <c r="F36" s="296">
        <f t="shared" si="4"/>
        <v>439141.19999999995</v>
      </c>
      <c r="G36" s="296">
        <f t="shared" si="4"/>
        <v>49144.06</v>
      </c>
    </row>
    <row r="37" spans="1:7" x14ac:dyDescent="0.2">
      <c r="A37" s="101">
        <f t="shared" si="0"/>
        <v>27</v>
      </c>
    </row>
    <row r="38" spans="1:7" x14ac:dyDescent="0.2">
      <c r="A38" s="101">
        <f t="shared" si="0"/>
        <v>28</v>
      </c>
      <c r="B38" s="364" t="s">
        <v>434</v>
      </c>
      <c r="C38" s="365"/>
      <c r="D38" s="365"/>
      <c r="E38" s="365"/>
      <c r="F38" s="365"/>
      <c r="G38" s="365"/>
    </row>
    <row r="39" spans="1:7" x14ac:dyDescent="0.2">
      <c r="B39" s="365"/>
      <c r="C39" s="365"/>
      <c r="D39" s="365"/>
      <c r="E39" s="365"/>
      <c r="F39" s="365"/>
      <c r="G39" s="365"/>
    </row>
    <row r="40" spans="1:7" x14ac:dyDescent="0.2">
      <c r="B40" s="365"/>
      <c r="C40" s="365"/>
      <c r="D40" s="365"/>
      <c r="E40" s="365"/>
      <c r="F40" s="365"/>
      <c r="G40" s="365"/>
    </row>
    <row r="41" spans="1:7" x14ac:dyDescent="0.2">
      <c r="B41" s="366"/>
      <c r="C41" s="366"/>
      <c r="D41" s="366"/>
      <c r="E41" s="366"/>
      <c r="F41" s="366"/>
      <c r="G41" s="366"/>
    </row>
  </sheetData>
  <mergeCells count="5">
    <mergeCell ref="A1:G1"/>
    <mergeCell ref="A2:G2"/>
    <mergeCell ref="A3:G3"/>
    <mergeCell ref="A4:G4"/>
    <mergeCell ref="B38:G41"/>
  </mergeCells>
  <printOptions horizontalCentered="1"/>
  <pageMargins left="0.45" right="0.45" top="0.75" bottom="0.75" header="0.3" footer="0.3"/>
  <pageSetup scale="98" orientation="landscape" blackAndWhite="1" r:id="rId1"/>
  <headerFooter>
    <oddFooter>&amp;R&amp;F
&amp;A</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K38"/>
  <sheetViews>
    <sheetView workbookViewId="0">
      <pane ySplit="9" topLeftCell="A10" activePane="bottomLeft" state="frozen"/>
      <selection pane="bottomLeft" activeCell="I27" sqref="I27"/>
    </sheetView>
  </sheetViews>
  <sheetFormatPr defaultColWidth="9.1796875" defaultRowHeight="10" x14ac:dyDescent="0.2"/>
  <cols>
    <col min="1" max="1" width="4.81640625" style="92" bestFit="1" customWidth="1"/>
    <col min="2" max="2" width="39.26953125" style="92" bestFit="1" customWidth="1"/>
    <col min="3" max="3" width="13.453125" style="92" customWidth="1"/>
    <col min="4" max="5" width="12.26953125" style="92" customWidth="1"/>
    <col min="6" max="16384" width="9.1796875" style="92"/>
  </cols>
  <sheetData>
    <row r="1" spans="1:11" ht="10.5" x14ac:dyDescent="0.25">
      <c r="A1" s="350" t="s">
        <v>0</v>
      </c>
      <c r="B1" s="350"/>
      <c r="C1" s="350"/>
      <c r="D1" s="350"/>
      <c r="E1" s="350"/>
      <c r="F1" s="5"/>
      <c r="G1" s="5"/>
      <c r="H1" s="5"/>
      <c r="I1" s="5"/>
      <c r="J1" s="5"/>
      <c r="K1" s="5"/>
    </row>
    <row r="2" spans="1:11" ht="10.5" x14ac:dyDescent="0.25">
      <c r="A2" s="363" t="s">
        <v>342</v>
      </c>
      <c r="B2" s="363"/>
      <c r="C2" s="363"/>
      <c r="D2" s="363"/>
      <c r="E2" s="363"/>
      <c r="F2" s="5"/>
      <c r="G2" s="5"/>
      <c r="H2" s="5"/>
      <c r="I2" s="5"/>
      <c r="J2" s="5"/>
      <c r="K2" s="5"/>
    </row>
    <row r="3" spans="1:11" ht="10.5" x14ac:dyDescent="0.25">
      <c r="A3" s="350" t="s">
        <v>79</v>
      </c>
      <c r="B3" s="350"/>
      <c r="C3" s="350"/>
      <c r="D3" s="350"/>
      <c r="E3" s="350"/>
      <c r="F3" s="5"/>
      <c r="G3" s="5"/>
      <c r="H3" s="5"/>
      <c r="I3" s="5"/>
      <c r="J3" s="5"/>
      <c r="K3" s="5"/>
    </row>
    <row r="4" spans="1:11" ht="10.5" x14ac:dyDescent="0.25">
      <c r="A4" s="363" t="s">
        <v>341</v>
      </c>
      <c r="B4" s="363"/>
      <c r="C4" s="363"/>
      <c r="D4" s="363"/>
      <c r="E4" s="363"/>
      <c r="F4" s="5"/>
      <c r="G4" s="5"/>
      <c r="H4" s="5"/>
      <c r="I4" s="5"/>
      <c r="J4" s="5"/>
      <c r="K4" s="5"/>
    </row>
    <row r="6" spans="1:11" ht="10.5" x14ac:dyDescent="0.25">
      <c r="E6" s="242"/>
    </row>
    <row r="7" spans="1:11" ht="10.5" x14ac:dyDescent="0.25">
      <c r="A7" s="2" t="s">
        <v>2</v>
      </c>
      <c r="D7" s="242" t="s">
        <v>4</v>
      </c>
      <c r="E7" s="242" t="s">
        <v>4</v>
      </c>
    </row>
    <row r="8" spans="1:11" ht="10.5" x14ac:dyDescent="0.25">
      <c r="A8" s="66" t="s">
        <v>5</v>
      </c>
      <c r="B8" s="250"/>
      <c r="C8" s="66" t="s">
        <v>6</v>
      </c>
      <c r="D8" s="66" t="s">
        <v>24</v>
      </c>
      <c r="E8" s="66" t="s">
        <v>25</v>
      </c>
    </row>
    <row r="9" spans="1:11" x14ac:dyDescent="0.2">
      <c r="B9" s="101" t="s">
        <v>9</v>
      </c>
      <c r="C9" s="101" t="s">
        <v>10</v>
      </c>
      <c r="D9" s="101" t="s">
        <v>11</v>
      </c>
      <c r="E9" s="101" t="s">
        <v>12</v>
      </c>
    </row>
    <row r="10" spans="1:11" x14ac:dyDescent="0.2">
      <c r="A10" s="101"/>
      <c r="B10" s="251"/>
      <c r="C10" s="101"/>
      <c r="D10" s="101"/>
      <c r="E10" s="101"/>
    </row>
    <row r="11" spans="1:11" x14ac:dyDescent="0.2">
      <c r="A11" s="101">
        <v>1</v>
      </c>
      <c r="C11" s="101"/>
      <c r="D11" s="296"/>
      <c r="E11" s="296"/>
    </row>
    <row r="12" spans="1:11" x14ac:dyDescent="0.2">
      <c r="A12" s="101">
        <f t="shared" ref="A12:A36" si="0">A11+1</f>
        <v>2</v>
      </c>
      <c r="B12" s="118" t="s">
        <v>419</v>
      </c>
      <c r="C12" s="101" t="s">
        <v>15</v>
      </c>
      <c r="D12" s="337">
        <f>'Delivery Deferral Balance'!H22</f>
        <v>-328243.68045029067</v>
      </c>
      <c r="E12" s="337">
        <f>'Delivery Deferral Balance'!I22</f>
        <v>-234832.41901098067</v>
      </c>
    </row>
    <row r="13" spans="1:11" x14ac:dyDescent="0.2">
      <c r="A13" s="101">
        <f t="shared" si="0"/>
        <v>3</v>
      </c>
      <c r="C13" s="101"/>
      <c r="D13" s="296"/>
      <c r="E13" s="296"/>
    </row>
    <row r="14" spans="1:11" x14ac:dyDescent="0.2">
      <c r="A14" s="101">
        <f t="shared" si="0"/>
        <v>4</v>
      </c>
      <c r="B14" s="118" t="s">
        <v>427</v>
      </c>
      <c r="C14" s="101" t="s">
        <v>15</v>
      </c>
      <c r="D14" s="337">
        <f>'Delivery Deferral Balance'!H24</f>
        <v>-1665456.4117565337</v>
      </c>
      <c r="E14" s="337">
        <f>'Delivery Deferral Balance'!I24</f>
        <v>-2653904.9590255362</v>
      </c>
    </row>
    <row r="15" spans="1:11" x14ac:dyDescent="0.2">
      <c r="A15" s="101">
        <f t="shared" si="0"/>
        <v>5</v>
      </c>
      <c r="C15" s="101"/>
      <c r="D15" s="296"/>
      <c r="E15" s="296"/>
    </row>
    <row r="16" spans="1:11" x14ac:dyDescent="0.2">
      <c r="A16" s="101">
        <f t="shared" si="0"/>
        <v>6</v>
      </c>
      <c r="B16" s="118" t="s">
        <v>422</v>
      </c>
      <c r="C16" s="101" t="s">
        <v>15</v>
      </c>
      <c r="D16" s="338">
        <f>'Delivery Deferral Balance'!H26</f>
        <v>116387.13397618555</v>
      </c>
      <c r="E16" s="338">
        <f>'Delivery Deferral Balance'!I26</f>
        <v>19765.170232378045</v>
      </c>
    </row>
    <row r="17" spans="1:5" x14ac:dyDescent="0.2">
      <c r="A17" s="101">
        <f t="shared" si="0"/>
        <v>7</v>
      </c>
      <c r="C17" s="101"/>
      <c r="D17" s="296"/>
      <c r="E17" s="296"/>
    </row>
    <row r="18" spans="1:5" x14ac:dyDescent="0.2">
      <c r="A18" s="101">
        <f t="shared" si="0"/>
        <v>8</v>
      </c>
      <c r="B18" s="92" t="s">
        <v>16</v>
      </c>
      <c r="C18" s="101" t="str">
        <f>"("&amp;A12&amp;")+("&amp;A14&amp;")+("&amp;A16&amp;")"</f>
        <v>(2)+(4)+(6)</v>
      </c>
      <c r="D18" s="296">
        <f>D12+D14+D16</f>
        <v>-1877312.9582306389</v>
      </c>
      <c r="E18" s="296">
        <f>E12+E14+E16</f>
        <v>-2868972.2078041388</v>
      </c>
    </row>
    <row r="19" spans="1:5" x14ac:dyDescent="0.2">
      <c r="A19" s="101">
        <f t="shared" si="0"/>
        <v>9</v>
      </c>
      <c r="C19" s="101"/>
      <c r="D19" s="296"/>
      <c r="E19" s="296"/>
    </row>
    <row r="20" spans="1:5" x14ac:dyDescent="0.2">
      <c r="A20" s="101">
        <f t="shared" si="0"/>
        <v>10</v>
      </c>
      <c r="B20" s="92" t="s">
        <v>26</v>
      </c>
      <c r="C20" s="101" t="s">
        <v>15</v>
      </c>
      <c r="D20" s="339">
        <f>'F2023 Forecast'!$P$24</f>
        <v>4853540</v>
      </c>
      <c r="E20" s="339">
        <f>'F2023 Forecast'!$P$25</f>
        <v>3372502</v>
      </c>
    </row>
    <row r="21" spans="1:5" x14ac:dyDescent="0.2">
      <c r="A21" s="101">
        <f t="shared" si="0"/>
        <v>11</v>
      </c>
    </row>
    <row r="22" spans="1:5" ht="10.5" thickBot="1" x14ac:dyDescent="0.25">
      <c r="A22" s="101">
        <f t="shared" si="0"/>
        <v>12</v>
      </c>
      <c r="B22" s="92" t="s">
        <v>27</v>
      </c>
      <c r="C22" s="101" t="str">
        <f>"("&amp;A18&amp;") / ("&amp;A20&amp;")"</f>
        <v>(8) / (10)</v>
      </c>
      <c r="D22" s="21">
        <f>ROUND(D18/D20,2)</f>
        <v>-0.39</v>
      </c>
      <c r="E22" s="21">
        <f>ROUND(E18/E20,2)</f>
        <v>-0.85</v>
      </c>
    </row>
    <row r="23" spans="1:5" ht="10.5" thickTop="1" x14ac:dyDescent="0.2">
      <c r="A23" s="101">
        <f t="shared" si="0"/>
        <v>13</v>
      </c>
      <c r="D23" s="94"/>
      <c r="E23" s="94"/>
    </row>
    <row r="24" spans="1:5" x14ac:dyDescent="0.2">
      <c r="A24" s="101">
        <f t="shared" si="0"/>
        <v>14</v>
      </c>
      <c r="B24" s="92" t="s">
        <v>28</v>
      </c>
      <c r="C24" s="101" t="s">
        <v>15</v>
      </c>
      <c r="D24" s="330">
        <f>'3% Rate Test 26&amp;31'!D45</f>
        <v>-0.39</v>
      </c>
      <c r="E24" s="330">
        <f>'3% Rate Test 26&amp;31'!E45</f>
        <v>-0.85</v>
      </c>
    </row>
    <row r="25" spans="1:5" x14ac:dyDescent="0.2">
      <c r="A25" s="101">
        <f t="shared" si="0"/>
        <v>15</v>
      </c>
      <c r="C25" s="101"/>
    </row>
    <row r="26" spans="1:5" x14ac:dyDescent="0.2">
      <c r="A26" s="101">
        <f t="shared" si="0"/>
        <v>16</v>
      </c>
      <c r="B26" s="92" t="s">
        <v>20</v>
      </c>
      <c r="C26" s="101" t="s">
        <v>21</v>
      </c>
      <c r="D26" s="296">
        <f>IF(D22=D24,D14,(D14-((D22-D24)*D20)))</f>
        <v>-1665456.4117565337</v>
      </c>
      <c r="E26" s="296">
        <f>IF(E22=E24,E14,(E14-((E22-E24)*E20)))</f>
        <v>-2653904.9590255362</v>
      </c>
    </row>
    <row r="27" spans="1:5" x14ac:dyDescent="0.2">
      <c r="A27" s="101">
        <f t="shared" si="0"/>
        <v>17</v>
      </c>
      <c r="D27" s="296"/>
      <c r="E27" s="88"/>
    </row>
    <row r="28" spans="1:5" x14ac:dyDescent="0.2">
      <c r="A28" s="101">
        <f t="shared" si="0"/>
        <v>18</v>
      </c>
      <c r="B28" s="92" t="s">
        <v>22</v>
      </c>
      <c r="C28" s="101" t="str">
        <f>"("&amp;A12&amp;")+("&amp;A16&amp;")+("&amp;A26&amp;")"</f>
        <v>(2)+(6)+(16)</v>
      </c>
      <c r="D28" s="296">
        <f>D26+D12+D16</f>
        <v>-1877312.9582306389</v>
      </c>
      <c r="E28" s="88">
        <f>E26+E12+E16</f>
        <v>-2868972.2078041388</v>
      </c>
    </row>
    <row r="29" spans="1:5" x14ac:dyDescent="0.2">
      <c r="A29" s="101">
        <f t="shared" si="0"/>
        <v>19</v>
      </c>
    </row>
    <row r="30" spans="1:5" x14ac:dyDescent="0.2">
      <c r="A30" s="101">
        <f t="shared" si="0"/>
        <v>20</v>
      </c>
      <c r="B30" s="92" t="s">
        <v>23</v>
      </c>
      <c r="C30" s="101" t="str">
        <f>"("&amp;A$28&amp;") - ("&amp;A18&amp;")"</f>
        <v>(18) - (8)</v>
      </c>
      <c r="D30" s="88">
        <f>D18-D28</f>
        <v>0</v>
      </c>
      <c r="E30" s="88">
        <f>E18-E28</f>
        <v>0</v>
      </c>
    </row>
    <row r="31" spans="1:5" x14ac:dyDescent="0.2">
      <c r="A31" s="101">
        <f t="shared" si="0"/>
        <v>21</v>
      </c>
    </row>
    <row r="32" spans="1:5" x14ac:dyDescent="0.2">
      <c r="A32" s="101">
        <f t="shared" si="0"/>
        <v>22</v>
      </c>
      <c r="B32" s="92" t="s">
        <v>285</v>
      </c>
      <c r="C32" s="101" t="s">
        <v>15</v>
      </c>
      <c r="D32" s="341">
        <f>'2022 GRC Conversion Factor'!K16</f>
        <v>0.95034799999999997</v>
      </c>
      <c r="E32" s="117">
        <f>D32</f>
        <v>0.95034799999999997</v>
      </c>
    </row>
    <row r="33" spans="1:5" x14ac:dyDescent="0.2">
      <c r="A33" s="101">
        <f t="shared" si="0"/>
        <v>23</v>
      </c>
      <c r="B33" s="90"/>
      <c r="C33" s="90"/>
    </row>
    <row r="34" spans="1:5" x14ac:dyDescent="0.2">
      <c r="A34" s="101">
        <f t="shared" si="0"/>
        <v>24</v>
      </c>
      <c r="B34" s="92" t="s">
        <v>296</v>
      </c>
      <c r="C34" s="101" t="str">
        <f>"("&amp;A$26&amp;") * ("&amp;A32&amp;")"</f>
        <v>(16) * (22)</v>
      </c>
      <c r="D34" s="296">
        <f>D26*D32</f>
        <v>-1582763.1699999983</v>
      </c>
      <c r="E34" s="296">
        <f t="shared" ref="E34" si="1">E26*E32</f>
        <v>-2522133.27</v>
      </c>
    </row>
    <row r="35" spans="1:5" x14ac:dyDescent="0.2">
      <c r="A35" s="101">
        <f t="shared" si="0"/>
        <v>25</v>
      </c>
    </row>
    <row r="36" spans="1:5" x14ac:dyDescent="0.2">
      <c r="A36" s="101">
        <f t="shared" si="0"/>
        <v>26</v>
      </c>
      <c r="B36" s="92" t="s">
        <v>297</v>
      </c>
      <c r="C36" s="101" t="str">
        <f>"("&amp;A$16&amp;") * ("&amp;A32&amp;")"</f>
        <v>(6) * (22)</v>
      </c>
      <c r="D36" s="296">
        <f>D16*D32</f>
        <v>110608.27999999998</v>
      </c>
      <c r="E36" s="296">
        <f t="shared" ref="E36" si="2">E16*E32</f>
        <v>18783.790000000008</v>
      </c>
    </row>
    <row r="37" spans="1:5" x14ac:dyDescent="0.2">
      <c r="A37" s="101"/>
    </row>
    <row r="38" spans="1:5" x14ac:dyDescent="0.2">
      <c r="A38" s="101"/>
    </row>
  </sheetData>
  <mergeCells count="4">
    <mergeCell ref="A1:E1"/>
    <mergeCell ref="A2:E2"/>
    <mergeCell ref="A3:E3"/>
    <mergeCell ref="A4:E4"/>
  </mergeCells>
  <printOptions horizontalCentered="1"/>
  <pageMargins left="0.45" right="0.45" top="0.75" bottom="0.75" header="0.3" footer="0.3"/>
  <pageSetup orientation="landscape" blackAndWhite="1" r:id="rId1"/>
  <headerFooter>
    <oddFooter>&amp;R&amp;F
&amp;A</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Q41"/>
  <sheetViews>
    <sheetView workbookViewId="0">
      <pane ySplit="9" topLeftCell="A10" activePane="bottomLeft" state="frozen"/>
      <selection pane="bottomLeft" activeCell="I43" sqref="I43"/>
    </sheetView>
  </sheetViews>
  <sheetFormatPr defaultColWidth="9.1796875" defaultRowHeight="10" x14ac:dyDescent="0.2"/>
  <cols>
    <col min="1" max="1" width="4.81640625" style="92" bestFit="1" customWidth="1"/>
    <col min="2" max="2" width="38.453125" style="92" customWidth="1"/>
    <col min="3" max="3" width="12.453125" style="92" customWidth="1"/>
    <col min="4" max="4" width="14.453125" style="92" bestFit="1" customWidth="1"/>
    <col min="5" max="5" width="13" style="92" customWidth="1"/>
    <col min="6" max="6" width="20.26953125" style="92" bestFit="1" customWidth="1"/>
    <col min="7" max="9" width="11" style="92" customWidth="1"/>
    <col min="10" max="10" width="9.54296875" style="92" bestFit="1" customWidth="1"/>
    <col min="11" max="13" width="9.26953125" style="92" bestFit="1" customWidth="1"/>
    <col min="14" max="15" width="9.54296875" style="92" bestFit="1" customWidth="1"/>
    <col min="16" max="17" width="9.26953125" style="92" bestFit="1" customWidth="1"/>
    <col min="18" max="16384" width="9.1796875" style="92"/>
  </cols>
  <sheetData>
    <row r="1" spans="1:14" ht="10.5" x14ac:dyDescent="0.25">
      <c r="A1" s="350" t="s">
        <v>0</v>
      </c>
      <c r="B1" s="350"/>
      <c r="C1" s="350"/>
      <c r="D1" s="350"/>
      <c r="E1" s="350"/>
      <c r="F1" s="350"/>
      <c r="G1" s="350"/>
      <c r="H1" s="350"/>
      <c r="I1" s="350"/>
      <c r="J1" s="5"/>
      <c r="K1" s="5"/>
      <c r="L1" s="5"/>
      <c r="M1" s="5"/>
      <c r="N1" s="5"/>
    </row>
    <row r="2" spans="1:14" ht="10.5" x14ac:dyDescent="0.25">
      <c r="A2" s="350" t="str">
        <f>'Delivery Rate Change Calc'!A2:G2</f>
        <v>2024 Electric Decoupling Filing</v>
      </c>
      <c r="B2" s="350"/>
      <c r="C2" s="350"/>
      <c r="D2" s="350"/>
      <c r="E2" s="350"/>
      <c r="F2" s="350"/>
      <c r="G2" s="350"/>
      <c r="H2" s="350"/>
      <c r="I2" s="350"/>
      <c r="J2" s="5"/>
      <c r="K2" s="5"/>
      <c r="L2" s="5"/>
      <c r="M2" s="5"/>
      <c r="N2" s="5"/>
    </row>
    <row r="3" spans="1:14" ht="10.5" x14ac:dyDescent="0.25">
      <c r="A3" s="350" t="s">
        <v>80</v>
      </c>
      <c r="B3" s="350"/>
      <c r="C3" s="350"/>
      <c r="D3" s="350"/>
      <c r="E3" s="350"/>
      <c r="F3" s="350"/>
      <c r="G3" s="350"/>
      <c r="H3" s="350"/>
      <c r="I3" s="350"/>
      <c r="J3" s="5"/>
      <c r="K3" s="5"/>
      <c r="L3" s="5"/>
      <c r="M3" s="5"/>
      <c r="N3" s="5"/>
    </row>
    <row r="4" spans="1:14" ht="10.5" x14ac:dyDescent="0.25">
      <c r="A4" s="350" t="str">
        <f>'Delivery Rate Change Calc'!A4:G4</f>
        <v>Proposed Rate Effective May 1, 2024</v>
      </c>
      <c r="B4" s="350"/>
      <c r="C4" s="350"/>
      <c r="D4" s="350"/>
      <c r="E4" s="350"/>
      <c r="F4" s="350"/>
      <c r="G4" s="350"/>
      <c r="H4" s="350"/>
      <c r="I4" s="350"/>
      <c r="J4" s="5"/>
      <c r="K4" s="5"/>
      <c r="L4" s="5"/>
      <c r="M4" s="5"/>
      <c r="N4" s="5"/>
    </row>
    <row r="6" spans="1:14" ht="10.5" x14ac:dyDescent="0.25">
      <c r="E6" s="242"/>
      <c r="F6" s="242"/>
    </row>
    <row r="7" spans="1:14" ht="10.5" x14ac:dyDescent="0.25">
      <c r="A7" s="2" t="s">
        <v>2</v>
      </c>
      <c r="D7" s="242" t="s">
        <v>3</v>
      </c>
      <c r="E7" s="242" t="s">
        <v>4</v>
      </c>
      <c r="F7" s="242" t="s">
        <v>4</v>
      </c>
      <c r="G7" s="242" t="s">
        <v>3</v>
      </c>
      <c r="H7" s="242" t="s">
        <v>4</v>
      </c>
      <c r="I7" s="242" t="s">
        <v>4</v>
      </c>
    </row>
    <row r="8" spans="1:14" ht="10.5" x14ac:dyDescent="0.25">
      <c r="A8" s="66" t="s">
        <v>5</v>
      </c>
      <c r="B8" s="250"/>
      <c r="C8" s="66" t="s">
        <v>6</v>
      </c>
      <c r="D8" s="66">
        <v>7</v>
      </c>
      <c r="E8" s="66" t="s">
        <v>7</v>
      </c>
      <c r="F8" s="70" t="s">
        <v>8</v>
      </c>
      <c r="G8" s="66" t="s">
        <v>211</v>
      </c>
      <c r="H8" s="66" t="s">
        <v>24</v>
      </c>
      <c r="I8" s="66" t="s">
        <v>25</v>
      </c>
    </row>
    <row r="9" spans="1:14" x14ac:dyDescent="0.2">
      <c r="B9" s="101" t="s">
        <v>9</v>
      </c>
      <c r="C9" s="101" t="s">
        <v>10</v>
      </c>
      <c r="D9" s="101" t="s">
        <v>11</v>
      </c>
      <c r="E9" s="101" t="s">
        <v>12</v>
      </c>
      <c r="F9" s="101" t="s">
        <v>13</v>
      </c>
      <c r="G9" s="101" t="s">
        <v>14</v>
      </c>
      <c r="H9" s="101" t="s">
        <v>54</v>
      </c>
      <c r="I9" s="101" t="s">
        <v>55</v>
      </c>
    </row>
    <row r="10" spans="1:14" x14ac:dyDescent="0.2">
      <c r="A10" s="101"/>
      <c r="B10" s="251"/>
      <c r="C10" s="101"/>
      <c r="D10" s="101"/>
      <c r="E10" s="101"/>
      <c r="F10" s="101"/>
    </row>
    <row r="11" spans="1:14" x14ac:dyDescent="0.2">
      <c r="A11" s="101">
        <v>1</v>
      </c>
      <c r="C11" s="101"/>
      <c r="D11" s="296"/>
      <c r="E11" s="296"/>
      <c r="F11" s="296"/>
      <c r="G11" s="296"/>
      <c r="H11" s="296"/>
      <c r="I11" s="296"/>
    </row>
    <row r="12" spans="1:14" x14ac:dyDescent="0.2">
      <c r="A12" s="101">
        <f t="shared" ref="A12:A38" si="0">A11+1</f>
        <v>2</v>
      </c>
      <c r="B12" s="118" t="s">
        <v>419</v>
      </c>
      <c r="C12" s="101" t="s">
        <v>15</v>
      </c>
      <c r="D12" s="337">
        <f>'FPC Deferral Balance'!D22</f>
        <v>961127.2980878104</v>
      </c>
      <c r="E12" s="337">
        <f>'FPC Deferral Balance'!E22</f>
        <v>-178364.96868976465</v>
      </c>
      <c r="F12" s="337">
        <f>'FPC Deferral Balance'!F22</f>
        <v>-21139.014002225787</v>
      </c>
      <c r="G12" s="337">
        <f>'FPC Deferral Balance'!G22</f>
        <v>-37773.840355890061</v>
      </c>
      <c r="H12" s="337">
        <f>'FPC Deferral Balance'!H22</f>
        <v>-31775.6959154086</v>
      </c>
      <c r="I12" s="337">
        <f>'FPC Deferral Balance'!I22</f>
        <v>85501.672892247516</v>
      </c>
    </row>
    <row r="13" spans="1:14" x14ac:dyDescent="0.2">
      <c r="A13" s="101">
        <f t="shared" si="0"/>
        <v>3</v>
      </c>
      <c r="C13" s="101"/>
      <c r="D13" s="296"/>
      <c r="E13" s="296"/>
      <c r="F13" s="296"/>
      <c r="G13" s="296"/>
      <c r="H13" s="296"/>
      <c r="I13" s="296"/>
    </row>
    <row r="14" spans="1:14" ht="12" x14ac:dyDescent="0.2">
      <c r="A14" s="101">
        <f t="shared" si="0"/>
        <v>4</v>
      </c>
      <c r="B14" s="118" t="s">
        <v>426</v>
      </c>
      <c r="C14" s="101" t="s">
        <v>15</v>
      </c>
      <c r="D14" s="337">
        <f>'FPC Deferral Balance'!D24</f>
        <v>-9067013.1678080056</v>
      </c>
      <c r="E14" s="337">
        <f>'FPC Deferral Balance'!E24</f>
        <v>937106.45994940831</v>
      </c>
      <c r="F14" s="337">
        <f>'FPC Deferral Balance'!F24</f>
        <v>-2189303.5664863097</v>
      </c>
      <c r="G14" s="337">
        <f>'FPC Deferral Balance'!G24</f>
        <v>-6.0943543106478898E-4</v>
      </c>
      <c r="H14" s="337">
        <f>'FPC Deferral Balance'!H24</f>
        <v>-547158.72501441545</v>
      </c>
      <c r="I14" s="337">
        <f>'FPC Deferral Balance'!I24</f>
        <v>-1521074.5853098019</v>
      </c>
    </row>
    <row r="15" spans="1:14" x14ac:dyDescent="0.2">
      <c r="A15" s="101">
        <f t="shared" si="0"/>
        <v>5</v>
      </c>
      <c r="C15" s="101"/>
      <c r="D15" s="296"/>
      <c r="E15" s="296"/>
      <c r="F15" s="296"/>
      <c r="G15" s="296"/>
      <c r="H15" s="296"/>
      <c r="I15" s="296"/>
    </row>
    <row r="16" spans="1:14" x14ac:dyDescent="0.2">
      <c r="A16" s="101">
        <f t="shared" si="0"/>
        <v>6</v>
      </c>
      <c r="B16" s="118" t="s">
        <v>422</v>
      </c>
      <c r="C16" s="101" t="s">
        <v>15</v>
      </c>
      <c r="D16" s="338">
        <f>'FPC Deferral Balance'!D26</f>
        <v>-1628770.3977911249</v>
      </c>
      <c r="E16" s="338">
        <f>'FPC Deferral Balance'!E26</f>
        <v>-285090.43003194622</v>
      </c>
      <c r="F16" s="338">
        <f>'FPC Deferral Balance'!F26</f>
        <v>-125860.65315021449</v>
      </c>
      <c r="G16" s="338">
        <f>'FPC Deferral Balance'!G26</f>
        <v>4216.4238784108638</v>
      </c>
      <c r="H16" s="338">
        <f>'FPC Deferral Balance'!H26</f>
        <v>42907.987389882444</v>
      </c>
      <c r="I16" s="338">
        <f>'FPC Deferral Balance'!I26</f>
        <v>-120396.41268251213</v>
      </c>
    </row>
    <row r="17" spans="1:17" x14ac:dyDescent="0.2">
      <c r="A17" s="101">
        <f t="shared" si="0"/>
        <v>7</v>
      </c>
      <c r="C17" s="101"/>
      <c r="D17" s="296"/>
      <c r="E17" s="296"/>
      <c r="F17" s="296"/>
      <c r="G17" s="296"/>
      <c r="H17" s="296"/>
      <c r="I17" s="296"/>
    </row>
    <row r="18" spans="1:17" x14ac:dyDescent="0.2">
      <c r="A18" s="101">
        <f t="shared" si="0"/>
        <v>8</v>
      </c>
      <c r="B18" s="92" t="s">
        <v>16</v>
      </c>
      <c r="C18" s="101" t="str">
        <f>"("&amp;A12&amp;")+("&amp;A14&amp;")+("&amp;A16&amp;")"</f>
        <v>(2)+(4)+(6)</v>
      </c>
      <c r="D18" s="296">
        <f>D12+D14+D16</f>
        <v>-9734656.2675113194</v>
      </c>
      <c r="E18" s="296">
        <f t="shared" ref="E18:I18" si="1">E12+E14+E16</f>
        <v>473651.06122769747</v>
      </c>
      <c r="F18" s="296">
        <f t="shared" si="1"/>
        <v>-2336303.2336387499</v>
      </c>
      <c r="G18" s="296">
        <f t="shared" si="1"/>
        <v>-33557.417086914633</v>
      </c>
      <c r="H18" s="296">
        <f t="shared" si="1"/>
        <v>-536026.43353994156</v>
      </c>
      <c r="I18" s="296">
        <f t="shared" si="1"/>
        <v>-1555969.3251000664</v>
      </c>
    </row>
    <row r="19" spans="1:17" x14ac:dyDescent="0.2">
      <c r="A19" s="101">
        <f t="shared" si="0"/>
        <v>9</v>
      </c>
      <c r="C19" s="101"/>
      <c r="D19" s="296"/>
      <c r="E19" s="296"/>
      <c r="F19" s="296"/>
      <c r="G19" s="296"/>
      <c r="H19" s="296"/>
      <c r="I19" s="296"/>
    </row>
    <row r="20" spans="1:17" x14ac:dyDescent="0.2">
      <c r="A20" s="101">
        <f t="shared" si="0"/>
        <v>10</v>
      </c>
      <c r="B20" s="92" t="s">
        <v>17</v>
      </c>
      <c r="C20" s="101" t="s">
        <v>15</v>
      </c>
      <c r="D20" s="339">
        <f>'F2023 Forecast'!$P$8</f>
        <v>11203510561</v>
      </c>
      <c r="E20" s="339">
        <f>'F2023 Forecast'!$P$10</f>
        <v>2760323645</v>
      </c>
      <c r="F20" s="339">
        <f>'F2023 Forecast'!$P$20</f>
        <v>3101261161</v>
      </c>
      <c r="G20" s="339">
        <f>'F2023 Forecast'!$P$17</f>
        <v>304684282</v>
      </c>
      <c r="H20" s="339">
        <f>'F2023 Forecast'!$P$12</f>
        <v>1976059703</v>
      </c>
      <c r="I20" s="339">
        <f>'F2023 Forecast'!$P$14</f>
        <v>1414726531</v>
      </c>
    </row>
    <row r="21" spans="1:17" x14ac:dyDescent="0.2">
      <c r="A21" s="101">
        <f t="shared" si="0"/>
        <v>11</v>
      </c>
    </row>
    <row r="22" spans="1:17" ht="10.5" thickBot="1" x14ac:dyDescent="0.25">
      <c r="A22" s="101">
        <f t="shared" si="0"/>
        <v>12</v>
      </c>
      <c r="B22" s="92" t="s">
        <v>18</v>
      </c>
      <c r="C22" s="101" t="str">
        <f>"("&amp;A18&amp;") / ("&amp;A20&amp;")"</f>
        <v>(8) / (10)</v>
      </c>
      <c r="D22" s="73">
        <f t="shared" ref="D22:I22" si="2">ROUND(D18/D20,6)</f>
        <v>-8.6899999999999998E-4</v>
      </c>
      <c r="E22" s="73">
        <f t="shared" si="2"/>
        <v>1.7200000000000001E-4</v>
      </c>
      <c r="F22" s="73">
        <f t="shared" si="2"/>
        <v>-7.5299999999999998E-4</v>
      </c>
      <c r="G22" s="73">
        <f t="shared" si="2"/>
        <v>-1.1E-4</v>
      </c>
      <c r="H22" s="73">
        <f t="shared" si="2"/>
        <v>-2.7099999999999997E-4</v>
      </c>
      <c r="I22" s="73">
        <f t="shared" si="2"/>
        <v>-1.1000000000000001E-3</v>
      </c>
    </row>
    <row r="23" spans="1:17" ht="10.5" thickTop="1" x14ac:dyDescent="0.2">
      <c r="A23" s="101">
        <f t="shared" si="0"/>
        <v>13</v>
      </c>
    </row>
    <row r="24" spans="1:17" x14ac:dyDescent="0.2">
      <c r="A24" s="101">
        <f t="shared" si="0"/>
        <v>14</v>
      </c>
      <c r="B24" s="92" t="s">
        <v>19</v>
      </c>
      <c r="C24" s="101" t="s">
        <v>15</v>
      </c>
      <c r="D24" s="336">
        <f>'3% Rate Test'!D41</f>
        <v>-8.6899999999999998E-4</v>
      </c>
      <c r="E24" s="336">
        <f>'3% Rate Test'!E41</f>
        <v>1.7200000000000001E-4</v>
      </c>
      <c r="F24" s="336">
        <f>'3% Rate Test'!F41</f>
        <v>-7.5299999999999998E-4</v>
      </c>
      <c r="G24" s="336">
        <f>'3% Rate Test'!G41</f>
        <v>-1.1E-4</v>
      </c>
      <c r="H24" s="336">
        <f>'3% Rate Test 26&amp;31'!D47</f>
        <v>-2.7099999999999997E-4</v>
      </c>
      <c r="I24" s="336">
        <f>'3% Rate Test 26&amp;31'!E47</f>
        <v>-1.1000000000000001E-3</v>
      </c>
      <c r="J24" s="340"/>
      <c r="K24" s="340"/>
      <c r="L24" s="340"/>
      <c r="M24" s="340"/>
      <c r="N24" s="340"/>
      <c r="O24" s="340"/>
      <c r="P24" s="340"/>
      <c r="Q24" s="340"/>
    </row>
    <row r="25" spans="1:17" x14ac:dyDescent="0.2">
      <c r="A25" s="101">
        <f t="shared" si="0"/>
        <v>15</v>
      </c>
      <c r="C25" s="101"/>
    </row>
    <row r="26" spans="1:17" x14ac:dyDescent="0.2">
      <c r="A26" s="101">
        <f t="shared" si="0"/>
        <v>16</v>
      </c>
      <c r="B26" s="92" t="s">
        <v>20</v>
      </c>
      <c r="C26" s="101" t="s">
        <v>21</v>
      </c>
      <c r="D26" s="296">
        <f t="shared" ref="D26:I26" si="3">IF(D22=D24,D14,(D14-((D22-D24)*D20)))</f>
        <v>-9067013.1678080056</v>
      </c>
      <c r="E26" s="296">
        <f t="shared" si="3"/>
        <v>937106.45994940831</v>
      </c>
      <c r="F26" s="296">
        <f t="shared" si="3"/>
        <v>-2189303.5664863097</v>
      </c>
      <c r="G26" s="296">
        <f t="shared" si="3"/>
        <v>-6.0943543106478898E-4</v>
      </c>
      <c r="H26" s="296">
        <f t="shared" si="3"/>
        <v>-547158.72501441545</v>
      </c>
      <c r="I26" s="296">
        <f t="shared" si="3"/>
        <v>-1521074.5853098019</v>
      </c>
    </row>
    <row r="27" spans="1:17" x14ac:dyDescent="0.2">
      <c r="A27" s="101">
        <f t="shared" si="0"/>
        <v>17</v>
      </c>
      <c r="D27" s="296"/>
      <c r="E27" s="88"/>
      <c r="F27" s="88"/>
      <c r="G27" s="88"/>
      <c r="H27" s="88"/>
      <c r="I27" s="88"/>
    </row>
    <row r="28" spans="1:17" x14ac:dyDescent="0.2">
      <c r="A28" s="101">
        <f t="shared" si="0"/>
        <v>18</v>
      </c>
      <c r="B28" s="92" t="s">
        <v>22</v>
      </c>
      <c r="C28" s="101" t="str">
        <f>"("&amp;A12&amp;")+("&amp;A16&amp;")+("&amp;A26&amp;")"</f>
        <v>(2)+(6)+(16)</v>
      </c>
      <c r="D28" s="296">
        <f>D26+D12+D16</f>
        <v>-9734656.2675113194</v>
      </c>
      <c r="E28" s="296">
        <f t="shared" ref="E28:I28" si="4">E26+E12+E16</f>
        <v>473651.06122769747</v>
      </c>
      <c r="F28" s="296">
        <f t="shared" si="4"/>
        <v>-2336303.2336387499</v>
      </c>
      <c r="G28" s="296">
        <f t="shared" si="4"/>
        <v>-33557.417086914633</v>
      </c>
      <c r="H28" s="296">
        <f t="shared" si="4"/>
        <v>-536026.43353994156</v>
      </c>
      <c r="I28" s="296">
        <f t="shared" si="4"/>
        <v>-1555969.3251000664</v>
      </c>
    </row>
    <row r="29" spans="1:17" x14ac:dyDescent="0.2">
      <c r="A29" s="101">
        <f t="shared" si="0"/>
        <v>19</v>
      </c>
    </row>
    <row r="30" spans="1:17" x14ac:dyDescent="0.2">
      <c r="A30" s="101">
        <f t="shared" si="0"/>
        <v>20</v>
      </c>
      <c r="B30" s="92" t="s">
        <v>23</v>
      </c>
      <c r="C30" s="101" t="str">
        <f>"("&amp;A$28&amp;") - ("&amp;A18&amp;")"</f>
        <v>(18) - (8)</v>
      </c>
      <c r="D30" s="88">
        <f t="shared" ref="D30:I30" si="5">D18-D28</f>
        <v>0</v>
      </c>
      <c r="E30" s="88">
        <f t="shared" si="5"/>
        <v>0</v>
      </c>
      <c r="F30" s="88">
        <f t="shared" si="5"/>
        <v>0</v>
      </c>
      <c r="G30" s="88">
        <f t="shared" si="5"/>
        <v>0</v>
      </c>
      <c r="H30" s="88">
        <f t="shared" si="5"/>
        <v>0</v>
      </c>
      <c r="I30" s="88">
        <f t="shared" si="5"/>
        <v>0</v>
      </c>
    </row>
    <row r="31" spans="1:17" x14ac:dyDescent="0.2">
      <c r="A31" s="101">
        <f t="shared" si="0"/>
        <v>21</v>
      </c>
    </row>
    <row r="32" spans="1:17" x14ac:dyDescent="0.2">
      <c r="A32" s="101">
        <f t="shared" si="0"/>
        <v>22</v>
      </c>
      <c r="B32" s="92" t="s">
        <v>285</v>
      </c>
      <c r="C32" s="101" t="s">
        <v>15</v>
      </c>
      <c r="D32" s="341">
        <f>'2022 GRC Conversion Factor'!K16</f>
        <v>0.95034799999999997</v>
      </c>
      <c r="E32" s="117">
        <f>D32</f>
        <v>0.95034799999999997</v>
      </c>
      <c r="F32" s="117">
        <f t="shared" ref="F32:I32" si="6">E32</f>
        <v>0.95034799999999997</v>
      </c>
      <c r="G32" s="117">
        <f t="shared" si="6"/>
        <v>0.95034799999999997</v>
      </c>
      <c r="H32" s="117">
        <f t="shared" si="6"/>
        <v>0.95034799999999997</v>
      </c>
      <c r="I32" s="117">
        <f t="shared" si="6"/>
        <v>0.95034799999999997</v>
      </c>
    </row>
    <row r="33" spans="1:9" x14ac:dyDescent="0.2">
      <c r="A33" s="101">
        <f t="shared" si="0"/>
        <v>23</v>
      </c>
      <c r="B33" s="90"/>
      <c r="C33" s="90"/>
    </row>
    <row r="34" spans="1:9" x14ac:dyDescent="0.2">
      <c r="A34" s="101">
        <f t="shared" si="0"/>
        <v>24</v>
      </c>
      <c r="B34" s="92" t="s">
        <v>296</v>
      </c>
      <c r="C34" s="101" t="str">
        <f>"("&amp;A$26&amp;") * ("&amp;A32&amp;")"</f>
        <v>(16) * (22)</v>
      </c>
      <c r="D34" s="296">
        <f>D26*D32</f>
        <v>-8616817.8300000019</v>
      </c>
      <c r="E34" s="296">
        <f t="shared" ref="E34:I34" si="7">E26*E32</f>
        <v>890577.25000000023</v>
      </c>
      <c r="F34" s="296">
        <f t="shared" si="7"/>
        <v>-2080600.2658031315</v>
      </c>
      <c r="G34" s="296">
        <f t="shared" si="7"/>
        <v>-5.7917574304156005E-4</v>
      </c>
      <c r="H34" s="296">
        <f t="shared" si="7"/>
        <v>-519991.19999999966</v>
      </c>
      <c r="I34" s="296">
        <f t="shared" si="7"/>
        <v>-1445550.1899999995</v>
      </c>
    </row>
    <row r="35" spans="1:9" x14ac:dyDescent="0.2">
      <c r="A35" s="101">
        <f t="shared" si="0"/>
        <v>25</v>
      </c>
    </row>
    <row r="36" spans="1:9" x14ac:dyDescent="0.2">
      <c r="A36" s="101">
        <f t="shared" si="0"/>
        <v>26</v>
      </c>
      <c r="B36" s="92" t="s">
        <v>297</v>
      </c>
      <c r="C36" s="101" t="str">
        <f>"("&amp;A$16&amp;") * ("&amp;A32&amp;")"</f>
        <v>(6) * (22)</v>
      </c>
      <c r="D36" s="296">
        <f>D16*D32</f>
        <v>-1547898.69</v>
      </c>
      <c r="E36" s="296">
        <f t="shared" ref="E36:I36" si="8">E16*E32</f>
        <v>-270935.12</v>
      </c>
      <c r="F36" s="296">
        <f t="shared" si="8"/>
        <v>-119611.42000000004</v>
      </c>
      <c r="G36" s="296">
        <f t="shared" si="8"/>
        <v>4007.0700000000074</v>
      </c>
      <c r="H36" s="296">
        <f t="shared" si="8"/>
        <v>40777.519999999997</v>
      </c>
      <c r="I36" s="296">
        <f t="shared" si="8"/>
        <v>-114418.49000000003</v>
      </c>
    </row>
    <row r="37" spans="1:9" x14ac:dyDescent="0.2">
      <c r="A37" s="101">
        <f t="shared" si="0"/>
        <v>27</v>
      </c>
    </row>
    <row r="38" spans="1:9" x14ac:dyDescent="0.2">
      <c r="A38" s="101">
        <f t="shared" si="0"/>
        <v>28</v>
      </c>
      <c r="B38" s="367" t="str">
        <f>'Delivery Rate Change Calc'!B38</f>
        <v>(1) Time-of-Use (TOU) customers under Schedules 307, 317, 324, 327 have been included in decoupling mechanism through October 14, 2023 as part of Schedule 7 and Schedule 8&amp;24. When TOU pilot went into effect those customers were removed from Decoupling deferral calculations. Under this filing, PSE proposed to set SCH 142 Decoupling Amortization rates for TOU customers for the period of 9 months, aligning with their decoupling revenue deferrals contribution during 2023.</v>
      </c>
      <c r="C38" s="366"/>
      <c r="D38" s="366"/>
      <c r="E38" s="366"/>
      <c r="F38" s="366"/>
      <c r="G38" s="366"/>
    </row>
    <row r="39" spans="1:9" x14ac:dyDescent="0.2">
      <c r="B39" s="366"/>
      <c r="C39" s="366"/>
      <c r="D39" s="366"/>
      <c r="E39" s="366"/>
      <c r="F39" s="366"/>
      <c r="G39" s="366"/>
    </row>
    <row r="40" spans="1:9" x14ac:dyDescent="0.2">
      <c r="B40" s="366"/>
      <c r="C40" s="366"/>
      <c r="D40" s="366"/>
      <c r="E40" s="366"/>
      <c r="F40" s="366"/>
      <c r="G40" s="366"/>
    </row>
    <row r="41" spans="1:9" x14ac:dyDescent="0.2">
      <c r="B41" s="366"/>
      <c r="C41" s="366"/>
      <c r="D41" s="366"/>
      <c r="E41" s="366"/>
      <c r="F41" s="366"/>
      <c r="G41" s="366"/>
    </row>
  </sheetData>
  <mergeCells count="5">
    <mergeCell ref="A1:I1"/>
    <mergeCell ref="A2:I2"/>
    <mergeCell ref="A3:I3"/>
    <mergeCell ref="A4:I4"/>
    <mergeCell ref="B38:G41"/>
  </mergeCells>
  <printOptions horizontalCentered="1"/>
  <pageMargins left="0.45" right="0.45" top="0.75" bottom="0.75" header="0.3" footer="0.3"/>
  <pageSetup scale="84" orientation="landscape" blackAndWhite="1" r:id="rId1"/>
  <headerFooter>
    <oddFooter>&amp;R&amp;F
&amp;A</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H45"/>
  <sheetViews>
    <sheetView workbookViewId="0">
      <pane ySplit="9" topLeftCell="A10" activePane="bottomLeft" state="frozen"/>
      <selection pane="bottomLeft" activeCell="J30" sqref="J30"/>
    </sheetView>
  </sheetViews>
  <sheetFormatPr defaultColWidth="8.81640625" defaultRowHeight="10" x14ac:dyDescent="0.2"/>
  <cols>
    <col min="1" max="1" width="4.81640625" style="92" bestFit="1" customWidth="1"/>
    <col min="2" max="2" width="53.54296875" style="92" bestFit="1" customWidth="1"/>
    <col min="3" max="3" width="10.26953125" style="92" customWidth="1"/>
    <col min="4" max="4" width="14.453125" style="92" bestFit="1" customWidth="1"/>
    <col min="5" max="5" width="12.81640625" style="92" customWidth="1"/>
    <col min="6" max="6" width="20.26953125" style="92" bestFit="1" customWidth="1"/>
    <col min="7" max="7" width="12.1796875" style="92" customWidth="1"/>
    <col min="8" max="16384" width="8.81640625" style="92"/>
  </cols>
  <sheetData>
    <row r="1" spans="1:8" ht="10.5" x14ac:dyDescent="0.25">
      <c r="A1" s="350" t="s">
        <v>0</v>
      </c>
      <c r="B1" s="350"/>
      <c r="C1" s="350"/>
      <c r="D1" s="350"/>
      <c r="E1" s="350"/>
      <c r="F1" s="350"/>
    </row>
    <row r="2" spans="1:8" ht="10.5" x14ac:dyDescent="0.25">
      <c r="A2" s="350" t="str">
        <f>'Delivery Rate Change Calc'!A2:G2</f>
        <v>2024 Electric Decoupling Filing</v>
      </c>
      <c r="B2" s="350"/>
      <c r="C2" s="350"/>
      <c r="D2" s="350"/>
      <c r="E2" s="350"/>
      <c r="F2" s="350"/>
    </row>
    <row r="3" spans="1:8" ht="10.5" x14ac:dyDescent="0.25">
      <c r="A3" s="350" t="s">
        <v>81</v>
      </c>
      <c r="B3" s="350"/>
      <c r="C3" s="350"/>
      <c r="D3" s="350"/>
      <c r="E3" s="350"/>
      <c r="F3" s="350"/>
    </row>
    <row r="4" spans="1:8" ht="10.5" x14ac:dyDescent="0.25">
      <c r="A4" s="350" t="str">
        <f>'Delivery Rate Change Calc'!A4:G4</f>
        <v>Proposed Rate Effective May 1, 2024</v>
      </c>
      <c r="B4" s="350"/>
      <c r="C4" s="350"/>
      <c r="D4" s="350"/>
      <c r="E4" s="350"/>
      <c r="F4" s="350"/>
    </row>
    <row r="5" spans="1:8" ht="10.5" x14ac:dyDescent="0.25">
      <c r="A5" s="242"/>
      <c r="B5" s="242"/>
      <c r="C5" s="242"/>
      <c r="D5" s="242"/>
      <c r="E5" s="242"/>
      <c r="F5" s="242"/>
    </row>
    <row r="7" spans="1:8" ht="10.5" x14ac:dyDescent="0.25">
      <c r="A7" s="2" t="s">
        <v>2</v>
      </c>
      <c r="D7" s="242" t="s">
        <v>3</v>
      </c>
      <c r="E7" s="242" t="s">
        <v>4</v>
      </c>
      <c r="F7" s="242" t="s">
        <v>4</v>
      </c>
      <c r="G7" s="242" t="s">
        <v>4</v>
      </c>
    </row>
    <row r="8" spans="1:8" ht="10.5" x14ac:dyDescent="0.25">
      <c r="A8" s="66" t="s">
        <v>5</v>
      </c>
      <c r="B8" s="325"/>
      <c r="C8" s="66" t="s">
        <v>6</v>
      </c>
      <c r="D8" s="66">
        <v>7</v>
      </c>
      <c r="E8" s="66" t="s">
        <v>7</v>
      </c>
      <c r="F8" s="70" t="s">
        <v>8</v>
      </c>
      <c r="G8" s="70" t="s">
        <v>211</v>
      </c>
    </row>
    <row r="9" spans="1:8" ht="11.25" x14ac:dyDescent="0.2">
      <c r="B9" s="101" t="s">
        <v>9</v>
      </c>
      <c r="C9" s="101" t="s">
        <v>10</v>
      </c>
      <c r="D9" s="101" t="s">
        <v>11</v>
      </c>
      <c r="E9" s="101" t="s">
        <v>12</v>
      </c>
      <c r="F9" s="101" t="s">
        <v>13</v>
      </c>
      <c r="G9" s="101" t="s">
        <v>14</v>
      </c>
    </row>
    <row r="10" spans="1:8" ht="11.25" x14ac:dyDescent="0.2">
      <c r="A10" s="101"/>
      <c r="B10" s="251"/>
      <c r="C10" s="101"/>
      <c r="D10" s="101"/>
      <c r="E10" s="101"/>
      <c r="F10" s="101"/>
      <c r="G10" s="101"/>
    </row>
    <row r="11" spans="1:8" ht="11.25" x14ac:dyDescent="0.2">
      <c r="A11" s="101">
        <v>1</v>
      </c>
      <c r="B11" s="118" t="s">
        <v>423</v>
      </c>
      <c r="C11" s="101" t="s">
        <v>15</v>
      </c>
      <c r="D11" s="319">
        <f>'Rate Impacts'!R41</f>
        <v>1633926244.663357</v>
      </c>
      <c r="E11" s="319">
        <f>'Rate Impacts'!R42</f>
        <v>361419133.76697981</v>
      </c>
      <c r="F11" s="319">
        <f>'Rate Impacts'!R43</f>
        <v>415947659.84934855</v>
      </c>
      <c r="G11" s="319">
        <f>'Rate Impacts'!R44</f>
        <v>6659289.3530550664</v>
      </c>
      <c r="H11" s="323"/>
    </row>
    <row r="12" spans="1:8" ht="11.25" x14ac:dyDescent="0.2">
      <c r="A12" s="101">
        <f t="shared" ref="A12:A43" si="0">A11+1</f>
        <v>2</v>
      </c>
      <c r="C12" s="101"/>
    </row>
    <row r="13" spans="1:8" ht="11.25" x14ac:dyDescent="0.2">
      <c r="A13" s="101">
        <f t="shared" si="0"/>
        <v>3</v>
      </c>
      <c r="B13" s="118" t="s">
        <v>425</v>
      </c>
      <c r="C13" s="101" t="s">
        <v>15</v>
      </c>
      <c r="D13" s="334">
        <f>'Rate Impacts'!Q41</f>
        <v>11747619726.540852</v>
      </c>
      <c r="E13" s="334">
        <f>'Rate Impacts'!Q42</f>
        <v>2686445479.3757772</v>
      </c>
      <c r="F13" s="334">
        <f>'Rate Impacts'!Q43</f>
        <v>3166909121.324635</v>
      </c>
      <c r="G13" s="334">
        <f>'Rate Impacts'!Q44</f>
        <v>324886496.40700001</v>
      </c>
    </row>
    <row r="14" spans="1:8" ht="11.25" x14ac:dyDescent="0.2">
      <c r="A14" s="101">
        <f t="shared" si="0"/>
        <v>4</v>
      </c>
      <c r="C14" s="101"/>
    </row>
    <row r="15" spans="1:8" ht="11.25" x14ac:dyDescent="0.2">
      <c r="A15" s="101">
        <f t="shared" si="0"/>
        <v>5</v>
      </c>
      <c r="B15" s="92" t="s">
        <v>29</v>
      </c>
      <c r="C15" s="101" t="str">
        <f>"("&amp;A11&amp;") / ("&amp;A13&amp;")"</f>
        <v>(1) / (3)</v>
      </c>
      <c r="D15" s="93">
        <f>ROUND(D11/D13,6)</f>
        <v>0.13908599999999999</v>
      </c>
      <c r="E15" s="93">
        <f>ROUND(E11/E13,6)</f>
        <v>0.13453399999999999</v>
      </c>
      <c r="F15" s="93">
        <f>ROUND(F11/F13,6)</f>
        <v>0.13134199999999999</v>
      </c>
      <c r="G15" s="93">
        <f>ROUND(G11/G13,6)</f>
        <v>2.0497000000000001E-2</v>
      </c>
    </row>
    <row r="16" spans="1:8" ht="11.25" x14ac:dyDescent="0.2">
      <c r="A16" s="101">
        <f t="shared" si="0"/>
        <v>6</v>
      </c>
      <c r="C16" s="101"/>
      <c r="D16" s="114"/>
      <c r="E16" s="114"/>
      <c r="F16" s="114"/>
      <c r="G16" s="114"/>
    </row>
    <row r="17" spans="1:7" ht="11.25" x14ac:dyDescent="0.2">
      <c r="A17" s="101">
        <f t="shared" si="0"/>
        <v>7</v>
      </c>
      <c r="B17" s="92" t="s">
        <v>283</v>
      </c>
      <c r="C17" s="101" t="s">
        <v>30</v>
      </c>
      <c r="D17" s="328">
        <f>'Schedule 7'!P26+'Schedule 7'!P30</f>
        <v>-1.7149999999999999E-3</v>
      </c>
      <c r="E17" s="328">
        <f>'Schedule 8&amp;24'!P26+'Schedule 8&amp;24'!P30</f>
        <v>-2.6800000000000001E-4</v>
      </c>
      <c r="F17" s="328">
        <f>'Schedule 7A,11,25,29,35,43'!P26+'Schedule 7A,11,25,29,35,43'!P30</f>
        <v>3.3089999999999999E-3</v>
      </c>
      <c r="G17" s="328">
        <f>'Schedule SC'!P26+'Schedule SC'!P30</f>
        <v>5.0199999999999995E-4</v>
      </c>
    </row>
    <row r="18" spans="1:7" ht="11.25" x14ac:dyDescent="0.2">
      <c r="A18" s="101">
        <f t="shared" si="0"/>
        <v>8</v>
      </c>
      <c r="C18" s="101"/>
      <c r="D18" s="93"/>
      <c r="E18" s="93"/>
      <c r="F18" s="93"/>
      <c r="G18" s="93"/>
    </row>
    <row r="19" spans="1:7" ht="11.25" x14ac:dyDescent="0.2">
      <c r="A19" s="101">
        <f t="shared" si="0"/>
        <v>9</v>
      </c>
      <c r="B19" s="92" t="s">
        <v>284</v>
      </c>
      <c r="C19" s="101" t="s">
        <v>30</v>
      </c>
      <c r="D19" s="335">
        <f>'FPC Sch 7'!P24+'FPC Sch 7'!P28</f>
        <v>-1.761E-3</v>
      </c>
      <c r="E19" s="335">
        <f>'FPC Sch 8&amp;24'!P24+'FPC Sch 8&amp;24'!P28</f>
        <v>-1.9469999999999999E-3</v>
      </c>
      <c r="F19" s="335">
        <f>'FPC Sch 7A,11,25,29,35,43'!P24+'FPC Sch 7A,11,25,29,35,43'!P28</f>
        <v>-1.4799999999999999E-4</v>
      </c>
      <c r="G19" s="335">
        <f>'FPC Sch SC'!P24+'FPC Sch SC'!P28</f>
        <v>7.0399999999999998E-4</v>
      </c>
    </row>
    <row r="20" spans="1:7" ht="11.25" x14ac:dyDescent="0.2">
      <c r="A20" s="101">
        <f t="shared" si="0"/>
        <v>10</v>
      </c>
      <c r="C20" s="101"/>
      <c r="D20" s="329"/>
      <c r="E20" s="329"/>
      <c r="F20" s="329"/>
      <c r="G20" s="329"/>
    </row>
    <row r="21" spans="1:7" ht="11.25" x14ac:dyDescent="0.2">
      <c r="A21" s="101">
        <f t="shared" si="0"/>
        <v>11</v>
      </c>
      <c r="B21" s="92" t="s">
        <v>31</v>
      </c>
      <c r="C21" s="101" t="str">
        <f>"("&amp;A17&amp;") + ("&amp;A19&amp;")"</f>
        <v>(7) + (9)</v>
      </c>
      <c r="D21" s="36">
        <f>SUM(D17,D19)</f>
        <v>-3.4759999999999999E-3</v>
      </c>
      <c r="E21" s="36">
        <f>SUM(E17,E19)</f>
        <v>-2.215E-3</v>
      </c>
      <c r="F21" s="36">
        <f>SUM(F17,F19)</f>
        <v>3.1609999999999997E-3</v>
      </c>
      <c r="G21" s="36">
        <f>SUM(G17,G19)</f>
        <v>1.206E-3</v>
      </c>
    </row>
    <row r="22" spans="1:7" ht="11.25" x14ac:dyDescent="0.2">
      <c r="A22" s="101">
        <f t="shared" si="0"/>
        <v>12</v>
      </c>
      <c r="C22" s="101"/>
      <c r="D22" s="114"/>
      <c r="E22" s="114"/>
      <c r="F22" s="114"/>
      <c r="G22" s="114"/>
    </row>
    <row r="23" spans="1:7" ht="11.25" x14ac:dyDescent="0.2">
      <c r="A23" s="101">
        <f t="shared" si="0"/>
        <v>13</v>
      </c>
      <c r="B23" s="92" t="s">
        <v>32</v>
      </c>
      <c r="C23" s="101" t="s">
        <v>15</v>
      </c>
      <c r="D23" s="336">
        <f>'Delivery Rate Change Calc'!D22</f>
        <v>-1.8309999999999999E-3</v>
      </c>
      <c r="E23" s="336">
        <f>'Delivery Rate Change Calc'!E22</f>
        <v>-9.0000000000000002E-6</v>
      </c>
      <c r="F23" s="336">
        <f>'Delivery Rate Change Calc'!F22</f>
        <v>-4.5800000000000002E-4</v>
      </c>
      <c r="G23" s="336">
        <f>'Delivery Rate Change Calc'!G22</f>
        <v>4.6099999999999998E-4</v>
      </c>
    </row>
    <row r="24" spans="1:7" ht="11.25" x14ac:dyDescent="0.2">
      <c r="A24" s="101">
        <f t="shared" si="0"/>
        <v>14</v>
      </c>
      <c r="C24" s="101"/>
    </row>
    <row r="25" spans="1:7" ht="11.25" x14ac:dyDescent="0.2">
      <c r="A25" s="101">
        <f t="shared" si="0"/>
        <v>15</v>
      </c>
      <c r="B25" s="92" t="s">
        <v>33</v>
      </c>
      <c r="C25" s="101" t="s">
        <v>15</v>
      </c>
      <c r="D25" s="335">
        <f>'FPC Rate Change Calc'!D22</f>
        <v>-8.6899999999999998E-4</v>
      </c>
      <c r="E25" s="335">
        <f>'FPC Rate Change Calc'!E22</f>
        <v>1.7200000000000001E-4</v>
      </c>
      <c r="F25" s="335">
        <f>'FPC Rate Change Calc'!F22</f>
        <v>-7.5299999999999998E-4</v>
      </c>
      <c r="G25" s="335">
        <f>'FPC Rate Change Calc'!G22</f>
        <v>-1.1E-4</v>
      </c>
    </row>
    <row r="26" spans="1:7" ht="11.25" x14ac:dyDescent="0.2">
      <c r="A26" s="101">
        <f t="shared" si="0"/>
        <v>16</v>
      </c>
      <c r="C26" s="101"/>
    </row>
    <row r="27" spans="1:7" ht="11.25" x14ac:dyDescent="0.2">
      <c r="A27" s="101">
        <f t="shared" si="0"/>
        <v>17</v>
      </c>
      <c r="B27" s="92" t="s">
        <v>34</v>
      </c>
      <c r="C27" s="101" t="str">
        <f>"("&amp;A23&amp;") + ("&amp;A25&amp;")"</f>
        <v>(13) + (15)</v>
      </c>
      <c r="D27" s="36">
        <f>SUM(D23,D25)</f>
        <v>-2.7000000000000001E-3</v>
      </c>
      <c r="E27" s="36">
        <f>SUM(E23,E25)</f>
        <v>1.63E-4</v>
      </c>
      <c r="F27" s="36">
        <f>SUM(F23,F25)</f>
        <v>-1.2110000000000001E-3</v>
      </c>
      <c r="G27" s="36">
        <f>SUM(G23,G25)</f>
        <v>3.5099999999999997E-4</v>
      </c>
    </row>
    <row r="28" spans="1:7" ht="11.25" x14ac:dyDescent="0.2">
      <c r="A28" s="101">
        <f t="shared" si="0"/>
        <v>18</v>
      </c>
      <c r="C28" s="101"/>
    </row>
    <row r="29" spans="1:7" ht="11.25" x14ac:dyDescent="0.2">
      <c r="A29" s="101">
        <f t="shared" si="0"/>
        <v>19</v>
      </c>
      <c r="B29" s="92" t="s">
        <v>35</v>
      </c>
      <c r="C29" s="101" t="str">
        <f>"("&amp;A27&amp;") - ("&amp;A21&amp;")"</f>
        <v>(17) - (11)</v>
      </c>
      <c r="D29" s="93">
        <f>D27-D21</f>
        <v>7.7599999999999978E-4</v>
      </c>
      <c r="E29" s="93">
        <f>E27-E21</f>
        <v>2.3779999999999999E-3</v>
      </c>
      <c r="F29" s="93">
        <f>F27-F21</f>
        <v>-4.372E-3</v>
      </c>
      <c r="G29" s="93">
        <f>G27-G21</f>
        <v>-8.5500000000000007E-4</v>
      </c>
    </row>
    <row r="30" spans="1:7" ht="11.25" x14ac:dyDescent="0.2">
      <c r="A30" s="101">
        <f t="shared" si="0"/>
        <v>20</v>
      </c>
      <c r="C30" s="101"/>
    </row>
    <row r="31" spans="1:7" ht="11.25" x14ac:dyDescent="0.2">
      <c r="A31" s="101">
        <f t="shared" si="0"/>
        <v>21</v>
      </c>
      <c r="B31" s="92" t="s">
        <v>36</v>
      </c>
      <c r="C31" s="101" t="str">
        <f>"("&amp;A29&amp;") / ("&amp;A15&amp;")"</f>
        <v>(19) / (5)</v>
      </c>
      <c r="D31" s="331">
        <f>D29/D15</f>
        <v>5.5792818831514306E-3</v>
      </c>
      <c r="E31" s="331">
        <f>E29/E15</f>
        <v>1.7675829158428354E-2</v>
      </c>
      <c r="F31" s="331">
        <f>F29/F15</f>
        <v>-3.3287143487993179E-2</v>
      </c>
      <c r="G31" s="331">
        <f>G29/G15</f>
        <v>-4.1713421476313607E-2</v>
      </c>
    </row>
    <row r="32" spans="1:7" ht="11.25" x14ac:dyDescent="0.2">
      <c r="A32" s="101">
        <f t="shared" si="0"/>
        <v>22</v>
      </c>
      <c r="C32" s="101"/>
    </row>
    <row r="33" spans="1:7" ht="11.25" x14ac:dyDescent="0.2">
      <c r="A33" s="101">
        <f t="shared" si="0"/>
        <v>23</v>
      </c>
      <c r="B33" s="92" t="s">
        <v>37</v>
      </c>
      <c r="C33" s="101" t="s">
        <v>21</v>
      </c>
      <c r="D33" s="333">
        <f>IF(D31&gt;3%,D31-3%,0)</f>
        <v>0</v>
      </c>
      <c r="E33" s="333">
        <f>IF(E31&gt;3%,E31-3%,0)</f>
        <v>0</v>
      </c>
      <c r="F33" s="333">
        <f>IF(F31&gt;3%,F31-3%,0)</f>
        <v>0</v>
      </c>
      <c r="G33" s="333">
        <f>IF(G31&gt;3%,G31-3%,0)</f>
        <v>0</v>
      </c>
    </row>
    <row r="34" spans="1:7" ht="11.25" x14ac:dyDescent="0.2">
      <c r="A34" s="101">
        <f t="shared" si="0"/>
        <v>24</v>
      </c>
      <c r="C34" s="101"/>
    </row>
    <row r="35" spans="1:7" ht="11.25" x14ac:dyDescent="0.2">
      <c r="A35" s="101">
        <f t="shared" si="0"/>
        <v>25</v>
      </c>
      <c r="B35" s="92" t="s">
        <v>38</v>
      </c>
      <c r="C35" s="101" t="s">
        <v>21</v>
      </c>
      <c r="D35" s="36">
        <f>ROUND(IF(D23&lt;=0,0,(IF(D25&lt;0,D33*D15,(D33*(D23/D27))*D15))),6)</f>
        <v>0</v>
      </c>
      <c r="E35" s="36">
        <f>ROUND(IF(E23&lt;=0,0,(IF(E25&lt;0,E33*E15,(E33*(E23/E27))*E15))),6)</f>
        <v>0</v>
      </c>
      <c r="F35" s="36">
        <f>ROUND(IF(F23&lt;=0,0,(IF(F25&lt;0,F33*F15,(F33*(F23/F27))*F15))),6)</f>
        <v>0</v>
      </c>
      <c r="G35" s="36">
        <f>ROUND(IF(G23&lt;=0,0,(IF(G25&lt;0,G33*G15,(G33*(G23/G27))*G15))),6)</f>
        <v>0</v>
      </c>
    </row>
    <row r="36" spans="1:7" ht="11.25" x14ac:dyDescent="0.2">
      <c r="A36" s="101">
        <f t="shared" si="0"/>
        <v>26</v>
      </c>
      <c r="D36" s="93"/>
      <c r="E36" s="93"/>
      <c r="F36" s="93"/>
      <c r="G36" s="93"/>
    </row>
    <row r="37" spans="1:7" ht="11.25" x14ac:dyDescent="0.2">
      <c r="A37" s="101">
        <f t="shared" si="0"/>
        <v>27</v>
      </c>
      <c r="B37" s="92" t="s">
        <v>39</v>
      </c>
      <c r="C37" s="101" t="s">
        <v>21</v>
      </c>
      <c r="D37" s="36">
        <f>ROUND(IF(D25&lt;=0,0,(IF(D23&lt;0,D33*D15,(D33*(D25/D27))*D15))),6)</f>
        <v>0</v>
      </c>
      <c r="E37" s="36">
        <f>ROUND(IF(E25&lt;=0,0,(IF(E23&lt;0,E33*E15,(E33*(E25/E27))*E15))),6)</f>
        <v>0</v>
      </c>
      <c r="F37" s="36">
        <f>ROUND(IF(F25&lt;=0,0,(IF(F23&lt;0,F33*F15,(F33*(F25/F27))*F15))),6)</f>
        <v>0</v>
      </c>
      <c r="G37" s="36">
        <f>ROUND(IF(G25&lt;=0,0,(IF(G23&lt;0,G33*G15,(G33*(G25/G27))*G15))),6)</f>
        <v>0</v>
      </c>
    </row>
    <row r="38" spans="1:7" ht="11.25" x14ac:dyDescent="0.2">
      <c r="A38" s="101">
        <f t="shared" si="0"/>
        <v>28</v>
      </c>
      <c r="D38" s="114"/>
      <c r="E38" s="114"/>
      <c r="F38" s="114"/>
      <c r="G38" s="114"/>
    </row>
    <row r="39" spans="1:7" ht="11.25" x14ac:dyDescent="0.2">
      <c r="A39" s="101">
        <f t="shared" si="0"/>
        <v>29</v>
      </c>
      <c r="B39" s="92" t="s">
        <v>40</v>
      </c>
      <c r="C39" s="101" t="str">
        <f>"("&amp;A23&amp;") - ("&amp;A35&amp;")"</f>
        <v>(13) - (25)</v>
      </c>
      <c r="D39" s="93">
        <f>D23-D35</f>
        <v>-1.8309999999999999E-3</v>
      </c>
      <c r="E39" s="93">
        <f>E23-E35</f>
        <v>-9.0000000000000002E-6</v>
      </c>
      <c r="F39" s="93">
        <f>F23-F35</f>
        <v>-4.5800000000000002E-4</v>
      </c>
      <c r="G39" s="93">
        <f>G23-G35</f>
        <v>4.6099999999999998E-4</v>
      </c>
    </row>
    <row r="40" spans="1:7" ht="11.25" x14ac:dyDescent="0.2">
      <c r="A40" s="101">
        <f t="shared" si="0"/>
        <v>30</v>
      </c>
      <c r="C40" s="101"/>
      <c r="D40" s="93"/>
      <c r="E40" s="93"/>
      <c r="F40" s="93"/>
      <c r="G40" s="93"/>
    </row>
    <row r="41" spans="1:7" ht="11.25" x14ac:dyDescent="0.2">
      <c r="A41" s="101">
        <f t="shared" si="0"/>
        <v>31</v>
      </c>
      <c r="B41" s="92" t="s">
        <v>41</v>
      </c>
      <c r="C41" s="101" t="str">
        <f>"("&amp;A25&amp;") - ("&amp;A37&amp;")"</f>
        <v>(15) - (27)</v>
      </c>
      <c r="D41" s="93">
        <f>D25-D37</f>
        <v>-8.6899999999999998E-4</v>
      </c>
      <c r="E41" s="93">
        <f>E25-E37</f>
        <v>1.7200000000000001E-4</v>
      </c>
      <c r="F41" s="93">
        <f>F25-F37</f>
        <v>-7.5299999999999998E-4</v>
      </c>
      <c r="G41" s="93">
        <f>G25-G37</f>
        <v>-1.1E-4</v>
      </c>
    </row>
    <row r="42" spans="1:7" ht="11.25" x14ac:dyDescent="0.2">
      <c r="A42" s="101">
        <f t="shared" si="0"/>
        <v>32</v>
      </c>
    </row>
    <row r="43" spans="1:7" ht="11.25" x14ac:dyDescent="0.2">
      <c r="A43" s="101">
        <f t="shared" si="0"/>
        <v>33</v>
      </c>
      <c r="B43" s="92" t="s">
        <v>42</v>
      </c>
      <c r="C43" s="101" t="str">
        <f>"("&amp;A39&amp;") + ("&amp;A41&amp;")"</f>
        <v>(29) + (31)</v>
      </c>
      <c r="D43" s="93">
        <f>SUM(D39,D41)</f>
        <v>-2.7000000000000001E-3</v>
      </c>
      <c r="E43" s="93">
        <f>SUM(E39,E41)</f>
        <v>1.63E-4</v>
      </c>
      <c r="F43" s="93">
        <f>SUM(F39,F41)</f>
        <v>-1.2110000000000001E-3</v>
      </c>
      <c r="G43" s="93">
        <f>SUM(G39,G41)</f>
        <v>3.5099999999999997E-4</v>
      </c>
    </row>
    <row r="45" spans="1:7" ht="11.25" x14ac:dyDescent="0.2">
      <c r="C45" s="323"/>
    </row>
  </sheetData>
  <mergeCells count="4">
    <mergeCell ref="A1:F1"/>
    <mergeCell ref="A2:F2"/>
    <mergeCell ref="A3:F3"/>
    <mergeCell ref="A4:F4"/>
  </mergeCells>
  <printOptions horizontalCentered="1"/>
  <pageMargins left="0.45" right="0.45" top="0.75" bottom="0.75" header="0.3" footer="0.3"/>
  <pageSetup scale="98" orientation="landscape" blackAndWhite="1" r:id="rId1"/>
  <headerFooter>
    <oddFooter>&amp;R&amp;F
&amp;A</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3C454824CFC764EAC3ECB505FC40B38" ma:contentTypeVersion="7" ma:contentTypeDescription="" ma:contentTypeScope="" ma:versionID="4adbf30a8ece54e494e98d73456aad0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2024-03-29T07:00:00+00:00</OpenedDate>
    <SignificantOrder xmlns="dc463f71-b30c-4ab2-9473-d307f9d35888">false</SignificantOrder>
    <Date1 xmlns="dc463f71-b30c-4ab2-9473-d307f9d35888">2024-03-29T07:00:00+00:00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240221</DocketNumber>
    <DelegatedOrder xmlns="dc463f71-b30c-4ab2-9473-d307f9d35888">false</DelegatedOrder>
  </documentManagement>
</p:properties>
</file>

<file path=customXml/itemProps1.xml><?xml version="1.0" encoding="utf-8"?>
<ds:datastoreItem xmlns:ds="http://schemas.openxmlformats.org/officeDocument/2006/customXml" ds:itemID="{F96C3682-7FF0-4B97-B188-0851C814E34B}">
  <ds:schemaRefs>
    <ds:schemaRef ds:uri="http://schemas.microsoft.com/PowerBIAddIn"/>
  </ds:schemaRefs>
</ds:datastoreItem>
</file>

<file path=customXml/itemProps2.xml><?xml version="1.0" encoding="utf-8"?>
<ds:datastoreItem xmlns:ds="http://schemas.openxmlformats.org/officeDocument/2006/customXml" ds:itemID="{03B8854B-766E-4AD3-9B36-63CEE644A4DC}"/>
</file>

<file path=customXml/itemProps3.xml><?xml version="1.0" encoding="utf-8"?>
<ds:datastoreItem xmlns:ds="http://schemas.openxmlformats.org/officeDocument/2006/customXml" ds:itemID="{478E6886-6790-4DA1-9ED1-D7C6AEF37964}"/>
</file>

<file path=customXml/itemProps4.xml><?xml version="1.0" encoding="utf-8"?>
<ds:datastoreItem xmlns:ds="http://schemas.openxmlformats.org/officeDocument/2006/customXml" ds:itemID="{003FD3B6-DA65-4405-BC05-B757B140495E}"/>
</file>

<file path=customXml/itemProps5.xml><?xml version="1.0" encoding="utf-8"?>
<ds:datastoreItem xmlns:ds="http://schemas.openxmlformats.org/officeDocument/2006/customXml" ds:itemID="{371B764F-7FD3-4084-9B7B-D42F87E214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Sch 142 Tariff Rates</vt:lpstr>
      <vt:lpstr>Rate Details</vt:lpstr>
      <vt:lpstr>Rate Impacts--&gt;</vt:lpstr>
      <vt:lpstr>Rate Impacts</vt:lpstr>
      <vt:lpstr>Calculations--&gt;</vt:lpstr>
      <vt:lpstr>Delivery Rate Change Calc</vt:lpstr>
      <vt:lpstr>Delivery Rate Change Calc 26&amp;31</vt:lpstr>
      <vt:lpstr>FPC Rate Change Calc</vt:lpstr>
      <vt:lpstr>3% Rate Test</vt:lpstr>
      <vt:lpstr>3% Rate Test 26&amp;31</vt:lpstr>
      <vt:lpstr>Balances--&gt;</vt:lpstr>
      <vt:lpstr>Delivery Deferral Balance</vt:lpstr>
      <vt:lpstr>FPC Deferral Balance</vt:lpstr>
      <vt:lpstr>Historic Account Balances</vt:lpstr>
      <vt:lpstr>Amort Estimate</vt:lpstr>
      <vt:lpstr>Work Papers--&gt;</vt:lpstr>
      <vt:lpstr>Schedule 7</vt:lpstr>
      <vt:lpstr>Schedule 8&amp;24</vt:lpstr>
      <vt:lpstr>Schedule 7A,11,25,29,35,43</vt:lpstr>
      <vt:lpstr>Schedule SC</vt:lpstr>
      <vt:lpstr>Schedule 12&amp;26</vt:lpstr>
      <vt:lpstr>Schedule 10&amp;31</vt:lpstr>
      <vt:lpstr>FPC Sch 7</vt:lpstr>
      <vt:lpstr>FPC Sch 8&amp;24</vt:lpstr>
      <vt:lpstr>FPC Sch 7A,11,25,29,35,43</vt:lpstr>
      <vt:lpstr>FPC Sch SC</vt:lpstr>
      <vt:lpstr>FPC Sch 12&amp;26</vt:lpstr>
      <vt:lpstr>FPC Sch 10&amp;31</vt:lpstr>
      <vt:lpstr>F2023 Forecast</vt:lpstr>
      <vt:lpstr>2023 Weather Adj</vt:lpstr>
      <vt:lpstr>2019 GRC Conversion Factor</vt:lpstr>
      <vt:lpstr>2022 GRC Conversion Factor</vt:lpstr>
      <vt:lpstr>Transfer to Amort -&gt;</vt:lpstr>
      <vt:lpstr>Elec Transfer to Amort (DEL)</vt:lpstr>
      <vt:lpstr>Elec Transfer to Amort (FPC)</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Schmidt;Kelima.Yakupova@pse.com</dc:creator>
  <cp:lastModifiedBy>Waltari, Julie</cp:lastModifiedBy>
  <cp:lastPrinted>2019-03-27T19:08:55Z</cp:lastPrinted>
  <dcterms:created xsi:type="dcterms:W3CDTF">2018-03-16T22:40:08Z</dcterms:created>
  <dcterms:modified xsi:type="dcterms:W3CDTF">2024-03-29T01:27:02Z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0x0101006E56B4D1795A2E4DB2F0B01679ED314A0063C454824CFC764EAC3ECB505FC40B38</vt:lpwstr>
  </property>
</Properties>
</file>