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480" yWindow="84" windowWidth="18204" windowHeight="11820"/>
  </bookViews>
  <sheets>
    <sheet name="Lead E" sheetId="1" r:id="rId1"/>
    <sheet name="WH Dec 23 PP Report" sheetId="4" r:id="rId2"/>
    <sheet name="DFITAMA" sheetId="8" r:id="rId3"/>
  </sheets>
  <calcPr calcId="162913" concurrentManualCount="8"/>
</workbook>
</file>

<file path=xl/calcChain.xml><?xml version="1.0" encoding="utf-8"?>
<calcChain xmlns="http://schemas.openxmlformats.org/spreadsheetml/2006/main">
  <c r="P10" i="8" l="1"/>
  <c r="D17" i="1" s="1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l="1"/>
  <c r="O37" i="4" l="1"/>
  <c r="D6" i="4" s="1"/>
  <c r="O38" i="4"/>
  <c r="D7" i="4" s="1"/>
  <c r="O39" i="4"/>
  <c r="D8" i="4" s="1"/>
  <c r="O40" i="4"/>
  <c r="D9" i="4" s="1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<sst xmlns="http://schemas.openxmlformats.org/spreadsheetml/2006/main" count="124" uniqueCount="86">
  <si>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</si>
  <si>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</si>
  <si>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</si>
  <si>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</si>
  <si>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</si>
  <si>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</si>
  <si>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</si>
  <si>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</si>
  <si>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</si>
  <si>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</si>
  <si>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</si>
  <si>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</si>
  <si>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</si>
  <si>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</si>
  <si>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</si>
  <si>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</si>
  <si>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</si>
  <si>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</si>
  <si>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</si>
  <si>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</si>
  <si>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</si>
  <si>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</si>
  <si>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</si>
  <si>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</si>
  <si>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</si>
  <si>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</si>
  <si>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</si>
  <si>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</si>
  <si>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</si>
  <si>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</si>
  <si>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</si>
  <si>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</si>
  <si>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</si>
  <si>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</si>
  <si>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</si>
  <si>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</si>
  <si>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</si>
  <si>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</si>
  <si>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</si>
  <si>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</si>
  <si>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</si>
  <si>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</si>
  <si>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</si>
  <si>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</si>
  <si>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</si>
  <si>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</si>
  <si>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</si>
  <si>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</si>
  <si>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</si>
  <si>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</si>
  <si>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</si>
  <si>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</si>
  <si>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</si>
  <si>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</si>
  <si>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</si>
  <si>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</si>
  <si>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</si>
  <si>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</si>
  <si>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</si>
  <si>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</si>
  <si>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</si>
  <si>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</si>
  <si>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</si>
  <si>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</si>
  <si>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</si>
  <si>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</si>
  <si>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</si>
  <si>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</si>
  <si>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</si>
  <si>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</si>
  <si>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</si>
  <si>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</si>
  <si>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</si>
  <si>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</si>
  <si>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</si>
  <si>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</si>
  <si>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</si>
  <si>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</si>
  <si>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</si>
  <si>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As Filed in 2021 CBR</t>
  </si>
  <si>
    <t>FOR THE TWELVE MONTHS ENDED DECEMBER, 31 2023</t>
  </si>
  <si>
    <t>AMA December 2023</t>
  </si>
  <si>
    <t>12 Month Depreciation Expense Wild Horse Solar Jan 2023 to Dec 2023</t>
  </si>
  <si>
    <t>Depreciation Expense Wild Horse Solar Jan 2023 to Dec 2023</t>
  </si>
  <si>
    <t>12ME December 2023</t>
  </si>
  <si>
    <t>As Filed in 2022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</si>
</sst>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2" borderId="0" xfId="0" applyFill="1"/>
    <xf numFmtId="165" fontId="0" fillId="2" borderId="0" xfId="0" applyNumberFormat="1" applyFont="1" applyFill="1"/>
    <xf numFmtId="0" fontId="0" fillId="0" borderId="0" xfId="0" applyFont="1" applyFill="1"/>
    <xf numFmtId="22" fontId="7" fillId="3" borderId="0" xfId="0" applyNumberFormat="1" applyFont="1" applyFill="1" applyAlignment="1">
      <alignment horizontal="right"/>
    </xf>
    <xf numFmtId="0" fontId="12" fillId="3" borderId="0" xfId="0" applyFont="1" applyFill="1"/>
    <xf numFmtId="165" fontId="1" fillId="0" borderId="0" xfId="0" applyNumberFormat="1" applyFont="1" applyFill="1" applyBorder="1"/>
    <xf numFmtId="165" fontId="1" fillId="0" borderId="3" xfId="0" applyNumberFormat="1" applyFont="1" applyFill="1" applyBorder="1"/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topLeftCell="A4" zoomScale="90" zoomScaleNormal="90" workbookViewId="0">
      <selection activeCell="J25" sqref="J25"/>
    </sheetView>
  </sheetViews>
  <sheetFormatPr defaultRowHeight="14.4" x14ac:dyDescent="0.3"/>
  <cols>
    <col min="1" max="1" width="2.21875" customWidth="1"/>
    <col min="3" max="3" width="37.44140625" bestFit="1" customWidth="1"/>
    <col min="4" max="4" width="15.44140625" bestFit="1" customWidth="1"/>
    <col min="5" max="5" width="10.21875" bestFit="1" customWidth="1"/>
    <col min="6" max="6" width="15.44140625" bestFit="1" customWidth="1"/>
  </cols>
  <sheetData>
    <row r="2" spans="2:6" x14ac:dyDescent="0.3">
      <c r="B2" s="16"/>
      <c r="C2" s="16"/>
      <c r="D2" s="16"/>
      <c r="E2" s="16"/>
      <c r="F2" s="16"/>
    </row>
    <row r="3" spans="2:6" x14ac:dyDescent="0.3">
      <c r="B3" s="2"/>
      <c r="C3" s="2"/>
      <c r="D3" s="2"/>
      <c r="E3" s="2"/>
      <c r="F3" s="2"/>
    </row>
    <row r="4" spans="2:6" x14ac:dyDescent="0.3">
      <c r="B4" s="14"/>
      <c r="C4" s="30"/>
      <c r="D4" s="30"/>
      <c r="E4" s="30"/>
    </row>
    <row r="5" spans="2:6" x14ac:dyDescent="0.3">
      <c r="B5" s="8" t="s">
        <v>0</v>
      </c>
      <c r="C5" s="7"/>
      <c r="D5" s="76"/>
      <c r="E5" s="7"/>
      <c r="F5" s="7"/>
    </row>
    <row r="6" spans="2:6" x14ac:dyDescent="0.3">
      <c r="B6" s="7" t="s">
        <v>1</v>
      </c>
      <c r="C6" s="40"/>
      <c r="D6" s="32"/>
      <c r="E6" s="32"/>
      <c r="F6" s="32"/>
    </row>
    <row r="7" spans="2:6" x14ac:dyDescent="0.3">
      <c r="B7" s="7" t="s">
        <v>80</v>
      </c>
      <c r="C7" s="9"/>
      <c r="D7" s="9"/>
      <c r="E7" s="9"/>
      <c r="F7" s="9"/>
    </row>
    <row r="8" spans="2:6" x14ac:dyDescent="0.3">
      <c r="B8" s="7" t="s">
        <v>2</v>
      </c>
      <c r="C8" s="7"/>
      <c r="D8" s="7"/>
      <c r="E8" s="7"/>
      <c r="F8" s="7"/>
    </row>
    <row r="9" spans="2:6" x14ac:dyDescent="0.3">
      <c r="B9" s="11"/>
      <c r="C9" s="19"/>
      <c r="D9" s="19"/>
      <c r="E9" s="19"/>
      <c r="F9" s="19"/>
    </row>
    <row r="10" spans="2:6" x14ac:dyDescent="0.3">
      <c r="B10" s="37" t="s">
        <v>3</v>
      </c>
      <c r="C10" s="15"/>
      <c r="D10" s="28"/>
      <c r="E10" s="28"/>
      <c r="F10" s="28"/>
    </row>
    <row r="11" spans="2:6" x14ac:dyDescent="0.3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3">
      <c r="B12" s="1"/>
      <c r="C12" s="1"/>
      <c r="D12" s="27"/>
      <c r="E12" s="27"/>
      <c r="F12" s="27"/>
    </row>
    <row r="13" spans="2:6" x14ac:dyDescent="0.3">
      <c r="B13" s="4">
        <v>1</v>
      </c>
      <c r="C13" s="22" t="s">
        <v>9</v>
      </c>
      <c r="D13" s="31"/>
      <c r="E13" s="31"/>
      <c r="F13" s="31"/>
    </row>
    <row r="14" spans="2:6" x14ac:dyDescent="0.3">
      <c r="B14" s="4">
        <v>2</v>
      </c>
      <c r="C14" s="22" t="s">
        <v>10</v>
      </c>
      <c r="D14" s="29"/>
      <c r="E14" s="29"/>
      <c r="F14" s="29"/>
    </row>
    <row r="15" spans="2:6" x14ac:dyDescent="0.3">
      <c r="B15" s="4">
        <v>3</v>
      </c>
      <c r="C15" s="23" t="s">
        <v>11</v>
      </c>
      <c r="D15" s="33">
        <f>'WH Dec 23 PP Report'!P20</f>
        <v>4539303</v>
      </c>
      <c r="E15" s="29"/>
      <c r="F15" s="33">
        <f>E15-D15</f>
        <v>-4539303</v>
      </c>
    </row>
    <row r="16" spans="2:6" x14ac:dyDescent="0.3">
      <c r="B16" s="4">
        <v>4</v>
      </c>
      <c r="C16" s="23" t="s">
        <v>12</v>
      </c>
      <c r="D16" s="29">
        <f>-'WH Dec 23 PP Report'!P30</f>
        <v>-3082032</v>
      </c>
      <c r="E16" s="29"/>
      <c r="F16" s="33">
        <f t="shared" ref="F16" si="0">E16-D16</f>
        <v>3082032</v>
      </c>
    </row>
    <row r="17" spans="2:9" x14ac:dyDescent="0.3">
      <c r="B17" s="4">
        <v>6</v>
      </c>
      <c r="C17" s="23" t="s">
        <v>13</v>
      </c>
      <c r="D17" s="29">
        <f>-DFITAMA!P10</f>
        <v>-466614.1700000001</v>
      </c>
      <c r="E17" s="29"/>
      <c r="F17" s="33">
        <f>E17-D17</f>
        <v>466614.1700000001</v>
      </c>
    </row>
    <row r="18" spans="2:9" ht="15" thickBot="1" x14ac:dyDescent="0.35">
      <c r="B18" s="4">
        <v>8</v>
      </c>
      <c r="C18" s="24" t="s">
        <v>14</v>
      </c>
      <c r="D18" s="36">
        <f>SUM(D15:D17)</f>
        <v>990656.82999999984</v>
      </c>
      <c r="E18" s="36">
        <v>0</v>
      </c>
      <c r="F18" s="36">
        <f>SUM(F15:F17)</f>
        <v>-990656.82999999984</v>
      </c>
      <c r="I18" s="29"/>
    </row>
    <row r="19" spans="2:9" ht="15" thickTop="1" x14ac:dyDescent="0.3">
      <c r="B19" s="4">
        <v>9</v>
      </c>
      <c r="C19" s="24"/>
      <c r="D19" s="35"/>
      <c r="E19" s="35"/>
      <c r="F19" s="29"/>
    </row>
    <row r="20" spans="2:9" x14ac:dyDescent="0.3">
      <c r="B20" s="4">
        <v>10</v>
      </c>
      <c r="C20" s="22" t="s">
        <v>15</v>
      </c>
      <c r="D20" s="1"/>
      <c r="E20" s="1"/>
      <c r="F20" s="1"/>
    </row>
    <row r="21" spans="2:9" x14ac:dyDescent="0.3">
      <c r="B21" s="4">
        <v>11</v>
      </c>
      <c r="C21" s="25" t="s">
        <v>16</v>
      </c>
      <c r="D21" s="29">
        <f>'WH Dec 23 PP Report'!O41</f>
        <v>215050.98000000004</v>
      </c>
      <c r="E21" s="29"/>
      <c r="F21" s="29">
        <f>E21-D21</f>
        <v>-215050.98000000004</v>
      </c>
    </row>
    <row r="22" spans="2:9" x14ac:dyDescent="0.3">
      <c r="B22" s="4">
        <v>12</v>
      </c>
      <c r="C22" s="25"/>
      <c r="D22" s="29"/>
      <c r="E22" s="29"/>
      <c r="F22" s="29"/>
    </row>
    <row r="23" spans="2:9" ht="15" thickBot="1" x14ac:dyDescent="0.35">
      <c r="B23" s="4">
        <v>13</v>
      </c>
      <c r="C23" s="26" t="s">
        <v>17</v>
      </c>
      <c r="D23" s="36">
        <f>SUM(D21:D21)</f>
        <v>215050.98000000004</v>
      </c>
      <c r="E23" s="36">
        <v>0</v>
      </c>
      <c r="F23" s="36">
        <f>SUM(F21:F21)</f>
        <v>-215050.98000000004</v>
      </c>
      <c r="I23" s="38"/>
    </row>
    <row r="24" spans="2:9" ht="15" thickTop="1" x14ac:dyDescent="0.3">
      <c r="B24" s="4">
        <v>14</v>
      </c>
      <c r="C24" s="26"/>
      <c r="D24" s="13"/>
      <c r="E24" s="13"/>
      <c r="F24" s="13"/>
    </row>
    <row r="25" spans="2:9" x14ac:dyDescent="0.3">
      <c r="B25" s="4">
        <v>15</v>
      </c>
      <c r="C25" s="3" t="s">
        <v>18</v>
      </c>
      <c r="D25" s="18"/>
      <c r="E25" s="17">
        <v>0.21</v>
      </c>
      <c r="F25" s="34">
        <f>-F23*E25</f>
        <v>45160.705800000003</v>
      </c>
    </row>
    <row r="26" spans="2:9" ht="15" thickBot="1" x14ac:dyDescent="0.35">
      <c r="B26" s="4">
        <v>16</v>
      </c>
      <c r="C26" s="5" t="s">
        <v>19</v>
      </c>
      <c r="D26" s="18"/>
      <c r="E26" s="18"/>
      <c r="F26" s="36">
        <f>-F23-F25</f>
        <v>169890.27420000004</v>
      </c>
    </row>
    <row r="27" spans="2:9" ht="15" thickTop="1" x14ac:dyDescent="0.3">
      <c r="B27" s="18"/>
      <c r="C27" s="1"/>
      <c r="D27" s="1"/>
      <c r="E27" s="1"/>
      <c r="F27" s="1"/>
    </row>
    <row r="28" spans="2:9" x14ac:dyDescent="0.3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opLeftCell="A2" zoomScale="80" zoomScaleNormal="80" workbookViewId="0">
      <selection activeCell="O41" sqref="O41"/>
    </sheetView>
  </sheetViews>
  <sheetFormatPr defaultRowHeight="13.2" x14ac:dyDescent="0.25"/>
  <cols>
    <col min="1" max="1" width="38.21875" style="41" customWidth="1"/>
    <col min="2" max="2" width="28" style="41" bestFit="1" customWidth="1"/>
    <col min="3" max="3" width="17.77734375" style="41" customWidth="1"/>
    <col min="4" max="4" width="13.44140625" style="41" customWidth="1"/>
    <col min="5" max="9" width="10" style="41" customWidth="1"/>
    <col min="10" max="10" width="13.77734375" style="41" bestFit="1" customWidth="1"/>
    <col min="11" max="14" width="10" style="41" customWidth="1"/>
    <col min="15" max="15" width="11.21875" style="41" customWidth="1"/>
    <col min="16" max="16" width="12.44140625" style="41" bestFit="1" customWidth="1"/>
    <col min="17" max="23" width="9.21875" style="41"/>
    <col min="24" max="24" width="15.21875" style="41" customWidth="1"/>
    <col min="25" max="25" width="13.44140625" style="41" bestFit="1" customWidth="1"/>
    <col min="26" max="257" width="9.21875" style="41"/>
    <col min="258" max="258" width="34.5546875" style="41" bestFit="1" customWidth="1"/>
    <col min="259" max="513" width="9.21875" style="41"/>
    <col min="514" max="514" width="34.5546875" style="41" bestFit="1" customWidth="1"/>
    <col min="515" max="769" width="9.21875" style="41"/>
    <col min="770" max="770" width="34.5546875" style="41" bestFit="1" customWidth="1"/>
    <col min="771" max="1025" width="9.21875" style="41"/>
    <col min="1026" max="1026" width="34.5546875" style="41" bestFit="1" customWidth="1"/>
    <col min="1027" max="1281" width="9.21875" style="41"/>
    <col min="1282" max="1282" width="34.5546875" style="41" bestFit="1" customWidth="1"/>
    <col min="1283" max="1537" width="9.21875" style="41"/>
    <col min="1538" max="1538" width="34.5546875" style="41" bestFit="1" customWidth="1"/>
    <col min="1539" max="1793" width="9.21875" style="41"/>
    <col min="1794" max="1794" width="34.5546875" style="41" bestFit="1" customWidth="1"/>
    <col min="1795" max="2049" width="9.21875" style="41"/>
    <col min="2050" max="2050" width="34.5546875" style="41" bestFit="1" customWidth="1"/>
    <col min="2051" max="2305" width="9.21875" style="41"/>
    <col min="2306" max="2306" width="34.5546875" style="41" bestFit="1" customWidth="1"/>
    <col min="2307" max="2561" width="9.21875" style="41"/>
    <col min="2562" max="2562" width="34.5546875" style="41" bestFit="1" customWidth="1"/>
    <col min="2563" max="2817" width="9.21875" style="41"/>
    <col min="2818" max="2818" width="34.5546875" style="41" bestFit="1" customWidth="1"/>
    <col min="2819" max="3073" width="9.21875" style="41"/>
    <col min="3074" max="3074" width="34.5546875" style="41" bestFit="1" customWidth="1"/>
    <col min="3075" max="3329" width="9.21875" style="41"/>
    <col min="3330" max="3330" width="34.5546875" style="41" bestFit="1" customWidth="1"/>
    <col min="3331" max="3585" width="9.21875" style="41"/>
    <col min="3586" max="3586" width="34.5546875" style="41" bestFit="1" customWidth="1"/>
    <col min="3587" max="3841" width="9.21875" style="41"/>
    <col min="3842" max="3842" width="34.5546875" style="41" bestFit="1" customWidth="1"/>
    <col min="3843" max="4097" width="9.21875" style="41"/>
    <col min="4098" max="4098" width="34.5546875" style="41" bestFit="1" customWidth="1"/>
    <col min="4099" max="4353" width="9.21875" style="41"/>
    <col min="4354" max="4354" width="34.5546875" style="41" bestFit="1" customWidth="1"/>
    <col min="4355" max="4609" width="9.21875" style="41"/>
    <col min="4610" max="4610" width="34.5546875" style="41" bestFit="1" customWidth="1"/>
    <col min="4611" max="4865" width="9.21875" style="41"/>
    <col min="4866" max="4866" width="34.5546875" style="41" bestFit="1" customWidth="1"/>
    <col min="4867" max="5121" width="9.21875" style="41"/>
    <col min="5122" max="5122" width="34.5546875" style="41" bestFit="1" customWidth="1"/>
    <col min="5123" max="5377" width="9.21875" style="41"/>
    <col min="5378" max="5378" width="34.5546875" style="41" bestFit="1" customWidth="1"/>
    <col min="5379" max="5633" width="9.21875" style="41"/>
    <col min="5634" max="5634" width="34.5546875" style="41" bestFit="1" customWidth="1"/>
    <col min="5635" max="5889" width="9.21875" style="41"/>
    <col min="5890" max="5890" width="34.5546875" style="41" bestFit="1" customWidth="1"/>
    <col min="5891" max="6145" width="9.21875" style="41"/>
    <col min="6146" max="6146" width="34.5546875" style="41" bestFit="1" customWidth="1"/>
    <col min="6147" max="6401" width="9.21875" style="41"/>
    <col min="6402" max="6402" width="34.5546875" style="41" bestFit="1" customWidth="1"/>
    <col min="6403" max="6657" width="9.21875" style="41"/>
    <col min="6658" max="6658" width="34.5546875" style="41" bestFit="1" customWidth="1"/>
    <col min="6659" max="6913" width="9.21875" style="41"/>
    <col min="6914" max="6914" width="34.5546875" style="41" bestFit="1" customWidth="1"/>
    <col min="6915" max="7169" width="9.21875" style="41"/>
    <col min="7170" max="7170" width="34.5546875" style="41" bestFit="1" customWidth="1"/>
    <col min="7171" max="7425" width="9.21875" style="41"/>
    <col min="7426" max="7426" width="34.5546875" style="41" bestFit="1" customWidth="1"/>
    <col min="7427" max="7681" width="9.21875" style="41"/>
    <col min="7682" max="7682" width="34.5546875" style="41" bestFit="1" customWidth="1"/>
    <col min="7683" max="7937" width="9.21875" style="41"/>
    <col min="7938" max="7938" width="34.5546875" style="41" bestFit="1" customWidth="1"/>
    <col min="7939" max="8193" width="9.21875" style="41"/>
    <col min="8194" max="8194" width="34.5546875" style="41" bestFit="1" customWidth="1"/>
    <col min="8195" max="8449" width="9.21875" style="41"/>
    <col min="8450" max="8450" width="34.5546875" style="41" bestFit="1" customWidth="1"/>
    <col min="8451" max="8705" width="9.21875" style="41"/>
    <col min="8706" max="8706" width="34.5546875" style="41" bestFit="1" customWidth="1"/>
    <col min="8707" max="8961" width="9.21875" style="41"/>
    <col min="8962" max="8962" width="34.5546875" style="41" bestFit="1" customWidth="1"/>
    <col min="8963" max="9217" width="9.21875" style="41"/>
    <col min="9218" max="9218" width="34.5546875" style="41" bestFit="1" customWidth="1"/>
    <col min="9219" max="9473" width="9.21875" style="41"/>
    <col min="9474" max="9474" width="34.5546875" style="41" bestFit="1" customWidth="1"/>
    <col min="9475" max="9729" width="9.21875" style="41"/>
    <col min="9730" max="9730" width="34.5546875" style="41" bestFit="1" customWidth="1"/>
    <col min="9731" max="9985" width="9.21875" style="41"/>
    <col min="9986" max="9986" width="34.5546875" style="41" bestFit="1" customWidth="1"/>
    <col min="9987" max="10241" width="9.21875" style="41"/>
    <col min="10242" max="10242" width="34.5546875" style="41" bestFit="1" customWidth="1"/>
    <col min="10243" max="10497" width="9.21875" style="41"/>
    <col min="10498" max="10498" width="34.5546875" style="41" bestFit="1" customWidth="1"/>
    <col min="10499" max="10753" width="9.21875" style="41"/>
    <col min="10754" max="10754" width="34.5546875" style="41" bestFit="1" customWidth="1"/>
    <col min="10755" max="11009" width="9.21875" style="41"/>
    <col min="11010" max="11010" width="34.5546875" style="41" bestFit="1" customWidth="1"/>
    <col min="11011" max="11265" width="9.21875" style="41"/>
    <col min="11266" max="11266" width="34.5546875" style="41" bestFit="1" customWidth="1"/>
    <col min="11267" max="11521" width="9.21875" style="41"/>
    <col min="11522" max="11522" width="34.5546875" style="41" bestFit="1" customWidth="1"/>
    <col min="11523" max="11777" width="9.21875" style="41"/>
    <col min="11778" max="11778" width="34.5546875" style="41" bestFit="1" customWidth="1"/>
    <col min="11779" max="12033" width="9.21875" style="41"/>
    <col min="12034" max="12034" width="34.5546875" style="41" bestFit="1" customWidth="1"/>
    <col min="12035" max="12289" width="9.21875" style="41"/>
    <col min="12290" max="12290" width="34.5546875" style="41" bestFit="1" customWidth="1"/>
    <col min="12291" max="12545" width="9.21875" style="41"/>
    <col min="12546" max="12546" width="34.5546875" style="41" bestFit="1" customWidth="1"/>
    <col min="12547" max="12801" width="9.21875" style="41"/>
    <col min="12802" max="12802" width="34.5546875" style="41" bestFit="1" customWidth="1"/>
    <col min="12803" max="13057" width="9.21875" style="41"/>
    <col min="13058" max="13058" width="34.5546875" style="41" bestFit="1" customWidth="1"/>
    <col min="13059" max="13313" width="9.21875" style="41"/>
    <col min="13314" max="13314" width="34.5546875" style="41" bestFit="1" customWidth="1"/>
    <col min="13315" max="13569" width="9.21875" style="41"/>
    <col min="13570" max="13570" width="34.5546875" style="41" bestFit="1" customWidth="1"/>
    <col min="13571" max="13825" width="9.21875" style="41"/>
    <col min="13826" max="13826" width="34.5546875" style="41" bestFit="1" customWidth="1"/>
    <col min="13827" max="14081" width="9.21875" style="41"/>
    <col min="14082" max="14082" width="34.5546875" style="41" bestFit="1" customWidth="1"/>
    <col min="14083" max="14337" width="9.21875" style="41"/>
    <col min="14338" max="14338" width="34.5546875" style="41" bestFit="1" customWidth="1"/>
    <col min="14339" max="14593" width="9.21875" style="41"/>
    <col min="14594" max="14594" width="34.5546875" style="41" bestFit="1" customWidth="1"/>
    <col min="14595" max="14849" width="9.21875" style="41"/>
    <col min="14850" max="14850" width="34.5546875" style="41" bestFit="1" customWidth="1"/>
    <col min="14851" max="15105" width="9.21875" style="41"/>
    <col min="15106" max="15106" width="34.5546875" style="41" bestFit="1" customWidth="1"/>
    <col min="15107" max="15361" width="9.21875" style="41"/>
    <col min="15362" max="15362" width="34.5546875" style="41" bestFit="1" customWidth="1"/>
    <col min="15363" max="15617" width="9.21875" style="41"/>
    <col min="15618" max="15618" width="34.5546875" style="41" bestFit="1" customWidth="1"/>
    <col min="15619" max="15873" width="9.21875" style="41"/>
    <col min="15874" max="15874" width="34.5546875" style="41" bestFit="1" customWidth="1"/>
    <col min="15875" max="16129" width="9.21875" style="41"/>
    <col min="16130" max="16130" width="34.5546875" style="41" bestFit="1" customWidth="1"/>
    <col min="16131" max="16384" width="9.21875" style="41"/>
  </cols>
  <sheetData>
    <row r="1" spans="1:30" ht="14.4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30" ht="14.4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0" ht="14.4" x14ac:dyDescent="0.3">
      <c r="A3" s="60"/>
      <c r="B3" s="60"/>
      <c r="C3" s="82" t="s">
        <v>81</v>
      </c>
      <c r="D3" s="6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0" ht="14.4" x14ac:dyDescent="0.3">
      <c r="A4" s="61" t="s">
        <v>77</v>
      </c>
      <c r="B4" s="60" t="s">
        <v>52</v>
      </c>
      <c r="C4" s="60" t="s">
        <v>53</v>
      </c>
      <c r="D4" s="60" t="s">
        <v>54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0" ht="14.4" x14ac:dyDescent="0.3">
      <c r="A5" s="61" t="s">
        <v>46</v>
      </c>
      <c r="B5" s="62">
        <f>P15</f>
        <v>3130666</v>
      </c>
      <c r="C5" s="63">
        <f>P25</f>
        <v>2151044</v>
      </c>
      <c r="D5" s="63">
        <f>O36</f>
        <v>156820.28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ht="14.4" x14ac:dyDescent="0.3">
      <c r="A6" s="61" t="s">
        <v>47</v>
      </c>
      <c r="B6" s="62">
        <f>P16</f>
        <v>1081259</v>
      </c>
      <c r="C6" s="63">
        <f>P26</f>
        <v>810341</v>
      </c>
      <c r="D6" s="63">
        <f>O37</f>
        <v>51197.580000000009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30" ht="14.4" x14ac:dyDescent="0.3">
      <c r="A7" s="61" t="s">
        <v>48</v>
      </c>
      <c r="B7" s="62">
        <f>P17</f>
        <v>180679</v>
      </c>
      <c r="C7" s="63">
        <f>P27</f>
        <v>58502</v>
      </c>
      <c r="D7" s="63">
        <f>O38</f>
        <v>3264.22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30" ht="14.4" x14ac:dyDescent="0.3">
      <c r="A8" s="61" t="s">
        <v>49</v>
      </c>
      <c r="B8" s="62">
        <f>P18</f>
        <v>71312</v>
      </c>
      <c r="C8" s="63">
        <f>P28</f>
        <v>31474</v>
      </c>
      <c r="D8" s="63">
        <f>O39</f>
        <v>1524.2600000000002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30" ht="14.4" x14ac:dyDescent="0.3">
      <c r="A9" s="61" t="s">
        <v>50</v>
      </c>
      <c r="B9" s="62">
        <f>P19</f>
        <v>75387</v>
      </c>
      <c r="C9" s="63">
        <f>P29</f>
        <v>30671</v>
      </c>
      <c r="D9" s="63">
        <f>O40</f>
        <v>2244.6400000000003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30" ht="14.4" x14ac:dyDescent="0.3">
      <c r="A10" s="61" t="s">
        <v>51</v>
      </c>
      <c r="B10" s="64">
        <f>SUM(B5:B9)</f>
        <v>4539303</v>
      </c>
      <c r="C10" s="65">
        <f>SUM(C5:C9)</f>
        <v>3082032</v>
      </c>
      <c r="D10" s="65">
        <f>SUM(D5:D9)</f>
        <v>215050.98000000004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30" ht="14.4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30" ht="14.4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30" ht="14.4" x14ac:dyDescent="0.3">
      <c r="A13" s="66" t="s">
        <v>35</v>
      </c>
      <c r="B13" s="55" t="s">
        <v>78</v>
      </c>
      <c r="C13" s="55"/>
      <c r="D13" s="55"/>
      <c r="E13" s="55"/>
      <c r="F13" s="55"/>
      <c r="G13" s="55"/>
      <c r="H13" s="56" t="s">
        <v>20</v>
      </c>
      <c r="I13" s="55"/>
      <c r="J13" s="55"/>
      <c r="K13" s="55"/>
      <c r="L13" s="55"/>
      <c r="M13" s="55"/>
      <c r="N13" s="55"/>
      <c r="O13" s="55"/>
      <c r="P13" s="55"/>
    </row>
    <row r="14" spans="1:30" ht="14.4" x14ac:dyDescent="0.3">
      <c r="A14" s="55" t="s">
        <v>21</v>
      </c>
      <c r="B14" s="55"/>
      <c r="C14" s="67">
        <v>44896</v>
      </c>
      <c r="D14" s="67">
        <v>44927</v>
      </c>
      <c r="E14" s="67">
        <v>44958</v>
      </c>
      <c r="F14" s="67">
        <v>44986</v>
      </c>
      <c r="G14" s="67">
        <v>45017</v>
      </c>
      <c r="H14" s="67">
        <v>45047</v>
      </c>
      <c r="I14" s="67">
        <v>45078</v>
      </c>
      <c r="J14" s="67">
        <v>45108</v>
      </c>
      <c r="K14" s="67">
        <v>45139</v>
      </c>
      <c r="L14" s="67">
        <v>45170</v>
      </c>
      <c r="M14" s="67">
        <v>45200</v>
      </c>
      <c r="N14" s="67">
        <v>45231</v>
      </c>
      <c r="O14" s="67">
        <v>45261</v>
      </c>
      <c r="P14" s="42" t="s">
        <v>26</v>
      </c>
    </row>
    <row r="15" spans="1:30" ht="14.4" x14ac:dyDescent="0.3">
      <c r="A15" s="60" t="s">
        <v>55</v>
      </c>
      <c r="B15" s="60" t="s">
        <v>36</v>
      </c>
      <c r="C15" s="63">
        <v>3131</v>
      </c>
      <c r="D15" s="63">
        <v>3131</v>
      </c>
      <c r="E15" s="63">
        <v>3131</v>
      </c>
      <c r="F15" s="63">
        <v>3131</v>
      </c>
      <c r="G15" s="63">
        <v>3131</v>
      </c>
      <c r="H15" s="63">
        <v>3131</v>
      </c>
      <c r="I15" s="63">
        <v>3131</v>
      </c>
      <c r="J15" s="63">
        <v>3131</v>
      </c>
      <c r="K15" s="63">
        <v>3131</v>
      </c>
      <c r="L15" s="63">
        <v>3131</v>
      </c>
      <c r="M15" s="63">
        <v>3131</v>
      </c>
      <c r="N15" s="63">
        <v>3131</v>
      </c>
      <c r="O15" s="63">
        <v>3131</v>
      </c>
      <c r="P15" s="63">
        <v>3130666</v>
      </c>
      <c r="Q15" s="8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4.4" x14ac:dyDescent="0.3">
      <c r="A16" s="60" t="s">
        <v>56</v>
      </c>
      <c r="B16" s="60" t="s">
        <v>36</v>
      </c>
      <c r="C16" s="63">
        <v>1081</v>
      </c>
      <c r="D16" s="63">
        <v>1081</v>
      </c>
      <c r="E16" s="63">
        <v>1081</v>
      </c>
      <c r="F16" s="63">
        <v>1081</v>
      </c>
      <c r="G16" s="63">
        <v>1081</v>
      </c>
      <c r="H16" s="63">
        <v>1081</v>
      </c>
      <c r="I16" s="63">
        <v>1081</v>
      </c>
      <c r="J16" s="63">
        <v>1081</v>
      </c>
      <c r="K16" s="63">
        <v>1081</v>
      </c>
      <c r="L16" s="63">
        <v>1081</v>
      </c>
      <c r="M16" s="63">
        <v>1081</v>
      </c>
      <c r="N16" s="63">
        <v>1081</v>
      </c>
      <c r="O16" s="63">
        <v>1081</v>
      </c>
      <c r="P16" s="63">
        <v>1081259</v>
      </c>
      <c r="Q16" s="8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4.4" x14ac:dyDescent="0.3">
      <c r="A17" s="60" t="s">
        <v>22</v>
      </c>
      <c r="B17" s="60" t="s">
        <v>37</v>
      </c>
      <c r="C17" s="63">
        <v>181</v>
      </c>
      <c r="D17" s="63">
        <v>181</v>
      </c>
      <c r="E17" s="63">
        <v>181</v>
      </c>
      <c r="F17" s="63">
        <v>181</v>
      </c>
      <c r="G17" s="63">
        <v>181</v>
      </c>
      <c r="H17" s="63">
        <v>181</v>
      </c>
      <c r="I17" s="63">
        <v>181</v>
      </c>
      <c r="J17" s="63">
        <v>181</v>
      </c>
      <c r="K17" s="63">
        <v>181</v>
      </c>
      <c r="L17" s="63">
        <v>181</v>
      </c>
      <c r="M17" s="63">
        <v>181</v>
      </c>
      <c r="N17" s="63">
        <v>181</v>
      </c>
      <c r="O17" s="63">
        <v>181</v>
      </c>
      <c r="P17" s="63">
        <v>180679</v>
      </c>
      <c r="Q17" s="8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4.4" x14ac:dyDescent="0.3">
      <c r="A18" s="60" t="s">
        <v>23</v>
      </c>
      <c r="B18" s="60" t="s">
        <v>37</v>
      </c>
      <c r="C18" s="63">
        <v>71</v>
      </c>
      <c r="D18" s="63">
        <v>71</v>
      </c>
      <c r="E18" s="63">
        <v>71</v>
      </c>
      <c r="F18" s="63">
        <v>71</v>
      </c>
      <c r="G18" s="63">
        <v>71</v>
      </c>
      <c r="H18" s="63">
        <v>71</v>
      </c>
      <c r="I18" s="63">
        <v>71</v>
      </c>
      <c r="J18" s="63">
        <v>71</v>
      </c>
      <c r="K18" s="63">
        <v>71</v>
      </c>
      <c r="L18" s="63">
        <v>71</v>
      </c>
      <c r="M18" s="63">
        <v>71</v>
      </c>
      <c r="N18" s="63">
        <v>71</v>
      </c>
      <c r="O18" s="63">
        <v>71</v>
      </c>
      <c r="P18" s="63">
        <v>71312</v>
      </c>
      <c r="Q18" s="8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4.4" x14ac:dyDescent="0.3">
      <c r="A19" s="60" t="s">
        <v>24</v>
      </c>
      <c r="B19" s="60" t="s">
        <v>37</v>
      </c>
      <c r="C19" s="63">
        <v>75</v>
      </c>
      <c r="D19" s="63">
        <v>75</v>
      </c>
      <c r="E19" s="63">
        <v>75</v>
      </c>
      <c r="F19" s="63">
        <v>75</v>
      </c>
      <c r="G19" s="63">
        <v>75</v>
      </c>
      <c r="H19" s="63">
        <v>75</v>
      </c>
      <c r="I19" s="63">
        <v>75</v>
      </c>
      <c r="J19" s="63">
        <v>75</v>
      </c>
      <c r="K19" s="63">
        <v>75</v>
      </c>
      <c r="L19" s="63">
        <v>75</v>
      </c>
      <c r="M19" s="63">
        <v>75</v>
      </c>
      <c r="N19" s="63">
        <v>75</v>
      </c>
      <c r="O19" s="63">
        <v>75</v>
      </c>
      <c r="P19" s="63">
        <v>75387</v>
      </c>
      <c r="Q19" s="8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4.4" x14ac:dyDescent="0.3">
      <c r="A20" s="68" t="s">
        <v>25</v>
      </c>
      <c r="B20" s="69"/>
      <c r="C20" s="70">
        <f t="shared" ref="C20:P20" si="0">SUM(C15:C19)</f>
        <v>4539</v>
      </c>
      <c r="D20" s="70">
        <f t="shared" si="0"/>
        <v>4539</v>
      </c>
      <c r="E20" s="70">
        <f t="shared" si="0"/>
        <v>4539</v>
      </c>
      <c r="F20" s="70">
        <f t="shared" si="0"/>
        <v>4539</v>
      </c>
      <c r="G20" s="70">
        <f t="shared" si="0"/>
        <v>4539</v>
      </c>
      <c r="H20" s="70">
        <f t="shared" si="0"/>
        <v>4539</v>
      </c>
      <c r="I20" s="70">
        <f t="shared" si="0"/>
        <v>4539</v>
      </c>
      <c r="J20" s="70">
        <f t="shared" si="0"/>
        <v>4539</v>
      </c>
      <c r="K20" s="70">
        <f t="shared" si="0"/>
        <v>4539</v>
      </c>
      <c r="L20" s="70">
        <f t="shared" si="0"/>
        <v>4539</v>
      </c>
      <c r="M20" s="70">
        <f t="shared" si="0"/>
        <v>4539</v>
      </c>
      <c r="N20" s="70">
        <f t="shared" si="0"/>
        <v>4539</v>
      </c>
      <c r="O20" s="70">
        <f t="shared" si="0"/>
        <v>4539</v>
      </c>
      <c r="P20" s="65">
        <f t="shared" si="0"/>
        <v>4539303</v>
      </c>
    </row>
    <row r="21" spans="1:30" ht="14.4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30" ht="14.4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30" ht="14.4" x14ac:dyDescent="0.3">
      <c r="A23" s="71" t="s">
        <v>34</v>
      </c>
      <c r="B23" s="55" t="s">
        <v>74</v>
      </c>
      <c r="C23" s="55"/>
      <c r="D23" s="55"/>
      <c r="E23" s="55"/>
      <c r="F23" s="55"/>
      <c r="G23" s="55"/>
      <c r="H23" s="56" t="s">
        <v>20</v>
      </c>
      <c r="I23" s="55"/>
      <c r="J23" s="55"/>
      <c r="K23" s="55"/>
      <c r="L23" s="55"/>
      <c r="M23" s="55"/>
      <c r="N23" s="55"/>
      <c r="O23" s="55"/>
      <c r="P23" s="55"/>
    </row>
    <row r="24" spans="1:30" ht="14.4" x14ac:dyDescent="0.3">
      <c r="A24" s="60" t="s">
        <v>21</v>
      </c>
      <c r="B24" s="60"/>
      <c r="C24" s="67">
        <v>44896</v>
      </c>
      <c r="D24" s="67">
        <v>44927</v>
      </c>
      <c r="E24" s="67">
        <v>44958</v>
      </c>
      <c r="F24" s="67">
        <v>44986</v>
      </c>
      <c r="G24" s="67">
        <v>45017</v>
      </c>
      <c r="H24" s="67">
        <v>45047</v>
      </c>
      <c r="I24" s="67">
        <v>45078</v>
      </c>
      <c r="J24" s="67">
        <v>45108</v>
      </c>
      <c r="K24" s="67">
        <v>45139</v>
      </c>
      <c r="L24" s="67">
        <v>45170</v>
      </c>
      <c r="M24" s="67">
        <v>45200</v>
      </c>
      <c r="N24" s="67">
        <v>45231</v>
      </c>
      <c r="O24" s="67">
        <v>45261</v>
      </c>
      <c r="P24" s="42" t="s">
        <v>26</v>
      </c>
      <c r="Q24" s="87"/>
    </row>
    <row r="25" spans="1:30" ht="14.4" x14ac:dyDescent="0.3">
      <c r="A25" s="60" t="s">
        <v>55</v>
      </c>
      <c r="B25" s="60" t="s">
        <v>36</v>
      </c>
      <c r="C25" s="85">
        <v>2069</v>
      </c>
      <c r="D25" s="85">
        <v>2082</v>
      </c>
      <c r="E25" s="85">
        <v>2096</v>
      </c>
      <c r="F25" s="85">
        <v>2110</v>
      </c>
      <c r="G25" s="85">
        <v>2124</v>
      </c>
      <c r="H25" s="85">
        <v>2137</v>
      </c>
      <c r="I25" s="85">
        <v>2151</v>
      </c>
      <c r="J25" s="85">
        <v>2165</v>
      </c>
      <c r="K25" s="85">
        <v>2179</v>
      </c>
      <c r="L25" s="85">
        <v>2192</v>
      </c>
      <c r="M25" s="85">
        <v>2206</v>
      </c>
      <c r="N25" s="85">
        <v>2220</v>
      </c>
      <c r="O25" s="85">
        <v>2234</v>
      </c>
      <c r="P25" s="85">
        <v>2151044</v>
      </c>
      <c r="Q25" s="87"/>
    </row>
    <row r="26" spans="1:30" ht="14.4" x14ac:dyDescent="0.3">
      <c r="A26" s="60" t="s">
        <v>56</v>
      </c>
      <c r="B26" s="60" t="s">
        <v>36</v>
      </c>
      <c r="C26" s="85">
        <v>783</v>
      </c>
      <c r="D26" s="85">
        <v>788</v>
      </c>
      <c r="E26" s="85">
        <v>792</v>
      </c>
      <c r="F26" s="85">
        <v>797</v>
      </c>
      <c r="G26" s="85">
        <v>801</v>
      </c>
      <c r="H26" s="85">
        <v>806</v>
      </c>
      <c r="I26" s="85">
        <v>810</v>
      </c>
      <c r="J26" s="85">
        <v>815</v>
      </c>
      <c r="K26" s="85">
        <v>819</v>
      </c>
      <c r="L26" s="85">
        <v>824</v>
      </c>
      <c r="M26" s="85">
        <v>828</v>
      </c>
      <c r="N26" s="85">
        <v>833</v>
      </c>
      <c r="O26" s="85">
        <v>837</v>
      </c>
      <c r="P26" s="85">
        <v>810341</v>
      </c>
      <c r="Q26" s="87"/>
    </row>
    <row r="27" spans="1:30" ht="14.4" x14ac:dyDescent="0.3">
      <c r="A27" s="60" t="s">
        <v>22</v>
      </c>
      <c r="B27" s="60" t="s">
        <v>37</v>
      </c>
      <c r="C27" s="85">
        <v>57</v>
      </c>
      <c r="D27" s="85">
        <v>57</v>
      </c>
      <c r="E27" s="85">
        <v>57</v>
      </c>
      <c r="F27" s="85">
        <v>58</v>
      </c>
      <c r="G27" s="85">
        <v>58</v>
      </c>
      <c r="H27" s="85">
        <v>58</v>
      </c>
      <c r="I27" s="85">
        <v>59</v>
      </c>
      <c r="J27" s="85">
        <v>59</v>
      </c>
      <c r="K27" s="85">
        <v>59</v>
      </c>
      <c r="L27" s="85">
        <v>59</v>
      </c>
      <c r="M27" s="85">
        <v>60</v>
      </c>
      <c r="N27" s="85">
        <v>60</v>
      </c>
      <c r="O27" s="85">
        <v>60</v>
      </c>
      <c r="P27" s="85">
        <v>58502</v>
      </c>
      <c r="Q27" s="87"/>
    </row>
    <row r="28" spans="1:30" ht="14.4" x14ac:dyDescent="0.3">
      <c r="A28" s="60" t="s">
        <v>23</v>
      </c>
      <c r="B28" s="60" t="s">
        <v>37</v>
      </c>
      <c r="C28" s="85">
        <v>30</v>
      </c>
      <c r="D28" s="85">
        <v>30</v>
      </c>
      <c r="E28" s="85">
        <v>31</v>
      </c>
      <c r="F28" s="85">
        <v>31</v>
      </c>
      <c r="G28" s="85">
        <v>31</v>
      </c>
      <c r="H28" s="85">
        <v>31</v>
      </c>
      <c r="I28" s="85">
        <v>31</v>
      </c>
      <c r="J28" s="85">
        <v>32</v>
      </c>
      <c r="K28" s="85">
        <v>32</v>
      </c>
      <c r="L28" s="85">
        <v>32</v>
      </c>
      <c r="M28" s="85">
        <v>32</v>
      </c>
      <c r="N28" s="85">
        <v>32</v>
      </c>
      <c r="O28" s="85">
        <v>33</v>
      </c>
      <c r="P28" s="85">
        <v>31474</v>
      </c>
      <c r="Q28" s="87"/>
    </row>
    <row r="29" spans="1:30" ht="14.4" x14ac:dyDescent="0.3">
      <c r="A29" s="60" t="s">
        <v>24</v>
      </c>
      <c r="B29" s="60" t="s">
        <v>37</v>
      </c>
      <c r="C29" s="86">
        <v>29</v>
      </c>
      <c r="D29" s="86">
        <v>29</v>
      </c>
      <c r="E29" s="86">
        <v>30</v>
      </c>
      <c r="F29" s="86">
        <v>30</v>
      </c>
      <c r="G29" s="86">
        <v>30</v>
      </c>
      <c r="H29" s="86">
        <v>30</v>
      </c>
      <c r="I29" s="86">
        <v>31</v>
      </c>
      <c r="J29" s="86">
        <v>31</v>
      </c>
      <c r="K29" s="86">
        <v>31</v>
      </c>
      <c r="L29" s="86">
        <v>31</v>
      </c>
      <c r="M29" s="86">
        <v>32</v>
      </c>
      <c r="N29" s="86">
        <v>32</v>
      </c>
      <c r="O29" s="86">
        <v>32</v>
      </c>
      <c r="P29" s="86">
        <v>30671</v>
      </c>
      <c r="Q29" s="87"/>
    </row>
    <row r="30" spans="1:30" ht="14.4" x14ac:dyDescent="0.3">
      <c r="A30" s="68" t="s">
        <v>25</v>
      </c>
      <c r="B30" s="69"/>
      <c r="C30" s="70">
        <f t="shared" ref="C30:P30" si="1">SUM(C25:C29)</f>
        <v>2968</v>
      </c>
      <c r="D30" s="70">
        <f t="shared" si="1"/>
        <v>2986</v>
      </c>
      <c r="E30" s="70">
        <f t="shared" si="1"/>
        <v>3006</v>
      </c>
      <c r="F30" s="70">
        <f t="shared" si="1"/>
        <v>3026</v>
      </c>
      <c r="G30" s="70">
        <f t="shared" si="1"/>
        <v>3044</v>
      </c>
      <c r="H30" s="70">
        <f t="shared" si="1"/>
        <v>3062</v>
      </c>
      <c r="I30" s="70">
        <f t="shared" si="1"/>
        <v>3082</v>
      </c>
      <c r="J30" s="70">
        <f t="shared" si="1"/>
        <v>3102</v>
      </c>
      <c r="K30" s="70">
        <f t="shared" si="1"/>
        <v>3120</v>
      </c>
      <c r="L30" s="70">
        <f t="shared" si="1"/>
        <v>3138</v>
      </c>
      <c r="M30" s="70">
        <f t="shared" si="1"/>
        <v>3158</v>
      </c>
      <c r="N30" s="70">
        <f t="shared" si="1"/>
        <v>3177</v>
      </c>
      <c r="O30" s="70">
        <f t="shared" si="1"/>
        <v>3196</v>
      </c>
      <c r="P30" s="70">
        <f t="shared" si="1"/>
        <v>3082032</v>
      </c>
      <c r="Q30" s="87"/>
    </row>
    <row r="31" spans="1:30" ht="14.4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30" ht="14.4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31" ht="14.4" x14ac:dyDescent="0.3">
      <c r="A33" s="56" t="s">
        <v>82</v>
      </c>
      <c r="B33" s="55"/>
      <c r="C33" s="55"/>
      <c r="D33" s="55"/>
      <c r="E33" s="55"/>
      <c r="F33" s="55"/>
      <c r="G33" s="55"/>
      <c r="H33" s="56" t="s">
        <v>20</v>
      </c>
      <c r="I33" s="55"/>
      <c r="J33" s="55"/>
      <c r="K33" s="55"/>
      <c r="L33" s="55"/>
      <c r="M33" s="55"/>
      <c r="N33" s="55"/>
      <c r="O33" s="55"/>
      <c r="P33" s="55"/>
    </row>
    <row r="34" spans="1:31" ht="15.6" x14ac:dyDescent="0.3">
      <c r="A34" s="77" t="s">
        <v>75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31" ht="43.2" x14ac:dyDescent="0.3">
      <c r="A35" s="55" t="s">
        <v>21</v>
      </c>
      <c r="B35" s="55" t="s">
        <v>45</v>
      </c>
      <c r="C35" s="67">
        <v>44927</v>
      </c>
      <c r="D35" s="67">
        <v>44958</v>
      </c>
      <c r="E35" s="67">
        <v>44986</v>
      </c>
      <c r="F35" s="67">
        <v>45017</v>
      </c>
      <c r="G35" s="67">
        <v>45047</v>
      </c>
      <c r="H35" s="67">
        <v>45078</v>
      </c>
      <c r="I35" s="67">
        <v>45108</v>
      </c>
      <c r="J35" s="67">
        <v>45139</v>
      </c>
      <c r="K35" s="67">
        <v>45170</v>
      </c>
      <c r="L35" s="67">
        <v>45200</v>
      </c>
      <c r="M35" s="67">
        <v>45231</v>
      </c>
      <c r="N35" s="67">
        <v>45261</v>
      </c>
      <c r="O35" s="58" t="s">
        <v>84</v>
      </c>
      <c r="P35" s="55"/>
    </row>
    <row r="36" spans="1:31" ht="14.4" x14ac:dyDescent="0.3">
      <c r="A36" s="60" t="s">
        <v>55</v>
      </c>
      <c r="B36" s="60" t="s">
        <v>36</v>
      </c>
      <c r="C36" s="85">
        <v>12757.460000000001</v>
      </c>
      <c r="D36" s="85">
        <v>13096.62</v>
      </c>
      <c r="E36" s="85">
        <v>13096.62</v>
      </c>
      <c r="F36" s="85">
        <v>13096.62</v>
      </c>
      <c r="G36" s="85">
        <v>13096.62</v>
      </c>
      <c r="H36" s="85">
        <v>13096.62</v>
      </c>
      <c r="I36" s="85">
        <v>13096.62</v>
      </c>
      <c r="J36" s="85">
        <v>13096.62</v>
      </c>
      <c r="K36" s="85">
        <v>13096.62</v>
      </c>
      <c r="L36" s="85">
        <v>13096.62</v>
      </c>
      <c r="M36" s="85">
        <v>13096.62</v>
      </c>
      <c r="N36" s="85">
        <v>13096.62</v>
      </c>
      <c r="O36" s="85">
        <f>SUM(C36:N36)</f>
        <v>156820.28</v>
      </c>
      <c r="P36" s="84"/>
    </row>
    <row r="37" spans="1:31" ht="14.4" x14ac:dyDescent="0.3">
      <c r="A37" s="60" t="s">
        <v>56</v>
      </c>
      <c r="B37" s="60" t="s">
        <v>36</v>
      </c>
      <c r="C37" s="85">
        <v>4216.91</v>
      </c>
      <c r="D37" s="85">
        <v>4270.97</v>
      </c>
      <c r="E37" s="85">
        <v>4270.97</v>
      </c>
      <c r="F37" s="85">
        <v>4270.97</v>
      </c>
      <c r="G37" s="85">
        <v>4270.97</v>
      </c>
      <c r="H37" s="85">
        <v>4270.97</v>
      </c>
      <c r="I37" s="85">
        <v>4270.97</v>
      </c>
      <c r="J37" s="85">
        <v>4270.97</v>
      </c>
      <c r="K37" s="85">
        <v>4270.97</v>
      </c>
      <c r="L37" s="85">
        <v>4270.97</v>
      </c>
      <c r="M37" s="85">
        <v>4270.97</v>
      </c>
      <c r="N37" s="85">
        <v>4270.97</v>
      </c>
      <c r="O37" s="85">
        <f t="shared" ref="O37:O40" si="2">SUM(C37:N37)</f>
        <v>51197.580000000009</v>
      </c>
      <c r="P37" s="84"/>
    </row>
    <row r="38" spans="1:31" ht="14.4" x14ac:dyDescent="0.3">
      <c r="A38" s="60" t="s">
        <v>22</v>
      </c>
      <c r="B38" s="60" t="s">
        <v>37</v>
      </c>
      <c r="C38" s="85">
        <v>266.5</v>
      </c>
      <c r="D38" s="85">
        <v>272.52</v>
      </c>
      <c r="E38" s="85">
        <v>272.52</v>
      </c>
      <c r="F38" s="85">
        <v>272.52</v>
      </c>
      <c r="G38" s="85">
        <v>272.52</v>
      </c>
      <c r="H38" s="85">
        <v>272.52</v>
      </c>
      <c r="I38" s="85">
        <v>272.52</v>
      </c>
      <c r="J38" s="85">
        <v>272.52</v>
      </c>
      <c r="K38" s="85">
        <v>272.52</v>
      </c>
      <c r="L38" s="85">
        <v>272.52</v>
      </c>
      <c r="M38" s="85">
        <v>272.52</v>
      </c>
      <c r="N38" s="85">
        <v>272.52</v>
      </c>
      <c r="O38" s="85">
        <f t="shared" si="2"/>
        <v>3264.22</v>
      </c>
      <c r="P38" s="84"/>
      <c r="X38"/>
      <c r="Y38"/>
      <c r="Z38"/>
      <c r="AA38"/>
      <c r="AB38"/>
      <c r="AC38"/>
      <c r="AD38"/>
      <c r="AE38"/>
    </row>
    <row r="39" spans="1:31" ht="14.4" x14ac:dyDescent="0.3">
      <c r="A39" s="60" t="s">
        <v>23</v>
      </c>
      <c r="B39" s="60" t="s">
        <v>37</v>
      </c>
      <c r="C39" s="85">
        <v>125.39</v>
      </c>
      <c r="D39" s="85">
        <v>127.17</v>
      </c>
      <c r="E39" s="85">
        <v>127.17</v>
      </c>
      <c r="F39" s="85">
        <v>127.17</v>
      </c>
      <c r="G39" s="85">
        <v>127.17</v>
      </c>
      <c r="H39" s="85">
        <v>127.17</v>
      </c>
      <c r="I39" s="85">
        <v>127.17</v>
      </c>
      <c r="J39" s="85">
        <v>127.17</v>
      </c>
      <c r="K39" s="85">
        <v>127.17</v>
      </c>
      <c r="L39" s="85">
        <v>127.17</v>
      </c>
      <c r="M39" s="85">
        <v>127.17</v>
      </c>
      <c r="N39" s="85">
        <v>127.17</v>
      </c>
      <c r="O39" s="85">
        <f t="shared" si="2"/>
        <v>1524.2600000000002</v>
      </c>
      <c r="P39" s="84"/>
      <c r="X39"/>
      <c r="Y39"/>
      <c r="Z39"/>
      <c r="AA39"/>
      <c r="AB39"/>
      <c r="AC39"/>
      <c r="AD39"/>
      <c r="AE39"/>
    </row>
    <row r="40" spans="1:31" ht="14.4" x14ac:dyDescent="0.3">
      <c r="A40" s="60" t="s">
        <v>24</v>
      </c>
      <c r="B40" s="60" t="s">
        <v>37</v>
      </c>
      <c r="C40" s="85">
        <v>185.33</v>
      </c>
      <c r="D40" s="85">
        <v>187.21</v>
      </c>
      <c r="E40" s="85">
        <v>187.21</v>
      </c>
      <c r="F40" s="85">
        <v>187.21</v>
      </c>
      <c r="G40" s="85">
        <v>187.21</v>
      </c>
      <c r="H40" s="85">
        <v>187.21</v>
      </c>
      <c r="I40" s="85">
        <v>187.21</v>
      </c>
      <c r="J40" s="85">
        <v>187.21</v>
      </c>
      <c r="K40" s="85">
        <v>187.21</v>
      </c>
      <c r="L40" s="85">
        <v>187.21</v>
      </c>
      <c r="M40" s="85">
        <v>187.21</v>
      </c>
      <c r="N40" s="85">
        <v>187.21</v>
      </c>
      <c r="O40" s="85">
        <f t="shared" si="2"/>
        <v>2244.6400000000003</v>
      </c>
      <c r="P40" s="84"/>
      <c r="X40"/>
      <c r="Y40"/>
      <c r="Z40"/>
      <c r="AA40"/>
      <c r="AB40"/>
      <c r="AC40"/>
      <c r="AD40"/>
      <c r="AE40"/>
    </row>
    <row r="41" spans="1:31" ht="14.4" x14ac:dyDescent="0.3">
      <c r="A41" s="52" t="s">
        <v>39</v>
      </c>
      <c r="B41" s="55"/>
      <c r="C41" s="72">
        <f>SUM(C36:C40)</f>
        <v>17551.590000000004</v>
      </c>
      <c r="D41" s="72">
        <f t="shared" ref="D41:N41" si="3">SUM(D36:D40)</f>
        <v>17954.489999999998</v>
      </c>
      <c r="E41" s="72">
        <f t="shared" si="3"/>
        <v>17954.489999999998</v>
      </c>
      <c r="F41" s="72">
        <f t="shared" si="3"/>
        <v>17954.489999999998</v>
      </c>
      <c r="G41" s="72">
        <f t="shared" si="3"/>
        <v>17954.489999999998</v>
      </c>
      <c r="H41" s="72">
        <f t="shared" si="3"/>
        <v>17954.489999999998</v>
      </c>
      <c r="I41" s="72">
        <f t="shared" si="3"/>
        <v>17954.489999999998</v>
      </c>
      <c r="J41" s="72">
        <f t="shared" si="3"/>
        <v>17954.489999999998</v>
      </c>
      <c r="K41" s="72">
        <f t="shared" si="3"/>
        <v>17954.489999999998</v>
      </c>
      <c r="L41" s="72">
        <f t="shared" si="3"/>
        <v>17954.489999999998</v>
      </c>
      <c r="M41" s="72">
        <f t="shared" si="3"/>
        <v>17954.489999999998</v>
      </c>
      <c r="N41" s="72">
        <f t="shared" si="3"/>
        <v>17954.489999999998</v>
      </c>
      <c r="O41" s="72">
        <f>SUM(O36:O40)</f>
        <v>215050.98000000004</v>
      </c>
      <c r="P41" s="84"/>
      <c r="X41"/>
      <c r="Y41"/>
      <c r="Z41"/>
      <c r="AA41"/>
      <c r="AB41"/>
      <c r="AC41"/>
      <c r="AD41"/>
      <c r="AE41"/>
    </row>
    <row r="42" spans="1:31" ht="14.4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X42"/>
      <c r="Y42"/>
      <c r="Z42"/>
      <c r="AA42"/>
      <c r="AB42"/>
      <c r="AC42"/>
      <c r="AD42"/>
      <c r="AE42"/>
    </row>
    <row r="43" spans="1:31" ht="14.4" x14ac:dyDescent="0.3">
      <c r="A43" s="53" t="s">
        <v>83</v>
      </c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74"/>
      <c r="P43" s="55"/>
      <c r="X43"/>
      <c r="Y43"/>
      <c r="Z43"/>
      <c r="AA43"/>
      <c r="AB43"/>
      <c r="AC43"/>
      <c r="AD43"/>
      <c r="AE43"/>
    </row>
    <row r="44" spans="1:31" ht="14.4" x14ac:dyDescent="0.3">
      <c r="A44" s="75" t="s">
        <v>76</v>
      </c>
      <c r="B44" s="7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74"/>
      <c r="P44" s="55"/>
      <c r="X44"/>
      <c r="Y44"/>
      <c r="Z44"/>
      <c r="AA44"/>
      <c r="AB44"/>
      <c r="AC44"/>
      <c r="AD44"/>
      <c r="AE44"/>
    </row>
    <row r="45" spans="1:31" ht="28.8" x14ac:dyDescent="0.3">
      <c r="A45" s="55" t="s">
        <v>21</v>
      </c>
      <c r="B45" s="54" t="s">
        <v>40</v>
      </c>
      <c r="C45" s="57" t="s">
        <v>27</v>
      </c>
      <c r="D45" s="58" t="s">
        <v>38</v>
      </c>
      <c r="E45" s="57" t="s">
        <v>28</v>
      </c>
      <c r="F45" s="57" t="s">
        <v>29</v>
      </c>
      <c r="G45" s="57" t="s">
        <v>30</v>
      </c>
      <c r="H45" s="57" t="s">
        <v>31</v>
      </c>
      <c r="I45" s="57" t="s">
        <v>32</v>
      </c>
      <c r="J45" s="57" t="s">
        <v>33</v>
      </c>
      <c r="K45" s="55"/>
      <c r="L45" s="55"/>
      <c r="M45" s="55"/>
      <c r="N45" s="55"/>
      <c r="O45" s="74"/>
      <c r="P45" s="55"/>
      <c r="X45"/>
      <c r="Y45"/>
      <c r="Z45"/>
      <c r="AA45"/>
      <c r="AB45"/>
      <c r="AC45"/>
      <c r="AD45"/>
      <c r="AE45"/>
    </row>
    <row r="46" spans="1:31" ht="14.4" x14ac:dyDescent="0.3">
      <c r="A46" s="60" t="s">
        <v>55</v>
      </c>
      <c r="B46" s="59" t="s">
        <v>41</v>
      </c>
      <c r="C46" s="73">
        <v>2068900.9400000002</v>
      </c>
      <c r="D46" s="73">
        <v>164620.82999999999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f>SUM(C46:I46)</f>
        <v>2233521.77</v>
      </c>
      <c r="K46" s="55"/>
      <c r="L46" s="84"/>
      <c r="M46" s="55"/>
      <c r="N46" s="55"/>
      <c r="O46" s="74"/>
      <c r="P46" s="55"/>
      <c r="X46"/>
      <c r="Y46"/>
      <c r="Z46"/>
      <c r="AA46"/>
      <c r="AB46"/>
      <c r="AC46"/>
      <c r="AD46"/>
      <c r="AE46"/>
    </row>
    <row r="47" spans="1:31" ht="14.4" x14ac:dyDescent="0.3">
      <c r="A47" s="60" t="s">
        <v>56</v>
      </c>
      <c r="B47" s="59" t="s">
        <v>41</v>
      </c>
      <c r="C47" s="73">
        <v>783478.21</v>
      </c>
      <c r="D47" s="73">
        <v>53783.57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f t="shared" ref="J47:J51" si="4">SUM(C47:I47)</f>
        <v>837261.77999999991</v>
      </c>
      <c r="K47" s="55"/>
      <c r="L47" s="84"/>
      <c r="M47" s="55"/>
      <c r="N47" s="55"/>
      <c r="O47" s="74"/>
      <c r="P47" s="55"/>
      <c r="X47"/>
      <c r="Y47"/>
      <c r="Z47"/>
      <c r="AA47"/>
      <c r="AB47"/>
      <c r="AC47"/>
      <c r="AD47"/>
      <c r="AE47"/>
    </row>
    <row r="48" spans="1:31" ht="14.4" x14ac:dyDescent="0.3">
      <c r="A48" s="60" t="s">
        <v>22</v>
      </c>
      <c r="B48" s="59" t="s">
        <v>42</v>
      </c>
      <c r="C48" s="73">
        <v>56624.36</v>
      </c>
      <c r="D48" s="73">
        <v>3756.5400000000004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f t="shared" si="4"/>
        <v>60380.9</v>
      </c>
      <c r="K48" s="55"/>
      <c r="L48" s="84"/>
      <c r="M48" s="55"/>
      <c r="N48" s="55"/>
      <c r="O48" s="55"/>
      <c r="P48" s="55"/>
      <c r="X48"/>
      <c r="Y48"/>
      <c r="Z48"/>
      <c r="AA48"/>
      <c r="AB48"/>
      <c r="AC48"/>
      <c r="AD48"/>
      <c r="AE48"/>
    </row>
    <row r="49" spans="1:31" ht="14.4" x14ac:dyDescent="0.3">
      <c r="A49" s="60" t="s">
        <v>23</v>
      </c>
      <c r="B49" s="59" t="s">
        <v>43</v>
      </c>
      <c r="C49" s="73">
        <v>30259.360000000001</v>
      </c>
      <c r="D49" s="73">
        <v>2433.5299999999997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f t="shared" si="4"/>
        <v>32692.89</v>
      </c>
      <c r="K49" s="55"/>
      <c r="L49" s="84"/>
      <c r="M49" s="55"/>
      <c r="N49" s="55"/>
      <c r="O49" s="55"/>
      <c r="P49" s="55"/>
      <c r="X49"/>
      <c r="Y49"/>
      <c r="Z49"/>
      <c r="AA49"/>
      <c r="AB49"/>
      <c r="AC49"/>
      <c r="AD49"/>
      <c r="AE49"/>
    </row>
    <row r="50" spans="1:31" ht="14.4" x14ac:dyDescent="0.3">
      <c r="A50" s="60" t="s">
        <v>24</v>
      </c>
      <c r="B50" s="59" t="s">
        <v>44</v>
      </c>
      <c r="C50" s="73">
        <v>29214.92</v>
      </c>
      <c r="D50" s="73">
        <v>2914.93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f t="shared" si="4"/>
        <v>32129.85</v>
      </c>
      <c r="K50" s="55"/>
      <c r="L50" s="84"/>
      <c r="M50" s="55"/>
      <c r="N50" s="55"/>
      <c r="O50" s="55"/>
      <c r="P50" s="55"/>
      <c r="X50"/>
      <c r="Y50"/>
      <c r="Z50"/>
      <c r="AA50"/>
      <c r="AB50"/>
      <c r="AC50"/>
      <c r="AD50"/>
      <c r="AE50"/>
    </row>
    <row r="51" spans="1:31" ht="14.4" x14ac:dyDescent="0.3">
      <c r="A51" s="52" t="s">
        <v>39</v>
      </c>
      <c r="B51" s="55"/>
      <c r="C51" s="72">
        <f>SUM(C46:C50)</f>
        <v>2968477.79</v>
      </c>
      <c r="D51" s="72">
        <f t="shared" ref="D51:I51" si="5">SUM(D46:D50)</f>
        <v>227509.4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4"/>
        <v>3195987.19</v>
      </c>
      <c r="K51" s="55"/>
      <c r="L51" s="84"/>
      <c r="M51" s="55"/>
      <c r="N51" s="55"/>
      <c r="O51" s="55"/>
      <c r="P51" s="55"/>
      <c r="X51"/>
      <c r="Y51"/>
      <c r="Z51"/>
      <c r="AA51"/>
      <c r="AB51"/>
      <c r="AC51"/>
      <c r="AD51"/>
      <c r="AE51"/>
    </row>
    <row r="52" spans="1:31" ht="14.4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X52"/>
      <c r="Y52"/>
      <c r="Z52"/>
      <c r="AA52"/>
      <c r="AB52"/>
      <c r="AC52"/>
      <c r="AD52"/>
      <c r="AE52"/>
    </row>
    <row r="53" spans="1:31" ht="14.4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X53"/>
      <c r="Y53"/>
      <c r="Z53"/>
      <c r="AA53"/>
      <c r="AB53"/>
      <c r="AC53"/>
      <c r="AD53"/>
      <c r="AE53"/>
    </row>
    <row r="54" spans="1:31" ht="14.4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X54"/>
      <c r="Y54"/>
      <c r="Z54"/>
      <c r="AA54"/>
      <c r="AB54"/>
      <c r="AC54"/>
      <c r="AD54"/>
      <c r="AE54"/>
    </row>
    <row r="55" spans="1:31" ht="14.4" x14ac:dyDescent="0.3">
      <c r="X55"/>
      <c r="Y55"/>
      <c r="Z55"/>
      <c r="AA55"/>
      <c r="AB55"/>
      <c r="AC55"/>
      <c r="AD55"/>
      <c r="AE55"/>
    </row>
    <row r="56" spans="1:31" x14ac:dyDescent="0.25">
      <c r="X56" s="79"/>
      <c r="Y56" s="79"/>
      <c r="Z56" s="79"/>
      <c r="AA56" s="79"/>
      <c r="AB56" s="79"/>
      <c r="AC56" s="79"/>
      <c r="AD56" s="79"/>
      <c r="AE56" s="79"/>
    </row>
    <row r="57" spans="1:31" x14ac:dyDescent="0.25">
      <c r="X57" s="79"/>
      <c r="Y57" s="79"/>
      <c r="Z57" s="79"/>
      <c r="AA57" s="79"/>
      <c r="AB57" s="79"/>
      <c r="AC57" s="79"/>
      <c r="AD57" s="79"/>
      <c r="AE57" s="79"/>
    </row>
  </sheetData>
  <pageMargins left="0.75" right="0.75" top="1" bottom="1" header="0.5" footer="0.5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70" zoomScaleNormal="70" workbookViewId="0">
      <selection activeCell="P20" sqref="P20"/>
    </sheetView>
  </sheetViews>
  <sheetFormatPr defaultColWidth="9.21875" defaultRowHeight="14.4" x14ac:dyDescent="0.3"/>
  <cols>
    <col min="1" max="1" width="9.21875" style="39"/>
    <col min="2" max="2" width="9.44140625" style="45" customWidth="1"/>
    <col min="3" max="15" width="9.6640625" style="39" customWidth="1"/>
    <col min="16" max="16" width="15.21875" style="39" bestFit="1" customWidth="1"/>
    <col min="17" max="17" width="27.21875" style="39" customWidth="1"/>
    <col min="18" max="16384" width="9.21875" style="39"/>
  </cols>
  <sheetData>
    <row r="1" spans="1:17" ht="18" x14ac:dyDescent="0.35">
      <c r="A1" s="44" t="s">
        <v>57</v>
      </c>
    </row>
    <row r="2" spans="1:17" ht="18" x14ac:dyDescent="0.35">
      <c r="A2" s="44" t="s">
        <v>73</v>
      </c>
    </row>
    <row r="3" spans="1:17" ht="18" x14ac:dyDescent="0.35">
      <c r="A3" s="44"/>
    </row>
    <row r="4" spans="1:17" ht="18" x14ac:dyDescent="0.35">
      <c r="A4" s="44"/>
    </row>
    <row r="5" spans="1:17" x14ac:dyDescent="0.3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7" x14ac:dyDescent="0.3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7" x14ac:dyDescent="0.3">
      <c r="A7" s="39">
        <v>2020</v>
      </c>
      <c r="B7" s="45">
        <v>663898.5</v>
      </c>
      <c r="C7" s="45">
        <v>663898.5</v>
      </c>
      <c r="D7" s="45">
        <v>727867.13</v>
      </c>
      <c r="E7" s="45">
        <v>722051.79999999993</v>
      </c>
      <c r="F7" s="45">
        <v>716236.47</v>
      </c>
      <c r="G7" s="45">
        <v>710421.14</v>
      </c>
      <c r="H7" s="45">
        <v>704605.80999999994</v>
      </c>
      <c r="I7" s="45">
        <v>698790.48</v>
      </c>
      <c r="J7" s="45">
        <v>692975.15</v>
      </c>
      <c r="K7" s="45">
        <v>687159.82</v>
      </c>
      <c r="L7" s="45">
        <v>681344.49</v>
      </c>
      <c r="M7" s="45">
        <v>675529.16</v>
      </c>
      <c r="N7" s="45">
        <v>669713.82999999996</v>
      </c>
      <c r="O7" s="45">
        <v>663898.5</v>
      </c>
      <c r="P7" s="45">
        <v>698790.4800000001</v>
      </c>
    </row>
    <row r="8" spans="1:17" x14ac:dyDescent="0.3">
      <c r="A8" s="39">
        <v>2021</v>
      </c>
      <c r="B8" s="45">
        <v>594033</v>
      </c>
      <c r="C8" s="45">
        <v>594033</v>
      </c>
      <c r="D8" s="45">
        <v>658076.375</v>
      </c>
      <c r="E8" s="45">
        <v>652254.25</v>
      </c>
      <c r="F8" s="45">
        <v>646432.125</v>
      </c>
      <c r="G8" s="45">
        <v>640610</v>
      </c>
      <c r="H8" s="45">
        <v>634787.875</v>
      </c>
      <c r="I8" s="45">
        <v>628965.75</v>
      </c>
      <c r="J8" s="45">
        <v>623143.625</v>
      </c>
      <c r="K8" s="45">
        <v>617321.5</v>
      </c>
      <c r="L8" s="45">
        <v>611499.375</v>
      </c>
      <c r="M8" s="45">
        <v>605677.25</v>
      </c>
      <c r="N8" s="45">
        <v>599855.125</v>
      </c>
      <c r="O8" s="45">
        <v>594033</v>
      </c>
      <c r="P8" s="45">
        <v>628965.75</v>
      </c>
      <c r="Q8" s="39" t="s">
        <v>79</v>
      </c>
    </row>
    <row r="9" spans="1:17" x14ac:dyDescent="0.3">
      <c r="A9" s="39">
        <v>2022</v>
      </c>
      <c r="B9" s="45">
        <v>524168</v>
      </c>
      <c r="C9" s="45">
        <v>524168</v>
      </c>
      <c r="D9" s="45">
        <v>588210.91666666663</v>
      </c>
      <c r="E9" s="45">
        <v>582388.83333333337</v>
      </c>
      <c r="F9" s="45">
        <v>576566.75</v>
      </c>
      <c r="G9" s="45">
        <v>570744.66666666663</v>
      </c>
      <c r="H9" s="45">
        <v>564922.58333333337</v>
      </c>
      <c r="I9" s="45">
        <v>559100.5</v>
      </c>
      <c r="J9" s="45">
        <v>553278.41666666663</v>
      </c>
      <c r="K9" s="45">
        <v>547456.33333333337</v>
      </c>
      <c r="L9" s="45">
        <v>541634.25</v>
      </c>
      <c r="M9" s="45">
        <v>535812.16666666663</v>
      </c>
      <c r="N9" s="45">
        <v>529990.08333333337</v>
      </c>
      <c r="O9" s="45">
        <v>524168</v>
      </c>
      <c r="P9" s="45">
        <v>559100.5</v>
      </c>
      <c r="Q9" s="39" t="s">
        <v>85</v>
      </c>
    </row>
    <row r="10" spans="1:17" x14ac:dyDescent="0.3">
      <c r="A10" s="80">
        <v>2023</v>
      </c>
      <c r="B10" s="81">
        <v>409060.34</v>
      </c>
      <c r="C10" s="81">
        <v>409060.34</v>
      </c>
      <c r="D10" s="81">
        <v>514575.69500000001</v>
      </c>
      <c r="E10" s="81">
        <v>504983.39</v>
      </c>
      <c r="F10" s="81">
        <v>495391.08500000002</v>
      </c>
      <c r="G10" s="81">
        <v>485798.78</v>
      </c>
      <c r="H10" s="81">
        <v>476206.47499999998</v>
      </c>
      <c r="I10" s="81">
        <v>466614.17000000004</v>
      </c>
      <c r="J10" s="81">
        <v>457021.86499999999</v>
      </c>
      <c r="K10" s="81">
        <v>447429.56</v>
      </c>
      <c r="L10" s="81">
        <v>437837.255</v>
      </c>
      <c r="M10" s="81">
        <v>428244.95</v>
      </c>
      <c r="N10" s="81">
        <v>418652.64500000002</v>
      </c>
      <c r="O10" s="81">
        <v>409060.34</v>
      </c>
      <c r="P10" s="81">
        <f t="shared" ref="P10" si="0">((C9+O10)+2*(SUM(D10:N10)))/24</f>
        <v>466614.1700000001</v>
      </c>
      <c r="Q10" s="80"/>
    </row>
    <row r="12" spans="1:17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B66ABE-B9B5-444E-97D4-6FDD6F228FC8}"/>
</file>

<file path=customXml/itemProps2.xml><?xml version="1.0" encoding="utf-8"?>
<ds:datastoreItem xmlns:ds="http://schemas.openxmlformats.org/officeDocument/2006/customXml" ds:itemID="{2F253612-863F-45B2-A03F-4723D996377E}"/>
</file>

<file path=customXml/itemProps3.xml><?xml version="1.0" encoding="utf-8"?>
<ds:datastoreItem xmlns:ds="http://schemas.openxmlformats.org/officeDocument/2006/customXml" ds:itemID="{6FECF883-DE6E-4E50-8269-BD2802C01A6E}"/>
</file>

<file path=customXml/itemProps4.xml><?xml version="1.0" encoding="utf-8"?>
<ds:datastoreItem xmlns:ds="http://schemas.openxmlformats.org/officeDocument/2006/customXml" ds:itemID="{D51C851A-B66C-4439-A69B-27A37E71B5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23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dcterms:created xsi:type="dcterms:W3CDTF">2017-07-12T16:44:21Z</dcterms:created>
  <dcterms:modified xsi:type="dcterms:W3CDTF">2024-03-26T20:10:41Z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